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30" windowWidth="11550" windowHeight="5535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_FilterDatabase" localSheetId="0" hidden="1">Sheet1!$A$3:$F$55</definedName>
  </definedNames>
  <calcPr calcId="145621"/>
</workbook>
</file>

<file path=xl/calcChain.xml><?xml version="1.0" encoding="utf-8"?>
<calcChain xmlns="http://schemas.openxmlformats.org/spreadsheetml/2006/main">
  <c r="F19" i="1" l="1"/>
  <c r="D23" i="1"/>
  <c r="F23" i="1" s="1"/>
  <c r="D9" i="1"/>
  <c r="D8" i="1"/>
  <c r="F8" i="1" s="1"/>
  <c r="D7" i="1"/>
  <c r="F7" i="1" s="1"/>
  <c r="D53" i="1"/>
  <c r="F53" i="1" s="1"/>
  <c r="D38" i="1"/>
  <c r="F38" i="1" s="1"/>
  <c r="D33" i="1"/>
  <c r="F33" i="1" s="1"/>
  <c r="D22" i="1"/>
  <c r="F22" i="1" s="1"/>
  <c r="D17" i="1"/>
  <c r="F17" i="1" s="1"/>
  <c r="D36" i="1"/>
  <c r="D16" i="1"/>
  <c r="F16" i="1" s="1"/>
  <c r="D32" i="1"/>
  <c r="F32" i="1" s="1"/>
  <c r="F5" i="1"/>
  <c r="F6" i="1"/>
  <c r="F10" i="1"/>
  <c r="F11" i="1"/>
  <c r="F12" i="1"/>
  <c r="F13" i="1"/>
  <c r="F14" i="1"/>
  <c r="F15" i="1"/>
  <c r="F18" i="1"/>
  <c r="F20" i="1"/>
  <c r="F21" i="1"/>
  <c r="F24" i="1"/>
  <c r="F25" i="1"/>
  <c r="F26" i="1"/>
  <c r="F27" i="1"/>
  <c r="F28" i="1"/>
  <c r="F29" i="1"/>
  <c r="F30" i="1"/>
  <c r="F31" i="1"/>
  <c r="F34" i="1"/>
  <c r="F35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4" i="1"/>
  <c r="F36" i="1" l="1"/>
  <c r="F9" i="1"/>
  <c r="F55" i="1" l="1"/>
</calcChain>
</file>

<file path=xl/sharedStrings.xml><?xml version="1.0" encoding="utf-8"?>
<sst xmlns="http://schemas.openxmlformats.org/spreadsheetml/2006/main" count="142" uniqueCount="92">
  <si>
    <t>№</t>
  </si>
  <si>
    <t>ზ/ ერთ.</t>
  </si>
  <si>
    <t>ამპ</t>
  </si>
  <si>
    <t>აბი</t>
  </si>
  <si>
    <t>შეფ</t>
  </si>
  <si>
    <t>ფლ</t>
  </si>
  <si>
    <t xml:space="preserve">ნიშადურის სპირტი </t>
  </si>
  <si>
    <t>ბეტადინის ხსნარი 10%</t>
  </si>
  <si>
    <t>დამწვრობის საწინააღმდეგო საშუალება (მალამო, აეროზოლი ან საფენი)</t>
  </si>
  <si>
    <t>ცალი</t>
  </si>
  <si>
    <t>ბანდი 7X14</t>
  </si>
  <si>
    <t xml:space="preserve">ბანდი ელასტიური </t>
  </si>
  <si>
    <t xml:space="preserve">საფენი სტერილური </t>
  </si>
  <si>
    <t>ხელის სადეზინფექციო საშუალება</t>
  </si>
  <si>
    <t>ხელთათმანი სამედიცინო</t>
  </si>
  <si>
    <t>სისტემა სისხლის გადასხმის</t>
  </si>
  <si>
    <t>შპრიცი ერთჯერადი</t>
  </si>
  <si>
    <t>კათეტერი ვენის 18-22G</t>
  </si>
  <si>
    <t>ნემსი გულმკერდის დეკომპრესიის</t>
  </si>
  <si>
    <t>ხილაბანდი</t>
  </si>
  <si>
    <t>არტაშანი საიმობილიზაციო (კიდურის)</t>
  </si>
  <si>
    <t>ოროფარინგეალური მილი</t>
  </si>
  <si>
    <t>ნაზოფარინგეალური მილი</t>
  </si>
  <si>
    <t xml:space="preserve">წნევის საზომი აპარატი </t>
  </si>
  <si>
    <t>ფონენდოსკოპი</t>
  </si>
  <si>
    <t xml:space="preserve">მაკრატელი სახვევის გასაჭრელი </t>
  </si>
  <si>
    <t>მაკრატელი ქირურგიული</t>
  </si>
  <si>
    <t>მომჭერი სისხლდენის შემაჩერებელი</t>
  </si>
  <si>
    <t>ნემსდამჭერი</t>
  </si>
  <si>
    <t>სკალპელის ტარი</t>
  </si>
  <si>
    <t>ექიმის ჩანთა</t>
  </si>
  <si>
    <t>საბრძოლო მაშველის  ჩანთა</t>
  </si>
  <si>
    <t>საბრძოლო მედიკოსის  ჩანთა</t>
  </si>
  <si>
    <t xml:space="preserve">ბამბა </t>
  </si>
  <si>
    <t>მარკერი (პერმანენტული)</t>
  </si>
  <si>
    <t>პინცეტი</t>
  </si>
  <si>
    <t>ლახტი სისხლდენის შემაჩერებელი (CAT)</t>
  </si>
  <si>
    <t xml:space="preserve">სკალპელის პირი </t>
  </si>
  <si>
    <t>ამბუს ტომარა</t>
  </si>
  <si>
    <t>ინდივიდუალური შესახვევი პაკეტი</t>
  </si>
  <si>
    <t>საკერავი ძაფი, სტერილური  ატრამვული ნემსით</t>
  </si>
  <si>
    <t>წყვ</t>
  </si>
  <si>
    <t xml:space="preserve">ნატრიუმის ქლორიდის საინფ. ხსნარი 0.9% 500მლ  </t>
  </si>
  <si>
    <t>ტკივილგამაყუჩებელი №1</t>
  </si>
  <si>
    <t>ლეიკო ბაქტერიოციდული 19*72 №10</t>
  </si>
  <si>
    <t>ლეიკო ხვია</t>
  </si>
  <si>
    <t>აბი ან პაკეტი</t>
  </si>
  <si>
    <t>წყალბადის ზეჟანგი 3%</t>
  </si>
  <si>
    <t>დასახელება</t>
  </si>
  <si>
    <t>გულმკერდის ოკლუზიური სახვევი</t>
  </si>
  <si>
    <t>მუცლის სახვევი</t>
  </si>
  <si>
    <t>სპირტიანი საფენები</t>
  </si>
  <si>
    <t>ლახტი ინტრავენური ინფუზიისათვის</t>
  </si>
  <si>
    <t>ადრენალინი ამპ. 0.18% 1მლ  №1</t>
  </si>
  <si>
    <t>ანტიბიოტიკი ფართო სპექტრის  №1</t>
  </si>
  <si>
    <t>ანტიჰისტამინური საშუალება  №1</t>
  </si>
  <si>
    <t xml:space="preserve">ატროპინი ამპ. 0.1% 1მლ  №1 </t>
  </si>
  <si>
    <t>დიაზეპამი  0.5% 2მლ  №1</t>
  </si>
  <si>
    <t>კორტიკოსტეროიდი  №1</t>
  </si>
  <si>
    <t xml:space="preserve"> </t>
  </si>
  <si>
    <t>სამხედრო მოსამსახურე</t>
  </si>
  <si>
    <t>კუთვნილება</t>
  </si>
  <si>
    <t>საბრძოლო მანქანა</t>
  </si>
  <si>
    <t>არასაბრძოლო მანქანა</t>
  </si>
  <si>
    <t>საფრენი აპარატი</t>
  </si>
  <si>
    <t>საბრძოლო მაშველი</t>
  </si>
  <si>
    <t xml:space="preserve">საბრძოლო მედიკოსი </t>
  </si>
  <si>
    <t>ექიმი</t>
  </si>
  <si>
    <t>აბრევიატურა</t>
  </si>
  <si>
    <t>სამხედრო მოსამსახურის პირველი დახმარების ნაკრები</t>
  </si>
  <si>
    <t>სამხედრო მოსამსახურის სპეციალური დანიშნულების პირველი დახმარების ნაკრები</t>
  </si>
  <si>
    <t>საბრძოლო მანქანის პირველი სამედიცინო დახმარების ნაკრები</t>
  </si>
  <si>
    <t>არასაბრძოლო მანქანის პირველი სამედიცინო დახმარების ნაკრები</t>
  </si>
  <si>
    <t>საფრენი აპარატის პირველი სამედიცინო დახმარების ნაკრები</t>
  </si>
  <si>
    <t xml:space="preserve">კატაპულტიანი საფრენი აპარატი </t>
  </si>
  <si>
    <t>MED 1-A</t>
  </si>
  <si>
    <t>MED 1-B</t>
  </si>
  <si>
    <t>MED 2-A</t>
  </si>
  <si>
    <t>MED 2-B</t>
  </si>
  <si>
    <t>MED 3-A</t>
  </si>
  <si>
    <t>MED 3-B</t>
  </si>
  <si>
    <t>MED 4</t>
  </si>
  <si>
    <t>MED 5</t>
  </si>
  <si>
    <t>MED 6</t>
  </si>
  <si>
    <t>სამხედრო მოსამსახურე სპეციალური დანიშნულების, დაზვერვის ან სხვა ინდივიდუალური დავალების შესრულებისას</t>
  </si>
  <si>
    <t>შალითა MED 6 (M17/M18-ის ანალოგი)</t>
  </si>
  <si>
    <t>რ-ბა</t>
  </si>
  <si>
    <r>
      <t xml:space="preserve">კომბინირებული საინტუბაციო მილი ან </t>
    </r>
    <r>
      <rPr>
        <sz val="10"/>
        <color rgb="FFFF0000"/>
        <rFont val="Sylfaen"/>
        <family val="1"/>
      </rPr>
      <t>ლარინგოსკოპი</t>
    </r>
    <r>
      <rPr>
        <sz val="10"/>
        <rFont val="Sylfaen"/>
        <family val="1"/>
      </rPr>
      <t xml:space="preserve"> საინტუბაციო მილით</t>
    </r>
  </si>
  <si>
    <t>თერმოიზოლაციის საბანი</t>
  </si>
  <si>
    <t>არასტეროიდული ანთების საწინააღმდეგო ან/და ტკივილგამაყუჩებელი საშუალება №1</t>
  </si>
  <si>
    <t>სავარაუდო ფასი</t>
  </si>
  <si>
    <t xml:space="preserve"> სავარაუდო თანხა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</si>
</sst>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4"/>
      <name val="Sylfaen"/>
      <family val="1"/>
      <charset val="204"/>
    </font>
    <font>
      <b/>
      <sz val="14"/>
      <name val="Sylfaen"/>
      <family val="1"/>
    </font>
    <font>
      <sz val="14"/>
      <color theme="1"/>
      <name val="Calibri"/>
      <family val="2"/>
      <scheme val="minor"/>
    </font>
    <font>
      <sz val="14"/>
      <name val="Sylfaen"/>
      <family val="1"/>
    </font>
    <font>
      <b/>
      <sz val="14"/>
      <name val="Sylfaen"/>
      <family val="1"/>
      <charset val="204"/>
    </font>
    <font>
      <b/>
      <sz val="10"/>
      <name val="Sylfaen"/>
      <family val="1"/>
    </font>
    <font>
      <sz val="10"/>
      <color theme="1"/>
      <name val="Calibri"/>
      <family val="2"/>
      <scheme val="minor"/>
    </font>
    <font>
      <sz val="10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Sylfaen"/>
      <family val="1"/>
    </font>
    <font>
      <b/>
      <sz val="2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Border="1" applyAlignment="1">
      <alignment horizontal="right" vertical="center" wrapText="1"/>
    </xf>
    <xf numFmtId="2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58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J13" sqref="J13"/>
    </sheetView>
  </sheetViews>
  <sheetFormatPr defaultColWidth="10.140625" defaultRowHeight="12.75" x14ac:dyDescent="0.25"/>
  <cols>
    <col min="1" max="1" width="3" style="8" bestFit="1" customWidth="1"/>
    <col min="2" max="2" width="33.5703125" style="12" customWidth="1"/>
    <col min="3" max="3" width="10.140625" style="8"/>
    <col min="4" max="4" width="13.28515625" style="19" customWidth="1"/>
    <col min="5" max="5" width="7.5703125" style="20" customWidth="1"/>
    <col min="6" max="6" width="25.28515625" style="21" bestFit="1" customWidth="1"/>
    <col min="7" max="16384" width="10.140625" style="8"/>
  </cols>
  <sheetData>
    <row r="1" spans="1:6" ht="58.5" customHeight="1" x14ac:dyDescent="0.25">
      <c r="A1" s="26" t="s">
        <v>0</v>
      </c>
      <c r="B1" s="29" t="s">
        <v>48</v>
      </c>
      <c r="C1" s="26" t="s">
        <v>1</v>
      </c>
      <c r="D1" s="30" t="s">
        <v>90</v>
      </c>
      <c r="E1" s="24" t="s">
        <v>30</v>
      </c>
      <c r="F1" s="25"/>
    </row>
    <row r="2" spans="1:6" ht="20.25" customHeight="1" x14ac:dyDescent="0.25">
      <c r="A2" s="27"/>
      <c r="B2" s="27"/>
      <c r="C2" s="27"/>
      <c r="D2" s="31"/>
      <c r="E2" s="33" t="s">
        <v>83</v>
      </c>
      <c r="F2" s="33"/>
    </row>
    <row r="3" spans="1:6" ht="20.25" customHeight="1" x14ac:dyDescent="0.25">
      <c r="A3" s="28"/>
      <c r="B3" s="28"/>
      <c r="C3" s="28"/>
      <c r="D3" s="32"/>
      <c r="E3" s="9" t="s">
        <v>86</v>
      </c>
      <c r="F3" s="9" t="s">
        <v>91</v>
      </c>
    </row>
    <row r="4" spans="1:6" s="21" customFormat="1" ht="18" customHeight="1" x14ac:dyDescent="0.25">
      <c r="A4" s="10">
        <v>1</v>
      </c>
      <c r="B4" s="11" t="s">
        <v>53</v>
      </c>
      <c r="C4" s="10" t="s">
        <v>2</v>
      </c>
      <c r="D4" s="17">
        <v>0.38500000000000001</v>
      </c>
      <c r="E4" s="13">
        <v>10</v>
      </c>
      <c r="F4" s="16">
        <f t="shared" ref="F4:F35" si="0">E4*D4</f>
        <v>3.85</v>
      </c>
    </row>
    <row r="5" spans="1:6" s="21" customFormat="1" ht="15" x14ac:dyDescent="0.25">
      <c r="A5" s="10">
        <v>2</v>
      </c>
      <c r="B5" s="11" t="s">
        <v>38</v>
      </c>
      <c r="C5" s="10" t="s">
        <v>9</v>
      </c>
      <c r="D5" s="17">
        <v>86</v>
      </c>
      <c r="E5" s="13">
        <v>1</v>
      </c>
      <c r="F5" s="16">
        <f t="shared" si="0"/>
        <v>86</v>
      </c>
    </row>
    <row r="6" spans="1:6" s="21" customFormat="1" ht="15" x14ac:dyDescent="0.25">
      <c r="A6" s="10">
        <v>3</v>
      </c>
      <c r="B6" s="11" t="s">
        <v>54</v>
      </c>
      <c r="C6" s="10" t="s">
        <v>3</v>
      </c>
      <c r="D6" s="17">
        <v>0.874</v>
      </c>
      <c r="E6" s="13">
        <v>20</v>
      </c>
      <c r="F6" s="16">
        <f t="shared" si="0"/>
        <v>17.48</v>
      </c>
    </row>
    <row r="7" spans="1:6" s="21" customFormat="1" ht="15" x14ac:dyDescent="0.25">
      <c r="A7" s="10">
        <v>4</v>
      </c>
      <c r="B7" s="11" t="s">
        <v>55</v>
      </c>
      <c r="C7" s="10" t="s">
        <v>3</v>
      </c>
      <c r="D7" s="17">
        <f>3.5/20</f>
        <v>0.17499999999999999</v>
      </c>
      <c r="E7" s="13">
        <v>20</v>
      </c>
      <c r="F7" s="16">
        <f t="shared" si="0"/>
        <v>3.5</v>
      </c>
    </row>
    <row r="8" spans="1:6" s="21" customFormat="1" ht="15" x14ac:dyDescent="0.25">
      <c r="A8" s="10">
        <v>5</v>
      </c>
      <c r="B8" s="11" t="s">
        <v>55</v>
      </c>
      <c r="C8" s="10" t="s">
        <v>2</v>
      </c>
      <c r="D8" s="17">
        <f>6.6/5</f>
        <v>1.3199999999999998</v>
      </c>
      <c r="E8" s="13">
        <v>5</v>
      </c>
      <c r="F8" s="16">
        <f t="shared" si="0"/>
        <v>6.6</v>
      </c>
    </row>
    <row r="9" spans="1:6" s="21" customFormat="1" ht="49.5" customHeight="1" x14ac:dyDescent="0.25">
      <c r="A9" s="10">
        <v>6</v>
      </c>
      <c r="B9" s="11" t="s">
        <v>89</v>
      </c>
      <c r="C9" s="10" t="s">
        <v>46</v>
      </c>
      <c r="D9" s="17">
        <f>2.92/30</f>
        <v>9.7333333333333327E-2</v>
      </c>
      <c r="E9" s="13">
        <v>30</v>
      </c>
      <c r="F9" s="16">
        <f t="shared" si="0"/>
        <v>2.92</v>
      </c>
    </row>
    <row r="10" spans="1:6" s="21" customFormat="1" ht="30" x14ac:dyDescent="0.25">
      <c r="A10" s="10">
        <v>7</v>
      </c>
      <c r="B10" s="11" t="s">
        <v>20</v>
      </c>
      <c r="C10" s="10" t="s">
        <v>9</v>
      </c>
      <c r="D10" s="17">
        <v>42</v>
      </c>
      <c r="E10" s="13">
        <v>1</v>
      </c>
      <c r="F10" s="16">
        <f t="shared" si="0"/>
        <v>42</v>
      </c>
    </row>
    <row r="11" spans="1:6" s="21" customFormat="1" ht="15" x14ac:dyDescent="0.25">
      <c r="A11" s="10">
        <v>8</v>
      </c>
      <c r="B11" s="11" t="s">
        <v>56</v>
      </c>
      <c r="C11" s="10" t="s">
        <v>2</v>
      </c>
      <c r="D11" s="17">
        <v>7.5999999999999998E-2</v>
      </c>
      <c r="E11" s="13">
        <v>10</v>
      </c>
      <c r="F11" s="16">
        <f t="shared" si="0"/>
        <v>0.76</v>
      </c>
    </row>
    <row r="12" spans="1:6" s="21" customFormat="1" ht="15" x14ac:dyDescent="0.25">
      <c r="A12" s="10">
        <v>9</v>
      </c>
      <c r="B12" s="11" t="s">
        <v>33</v>
      </c>
      <c r="C12" s="10" t="s">
        <v>4</v>
      </c>
      <c r="D12" s="17">
        <v>0.49</v>
      </c>
      <c r="E12" s="13">
        <v>2</v>
      </c>
      <c r="F12" s="16">
        <f t="shared" si="0"/>
        <v>0.98</v>
      </c>
    </row>
    <row r="13" spans="1:6" s="21" customFormat="1" ht="15" x14ac:dyDescent="0.25">
      <c r="A13" s="10">
        <v>10</v>
      </c>
      <c r="B13" s="11" t="s">
        <v>10</v>
      </c>
      <c r="C13" s="10" t="s">
        <v>9</v>
      </c>
      <c r="D13" s="17">
        <v>0.5</v>
      </c>
      <c r="E13" s="13">
        <v>10</v>
      </c>
      <c r="F13" s="16">
        <f t="shared" si="0"/>
        <v>5</v>
      </c>
    </row>
    <row r="14" spans="1:6" s="21" customFormat="1" ht="15" x14ac:dyDescent="0.25">
      <c r="A14" s="10">
        <v>11</v>
      </c>
      <c r="B14" s="11" t="s">
        <v>11</v>
      </c>
      <c r="C14" s="10" t="s">
        <v>9</v>
      </c>
      <c r="D14" s="17">
        <v>3.5</v>
      </c>
      <c r="E14" s="13">
        <v>3</v>
      </c>
      <c r="F14" s="16">
        <f t="shared" si="0"/>
        <v>10.5</v>
      </c>
    </row>
    <row r="15" spans="1:6" s="21" customFormat="1" ht="15" x14ac:dyDescent="0.25">
      <c r="A15" s="10">
        <v>12</v>
      </c>
      <c r="B15" s="11" t="s">
        <v>7</v>
      </c>
      <c r="C15" s="10" t="s">
        <v>5</v>
      </c>
      <c r="D15" s="17">
        <v>6.35</v>
      </c>
      <c r="E15" s="13">
        <v>1</v>
      </c>
      <c r="F15" s="16">
        <f t="shared" si="0"/>
        <v>6.35</v>
      </c>
    </row>
    <row r="16" spans="1:6" s="21" customFormat="1" ht="15" x14ac:dyDescent="0.25">
      <c r="A16" s="10">
        <v>13</v>
      </c>
      <c r="B16" s="11" t="s">
        <v>49</v>
      </c>
      <c r="C16" s="10" t="s">
        <v>9</v>
      </c>
      <c r="D16" s="17">
        <f>17*1.75</f>
        <v>29.75</v>
      </c>
      <c r="E16" s="13">
        <v>2</v>
      </c>
      <c r="F16" s="16">
        <f t="shared" si="0"/>
        <v>59.5</v>
      </c>
    </row>
    <row r="17" spans="1:6" s="21" customFormat="1" ht="45" x14ac:dyDescent="0.25">
      <c r="A17" s="10">
        <v>14</v>
      </c>
      <c r="B17" s="11" t="s">
        <v>8</v>
      </c>
      <c r="C17" s="10" t="s">
        <v>4</v>
      </c>
      <c r="D17" s="17">
        <f>2*1.75</f>
        <v>3.5</v>
      </c>
      <c r="E17" s="13">
        <v>1</v>
      </c>
      <c r="F17" s="16">
        <f t="shared" si="0"/>
        <v>3.5</v>
      </c>
    </row>
    <row r="18" spans="1:6" s="21" customFormat="1" ht="15" x14ac:dyDescent="0.25">
      <c r="A18" s="10">
        <v>15</v>
      </c>
      <c r="B18" s="11" t="s">
        <v>57</v>
      </c>
      <c r="C18" s="10" t="s">
        <v>2</v>
      </c>
      <c r="D18" s="17">
        <v>0.70699999999999996</v>
      </c>
      <c r="E18" s="13">
        <v>10</v>
      </c>
      <c r="F18" s="16">
        <f t="shared" si="0"/>
        <v>7.0699999999999994</v>
      </c>
    </row>
    <row r="19" spans="1:6" s="21" customFormat="1" ht="15" x14ac:dyDescent="0.25">
      <c r="A19" s="10">
        <v>16</v>
      </c>
      <c r="B19" s="11" t="s">
        <v>88</v>
      </c>
      <c r="C19" s="10" t="s">
        <v>9</v>
      </c>
      <c r="D19" s="17">
        <v>14</v>
      </c>
      <c r="E19" s="13">
        <v>3</v>
      </c>
      <c r="F19" s="16">
        <f t="shared" si="0"/>
        <v>42</v>
      </c>
    </row>
    <row r="20" spans="1:6" s="21" customFormat="1" ht="15" x14ac:dyDescent="0.25">
      <c r="A20" s="10">
        <v>17</v>
      </c>
      <c r="B20" s="11" t="s">
        <v>39</v>
      </c>
      <c r="C20" s="10" t="s">
        <v>9</v>
      </c>
      <c r="D20" s="17">
        <v>22.96</v>
      </c>
      <c r="E20" s="13">
        <v>6</v>
      </c>
      <c r="F20" s="16">
        <f t="shared" si="0"/>
        <v>137.76</v>
      </c>
    </row>
    <row r="21" spans="1:6" s="21" customFormat="1" ht="15" x14ac:dyDescent="0.25">
      <c r="A21" s="10">
        <v>18</v>
      </c>
      <c r="B21" s="11" t="s">
        <v>17</v>
      </c>
      <c r="C21" s="10" t="s">
        <v>9</v>
      </c>
      <c r="D21" s="17">
        <v>0.6</v>
      </c>
      <c r="E21" s="13">
        <v>6</v>
      </c>
      <c r="F21" s="16">
        <f t="shared" si="0"/>
        <v>3.5999999999999996</v>
      </c>
    </row>
    <row r="22" spans="1:6" s="21" customFormat="1" ht="45" x14ac:dyDescent="0.25">
      <c r="A22" s="10">
        <v>19</v>
      </c>
      <c r="B22" s="11" t="s">
        <v>87</v>
      </c>
      <c r="C22" s="10" t="s">
        <v>9</v>
      </c>
      <c r="D22" s="17">
        <f>63*1.75</f>
        <v>110.25</v>
      </c>
      <c r="E22" s="13">
        <v>1</v>
      </c>
      <c r="F22" s="16">
        <f t="shared" si="0"/>
        <v>110.25</v>
      </c>
    </row>
    <row r="23" spans="1:6" s="21" customFormat="1" ht="15" x14ac:dyDescent="0.25">
      <c r="A23" s="10">
        <v>20</v>
      </c>
      <c r="B23" s="11" t="s">
        <v>58</v>
      </c>
      <c r="C23" s="10" t="s">
        <v>2</v>
      </c>
      <c r="D23" s="17">
        <f>1.37/5</f>
        <v>0.27400000000000002</v>
      </c>
      <c r="E23" s="13">
        <v>5</v>
      </c>
      <c r="F23" s="16">
        <f t="shared" si="0"/>
        <v>1.37</v>
      </c>
    </row>
    <row r="24" spans="1:6" s="21" customFormat="1" ht="30" x14ac:dyDescent="0.25">
      <c r="A24" s="10">
        <v>21</v>
      </c>
      <c r="B24" s="11" t="s">
        <v>52</v>
      </c>
      <c r="C24" s="10" t="s">
        <v>9</v>
      </c>
      <c r="D24" s="17">
        <v>3</v>
      </c>
      <c r="E24" s="13">
        <v>1</v>
      </c>
      <c r="F24" s="16">
        <f t="shared" si="0"/>
        <v>3</v>
      </c>
    </row>
    <row r="25" spans="1:6" s="21" customFormat="1" ht="30" x14ac:dyDescent="0.25">
      <c r="A25" s="10">
        <v>22</v>
      </c>
      <c r="B25" s="11" t="s">
        <v>36</v>
      </c>
      <c r="C25" s="10" t="s">
        <v>9</v>
      </c>
      <c r="D25" s="17">
        <v>45.5</v>
      </c>
      <c r="E25" s="13">
        <v>2</v>
      </c>
      <c r="F25" s="16">
        <f t="shared" si="0"/>
        <v>91</v>
      </c>
    </row>
    <row r="26" spans="1:6" s="21" customFormat="1" ht="15" x14ac:dyDescent="0.25">
      <c r="A26" s="10">
        <v>23</v>
      </c>
      <c r="B26" s="11" t="s">
        <v>45</v>
      </c>
      <c r="C26" s="10" t="s">
        <v>9</v>
      </c>
      <c r="D26" s="17">
        <v>1.2</v>
      </c>
      <c r="E26" s="13">
        <v>2</v>
      </c>
      <c r="F26" s="16">
        <f t="shared" si="0"/>
        <v>2.4</v>
      </c>
    </row>
    <row r="27" spans="1:6" s="21" customFormat="1" ht="15" x14ac:dyDescent="0.25">
      <c r="A27" s="10">
        <v>24</v>
      </c>
      <c r="B27" s="11" t="s">
        <v>44</v>
      </c>
      <c r="C27" s="10" t="s">
        <v>4</v>
      </c>
      <c r="D27" s="17">
        <v>0.22500000000000001</v>
      </c>
      <c r="E27" s="13">
        <v>2</v>
      </c>
      <c r="F27" s="16">
        <f t="shared" si="0"/>
        <v>0.45</v>
      </c>
    </row>
    <row r="28" spans="1:6" s="21" customFormat="1" ht="15" x14ac:dyDescent="0.25">
      <c r="A28" s="10">
        <v>25</v>
      </c>
      <c r="B28" s="11" t="s">
        <v>25</v>
      </c>
      <c r="C28" s="10" t="s">
        <v>9</v>
      </c>
      <c r="D28" s="17">
        <v>7.5</v>
      </c>
      <c r="E28" s="13">
        <v>1</v>
      </c>
      <c r="F28" s="16">
        <f t="shared" si="0"/>
        <v>7.5</v>
      </c>
    </row>
    <row r="29" spans="1:6" s="21" customFormat="1" ht="15" x14ac:dyDescent="0.25">
      <c r="A29" s="10">
        <v>26</v>
      </c>
      <c r="B29" s="11" t="s">
        <v>26</v>
      </c>
      <c r="C29" s="10" t="s">
        <v>9</v>
      </c>
      <c r="D29" s="17">
        <v>13</v>
      </c>
      <c r="E29" s="13">
        <v>1</v>
      </c>
      <c r="F29" s="16">
        <f t="shared" si="0"/>
        <v>13</v>
      </c>
    </row>
    <row r="30" spans="1:6" s="21" customFormat="1" ht="15" x14ac:dyDescent="0.25">
      <c r="A30" s="10">
        <v>27</v>
      </c>
      <c r="B30" s="11" t="s">
        <v>34</v>
      </c>
      <c r="C30" s="10" t="s">
        <v>9</v>
      </c>
      <c r="D30" s="17">
        <v>1</v>
      </c>
      <c r="E30" s="13">
        <v>1</v>
      </c>
      <c r="F30" s="16">
        <f t="shared" si="0"/>
        <v>1</v>
      </c>
    </row>
    <row r="31" spans="1:6" s="21" customFormat="1" ht="30" x14ac:dyDescent="0.25">
      <c r="A31" s="10">
        <v>28</v>
      </c>
      <c r="B31" s="11" t="s">
        <v>27</v>
      </c>
      <c r="C31" s="10" t="s">
        <v>9</v>
      </c>
      <c r="D31" s="17">
        <v>16.5</v>
      </c>
      <c r="E31" s="13">
        <v>2</v>
      </c>
      <c r="F31" s="16">
        <f t="shared" si="0"/>
        <v>33</v>
      </c>
    </row>
    <row r="32" spans="1:6" s="21" customFormat="1" ht="15" x14ac:dyDescent="0.25">
      <c r="A32" s="10">
        <v>29</v>
      </c>
      <c r="B32" s="11" t="s">
        <v>50</v>
      </c>
      <c r="C32" s="10" t="s">
        <v>9</v>
      </c>
      <c r="D32" s="17">
        <f>12.17*1.75*2</f>
        <v>42.594999999999999</v>
      </c>
      <c r="E32" s="13">
        <v>1</v>
      </c>
      <c r="F32" s="16">
        <f t="shared" si="0"/>
        <v>42.594999999999999</v>
      </c>
    </row>
    <row r="33" spans="1:6" s="21" customFormat="1" ht="15" x14ac:dyDescent="0.25">
      <c r="A33" s="10">
        <v>30</v>
      </c>
      <c r="B33" s="11" t="s">
        <v>22</v>
      </c>
      <c r="C33" s="10" t="s">
        <v>9</v>
      </c>
      <c r="D33" s="17">
        <f>0.7*1.75</f>
        <v>1.2249999999999999</v>
      </c>
      <c r="E33" s="13">
        <v>3</v>
      </c>
      <c r="F33" s="16">
        <f t="shared" si="0"/>
        <v>3.6749999999999998</v>
      </c>
    </row>
    <row r="34" spans="1:6" s="21" customFormat="1" ht="30" x14ac:dyDescent="0.25">
      <c r="A34" s="10">
        <v>31</v>
      </c>
      <c r="B34" s="11" t="s">
        <v>42</v>
      </c>
      <c r="C34" s="10" t="s">
        <v>5</v>
      </c>
      <c r="D34" s="17">
        <v>1.5</v>
      </c>
      <c r="E34" s="13">
        <v>4</v>
      </c>
      <c r="F34" s="16">
        <f t="shared" si="0"/>
        <v>6</v>
      </c>
    </row>
    <row r="35" spans="1:6" s="21" customFormat="1" ht="15" x14ac:dyDescent="0.25">
      <c r="A35" s="10">
        <v>32</v>
      </c>
      <c r="B35" s="11" t="s">
        <v>28</v>
      </c>
      <c r="C35" s="10" t="s">
        <v>9</v>
      </c>
      <c r="D35" s="17">
        <v>21</v>
      </c>
      <c r="E35" s="13">
        <v>1</v>
      </c>
      <c r="F35" s="16">
        <f t="shared" si="0"/>
        <v>21</v>
      </c>
    </row>
    <row r="36" spans="1:6" s="21" customFormat="1" ht="15" x14ac:dyDescent="0.25">
      <c r="A36" s="10">
        <v>33</v>
      </c>
      <c r="B36" s="11" t="s">
        <v>18</v>
      </c>
      <c r="C36" s="10" t="s">
        <v>9</v>
      </c>
      <c r="D36" s="17">
        <f>20*1.75</f>
        <v>35</v>
      </c>
      <c r="E36" s="13">
        <v>4</v>
      </c>
      <c r="F36" s="16">
        <f t="shared" ref="F36:F54" si="1">E36*D36</f>
        <v>140</v>
      </c>
    </row>
    <row r="37" spans="1:6" s="21" customFormat="1" ht="15" x14ac:dyDescent="0.25">
      <c r="A37" s="10">
        <v>34</v>
      </c>
      <c r="B37" s="11" t="s">
        <v>6</v>
      </c>
      <c r="C37" s="10" t="s">
        <v>5</v>
      </c>
      <c r="D37" s="17">
        <v>0.52</v>
      </c>
      <c r="E37" s="13">
        <v>1</v>
      </c>
      <c r="F37" s="16">
        <f t="shared" si="1"/>
        <v>0.52</v>
      </c>
    </row>
    <row r="38" spans="1:6" s="21" customFormat="1" ht="15" x14ac:dyDescent="0.25">
      <c r="A38" s="10">
        <v>35</v>
      </c>
      <c r="B38" s="11" t="s">
        <v>21</v>
      </c>
      <c r="C38" s="10" t="s">
        <v>9</v>
      </c>
      <c r="D38" s="17">
        <f>0.7*1.75</f>
        <v>1.2249999999999999</v>
      </c>
      <c r="E38" s="13">
        <v>2</v>
      </c>
      <c r="F38" s="16">
        <f t="shared" si="1"/>
        <v>2.4499999999999997</v>
      </c>
    </row>
    <row r="39" spans="1:6" s="21" customFormat="1" ht="15" x14ac:dyDescent="0.25">
      <c r="A39" s="10">
        <v>36</v>
      </c>
      <c r="B39" s="11" t="s">
        <v>35</v>
      </c>
      <c r="C39" s="10" t="s">
        <v>9</v>
      </c>
      <c r="D39" s="17">
        <v>21</v>
      </c>
      <c r="E39" s="13">
        <v>2</v>
      </c>
      <c r="F39" s="16">
        <f t="shared" si="1"/>
        <v>42</v>
      </c>
    </row>
    <row r="40" spans="1:6" s="21" customFormat="1" ht="30" x14ac:dyDescent="0.25">
      <c r="A40" s="10">
        <v>37</v>
      </c>
      <c r="B40" s="11" t="s">
        <v>40</v>
      </c>
      <c r="C40" s="10" t="s">
        <v>4</v>
      </c>
      <c r="D40" s="17">
        <v>0.7</v>
      </c>
      <c r="E40" s="13">
        <v>5</v>
      </c>
      <c r="F40" s="16">
        <f t="shared" si="1"/>
        <v>3.5</v>
      </c>
    </row>
    <row r="41" spans="1:6" s="21" customFormat="1" ht="15" x14ac:dyDescent="0.25">
      <c r="A41" s="10">
        <v>38</v>
      </c>
      <c r="B41" s="11" t="s">
        <v>12</v>
      </c>
      <c r="C41" s="10" t="s">
        <v>4</v>
      </c>
      <c r="D41" s="17">
        <v>1</v>
      </c>
      <c r="E41" s="13">
        <v>8</v>
      </c>
      <c r="F41" s="16">
        <f t="shared" si="1"/>
        <v>8</v>
      </c>
    </row>
    <row r="42" spans="1:6" s="21" customFormat="1" ht="15" x14ac:dyDescent="0.25">
      <c r="A42" s="10">
        <v>39</v>
      </c>
      <c r="B42" s="11" t="s">
        <v>15</v>
      </c>
      <c r="C42" s="10" t="s">
        <v>9</v>
      </c>
      <c r="D42" s="17">
        <v>0.34</v>
      </c>
      <c r="E42" s="13">
        <v>4</v>
      </c>
      <c r="F42" s="16">
        <f t="shared" si="1"/>
        <v>1.36</v>
      </c>
    </row>
    <row r="43" spans="1:6" s="21" customFormat="1" ht="15" x14ac:dyDescent="0.25">
      <c r="A43" s="10">
        <v>40</v>
      </c>
      <c r="B43" s="11" t="s">
        <v>37</v>
      </c>
      <c r="C43" s="10" t="s">
        <v>9</v>
      </c>
      <c r="D43" s="17">
        <v>0.15</v>
      </c>
      <c r="E43" s="13">
        <v>5</v>
      </c>
      <c r="F43" s="16">
        <f t="shared" si="1"/>
        <v>0.75</v>
      </c>
    </row>
    <row r="44" spans="1:6" s="21" customFormat="1" ht="15" x14ac:dyDescent="0.25">
      <c r="A44" s="10">
        <v>41</v>
      </c>
      <c r="B44" s="11" t="s">
        <v>29</v>
      </c>
      <c r="C44" s="10" t="s">
        <v>9</v>
      </c>
      <c r="D44" s="17">
        <v>10</v>
      </c>
      <c r="E44" s="13">
        <v>1</v>
      </c>
      <c r="F44" s="16">
        <f t="shared" si="1"/>
        <v>10</v>
      </c>
    </row>
    <row r="45" spans="1:6" s="21" customFormat="1" ht="15" x14ac:dyDescent="0.25">
      <c r="A45" s="10">
        <v>42</v>
      </c>
      <c r="B45" s="11" t="s">
        <v>51</v>
      </c>
      <c r="C45" s="10" t="s">
        <v>9</v>
      </c>
      <c r="D45" s="17">
        <v>2</v>
      </c>
      <c r="E45" s="13">
        <v>50</v>
      </c>
      <c r="F45" s="16">
        <f t="shared" si="1"/>
        <v>100</v>
      </c>
    </row>
    <row r="46" spans="1:6" s="21" customFormat="1" ht="15" x14ac:dyDescent="0.25">
      <c r="A46" s="10">
        <v>43</v>
      </c>
      <c r="B46" s="11" t="s">
        <v>43</v>
      </c>
      <c r="C46" s="10" t="s">
        <v>2</v>
      </c>
      <c r="D46" s="17">
        <v>0.42</v>
      </c>
      <c r="E46" s="13">
        <v>10</v>
      </c>
      <c r="F46" s="16">
        <f t="shared" si="1"/>
        <v>4.2</v>
      </c>
    </row>
    <row r="47" spans="1:6" s="21" customFormat="1" ht="15" x14ac:dyDescent="0.25">
      <c r="A47" s="10">
        <v>44</v>
      </c>
      <c r="B47" s="11" t="s">
        <v>24</v>
      </c>
      <c r="C47" s="10" t="s">
        <v>9</v>
      </c>
      <c r="D47" s="17">
        <v>11.5</v>
      </c>
      <c r="E47" s="13">
        <v>1</v>
      </c>
      <c r="F47" s="16">
        <f t="shared" si="1"/>
        <v>11.5</v>
      </c>
    </row>
    <row r="48" spans="1:6" s="21" customFormat="1" ht="30" x14ac:dyDescent="0.25">
      <c r="A48" s="10">
        <v>45</v>
      </c>
      <c r="B48" s="11" t="s">
        <v>85</v>
      </c>
      <c r="C48" s="10" t="s">
        <v>9</v>
      </c>
      <c r="D48" s="17">
        <v>57</v>
      </c>
      <c r="E48" s="13">
        <v>1</v>
      </c>
      <c r="F48" s="16">
        <f t="shared" si="1"/>
        <v>57</v>
      </c>
    </row>
    <row r="49" spans="1:6" s="21" customFormat="1" ht="15" x14ac:dyDescent="0.25">
      <c r="A49" s="10">
        <v>46</v>
      </c>
      <c r="B49" s="11" t="s">
        <v>16</v>
      </c>
      <c r="C49" s="10" t="s">
        <v>9</v>
      </c>
      <c r="D49" s="17">
        <v>0.09</v>
      </c>
      <c r="E49" s="13">
        <v>20</v>
      </c>
      <c r="F49" s="16">
        <f t="shared" si="1"/>
        <v>1.7999999999999998</v>
      </c>
    </row>
    <row r="50" spans="1:6" s="21" customFormat="1" ht="15" x14ac:dyDescent="0.25">
      <c r="A50" s="10">
        <v>47</v>
      </c>
      <c r="B50" s="11" t="s">
        <v>23</v>
      </c>
      <c r="C50" s="10" t="s">
        <v>9</v>
      </c>
      <c r="D50" s="17">
        <v>27</v>
      </c>
      <c r="E50" s="13">
        <v>1</v>
      </c>
      <c r="F50" s="16">
        <f t="shared" si="1"/>
        <v>27</v>
      </c>
    </row>
    <row r="51" spans="1:6" s="21" customFormat="1" ht="15" x14ac:dyDescent="0.25">
      <c r="A51" s="10">
        <v>48</v>
      </c>
      <c r="B51" s="11" t="s">
        <v>47</v>
      </c>
      <c r="C51" s="10" t="s">
        <v>5</v>
      </c>
      <c r="D51" s="17">
        <v>0.43</v>
      </c>
      <c r="E51" s="13">
        <v>1</v>
      </c>
      <c r="F51" s="16">
        <f t="shared" si="1"/>
        <v>0.43</v>
      </c>
    </row>
    <row r="52" spans="1:6" s="21" customFormat="1" ht="15" x14ac:dyDescent="0.25">
      <c r="A52" s="10">
        <v>49</v>
      </c>
      <c r="B52" s="11" t="s">
        <v>14</v>
      </c>
      <c r="C52" s="10" t="s">
        <v>41</v>
      </c>
      <c r="D52" s="17">
        <v>7.4999999999999997E-2</v>
      </c>
      <c r="E52" s="13">
        <v>10</v>
      </c>
      <c r="F52" s="16">
        <f t="shared" si="1"/>
        <v>0.75</v>
      </c>
    </row>
    <row r="53" spans="1:6" s="21" customFormat="1" ht="15" x14ac:dyDescent="0.25">
      <c r="A53" s="10">
        <v>50</v>
      </c>
      <c r="B53" s="11" t="s">
        <v>13</v>
      </c>
      <c r="C53" s="10" t="s">
        <v>5</v>
      </c>
      <c r="D53" s="17">
        <f>1.75*2</f>
        <v>3.5</v>
      </c>
      <c r="E53" s="13">
        <v>1</v>
      </c>
      <c r="F53" s="16">
        <f t="shared" si="1"/>
        <v>3.5</v>
      </c>
    </row>
    <row r="54" spans="1:6" s="21" customFormat="1" ht="15" x14ac:dyDescent="0.25">
      <c r="A54" s="10">
        <v>51</v>
      </c>
      <c r="B54" s="11" t="s">
        <v>19</v>
      </c>
      <c r="C54" s="10" t="s">
        <v>9</v>
      </c>
      <c r="D54" s="17">
        <v>1</v>
      </c>
      <c r="E54" s="13">
        <v>4</v>
      </c>
      <c r="F54" s="16">
        <f t="shared" si="1"/>
        <v>4</v>
      </c>
    </row>
    <row r="55" spans="1:6" s="21" customFormat="1" ht="15" x14ac:dyDescent="0.25">
      <c r="A55" s="14"/>
      <c r="B55" s="15"/>
      <c r="C55" s="14"/>
      <c r="D55" s="18"/>
      <c r="E55" s="22"/>
      <c r="F55" s="16">
        <f>SUM(F4:F54)</f>
        <v>1194.3700000000001</v>
      </c>
    </row>
    <row r="58" spans="1:6" ht="23.25" customHeight="1" x14ac:dyDescent="0.25">
      <c r="E58" s="23"/>
      <c r="F58" s="23"/>
    </row>
  </sheetData>
  <sortState ref="A2:J58">
    <sortCondition ref="B14"/>
  </sortState>
  <mergeCells count="7">
    <mergeCell ref="E58:F58"/>
    <mergeCell ref="E1:F1"/>
    <mergeCell ref="A1:A3"/>
    <mergeCell ref="B1:B3"/>
    <mergeCell ref="C1:C3"/>
    <mergeCell ref="D1:D3"/>
    <mergeCell ref="E2:F2"/>
  </mergeCells>
  <pageMargins left="0.2" right="0.2" top="0.23" bottom="0.25" header="0.2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D13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1048576"/>
    </sheetView>
  </sheetViews>
  <sheetFormatPr defaultColWidth="9.140625" defaultRowHeight="18.75" x14ac:dyDescent="0.25"/>
  <cols>
    <col min="1" max="1" width="3.5703125" style="3" bestFit="1" customWidth="1"/>
    <col min="2" max="2" width="51.5703125" style="7" customWidth="1"/>
    <col min="3" max="3" width="37.7109375" style="3" customWidth="1"/>
    <col min="4" max="4" width="38.42578125" style="3" customWidth="1"/>
    <col min="5" max="5" width="15.140625" style="3" customWidth="1"/>
    <col min="6" max="16384" width="9.140625" style="3"/>
  </cols>
  <sheetData>
    <row r="2" spans="1:4" ht="30" customHeight="1" x14ac:dyDescent="0.25">
      <c r="A2" s="2" t="s">
        <v>0</v>
      </c>
      <c r="B2" s="1" t="s">
        <v>68</v>
      </c>
      <c r="C2" s="1" t="s">
        <v>48</v>
      </c>
      <c r="D2" s="1" t="s">
        <v>61</v>
      </c>
    </row>
    <row r="3" spans="1:4" ht="41.25" customHeight="1" x14ac:dyDescent="0.25">
      <c r="A3" s="4">
        <v>1</v>
      </c>
      <c r="B3" s="5" t="s">
        <v>75</v>
      </c>
      <c r="C3" s="6" t="s">
        <v>69</v>
      </c>
      <c r="D3" s="6" t="s">
        <v>60</v>
      </c>
    </row>
    <row r="4" spans="1:4" ht="96" customHeight="1" x14ac:dyDescent="0.25">
      <c r="A4" s="4">
        <v>2</v>
      </c>
      <c r="B4" s="5" t="s">
        <v>76</v>
      </c>
      <c r="C4" s="6" t="s">
        <v>70</v>
      </c>
      <c r="D4" s="6" t="s">
        <v>84</v>
      </c>
    </row>
    <row r="5" spans="1:4" ht="42" customHeight="1" x14ac:dyDescent="0.25">
      <c r="A5" s="4">
        <v>3</v>
      </c>
      <c r="B5" s="5" t="s">
        <v>77</v>
      </c>
      <c r="C5" s="6" t="s">
        <v>71</v>
      </c>
      <c r="D5" s="6" t="s">
        <v>62</v>
      </c>
    </row>
    <row r="6" spans="1:4" ht="42" customHeight="1" x14ac:dyDescent="0.25">
      <c r="A6" s="4">
        <v>3</v>
      </c>
      <c r="B6" s="5" t="s">
        <v>78</v>
      </c>
      <c r="C6" s="6" t="s">
        <v>72</v>
      </c>
      <c r="D6" s="6" t="s">
        <v>63</v>
      </c>
    </row>
    <row r="7" spans="1:4" ht="42" customHeight="1" x14ac:dyDescent="0.25">
      <c r="A7" s="4">
        <v>4</v>
      </c>
      <c r="B7" s="5" t="s">
        <v>79</v>
      </c>
      <c r="C7" s="6" t="s">
        <v>73</v>
      </c>
      <c r="D7" s="6" t="s">
        <v>64</v>
      </c>
    </row>
    <row r="8" spans="1:4" ht="42" customHeight="1" x14ac:dyDescent="0.25">
      <c r="A8" s="4">
        <v>5</v>
      </c>
      <c r="B8" s="5" t="s">
        <v>80</v>
      </c>
      <c r="C8" s="6" t="s">
        <v>73</v>
      </c>
      <c r="D8" s="6" t="s">
        <v>74</v>
      </c>
    </row>
    <row r="9" spans="1:4" ht="42" customHeight="1" x14ac:dyDescent="0.25">
      <c r="A9" s="4">
        <v>6</v>
      </c>
      <c r="B9" s="5" t="s">
        <v>81</v>
      </c>
      <c r="C9" s="6" t="s">
        <v>31</v>
      </c>
      <c r="D9" s="6" t="s">
        <v>65</v>
      </c>
    </row>
    <row r="10" spans="1:4" ht="42" customHeight="1" x14ac:dyDescent="0.25">
      <c r="A10" s="4">
        <v>7</v>
      </c>
      <c r="B10" s="5" t="s">
        <v>82</v>
      </c>
      <c r="C10" s="6" t="s">
        <v>32</v>
      </c>
      <c r="D10" s="6" t="s">
        <v>66</v>
      </c>
    </row>
    <row r="11" spans="1:4" ht="42" customHeight="1" x14ac:dyDescent="0.25">
      <c r="A11" s="4">
        <v>8</v>
      </c>
      <c r="B11" s="5" t="s">
        <v>83</v>
      </c>
      <c r="C11" s="6" t="s">
        <v>30</v>
      </c>
      <c r="D11" s="6" t="s">
        <v>67</v>
      </c>
    </row>
    <row r="13" spans="1:4" x14ac:dyDescent="0.25">
      <c r="C13" s="3" t="s">
        <v>59</v>
      </c>
    </row>
  </sheetData>
  <pageMargins left="0.2" right="0.2" top="0.23" bottom="0.25" header="0.27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D.Arabidze</dc:creator>
  <cp:lastModifiedBy>Eter Kipiani</cp:lastModifiedBy>
  <cp:lastPrinted>2014-04-24T07:48:35Z</cp:lastPrinted>
  <dcterms:created xsi:type="dcterms:W3CDTF">2014-02-05T12:55:09Z</dcterms:created>
  <dcterms:modified xsi:type="dcterms:W3CDTF">2014-08-29T06:16:43Z</dcterms:modified>
</cp:coreProperties>
</file>