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45"/>
  </bookViews>
  <sheets>
    <sheet name="დანართი 1" sheetId="1" r:id="rId1"/>
  </sheets>
  <definedNames>
    <definedName name="_xlnm._FilterDatabase" localSheetId="0" hidden="1">'დანართი 1'!$B$5:$P$70</definedName>
    <definedName name="_xlnm.Print_Area" localSheetId="0">'დანართი 1'!$B$2:$P$70</definedName>
  </definedNames>
  <calcPr calcId="152511"/>
</workbook>
</file>

<file path=xl/calcChain.xml><?xml version="1.0" encoding="utf-8"?>
<calcChain xmlns="http://schemas.openxmlformats.org/spreadsheetml/2006/main">
  <c r="M68" i="1" l="1"/>
  <c r="N68" i="1"/>
  <c r="O68" i="1"/>
  <c r="P68" i="1"/>
  <c r="M66" i="1"/>
  <c r="N66" i="1"/>
  <c r="O66" i="1"/>
  <c r="P66" i="1"/>
  <c r="M64" i="1"/>
  <c r="N64" i="1"/>
  <c r="O64" i="1"/>
  <c r="P64" i="1"/>
  <c r="M62" i="1"/>
  <c r="N62" i="1"/>
  <c r="O62" i="1"/>
  <c r="P62" i="1"/>
  <c r="M60" i="1"/>
  <c r="N60" i="1"/>
  <c r="O60" i="1"/>
  <c r="P60" i="1"/>
  <c r="M58" i="1"/>
  <c r="N58" i="1"/>
  <c r="O58" i="1"/>
  <c r="P58" i="1"/>
  <c r="M56" i="1"/>
  <c r="N56" i="1"/>
  <c r="O56" i="1"/>
  <c r="P56" i="1"/>
  <c r="M54" i="1"/>
  <c r="N54" i="1"/>
  <c r="O54" i="1"/>
  <c r="P54" i="1"/>
  <c r="M52" i="1"/>
  <c r="N52" i="1"/>
  <c r="O52" i="1"/>
  <c r="P52" i="1"/>
  <c r="M48" i="1"/>
  <c r="N48" i="1"/>
  <c r="O48" i="1"/>
  <c r="P48" i="1"/>
  <c r="M44" i="1"/>
  <c r="N44" i="1"/>
  <c r="O44" i="1"/>
  <c r="P44" i="1"/>
  <c r="M39" i="1"/>
  <c r="N39" i="1"/>
  <c r="O39" i="1"/>
  <c r="P39" i="1"/>
  <c r="M37" i="1"/>
  <c r="N37" i="1"/>
  <c r="O37" i="1"/>
  <c r="P37" i="1"/>
  <c r="M33" i="1"/>
  <c r="N33" i="1"/>
  <c r="O33" i="1"/>
  <c r="P33" i="1"/>
  <c r="M31" i="1"/>
  <c r="N31" i="1"/>
  <c r="O31" i="1"/>
  <c r="P31" i="1"/>
  <c r="M28" i="1"/>
  <c r="N28" i="1"/>
  <c r="O28" i="1"/>
  <c r="P28" i="1"/>
  <c r="M23" i="1"/>
  <c r="N23" i="1"/>
  <c r="O23" i="1"/>
  <c r="P23" i="1"/>
  <c r="M20" i="1"/>
  <c r="N20" i="1"/>
  <c r="O20" i="1"/>
  <c r="P20" i="1"/>
  <c r="M13" i="1"/>
  <c r="N13" i="1"/>
  <c r="O13" i="1"/>
  <c r="P13" i="1"/>
  <c r="P5" i="1" s="1"/>
  <c r="M5" i="1"/>
  <c r="N5" i="1"/>
  <c r="O5" i="1"/>
  <c r="L54" i="1"/>
  <c r="L52" i="1"/>
  <c r="L48" i="1"/>
  <c r="L44" i="1"/>
  <c r="L39" i="1"/>
  <c r="L37" i="1"/>
  <c r="L33" i="1"/>
  <c r="L31" i="1"/>
  <c r="L28" i="1"/>
  <c r="L23" i="1"/>
  <c r="L20" i="1"/>
  <c r="L13" i="1"/>
  <c r="L22" i="1" l="1"/>
  <c r="L68" i="1" l="1"/>
  <c r="L64" i="1" l="1"/>
  <c r="L66" i="1" l="1"/>
  <c r="L62" i="1"/>
  <c r="L60" i="1"/>
  <c r="L58" i="1"/>
  <c r="L56" i="1"/>
  <c r="L5" i="1" l="1"/>
</calcChain>
</file>

<file path=xl/sharedStrings.xml><?xml version="1.0" encoding="utf-8"?>
<sst xmlns="http://schemas.openxmlformats.org/spreadsheetml/2006/main" count="329" uniqueCount="199">
  <si>
    <t>N</t>
  </si>
  <si>
    <t>ფაქტობრივად ვის ემსახურება</t>
  </si>
  <si>
    <t>ავტომობილის მარკა</t>
  </si>
  <si>
    <t>სახლმწიფო ნომერი</t>
  </si>
  <si>
    <t>გამოშვების წელი</t>
  </si>
  <si>
    <t>საწვავი (დიზელი, ბენზინი)</t>
  </si>
  <si>
    <t>საწვავის ხარჯი 100კმ-ზე ლიტრი*</t>
  </si>
  <si>
    <t>დანიშნულება (პერსონალური, სამსახურებრივი, ოპერატიული)</t>
  </si>
  <si>
    <t>MITSUBISHI PAJERO</t>
  </si>
  <si>
    <t>CDC - 100</t>
  </si>
  <si>
    <t>ბენზინი</t>
  </si>
  <si>
    <t>FORD ESCAPE</t>
  </si>
  <si>
    <t>OA 994 AO</t>
  </si>
  <si>
    <t>პაატა იმნაძე</t>
  </si>
  <si>
    <t>Skoda octavia</t>
  </si>
  <si>
    <t>FCF - 240</t>
  </si>
  <si>
    <t>ტარიელ ჭანტურიძე</t>
  </si>
  <si>
    <t>LD - 558 - DL</t>
  </si>
  <si>
    <t>KIA cerato</t>
  </si>
  <si>
    <t>VVU - 790</t>
  </si>
  <si>
    <t>ადმინისტრაციული დეპარტამენტი</t>
  </si>
  <si>
    <t>HYUNDAI TERRACAN</t>
  </si>
  <si>
    <t>IQI - 759</t>
  </si>
  <si>
    <t>დიზელი</t>
  </si>
  <si>
    <t>სამსახურებრივი</t>
  </si>
  <si>
    <t>მორიგე - ადმინისტრაციული  დეპარტამენტი</t>
  </si>
  <si>
    <t>ოპერატიული</t>
  </si>
  <si>
    <t>Nissan X-Terra</t>
  </si>
  <si>
    <t xml:space="preserve"> CIC - 390</t>
  </si>
  <si>
    <t>Hyundai H1 MINIVEN</t>
  </si>
  <si>
    <t>NW 917 WN</t>
  </si>
  <si>
    <t xml:space="preserve">GREAT WALL WINGLE </t>
  </si>
  <si>
    <t>CDC - 200</t>
  </si>
  <si>
    <t xml:space="preserve"> SUZUKI SX4</t>
  </si>
  <si>
    <t>ZZ 135 ZZ</t>
  </si>
  <si>
    <t>VVU - 791</t>
  </si>
  <si>
    <t>საფინანსო-ეკონომიკური დეპარტამენტი</t>
  </si>
  <si>
    <t xml:space="preserve">საფინანსო-ეკონომიკური დეპარტამენტი მორიგე -შესყიდვების სამმართველოს </t>
  </si>
  <si>
    <t>VVU - 795</t>
  </si>
  <si>
    <t>ოთარ ნამიჭეიშვილი</t>
  </si>
  <si>
    <t xml:space="preserve">საფინანსო-ეკონომიკური დეპარტამენტი მორიგე - 
საფინანსო-ბუღალტერული სამმართველოს </t>
  </si>
  <si>
    <t>VVU - 734</t>
  </si>
  <si>
    <t>გია ქობალია</t>
  </si>
  <si>
    <t>HYUNDAI I-10</t>
  </si>
  <si>
    <t>AI 283 AA</t>
  </si>
  <si>
    <t>ზურაბ ზარიაშვილი</t>
  </si>
  <si>
    <t>მორიგე - სახელმწიფო პროგრამების დეპარტამენტის ფუნქციების შესასრულებლად</t>
  </si>
  <si>
    <t>VVU - 738</t>
  </si>
  <si>
    <t xml:space="preserve">ვლადიმერ გეთია </t>
  </si>
  <si>
    <t>სახელმწიფო პროგრამების დეპარტამენტი</t>
  </si>
  <si>
    <t>სამედიცინო სტატისტიკის დეპარტამენტი</t>
  </si>
  <si>
    <t>მორიგე - სტატისტიკის დეპრტამენტი / პროექტის ფარგლებში აქტივობები</t>
  </si>
  <si>
    <t>GG - 875 - CC</t>
  </si>
  <si>
    <t>გადამდებ დაავადებათა დეპარტამენტის, ვაქცინების ექსპედიციისა და ცივი ჯაჭვის სამმართველო</t>
  </si>
  <si>
    <t xml:space="preserve">JAC </t>
  </si>
  <si>
    <t>QQ 064 GG</t>
  </si>
  <si>
    <t>FORD TRANSIT</t>
  </si>
  <si>
    <t>CS 790 SC</t>
  </si>
  <si>
    <t xml:space="preserve">გადამდებ დაავადებათა დეპარტამენტი </t>
  </si>
  <si>
    <t>მორიგე - არაგადამდებ დაავადებათა დეპარტამენტი / პროექტის ფარგლებში აქტივობები</t>
  </si>
  <si>
    <t>VVU - 736</t>
  </si>
  <si>
    <t>ზაზა ჭელიძე</t>
  </si>
  <si>
    <t>ლუგარის საზოგადოებრივი ჯანდაცვის კვლევითი ცენტრი</t>
  </si>
  <si>
    <t>მორიგე - ლუგარის საზოგადოებრივი ჯანდაცვის კვლევითი ცენტრი</t>
  </si>
  <si>
    <t>VVU - 796</t>
  </si>
  <si>
    <t>ზურაბ მირიანაშვილი</t>
  </si>
  <si>
    <t>Hyundai County</t>
  </si>
  <si>
    <t>GGJ -807</t>
  </si>
  <si>
    <t>GGJ -806</t>
  </si>
  <si>
    <t>DCG - 629</t>
  </si>
  <si>
    <t xml:space="preserve">იმერეთის სამმართველო </t>
  </si>
  <si>
    <t xml:space="preserve">მორიგე - იმერეთის სამმართველო </t>
  </si>
  <si>
    <t>WBW - 113</t>
  </si>
  <si>
    <t>ავთანდილ ლოსაბერიძე</t>
  </si>
  <si>
    <t>AI 280 AA</t>
  </si>
  <si>
    <t>HYUNDAI H1</t>
  </si>
  <si>
    <t>გოჩა კალმახელიძე</t>
  </si>
  <si>
    <t>აჭარის სამმართველო</t>
  </si>
  <si>
    <t xml:space="preserve">MITSUBISHI PICAP </t>
  </si>
  <si>
    <t>JUS - 441</t>
  </si>
  <si>
    <t>კახეთის განყოფილება</t>
  </si>
  <si>
    <t>შიდა-ქართლის განყოფილება</t>
  </si>
  <si>
    <t>CJC - 649</t>
  </si>
  <si>
    <t xml:space="preserve">სამცხე-ჯავახეთის განყოფილება </t>
  </si>
  <si>
    <t>CJC - 647</t>
  </si>
  <si>
    <t>გურიის განყოფილება</t>
  </si>
  <si>
    <t>CJC - 651</t>
  </si>
  <si>
    <t>ფოთი განყოფილება</t>
  </si>
  <si>
    <t>CJC - 650</t>
  </si>
  <si>
    <t>CJC - 653</t>
  </si>
  <si>
    <t xml:space="preserve">რაჭა-ლეჩხუმი ქვემო სვანეთის განყოფილება </t>
  </si>
  <si>
    <t>CJC - 648</t>
  </si>
  <si>
    <t>საზოგადოებრივი ჯანდაცვის რეგიონალური მართვის დეპარტამენტი</t>
  </si>
  <si>
    <t>NXN - 685</t>
  </si>
  <si>
    <t>კონსტანტინე გვეტაძე</t>
  </si>
  <si>
    <t>ZS 073 SZ</t>
  </si>
  <si>
    <t>FIAT Ducato</t>
  </si>
  <si>
    <t>ZS 074 SZ</t>
  </si>
  <si>
    <t>თემური ჟამერაშვილი</t>
  </si>
  <si>
    <t>რეზერვი</t>
  </si>
  <si>
    <t>ცენტრის სხვადასხვა აქტივობები</t>
  </si>
  <si>
    <t>გიორგი ებიტაშვილი</t>
  </si>
  <si>
    <t>გლობალური ფონდი</t>
  </si>
  <si>
    <t>ავტომობილი გამოიყენება გლობალური ფონდის მიერ დაფინანსებული პროგრამების განმახორციელებელი ჯგუფის საჭიროებისათვის</t>
  </si>
  <si>
    <t>Chevrolet Epica</t>
  </si>
  <si>
    <t>ZZ 125 ZZ</t>
  </si>
  <si>
    <t>Hyundai IX35</t>
  </si>
  <si>
    <t>MM369VV</t>
  </si>
  <si>
    <t>გლობალური ფონდის მიერ დაფინანსებული</t>
  </si>
  <si>
    <t>სახელმწიფო ბიუჯეტის აპარატის და საკუთარი შემოსავლების ფარგლებში</t>
  </si>
  <si>
    <t>ტუბერკულოზის მართვის სახელმწიფო პროგრამის ფარგლებში</t>
  </si>
  <si>
    <t xml:space="preserve">C ჰეპატიტის მართვის სახელმწიფო პროგრამის ფარგლებში </t>
  </si>
  <si>
    <t>სამხრეთ კავკასიის საველე ეპიდემიოლოგიური და ლაბორატორიული სწავლების პროგრამა</t>
  </si>
  <si>
    <t>Toyota</t>
  </si>
  <si>
    <t>CJC - 604</t>
  </si>
  <si>
    <t xml:space="preserve"> ვეფხია ელიაშვილი</t>
  </si>
  <si>
    <t>ალექსანდრე ტურძილაძე</t>
  </si>
  <si>
    <t>ლუგარის საზოგადოებრივი ჯანდაცვის კვლევითი ცენტრის მენეჯერი</t>
  </si>
  <si>
    <t>მაია  ალხაზაშვილი</t>
  </si>
  <si>
    <t>Suzuki SX4 S-Cross</t>
  </si>
  <si>
    <t>BU 771 BB</t>
  </si>
  <si>
    <t>მიხეილ მარტაშვილი</t>
  </si>
  <si>
    <t>BB 130 SB</t>
  </si>
  <si>
    <t>JJ 697 NN</t>
  </si>
  <si>
    <t>JJ 968 NN</t>
  </si>
  <si>
    <t>HYUNDAI H100</t>
  </si>
  <si>
    <t>FI 293 IF</t>
  </si>
  <si>
    <t xml:space="preserve">მორიგე - ლოჯისიტკის სამმართველოს ფუნქციებისათვის </t>
  </si>
  <si>
    <t>დავით უგრეხელიძე</t>
  </si>
  <si>
    <t>თემური კვეკვეცია</t>
  </si>
  <si>
    <t>გიორგი შრუპი</t>
  </si>
  <si>
    <t>ტატო ბეგიაშვილი</t>
  </si>
  <si>
    <t>მორიგე -  აჭარის სამმართველო / C ჰეპატიტის სახელმწიფო პროგრამის ფარგლებში</t>
  </si>
  <si>
    <t>მორიგე -  კახეთის განყოფილება / C ჰეპატიტის სახელმწიფო პროგრამის ფარგლებში</t>
  </si>
  <si>
    <t xml:space="preserve"> მორიგე -  შიდა-ქართლის განყოფილება/ C ჰეპატიტის სახელმწიფო პროგრამის ფარგლებში</t>
  </si>
  <si>
    <t xml:space="preserve"> მორიგე -  სამცხე-ჯავახეთის განყოფილება / C ჰეპატიტის სახელმწიფო პროგრამის ფარგლებში</t>
  </si>
  <si>
    <t xml:space="preserve"> მორიგე -  გურიის განყოფილება/ C ჰეპატიტის სახელმწიფო პროგრამის ფარგლებში</t>
  </si>
  <si>
    <t xml:space="preserve"> მორიგე -  ფოთის განყოფილება / C ჰეპატიტის სახელმწიფო პროგრამის ფარგლებში</t>
  </si>
  <si>
    <t xml:space="preserve"> მორიგე -  სამეგრელო-ზემო სვანეთის განყოფილება / C ჰეპატიტის სახელმწიფო პროგრამის ფარგლებში</t>
  </si>
  <si>
    <t xml:space="preserve"> მორიგე -  რაჭა-ლეჩხუმი ქვემო სვანეთის განყოფილება / C ჰეპატიტის სახელმწიფო პროგრამის ფარგლებში </t>
  </si>
  <si>
    <t xml:space="preserve">მორიგე - საზოგადოებრივი ჯანდაცვის რეგიონალური მართვის დეპარტამენტი (რეგიონები) </t>
  </si>
  <si>
    <t>C ჰეპატიტის სახელმწიფო პროგრამის ფარგლებში</t>
  </si>
  <si>
    <t>სამეგრელო-ზემო სვანეთის განყოფილება</t>
  </si>
  <si>
    <t>კონსტანტინე შავიშვილი                არჩილ მჟავია</t>
  </si>
  <si>
    <t>თენგიზ ზედგინიძე                 ნინო ზედგინიძე</t>
  </si>
  <si>
    <t>ჯონი ხუხუნაიშვილი               ნინო გუგუშვილი</t>
  </si>
  <si>
    <t>გიორგი ხიზანიშვილი                      ნელი ხიზანიშვილი</t>
  </si>
  <si>
    <t>მერაბ ჩხაიძე                               ნინო ხურცია</t>
  </si>
  <si>
    <t>მურთაზ ხასია                                  ანზორ ქობალია</t>
  </si>
  <si>
    <t>ივანე დათუსანი                             ზურაბ ნემსწვერიძე</t>
  </si>
  <si>
    <t>ზაქარია მირუაშვილი                           ეკა ქორჩაშვილი</t>
  </si>
  <si>
    <t>QD 027 DQ</t>
  </si>
  <si>
    <t>სპეციალიზებული-ცივი ჯაჭვის აქტივობების ფარგლებში</t>
  </si>
  <si>
    <t>გია გაბოშვილი                                   შალვა ბაღაშვილი</t>
  </si>
  <si>
    <t>სპეციალიზებული-მობილური ლაბორატორია</t>
  </si>
  <si>
    <t>თანამშრომელთა ტრანსპორტირება - ლუგარის საზოგადოებრივი ჯანდაცვის კვლევითი ცენტრი</t>
  </si>
  <si>
    <t xml:space="preserve">მორიგე - იმერეთის სამმართველო / C ჰეპატიტის სახელმწიფო პროგრამის ფარგლებში </t>
  </si>
  <si>
    <t>მორიგე - იმერეთის სამმართველო/ტუბერკულოზის სახელმწიფო პროგრამის ფარგლებში</t>
  </si>
  <si>
    <t xml:space="preserve">კონსტანტინე ოჩიგავა                  </t>
  </si>
  <si>
    <t xml:space="preserve">  კახაბერ ფირცხალაიშვილი </t>
  </si>
  <si>
    <t xml:space="preserve"> ნუგზარ მარწყვიშვილი</t>
  </si>
  <si>
    <t>მატერიალურად პასუხისმგებელი პირების  სახელი და გვარი</t>
  </si>
  <si>
    <t>მატერიალურად პასუხისმგებელი/სამსახურებრივად განპიროვნებული პირების  სახელი და გვარი</t>
  </si>
  <si>
    <t xml:space="preserve">მამუკა გუგეშაშვილი             </t>
  </si>
  <si>
    <t xml:space="preserve">გიორგი  ქაჩლიშვილი               </t>
  </si>
  <si>
    <t>გიორგი  ქაჩლიშვილი                   მამუკა გუგეშაშვილი               ვლადიმერ ნასყიდაშვილი გიორგი ზუბაშვილი</t>
  </si>
  <si>
    <t xml:space="preserve">ლევან ჯანანაშვილი                           </t>
  </si>
  <si>
    <t xml:space="preserve">გოჩა მუმლაური                                </t>
  </si>
  <si>
    <t>ლევან ჯანანაშვილი                           გოჩა მუმლაური                        ზურაბ მირიანაშვილი                გიორგი ზუბაშვილი</t>
  </si>
  <si>
    <t>კახაბერ ფირცხალაიშვილი მიხეილ მარტაშვილი                  ნუგზარ მარწყვიშვილი</t>
  </si>
  <si>
    <t>გოჩა კალმახელიძე                 ავთანდილ ლოსაბერიძე დავით უგრეხელიძე               გოჩა გიორგიძე</t>
  </si>
  <si>
    <t xml:space="preserve">გია გაბოშვილი                                   </t>
  </si>
  <si>
    <t xml:space="preserve">  შალვა ბაღაშვილი                                         </t>
  </si>
  <si>
    <t>ოთარ ნამიჭეიშვილი                    გია ქობალია                                ზურაბ ზარიაშვილი                    ტატო ბეგიაშვილი                   ირაკლი ხუგაშვილი</t>
  </si>
  <si>
    <t>კონსტანტინე ოჩიგავა                   კახაბერ ფირცხალაიშვილი მიხეილ მარტაშვილი                  ნუგზარ მარწყვიშვილი გიორგი ზუბაშვილი</t>
  </si>
  <si>
    <t>კახაბერ ფირცხალაიშვილი მიხეილ მარტაშვილი                  ნუგზარ მარწყვიშვილი              სერგო ნარიმანიძე              გიორგი ზუბაშვილი</t>
  </si>
  <si>
    <t>მორიგე - ადმინისტრაციული  დეპარტამენტი / C ჰეპატიტის სახელმწიფო პროგრამის ფარგლებში</t>
  </si>
  <si>
    <t>მორიგე-სამხრეთ კავკასიის საველე ეპიდემიოლოგიური და ლაბორატორიული სწავლების პროგრამა</t>
  </si>
  <si>
    <t> სსიპ ლ.საყვარელიძის სახელობის დაავადებათა კონტროლისა და საზოგადოებვრივი ჯანმრთელობის ეროვნული ცენტრის ბალანსზე რიცხრული ავტომობილის საწვავის ლიმიტები (მოსარგებლე თანამდებობის და პასუხისმგებელ პირთა მითითებით)</t>
  </si>
  <si>
    <t>MM 051 MM</t>
  </si>
  <si>
    <t xml:space="preserve">მალხაზ გოდერძიშვილი </t>
  </si>
  <si>
    <t xml:space="preserve">გიორგი ჩიგოევი  </t>
  </si>
  <si>
    <t xml:space="preserve">მორიგე- გენერალური დირექტორი   </t>
  </si>
  <si>
    <t xml:space="preserve">მორიგე-გენერალური დირექტორის მოადგილე </t>
  </si>
  <si>
    <t xml:space="preserve">მორიგე- მრჩეველი უსაფრთხოების საკითხებში   </t>
  </si>
  <si>
    <t xml:space="preserve">არაგადამდებ დაავადებათა დეპარტამენტი </t>
  </si>
  <si>
    <t>მაია კერესელიძე</t>
  </si>
  <si>
    <t>მორიგე - სამედიცინო სტატისტიკის დეპარტამენტი</t>
  </si>
  <si>
    <t>მორიგე-საზოგადოებრივი ჯანდაცვის რეგიონული მართვის დეპარტამენტიცენტრის სხვადასხვა აქტივობები</t>
  </si>
  <si>
    <t>გიორგი ზუბაშვილი</t>
  </si>
  <si>
    <t>გიორგი ზუბაშვილი                გოჩა კალმახელიძე                 ავთანდილ ლოსაბერიძე         დავით უგრეხელიძე                                   თემური კვეკვეცია                             გოჩა გიორგიძე                           კახაბერ ფირცხალაიშვილი</t>
  </si>
  <si>
    <t>კახაბერ ფირცხალაიშვილი მიხეილ მარტაშვილი                 ნუგზარ მარწყვიშვილი                  გიორგი ზუბაშვილი                  გიორგი შრუპი                                ზაზა ჭელიძე</t>
  </si>
  <si>
    <t>მიხეილ მარტაშვილი                  ნუგზარ მარწყვიშვილი</t>
  </si>
  <si>
    <t>ჯონი ხუხუნაიშვილი                    ნინო გუგუშვილი</t>
  </si>
  <si>
    <t>DCG - 628</t>
  </si>
  <si>
    <t>ვლადიმერ ნასყიდაშვილი</t>
  </si>
  <si>
    <t>სერგო ნარიმანიძე</t>
  </si>
  <si>
    <t>მერაბ ჩხაიძე    ნინო ხურცია</t>
  </si>
  <si>
    <t>თენგიზ ზედგინიძე    ნინო ზედგინიძე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</si>
</sst>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0"/>
  <sheetViews>
    <sheetView tabSelected="1" view="pageBreakPreview" zoomScale="60" zoomScaleNormal="100" workbookViewId="0">
      <selection activeCell="K6" sqref="K6:K12"/>
    </sheetView>
  </sheetViews>
  <sheetFormatPr defaultColWidth="9.140625" defaultRowHeight="15.75" x14ac:dyDescent="0.25"/>
  <cols>
    <col min="1" max="1" width="2" style="1" customWidth="1"/>
    <col min="2" max="2" width="7" style="5" customWidth="1"/>
    <col min="3" max="3" width="55.85546875" style="6" customWidth="1"/>
    <col min="4" max="4" width="23.42578125" style="6" bestFit="1" customWidth="1"/>
    <col min="5" max="8" width="20.140625" style="5" customWidth="1"/>
    <col min="9" max="9" width="23.7109375" style="6" customWidth="1"/>
    <col min="10" max="10" width="36.7109375" style="6" customWidth="1"/>
    <col min="11" max="11" width="33" style="5" customWidth="1"/>
    <col min="12" max="16" width="34.42578125" style="1" customWidth="1"/>
    <col min="17" max="16384" width="9.140625" style="1"/>
  </cols>
  <sheetData>
    <row r="1" spans="2:17" x14ac:dyDescent="0.25">
      <c r="L1" s="1">
        <v>7110</v>
      </c>
    </row>
    <row r="2" spans="2:17" ht="46.5" customHeight="1" x14ac:dyDescent="0.25">
      <c r="B2" s="30" t="s">
        <v>178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17" s="8" customFormat="1" ht="116.25" customHeight="1" x14ac:dyDescent="0.25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162</v>
      </c>
      <c r="K3" s="7" t="s">
        <v>161</v>
      </c>
      <c r="L3" s="7" t="s">
        <v>109</v>
      </c>
      <c r="M3" s="7" t="s">
        <v>112</v>
      </c>
      <c r="N3" s="7" t="s">
        <v>111</v>
      </c>
      <c r="O3" s="7" t="s">
        <v>110</v>
      </c>
      <c r="P3" s="7" t="s">
        <v>108</v>
      </c>
    </row>
    <row r="4" spans="2:17" x14ac:dyDescent="0.25">
      <c r="B4" s="2">
        <v>1</v>
      </c>
      <c r="C4" s="3">
        <v>2</v>
      </c>
      <c r="D4" s="3">
        <v>3</v>
      </c>
      <c r="E4" s="2">
        <v>4</v>
      </c>
      <c r="F4" s="3">
        <v>5</v>
      </c>
      <c r="G4" s="3">
        <v>6</v>
      </c>
      <c r="H4" s="2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</row>
    <row r="5" spans="2:17" ht="26.25" customHeight="1" x14ac:dyDescent="0.25">
      <c r="B5" s="27"/>
      <c r="C5" s="28"/>
      <c r="D5" s="28"/>
      <c r="E5" s="28"/>
      <c r="F5" s="29"/>
      <c r="G5" s="11"/>
      <c r="H5" s="11"/>
      <c r="I5" s="12"/>
      <c r="J5" s="12"/>
      <c r="K5" s="11"/>
      <c r="L5" s="13">
        <f>SUM(L6:L12)+L13+L20+L23+L28+L31+L33+L37+L39+L44+L48+L52+L54+L56+L58+L60+L62+L64+L66+L68</f>
        <v>7230</v>
      </c>
      <c r="M5" s="13">
        <f t="shared" ref="M5:P5" si="0">SUM(M6:M12)+M13+M20+M23+M28+M31+M33+M37+M39+M44+M48+M52+M54+M56+M58+M60+M62+M64+M66+M68</f>
        <v>300</v>
      </c>
      <c r="N5" s="13">
        <f t="shared" si="0"/>
        <v>760</v>
      </c>
      <c r="O5" s="13">
        <f t="shared" si="0"/>
        <v>500</v>
      </c>
      <c r="P5" s="13">
        <f t="shared" si="0"/>
        <v>500</v>
      </c>
    </row>
    <row r="6" spans="2:17" s="4" customFormat="1" ht="27" customHeight="1" x14ac:dyDescent="0.25">
      <c r="B6" s="19">
        <v>1</v>
      </c>
      <c r="C6" s="19" t="s">
        <v>182</v>
      </c>
      <c r="D6" s="19" t="s">
        <v>8</v>
      </c>
      <c r="E6" s="19" t="s">
        <v>9</v>
      </c>
      <c r="F6" s="19">
        <v>2011</v>
      </c>
      <c r="G6" s="19" t="s">
        <v>10</v>
      </c>
      <c r="H6" s="19">
        <v>19</v>
      </c>
      <c r="I6" s="19" t="s">
        <v>24</v>
      </c>
      <c r="J6" s="19" t="s">
        <v>181</v>
      </c>
      <c r="K6" s="34" t="s">
        <v>191</v>
      </c>
      <c r="L6" s="20">
        <v>550</v>
      </c>
      <c r="M6" s="20"/>
      <c r="N6" s="20"/>
      <c r="O6" s="20"/>
      <c r="P6" s="20"/>
    </row>
    <row r="7" spans="2:17" ht="18.75" x14ac:dyDescent="0.25">
      <c r="B7" s="21">
        <v>2</v>
      </c>
      <c r="C7" s="22" t="s">
        <v>183</v>
      </c>
      <c r="D7" s="22" t="s">
        <v>11</v>
      </c>
      <c r="E7" s="21" t="s">
        <v>12</v>
      </c>
      <c r="F7" s="21">
        <v>2010</v>
      </c>
      <c r="G7" s="21" t="s">
        <v>10</v>
      </c>
      <c r="H7" s="21">
        <v>12</v>
      </c>
      <c r="I7" s="22" t="s">
        <v>24</v>
      </c>
      <c r="J7" s="22" t="s">
        <v>13</v>
      </c>
      <c r="K7" s="35"/>
      <c r="L7" s="23">
        <v>300</v>
      </c>
      <c r="M7" s="23"/>
      <c r="N7" s="23"/>
      <c r="O7" s="23"/>
      <c r="P7" s="23"/>
    </row>
    <row r="8" spans="2:17" ht="18.75" x14ac:dyDescent="0.25">
      <c r="B8" s="22">
        <v>3</v>
      </c>
      <c r="C8" s="22" t="s">
        <v>183</v>
      </c>
      <c r="D8" s="22" t="s">
        <v>18</v>
      </c>
      <c r="E8" s="21" t="s">
        <v>35</v>
      </c>
      <c r="F8" s="21">
        <v>2012</v>
      </c>
      <c r="G8" s="21" t="s">
        <v>10</v>
      </c>
      <c r="H8" s="21">
        <v>8</v>
      </c>
      <c r="I8" s="22" t="s">
        <v>24</v>
      </c>
      <c r="J8" s="22" t="s">
        <v>116</v>
      </c>
      <c r="K8" s="35"/>
      <c r="L8" s="23">
        <v>250</v>
      </c>
      <c r="M8" s="23"/>
      <c r="N8" s="23"/>
      <c r="O8" s="23"/>
      <c r="P8" s="23"/>
      <c r="Q8" s="4"/>
    </row>
    <row r="9" spans="2:17" ht="18.75" x14ac:dyDescent="0.25">
      <c r="B9" s="21">
        <v>4</v>
      </c>
      <c r="C9" s="22" t="s">
        <v>183</v>
      </c>
      <c r="D9" s="22" t="s">
        <v>14</v>
      </c>
      <c r="E9" s="21" t="s">
        <v>15</v>
      </c>
      <c r="F9" s="21">
        <v>2011</v>
      </c>
      <c r="G9" s="21" t="s">
        <v>10</v>
      </c>
      <c r="H9" s="21">
        <v>9.8000000000000007</v>
      </c>
      <c r="I9" s="22" t="s">
        <v>24</v>
      </c>
      <c r="J9" s="22" t="s">
        <v>16</v>
      </c>
      <c r="K9" s="35"/>
      <c r="L9" s="23">
        <v>280</v>
      </c>
      <c r="M9" s="23"/>
      <c r="N9" s="23"/>
      <c r="O9" s="23"/>
      <c r="P9" s="23"/>
    </row>
    <row r="10" spans="2:17" ht="18.75" x14ac:dyDescent="0.25">
      <c r="B10" s="22">
        <v>5</v>
      </c>
      <c r="C10" s="22" t="s">
        <v>183</v>
      </c>
      <c r="D10" s="22" t="s">
        <v>18</v>
      </c>
      <c r="E10" s="21" t="s">
        <v>19</v>
      </c>
      <c r="F10" s="21">
        <v>2012</v>
      </c>
      <c r="G10" s="21" t="s">
        <v>10</v>
      </c>
      <c r="H10" s="21">
        <v>8</v>
      </c>
      <c r="I10" s="22" t="s">
        <v>24</v>
      </c>
      <c r="J10" s="22" t="s">
        <v>180</v>
      </c>
      <c r="K10" s="35"/>
      <c r="L10" s="23">
        <v>250</v>
      </c>
      <c r="M10" s="23"/>
      <c r="N10" s="23"/>
      <c r="O10" s="23"/>
      <c r="P10" s="23"/>
      <c r="Q10" s="4"/>
    </row>
    <row r="11" spans="2:17" ht="18.75" x14ac:dyDescent="0.25">
      <c r="B11" s="21">
        <v>6</v>
      </c>
      <c r="C11" s="22" t="s">
        <v>184</v>
      </c>
      <c r="D11" s="22" t="s">
        <v>33</v>
      </c>
      <c r="E11" s="21" t="s">
        <v>34</v>
      </c>
      <c r="F11" s="21">
        <v>2012</v>
      </c>
      <c r="G11" s="21" t="s">
        <v>10</v>
      </c>
      <c r="H11" s="21">
        <v>11</v>
      </c>
      <c r="I11" s="22" t="s">
        <v>24</v>
      </c>
      <c r="J11" s="22" t="s">
        <v>101</v>
      </c>
      <c r="K11" s="35"/>
      <c r="L11" s="23">
        <v>250</v>
      </c>
      <c r="M11" s="23"/>
      <c r="N11" s="23"/>
      <c r="O11" s="23"/>
      <c r="P11" s="23"/>
    </row>
    <row r="12" spans="2:17" ht="45" x14ac:dyDescent="0.25">
      <c r="B12" s="24">
        <v>7</v>
      </c>
      <c r="C12" s="24" t="s">
        <v>177</v>
      </c>
      <c r="D12" s="24" t="s">
        <v>113</v>
      </c>
      <c r="E12" s="25" t="s">
        <v>114</v>
      </c>
      <c r="F12" s="25">
        <v>2012</v>
      </c>
      <c r="G12" s="25" t="s">
        <v>10</v>
      </c>
      <c r="H12" s="25">
        <v>13.8</v>
      </c>
      <c r="I12" s="24" t="s">
        <v>24</v>
      </c>
      <c r="J12" s="24" t="s">
        <v>115</v>
      </c>
      <c r="K12" s="36"/>
      <c r="L12" s="26"/>
      <c r="M12" s="26">
        <v>300</v>
      </c>
      <c r="N12" s="26"/>
      <c r="O12" s="26"/>
      <c r="P12" s="26"/>
      <c r="Q12" s="4"/>
    </row>
    <row r="13" spans="2:17" ht="26.25" customHeight="1" x14ac:dyDescent="0.25">
      <c r="B13" s="31" t="s">
        <v>20</v>
      </c>
      <c r="C13" s="32"/>
      <c r="D13" s="32"/>
      <c r="E13" s="32"/>
      <c r="F13" s="33"/>
      <c r="G13" s="9"/>
      <c r="H13" s="9"/>
      <c r="I13" s="10"/>
      <c r="J13" s="10"/>
      <c r="K13" s="9"/>
      <c r="L13" s="13">
        <f>SUM(L14:L19)</f>
        <v>1000</v>
      </c>
      <c r="M13" s="13">
        <f t="shared" ref="M13:P13" si="1">SUM(M14:M19)</f>
        <v>0</v>
      </c>
      <c r="N13" s="13">
        <f t="shared" si="1"/>
        <v>100</v>
      </c>
      <c r="O13" s="13">
        <f t="shared" si="1"/>
        <v>0</v>
      </c>
      <c r="P13" s="13">
        <f t="shared" si="1"/>
        <v>0</v>
      </c>
    </row>
    <row r="14" spans="2:17" ht="18.75" customHeight="1" x14ac:dyDescent="0.25">
      <c r="B14" s="19">
        <v>8</v>
      </c>
      <c r="C14" s="19" t="s">
        <v>25</v>
      </c>
      <c r="D14" s="19" t="s">
        <v>21</v>
      </c>
      <c r="E14" s="19" t="s">
        <v>124</v>
      </c>
      <c r="F14" s="19">
        <v>2005</v>
      </c>
      <c r="G14" s="19" t="s">
        <v>23</v>
      </c>
      <c r="H14" s="19">
        <v>12</v>
      </c>
      <c r="I14" s="19" t="s">
        <v>26</v>
      </c>
      <c r="J14" s="19" t="s">
        <v>158</v>
      </c>
      <c r="K14" s="34" t="s">
        <v>174</v>
      </c>
      <c r="L14" s="20">
        <v>280</v>
      </c>
      <c r="M14" s="20"/>
      <c r="N14" s="20"/>
      <c r="O14" s="20"/>
      <c r="P14" s="20"/>
      <c r="Q14" s="4"/>
    </row>
    <row r="15" spans="2:17" ht="18.75" x14ac:dyDescent="0.25">
      <c r="B15" s="21">
        <v>9</v>
      </c>
      <c r="C15" s="22" t="s">
        <v>25</v>
      </c>
      <c r="D15" s="22" t="s">
        <v>75</v>
      </c>
      <c r="E15" s="21" t="s">
        <v>123</v>
      </c>
      <c r="F15" s="21">
        <v>2006</v>
      </c>
      <c r="G15" s="21" t="s">
        <v>23</v>
      </c>
      <c r="H15" s="21">
        <v>11.5</v>
      </c>
      <c r="I15" s="22" t="s">
        <v>24</v>
      </c>
      <c r="J15" s="22" t="s">
        <v>159</v>
      </c>
      <c r="K15" s="35"/>
      <c r="L15" s="23">
        <v>200</v>
      </c>
      <c r="M15" s="23"/>
      <c r="N15" s="23"/>
      <c r="O15" s="23"/>
      <c r="P15" s="23"/>
      <c r="Q15" s="4"/>
    </row>
    <row r="16" spans="2:17" ht="18.75" x14ac:dyDescent="0.25">
      <c r="B16" s="22">
        <v>10</v>
      </c>
      <c r="C16" s="22" t="s">
        <v>25</v>
      </c>
      <c r="D16" s="22" t="s">
        <v>18</v>
      </c>
      <c r="E16" s="21" t="s">
        <v>41</v>
      </c>
      <c r="F16" s="21">
        <v>2012</v>
      </c>
      <c r="G16" s="21" t="s">
        <v>10</v>
      </c>
      <c r="H16" s="21">
        <v>8</v>
      </c>
      <c r="I16" s="22" t="s">
        <v>24</v>
      </c>
      <c r="J16" s="22" t="s">
        <v>160</v>
      </c>
      <c r="K16" s="35"/>
      <c r="L16" s="23">
        <v>220</v>
      </c>
      <c r="M16" s="23"/>
      <c r="N16" s="23"/>
      <c r="O16" s="23"/>
      <c r="P16" s="23"/>
      <c r="Q16" s="4"/>
    </row>
    <row r="17" spans="2:17" ht="30" x14ac:dyDescent="0.25">
      <c r="B17" s="21">
        <v>11</v>
      </c>
      <c r="C17" s="22" t="s">
        <v>176</v>
      </c>
      <c r="D17" s="22" t="s">
        <v>21</v>
      </c>
      <c r="E17" s="21" t="s">
        <v>22</v>
      </c>
      <c r="F17" s="21">
        <v>2006</v>
      </c>
      <c r="G17" s="21" t="s">
        <v>23</v>
      </c>
      <c r="H17" s="21">
        <v>12</v>
      </c>
      <c r="I17" s="22" t="s">
        <v>24</v>
      </c>
      <c r="J17" s="22" t="s">
        <v>121</v>
      </c>
      <c r="K17" s="35"/>
      <c r="L17" s="23">
        <v>100</v>
      </c>
      <c r="M17" s="23"/>
      <c r="N17" s="23">
        <v>100</v>
      </c>
      <c r="O17" s="23"/>
      <c r="P17" s="23"/>
      <c r="Q17" s="4"/>
    </row>
    <row r="18" spans="2:17" ht="19.5" customHeight="1" x14ac:dyDescent="0.25">
      <c r="B18" s="22">
        <v>12</v>
      </c>
      <c r="C18" s="22" t="s">
        <v>25</v>
      </c>
      <c r="D18" s="22" t="s">
        <v>31</v>
      </c>
      <c r="E18" s="21" t="s">
        <v>194</v>
      </c>
      <c r="F18" s="21">
        <v>2008</v>
      </c>
      <c r="G18" s="21" t="s">
        <v>23</v>
      </c>
      <c r="H18" s="21">
        <v>11.2</v>
      </c>
      <c r="I18" s="22" t="s">
        <v>99</v>
      </c>
      <c r="J18" s="22" t="s">
        <v>195</v>
      </c>
      <c r="K18" s="35"/>
      <c r="L18" s="23">
        <v>100</v>
      </c>
      <c r="M18" s="23"/>
      <c r="N18" s="23"/>
      <c r="O18" s="23"/>
      <c r="P18" s="23"/>
      <c r="Q18" s="4"/>
    </row>
    <row r="19" spans="2:17" ht="23.25" customHeight="1" x14ac:dyDescent="0.25">
      <c r="B19" s="21">
        <v>13</v>
      </c>
      <c r="C19" s="22" t="s">
        <v>25</v>
      </c>
      <c r="D19" s="22" t="s">
        <v>31</v>
      </c>
      <c r="E19" s="21" t="s">
        <v>69</v>
      </c>
      <c r="F19" s="21">
        <v>2008</v>
      </c>
      <c r="G19" s="21" t="s">
        <v>23</v>
      </c>
      <c r="H19" s="21">
        <v>11.2</v>
      </c>
      <c r="I19" s="22" t="s">
        <v>99</v>
      </c>
      <c r="J19" s="22" t="s">
        <v>196</v>
      </c>
      <c r="K19" s="35"/>
      <c r="L19" s="23">
        <v>100</v>
      </c>
      <c r="M19" s="23"/>
      <c r="N19" s="23"/>
      <c r="O19" s="23"/>
      <c r="P19" s="23"/>
      <c r="Q19" s="4"/>
    </row>
    <row r="20" spans="2:17" ht="26.25" customHeight="1" x14ac:dyDescent="0.25">
      <c r="B20" s="31" t="s">
        <v>99</v>
      </c>
      <c r="C20" s="32"/>
      <c r="D20" s="32"/>
      <c r="E20" s="32"/>
      <c r="F20" s="33"/>
      <c r="G20" s="9"/>
      <c r="H20" s="9"/>
      <c r="I20" s="10"/>
      <c r="J20" s="10"/>
      <c r="K20" s="9"/>
      <c r="L20" s="13">
        <f>SUM(L21:L22)</f>
        <v>160</v>
      </c>
      <c r="M20" s="13">
        <f t="shared" ref="M20:P20" si="2">SUM(M21:M22)</f>
        <v>0</v>
      </c>
      <c r="N20" s="13">
        <f t="shared" si="2"/>
        <v>0</v>
      </c>
      <c r="O20" s="13">
        <f t="shared" si="2"/>
        <v>0</v>
      </c>
      <c r="P20" s="13">
        <f t="shared" si="2"/>
        <v>0</v>
      </c>
    </row>
    <row r="21" spans="2:17" ht="36" customHeight="1" x14ac:dyDescent="0.25">
      <c r="B21" s="19">
        <v>14</v>
      </c>
      <c r="C21" s="19" t="s">
        <v>100</v>
      </c>
      <c r="D21" s="19" t="s">
        <v>27</v>
      </c>
      <c r="E21" s="19" t="s">
        <v>28</v>
      </c>
      <c r="F21" s="19">
        <v>2003</v>
      </c>
      <c r="G21" s="19" t="s">
        <v>10</v>
      </c>
      <c r="H21" s="19">
        <v>14</v>
      </c>
      <c r="I21" s="19" t="s">
        <v>99</v>
      </c>
      <c r="J21" s="19"/>
      <c r="K21" s="34" t="s">
        <v>175</v>
      </c>
      <c r="L21" s="20">
        <v>70</v>
      </c>
      <c r="M21" s="20"/>
      <c r="N21" s="20"/>
      <c r="O21" s="20"/>
      <c r="P21" s="20"/>
      <c r="Q21" s="4"/>
    </row>
    <row r="22" spans="2:17" ht="36" customHeight="1" x14ac:dyDescent="0.25">
      <c r="B22" s="21">
        <v>15</v>
      </c>
      <c r="C22" s="22" t="s">
        <v>100</v>
      </c>
      <c r="D22" s="22" t="s">
        <v>8</v>
      </c>
      <c r="E22" s="21" t="s">
        <v>32</v>
      </c>
      <c r="F22" s="21">
        <v>2011</v>
      </c>
      <c r="G22" s="21" t="s">
        <v>10</v>
      </c>
      <c r="H22" s="21">
        <v>19</v>
      </c>
      <c r="I22" s="22" t="s">
        <v>99</v>
      </c>
      <c r="J22" s="22"/>
      <c r="K22" s="35"/>
      <c r="L22" s="23">
        <f>220-130</f>
        <v>90</v>
      </c>
      <c r="M22" s="23"/>
      <c r="N22" s="23"/>
      <c r="O22" s="23"/>
      <c r="P22" s="23"/>
    </row>
    <row r="23" spans="2:17" ht="26.25" customHeight="1" x14ac:dyDescent="0.25">
      <c r="B23" s="31" t="s">
        <v>36</v>
      </c>
      <c r="C23" s="32"/>
      <c r="D23" s="32"/>
      <c r="E23" s="32"/>
      <c r="F23" s="33"/>
      <c r="G23" s="9"/>
      <c r="H23" s="9"/>
      <c r="I23" s="10"/>
      <c r="J23" s="10"/>
      <c r="K23" s="9"/>
      <c r="L23" s="13">
        <f>SUM(L24:L27)</f>
        <v>760</v>
      </c>
      <c r="M23" s="13">
        <f t="shared" ref="M23:P23" si="3">SUM(M24:M27)</f>
        <v>0</v>
      </c>
      <c r="N23" s="13">
        <f t="shared" si="3"/>
        <v>0</v>
      </c>
      <c r="O23" s="13">
        <f t="shared" si="3"/>
        <v>0</v>
      </c>
      <c r="P23" s="13">
        <f t="shared" si="3"/>
        <v>0</v>
      </c>
    </row>
    <row r="24" spans="2:17" ht="30" customHeight="1" x14ac:dyDescent="0.25">
      <c r="B24" s="19">
        <v>16</v>
      </c>
      <c r="C24" s="19" t="s">
        <v>37</v>
      </c>
      <c r="D24" s="19" t="s">
        <v>104</v>
      </c>
      <c r="E24" s="19" t="s">
        <v>105</v>
      </c>
      <c r="F24" s="19">
        <v>2010</v>
      </c>
      <c r="G24" s="19" t="s">
        <v>10</v>
      </c>
      <c r="H24" s="19">
        <v>17</v>
      </c>
      <c r="I24" s="19" t="s">
        <v>24</v>
      </c>
      <c r="J24" s="19" t="s">
        <v>39</v>
      </c>
      <c r="K24" s="34" t="s">
        <v>173</v>
      </c>
      <c r="L24" s="20">
        <v>250</v>
      </c>
      <c r="M24" s="20"/>
      <c r="N24" s="20"/>
      <c r="O24" s="20"/>
      <c r="P24" s="20"/>
      <c r="Q24" s="4"/>
    </row>
    <row r="25" spans="2:17" ht="30" x14ac:dyDescent="0.25">
      <c r="B25" s="21">
        <v>17</v>
      </c>
      <c r="C25" s="22" t="s">
        <v>40</v>
      </c>
      <c r="D25" s="22" t="s">
        <v>18</v>
      </c>
      <c r="E25" s="21" t="s">
        <v>38</v>
      </c>
      <c r="F25" s="21">
        <v>2012</v>
      </c>
      <c r="G25" s="21" t="s">
        <v>10</v>
      </c>
      <c r="H25" s="21">
        <v>8</v>
      </c>
      <c r="I25" s="22" t="s">
        <v>24</v>
      </c>
      <c r="J25" s="22" t="s">
        <v>42</v>
      </c>
      <c r="K25" s="35"/>
      <c r="L25" s="23">
        <v>200</v>
      </c>
      <c r="M25" s="23"/>
      <c r="N25" s="23"/>
      <c r="O25" s="23"/>
      <c r="P25" s="23"/>
    </row>
    <row r="26" spans="2:17" ht="30" x14ac:dyDescent="0.25">
      <c r="B26" s="22">
        <v>18</v>
      </c>
      <c r="C26" s="22" t="s">
        <v>127</v>
      </c>
      <c r="D26" s="22" t="s">
        <v>43</v>
      </c>
      <c r="E26" s="21" t="s">
        <v>44</v>
      </c>
      <c r="F26" s="21">
        <v>2012</v>
      </c>
      <c r="G26" s="21" t="s">
        <v>10</v>
      </c>
      <c r="H26" s="21">
        <v>7</v>
      </c>
      <c r="I26" s="22" t="s">
        <v>24</v>
      </c>
      <c r="J26" s="22" t="s">
        <v>45</v>
      </c>
      <c r="K26" s="35"/>
      <c r="L26" s="23">
        <v>160</v>
      </c>
      <c r="M26" s="23"/>
      <c r="N26" s="23"/>
      <c r="O26" s="23"/>
      <c r="P26" s="23"/>
      <c r="Q26" s="4"/>
    </row>
    <row r="27" spans="2:17" ht="30" x14ac:dyDescent="0.25">
      <c r="B27" s="21">
        <v>19</v>
      </c>
      <c r="C27" s="22" t="s">
        <v>127</v>
      </c>
      <c r="D27" s="22" t="s">
        <v>125</v>
      </c>
      <c r="E27" s="21" t="s">
        <v>126</v>
      </c>
      <c r="F27" s="21">
        <v>2008</v>
      </c>
      <c r="G27" s="21" t="s">
        <v>23</v>
      </c>
      <c r="H27" s="21">
        <v>9</v>
      </c>
      <c r="I27" s="22" t="s">
        <v>24</v>
      </c>
      <c r="J27" s="22" t="s">
        <v>131</v>
      </c>
      <c r="K27" s="35"/>
      <c r="L27" s="23">
        <v>150</v>
      </c>
      <c r="M27" s="23"/>
      <c r="N27" s="23"/>
      <c r="O27" s="23"/>
      <c r="P27" s="23"/>
      <c r="Q27" s="4"/>
    </row>
    <row r="28" spans="2:17" ht="26.25" customHeight="1" x14ac:dyDescent="0.25">
      <c r="B28" s="31" t="s">
        <v>49</v>
      </c>
      <c r="C28" s="32"/>
      <c r="D28" s="32"/>
      <c r="E28" s="32"/>
      <c r="F28" s="33"/>
      <c r="G28" s="9"/>
      <c r="H28" s="9"/>
      <c r="I28" s="10"/>
      <c r="J28" s="10"/>
      <c r="K28" s="9"/>
      <c r="L28" s="13">
        <f>SUM(L29:L30)</f>
        <v>200</v>
      </c>
      <c r="M28" s="13">
        <f t="shared" ref="M28:P28" si="4">SUM(M29:M30)</f>
        <v>0</v>
      </c>
      <c r="N28" s="13">
        <f t="shared" si="4"/>
        <v>130</v>
      </c>
      <c r="O28" s="13">
        <f t="shared" si="4"/>
        <v>0</v>
      </c>
      <c r="P28" s="13">
        <f t="shared" si="4"/>
        <v>0</v>
      </c>
    </row>
    <row r="29" spans="2:17" ht="54" customHeight="1" x14ac:dyDescent="0.25">
      <c r="B29" s="19">
        <v>20</v>
      </c>
      <c r="C29" s="19" t="s">
        <v>141</v>
      </c>
      <c r="D29" s="19" t="s">
        <v>96</v>
      </c>
      <c r="E29" s="19" t="s">
        <v>97</v>
      </c>
      <c r="F29" s="19">
        <v>2015</v>
      </c>
      <c r="G29" s="19" t="s">
        <v>23</v>
      </c>
      <c r="H29" s="19">
        <v>10.4</v>
      </c>
      <c r="I29" s="19" t="s">
        <v>154</v>
      </c>
      <c r="J29" s="19" t="s">
        <v>98</v>
      </c>
      <c r="K29" s="34" t="s">
        <v>175</v>
      </c>
      <c r="L29" s="20"/>
      <c r="M29" s="20"/>
      <c r="N29" s="20">
        <v>130</v>
      </c>
      <c r="O29" s="20"/>
      <c r="P29" s="20"/>
      <c r="Q29" s="4"/>
    </row>
    <row r="30" spans="2:17" ht="54" customHeight="1" x14ac:dyDescent="0.25">
      <c r="B30" s="21">
        <v>21</v>
      </c>
      <c r="C30" s="22" t="s">
        <v>46</v>
      </c>
      <c r="D30" s="22" t="s">
        <v>18</v>
      </c>
      <c r="E30" s="21" t="s">
        <v>47</v>
      </c>
      <c r="F30" s="21">
        <v>2012</v>
      </c>
      <c r="G30" s="21" t="s">
        <v>10</v>
      </c>
      <c r="H30" s="21">
        <v>8</v>
      </c>
      <c r="I30" s="22" t="s">
        <v>24</v>
      </c>
      <c r="J30" s="22" t="s">
        <v>48</v>
      </c>
      <c r="K30" s="35"/>
      <c r="L30" s="23">
        <v>200</v>
      </c>
      <c r="M30" s="23"/>
      <c r="N30" s="23"/>
      <c r="O30" s="23"/>
      <c r="P30" s="23"/>
      <c r="Q30" s="4"/>
    </row>
    <row r="31" spans="2:17" ht="26.25" customHeight="1" x14ac:dyDescent="0.25">
      <c r="B31" s="31" t="s">
        <v>50</v>
      </c>
      <c r="C31" s="32"/>
      <c r="D31" s="32"/>
      <c r="E31" s="32"/>
      <c r="F31" s="33"/>
      <c r="G31" s="9"/>
      <c r="H31" s="9"/>
      <c r="I31" s="10"/>
      <c r="J31" s="10"/>
      <c r="K31" s="9"/>
      <c r="L31" s="13">
        <f>SUM(L32)</f>
        <v>220</v>
      </c>
      <c r="M31" s="13">
        <f t="shared" ref="M31:P31" si="5">SUM(M32)</f>
        <v>0</v>
      </c>
      <c r="N31" s="13">
        <f t="shared" si="5"/>
        <v>0</v>
      </c>
      <c r="O31" s="13">
        <f t="shared" si="5"/>
        <v>0</v>
      </c>
      <c r="P31" s="13">
        <f t="shared" si="5"/>
        <v>0</v>
      </c>
    </row>
    <row r="32" spans="2:17" ht="41.25" customHeight="1" x14ac:dyDescent="0.25">
      <c r="B32" s="17">
        <v>22</v>
      </c>
      <c r="C32" s="18" t="s">
        <v>187</v>
      </c>
      <c r="D32" s="18" t="s">
        <v>33</v>
      </c>
      <c r="E32" s="17" t="s">
        <v>179</v>
      </c>
      <c r="F32" s="17">
        <v>2009</v>
      </c>
      <c r="G32" s="17" t="s">
        <v>10</v>
      </c>
      <c r="H32" s="17">
        <v>12</v>
      </c>
      <c r="I32" s="18" t="s">
        <v>24</v>
      </c>
      <c r="J32" s="18" t="s">
        <v>186</v>
      </c>
      <c r="K32" s="15" t="s">
        <v>192</v>
      </c>
      <c r="L32" s="16">
        <v>220</v>
      </c>
      <c r="M32" s="16"/>
      <c r="N32" s="16"/>
      <c r="O32" s="16"/>
      <c r="P32" s="16"/>
      <c r="Q32" s="4"/>
    </row>
    <row r="33" spans="2:17" ht="26.25" customHeight="1" x14ac:dyDescent="0.25">
      <c r="B33" s="31" t="s">
        <v>58</v>
      </c>
      <c r="C33" s="32"/>
      <c r="D33" s="32"/>
      <c r="E33" s="32"/>
      <c r="F33" s="33"/>
      <c r="G33" s="9"/>
      <c r="H33" s="9"/>
      <c r="I33" s="10"/>
      <c r="J33" s="10"/>
      <c r="K33" s="9"/>
      <c r="L33" s="13">
        <f>SUM(L34:L36)</f>
        <v>390</v>
      </c>
      <c r="M33" s="13">
        <f t="shared" ref="M33:P33" si="6">SUM(M34:M36)</f>
        <v>0</v>
      </c>
      <c r="N33" s="13">
        <f t="shared" si="6"/>
        <v>0</v>
      </c>
      <c r="O33" s="13">
        <f t="shared" si="6"/>
        <v>0</v>
      </c>
      <c r="P33" s="13">
        <f t="shared" si="6"/>
        <v>0</v>
      </c>
    </row>
    <row r="34" spans="2:17" ht="30" customHeight="1" x14ac:dyDescent="0.25">
      <c r="B34" s="19">
        <v>23</v>
      </c>
      <c r="C34" s="19" t="s">
        <v>51</v>
      </c>
      <c r="D34" s="19" t="s">
        <v>18</v>
      </c>
      <c r="E34" s="19" t="s">
        <v>52</v>
      </c>
      <c r="F34" s="19">
        <v>2012</v>
      </c>
      <c r="G34" s="19" t="s">
        <v>10</v>
      </c>
      <c r="H34" s="19">
        <v>8</v>
      </c>
      <c r="I34" s="19" t="s">
        <v>24</v>
      </c>
      <c r="J34" s="19" t="s">
        <v>130</v>
      </c>
      <c r="K34" s="34" t="s">
        <v>165</v>
      </c>
      <c r="L34" s="20">
        <v>220</v>
      </c>
      <c r="M34" s="20"/>
      <c r="N34" s="20"/>
      <c r="O34" s="20"/>
      <c r="P34" s="20"/>
      <c r="Q34" s="4"/>
    </row>
    <row r="35" spans="2:17" ht="60" x14ac:dyDescent="0.25">
      <c r="B35" s="21">
        <v>24</v>
      </c>
      <c r="C35" s="22" t="s">
        <v>53</v>
      </c>
      <c r="D35" s="22" t="s">
        <v>54</v>
      </c>
      <c r="E35" s="21" t="s">
        <v>55</v>
      </c>
      <c r="F35" s="21">
        <v>2015</v>
      </c>
      <c r="G35" s="21" t="s">
        <v>23</v>
      </c>
      <c r="H35" s="21">
        <v>15</v>
      </c>
      <c r="I35" s="22" t="s">
        <v>152</v>
      </c>
      <c r="J35" s="22" t="s">
        <v>163</v>
      </c>
      <c r="K35" s="35"/>
      <c r="L35" s="23">
        <v>50</v>
      </c>
      <c r="M35" s="23"/>
      <c r="N35" s="23"/>
      <c r="O35" s="23"/>
      <c r="P35" s="23"/>
    </row>
    <row r="36" spans="2:17" ht="60" x14ac:dyDescent="0.25">
      <c r="B36" s="22">
        <v>25</v>
      </c>
      <c r="C36" s="22" t="s">
        <v>53</v>
      </c>
      <c r="D36" s="22" t="s">
        <v>56</v>
      </c>
      <c r="E36" s="21" t="s">
        <v>57</v>
      </c>
      <c r="F36" s="21">
        <v>2014</v>
      </c>
      <c r="G36" s="21" t="s">
        <v>23</v>
      </c>
      <c r="H36" s="21">
        <v>15</v>
      </c>
      <c r="I36" s="22" t="s">
        <v>152</v>
      </c>
      <c r="J36" s="22" t="s">
        <v>164</v>
      </c>
      <c r="K36" s="35"/>
      <c r="L36" s="23">
        <v>120</v>
      </c>
      <c r="M36" s="23"/>
      <c r="N36" s="23"/>
      <c r="O36" s="23"/>
      <c r="P36" s="23"/>
      <c r="Q36" s="4"/>
    </row>
    <row r="37" spans="2:17" ht="26.25" customHeight="1" x14ac:dyDescent="0.25">
      <c r="B37" s="31" t="s">
        <v>185</v>
      </c>
      <c r="C37" s="32"/>
      <c r="D37" s="32"/>
      <c r="E37" s="32"/>
      <c r="F37" s="33"/>
      <c r="G37" s="9"/>
      <c r="H37" s="9"/>
      <c r="I37" s="10"/>
      <c r="J37" s="10"/>
      <c r="K37" s="9"/>
      <c r="L37" s="13">
        <f>SUM(L38)</f>
        <v>220</v>
      </c>
      <c r="M37" s="13">
        <f t="shared" ref="M37:P37" si="7">SUM(M38)</f>
        <v>0</v>
      </c>
      <c r="N37" s="13">
        <f t="shared" si="7"/>
        <v>0</v>
      </c>
      <c r="O37" s="13">
        <f t="shared" si="7"/>
        <v>0</v>
      </c>
      <c r="P37" s="13">
        <f t="shared" si="7"/>
        <v>0</v>
      </c>
    </row>
    <row r="38" spans="2:17" ht="45" x14ac:dyDescent="0.25">
      <c r="B38" s="14">
        <v>26</v>
      </c>
      <c r="C38" s="15" t="s">
        <v>59</v>
      </c>
      <c r="D38" s="15" t="s">
        <v>18</v>
      </c>
      <c r="E38" s="14" t="s">
        <v>60</v>
      </c>
      <c r="F38" s="14">
        <v>2012</v>
      </c>
      <c r="G38" s="14" t="s">
        <v>10</v>
      </c>
      <c r="H38" s="14">
        <v>8</v>
      </c>
      <c r="I38" s="15" t="s">
        <v>24</v>
      </c>
      <c r="J38" s="15" t="s">
        <v>61</v>
      </c>
      <c r="K38" s="15" t="s">
        <v>169</v>
      </c>
      <c r="L38" s="16">
        <v>220</v>
      </c>
      <c r="M38" s="16"/>
      <c r="N38" s="16"/>
      <c r="O38" s="16"/>
      <c r="P38" s="16"/>
      <c r="Q38" s="4"/>
    </row>
    <row r="39" spans="2:17" ht="26.25" customHeight="1" x14ac:dyDescent="0.25">
      <c r="B39" s="31" t="s">
        <v>62</v>
      </c>
      <c r="C39" s="32"/>
      <c r="D39" s="32"/>
      <c r="E39" s="32"/>
      <c r="F39" s="33"/>
      <c r="G39" s="9"/>
      <c r="H39" s="9"/>
      <c r="I39" s="10"/>
      <c r="J39" s="10"/>
      <c r="K39" s="9"/>
      <c r="L39" s="13">
        <f>SUM(L40:L43)</f>
        <v>1220</v>
      </c>
      <c r="M39" s="13">
        <f t="shared" ref="M39:P39" si="8">SUM(M40:M43)</f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</row>
    <row r="40" spans="2:17" ht="30" customHeight="1" x14ac:dyDescent="0.25">
      <c r="B40" s="19">
        <v>27</v>
      </c>
      <c r="C40" s="19" t="s">
        <v>117</v>
      </c>
      <c r="D40" s="19" t="s">
        <v>11</v>
      </c>
      <c r="E40" s="19" t="s">
        <v>17</v>
      </c>
      <c r="F40" s="19">
        <v>2011</v>
      </c>
      <c r="G40" s="19" t="s">
        <v>10</v>
      </c>
      <c r="H40" s="19">
        <v>12</v>
      </c>
      <c r="I40" s="19" t="s">
        <v>24</v>
      </c>
      <c r="J40" s="19" t="s">
        <v>118</v>
      </c>
      <c r="K40" s="34" t="s">
        <v>168</v>
      </c>
      <c r="L40" s="20">
        <v>200</v>
      </c>
      <c r="M40" s="20"/>
      <c r="N40" s="20"/>
      <c r="O40" s="20"/>
      <c r="P40" s="20"/>
      <c r="Q40" s="4"/>
    </row>
    <row r="41" spans="2:17" ht="30" x14ac:dyDescent="0.25">
      <c r="B41" s="21">
        <v>28</v>
      </c>
      <c r="C41" s="22" t="s">
        <v>63</v>
      </c>
      <c r="D41" s="22" t="s">
        <v>18</v>
      </c>
      <c r="E41" s="21" t="s">
        <v>64</v>
      </c>
      <c r="F41" s="21">
        <v>2012</v>
      </c>
      <c r="G41" s="21" t="s">
        <v>10</v>
      </c>
      <c r="H41" s="21">
        <v>8</v>
      </c>
      <c r="I41" s="22" t="s">
        <v>24</v>
      </c>
      <c r="J41" s="22" t="s">
        <v>65</v>
      </c>
      <c r="K41" s="35"/>
      <c r="L41" s="23">
        <v>200</v>
      </c>
      <c r="M41" s="23"/>
      <c r="N41" s="23"/>
      <c r="O41" s="23"/>
      <c r="P41" s="23"/>
      <c r="Q41" s="4"/>
    </row>
    <row r="42" spans="2:17" ht="30" x14ac:dyDescent="0.25">
      <c r="B42" s="22">
        <v>29</v>
      </c>
      <c r="C42" s="22" t="s">
        <v>155</v>
      </c>
      <c r="D42" s="22" t="s">
        <v>66</v>
      </c>
      <c r="E42" s="21" t="s">
        <v>67</v>
      </c>
      <c r="F42" s="21">
        <v>2013</v>
      </c>
      <c r="G42" s="21" t="s">
        <v>23</v>
      </c>
      <c r="H42" s="21">
        <v>18</v>
      </c>
      <c r="I42" s="22" t="s">
        <v>24</v>
      </c>
      <c r="J42" s="22" t="s">
        <v>166</v>
      </c>
      <c r="K42" s="35"/>
      <c r="L42" s="23">
        <v>450</v>
      </c>
      <c r="M42" s="23"/>
      <c r="N42" s="23"/>
      <c r="O42" s="23"/>
      <c r="P42" s="23"/>
    </row>
    <row r="43" spans="2:17" ht="30" x14ac:dyDescent="0.25">
      <c r="B43" s="21">
        <v>30</v>
      </c>
      <c r="C43" s="22" t="s">
        <v>155</v>
      </c>
      <c r="D43" s="22" t="s">
        <v>66</v>
      </c>
      <c r="E43" s="21" t="s">
        <v>68</v>
      </c>
      <c r="F43" s="21">
        <v>2013</v>
      </c>
      <c r="G43" s="21" t="s">
        <v>23</v>
      </c>
      <c r="H43" s="21">
        <v>18</v>
      </c>
      <c r="I43" s="22" t="s">
        <v>24</v>
      </c>
      <c r="J43" s="22" t="s">
        <v>167</v>
      </c>
      <c r="K43" s="35"/>
      <c r="L43" s="23">
        <v>370</v>
      </c>
      <c r="M43" s="23"/>
      <c r="N43" s="23"/>
      <c r="O43" s="23"/>
      <c r="P43" s="23"/>
      <c r="Q43" s="4"/>
    </row>
    <row r="44" spans="2:17" ht="26.25" customHeight="1" x14ac:dyDescent="0.25">
      <c r="B44" s="31" t="s">
        <v>92</v>
      </c>
      <c r="C44" s="32"/>
      <c r="D44" s="32"/>
      <c r="E44" s="32"/>
      <c r="F44" s="33"/>
      <c r="G44" s="9"/>
      <c r="H44" s="9"/>
      <c r="I44" s="10"/>
      <c r="J44" s="10"/>
      <c r="K44" s="9"/>
      <c r="L44" s="13">
        <f>SUM(L45:L47)</f>
        <v>340</v>
      </c>
      <c r="M44" s="13">
        <f t="shared" ref="M44:P44" si="9">SUM(M45:M47)</f>
        <v>0</v>
      </c>
      <c r="N44" s="13">
        <f t="shared" si="9"/>
        <v>80</v>
      </c>
      <c r="O44" s="13">
        <f t="shared" si="9"/>
        <v>0</v>
      </c>
      <c r="P44" s="13">
        <f t="shared" si="9"/>
        <v>0</v>
      </c>
    </row>
    <row r="45" spans="2:17" ht="52.5" customHeight="1" x14ac:dyDescent="0.25">
      <c r="B45" s="19">
        <v>31</v>
      </c>
      <c r="C45" s="19" t="s">
        <v>188</v>
      </c>
      <c r="D45" s="19" t="s">
        <v>43</v>
      </c>
      <c r="E45" s="19" t="s">
        <v>74</v>
      </c>
      <c r="F45" s="19">
        <v>2012</v>
      </c>
      <c r="G45" s="19" t="s">
        <v>10</v>
      </c>
      <c r="H45" s="19">
        <v>7</v>
      </c>
      <c r="I45" s="19" t="s">
        <v>24</v>
      </c>
      <c r="J45" s="19" t="s">
        <v>189</v>
      </c>
      <c r="K45" s="34" t="s">
        <v>190</v>
      </c>
      <c r="L45" s="20">
        <v>140</v>
      </c>
      <c r="M45" s="20"/>
      <c r="N45" s="20"/>
      <c r="O45" s="20"/>
      <c r="P45" s="20"/>
    </row>
    <row r="46" spans="2:17" ht="45" x14ac:dyDescent="0.25">
      <c r="B46" s="21">
        <v>32</v>
      </c>
      <c r="C46" s="22" t="s">
        <v>141</v>
      </c>
      <c r="D46" s="22" t="s">
        <v>96</v>
      </c>
      <c r="E46" s="21" t="s">
        <v>95</v>
      </c>
      <c r="F46" s="21">
        <v>2015</v>
      </c>
      <c r="G46" s="21" t="s">
        <v>23</v>
      </c>
      <c r="H46" s="21">
        <v>10.4</v>
      </c>
      <c r="I46" s="22" t="s">
        <v>154</v>
      </c>
      <c r="J46" s="22" t="s">
        <v>129</v>
      </c>
      <c r="K46" s="35"/>
      <c r="L46" s="23"/>
      <c r="M46" s="23"/>
      <c r="N46" s="23">
        <v>80</v>
      </c>
      <c r="O46" s="23"/>
      <c r="P46" s="23"/>
      <c r="Q46" s="4"/>
    </row>
    <row r="47" spans="2:17" ht="30" x14ac:dyDescent="0.25">
      <c r="B47" s="22">
        <v>33</v>
      </c>
      <c r="C47" s="22" t="s">
        <v>140</v>
      </c>
      <c r="D47" s="22" t="s">
        <v>8</v>
      </c>
      <c r="E47" s="21" t="s">
        <v>93</v>
      </c>
      <c r="F47" s="21">
        <v>2011</v>
      </c>
      <c r="G47" s="21" t="s">
        <v>10</v>
      </c>
      <c r="H47" s="21">
        <v>19</v>
      </c>
      <c r="I47" s="22" t="s">
        <v>24</v>
      </c>
      <c r="J47" s="22" t="s">
        <v>94</v>
      </c>
      <c r="K47" s="35"/>
      <c r="L47" s="23">
        <v>200</v>
      </c>
      <c r="M47" s="23"/>
      <c r="N47" s="23"/>
      <c r="O47" s="23"/>
      <c r="P47" s="23"/>
    </row>
    <row r="48" spans="2:17" ht="26.25" customHeight="1" x14ac:dyDescent="0.25">
      <c r="B48" s="31" t="s">
        <v>70</v>
      </c>
      <c r="C48" s="32"/>
      <c r="D48" s="32"/>
      <c r="E48" s="32"/>
      <c r="F48" s="33"/>
      <c r="G48" s="9"/>
      <c r="H48" s="9"/>
      <c r="I48" s="10"/>
      <c r="J48" s="10"/>
      <c r="K48" s="9"/>
      <c r="L48" s="13">
        <f>SUM(L49:L51)</f>
        <v>200</v>
      </c>
      <c r="M48" s="13">
        <f t="shared" ref="M48:P48" si="10">SUM(M49:M51)</f>
        <v>0</v>
      </c>
      <c r="N48" s="13">
        <f t="shared" si="10"/>
        <v>50</v>
      </c>
      <c r="O48" s="13">
        <f t="shared" si="10"/>
        <v>500</v>
      </c>
      <c r="P48" s="13">
        <f t="shared" si="10"/>
        <v>0</v>
      </c>
    </row>
    <row r="49" spans="2:16" ht="30" customHeight="1" x14ac:dyDescent="0.25">
      <c r="B49" s="19">
        <v>34</v>
      </c>
      <c r="C49" s="19" t="s">
        <v>157</v>
      </c>
      <c r="D49" s="19" t="s">
        <v>29</v>
      </c>
      <c r="E49" s="19" t="s">
        <v>30</v>
      </c>
      <c r="F49" s="19">
        <v>2006</v>
      </c>
      <c r="G49" s="19" t="s">
        <v>23</v>
      </c>
      <c r="H49" s="19">
        <v>10</v>
      </c>
      <c r="I49" s="19" t="s">
        <v>24</v>
      </c>
      <c r="J49" s="19" t="s">
        <v>76</v>
      </c>
      <c r="K49" s="34" t="s">
        <v>170</v>
      </c>
      <c r="L49" s="20">
        <v>50</v>
      </c>
      <c r="M49" s="20"/>
      <c r="N49" s="20"/>
      <c r="O49" s="20">
        <v>500</v>
      </c>
      <c r="P49" s="20"/>
    </row>
    <row r="50" spans="2:16" ht="30" x14ac:dyDescent="0.25">
      <c r="B50" s="21">
        <v>35</v>
      </c>
      <c r="C50" s="22" t="s">
        <v>156</v>
      </c>
      <c r="D50" s="22" t="s">
        <v>21</v>
      </c>
      <c r="E50" s="21" t="s">
        <v>72</v>
      </c>
      <c r="F50" s="21">
        <v>2006</v>
      </c>
      <c r="G50" s="21" t="s">
        <v>23</v>
      </c>
      <c r="H50" s="21">
        <v>13</v>
      </c>
      <c r="I50" s="22" t="s">
        <v>24</v>
      </c>
      <c r="J50" s="22" t="s">
        <v>73</v>
      </c>
      <c r="K50" s="35"/>
      <c r="L50" s="23">
        <v>70</v>
      </c>
      <c r="M50" s="23"/>
      <c r="N50" s="23">
        <v>50</v>
      </c>
      <c r="O50" s="23"/>
      <c r="P50" s="23"/>
    </row>
    <row r="51" spans="2:16" ht="60" x14ac:dyDescent="0.25">
      <c r="B51" s="22">
        <v>36</v>
      </c>
      <c r="C51" s="22" t="s">
        <v>71</v>
      </c>
      <c r="D51" s="22" t="s">
        <v>96</v>
      </c>
      <c r="E51" s="21" t="s">
        <v>151</v>
      </c>
      <c r="F51" s="21">
        <v>2018</v>
      </c>
      <c r="G51" s="21" t="s">
        <v>23</v>
      </c>
      <c r="H51" s="21">
        <v>10.4</v>
      </c>
      <c r="I51" s="22" t="s">
        <v>152</v>
      </c>
      <c r="J51" s="22" t="s">
        <v>128</v>
      </c>
      <c r="K51" s="35"/>
      <c r="L51" s="23">
        <v>80</v>
      </c>
      <c r="M51" s="23"/>
      <c r="N51" s="23"/>
      <c r="O51" s="23"/>
      <c r="P51" s="23"/>
    </row>
    <row r="52" spans="2:16" ht="26.25" customHeight="1" x14ac:dyDescent="0.25">
      <c r="B52" s="31" t="s">
        <v>77</v>
      </c>
      <c r="C52" s="32"/>
      <c r="D52" s="32"/>
      <c r="E52" s="32"/>
      <c r="F52" s="33"/>
      <c r="G52" s="9"/>
      <c r="H52" s="9"/>
      <c r="I52" s="10"/>
      <c r="J52" s="10"/>
      <c r="K52" s="9"/>
      <c r="L52" s="13">
        <f>SUM(L53)</f>
        <v>100</v>
      </c>
      <c r="M52" s="13">
        <f t="shared" ref="M52:P52" si="11">SUM(M53)</f>
        <v>0</v>
      </c>
      <c r="N52" s="13">
        <f t="shared" si="11"/>
        <v>50</v>
      </c>
      <c r="O52" s="13">
        <f t="shared" si="11"/>
        <v>0</v>
      </c>
      <c r="P52" s="13">
        <f t="shared" si="11"/>
        <v>0</v>
      </c>
    </row>
    <row r="53" spans="2:16" ht="30" x14ac:dyDescent="0.25">
      <c r="B53" s="14">
        <v>37</v>
      </c>
      <c r="C53" s="15" t="s">
        <v>132</v>
      </c>
      <c r="D53" s="15" t="s">
        <v>78</v>
      </c>
      <c r="E53" s="14" t="s">
        <v>79</v>
      </c>
      <c r="F53" s="14">
        <v>2009</v>
      </c>
      <c r="G53" s="14" t="s">
        <v>23</v>
      </c>
      <c r="H53" s="14">
        <v>12</v>
      </c>
      <c r="I53" s="15" t="s">
        <v>24</v>
      </c>
      <c r="J53" s="15" t="s">
        <v>193</v>
      </c>
      <c r="K53" s="15" t="s">
        <v>145</v>
      </c>
      <c r="L53" s="16">
        <v>100</v>
      </c>
      <c r="M53" s="16"/>
      <c r="N53" s="16">
        <v>50</v>
      </c>
      <c r="O53" s="16"/>
      <c r="P53" s="16"/>
    </row>
    <row r="54" spans="2:16" ht="26.25" customHeight="1" x14ac:dyDescent="0.25">
      <c r="B54" s="31" t="s">
        <v>80</v>
      </c>
      <c r="C54" s="32"/>
      <c r="D54" s="32"/>
      <c r="E54" s="32"/>
      <c r="F54" s="33"/>
      <c r="G54" s="9"/>
      <c r="H54" s="9"/>
      <c r="I54" s="10"/>
      <c r="J54" s="10"/>
      <c r="K54" s="9"/>
      <c r="L54" s="13">
        <f>SUM(L55)</f>
        <v>70</v>
      </c>
      <c r="M54" s="13">
        <f t="shared" ref="M54:P54" si="12">SUM(M55)</f>
        <v>0</v>
      </c>
      <c r="N54" s="13">
        <f t="shared" si="12"/>
        <v>50</v>
      </c>
      <c r="O54" s="13">
        <f t="shared" si="12"/>
        <v>0</v>
      </c>
      <c r="P54" s="13">
        <f t="shared" si="12"/>
        <v>0</v>
      </c>
    </row>
    <row r="55" spans="2:16" ht="30" x14ac:dyDescent="0.25">
      <c r="B55" s="14">
        <v>38</v>
      </c>
      <c r="C55" s="15" t="s">
        <v>133</v>
      </c>
      <c r="D55" s="15" t="s">
        <v>78</v>
      </c>
      <c r="E55" s="14" t="s">
        <v>122</v>
      </c>
      <c r="F55" s="14">
        <v>2011</v>
      </c>
      <c r="G55" s="14" t="s">
        <v>23</v>
      </c>
      <c r="H55" s="14">
        <v>13</v>
      </c>
      <c r="I55" s="15" t="s">
        <v>24</v>
      </c>
      <c r="J55" s="15" t="s">
        <v>146</v>
      </c>
      <c r="K55" s="15" t="s">
        <v>146</v>
      </c>
      <c r="L55" s="16">
        <v>70</v>
      </c>
      <c r="M55" s="16"/>
      <c r="N55" s="16">
        <v>50</v>
      </c>
      <c r="O55" s="16"/>
      <c r="P55" s="16"/>
    </row>
    <row r="56" spans="2:16" ht="26.25" customHeight="1" x14ac:dyDescent="0.25">
      <c r="B56" s="31" t="s">
        <v>81</v>
      </c>
      <c r="C56" s="32"/>
      <c r="D56" s="32"/>
      <c r="E56" s="32"/>
      <c r="F56" s="33"/>
      <c r="G56" s="9"/>
      <c r="H56" s="9"/>
      <c r="I56" s="10"/>
      <c r="J56" s="10"/>
      <c r="K56" s="9"/>
      <c r="L56" s="13">
        <f t="shared" ref="L56:P56" si="13">L57</f>
        <v>70</v>
      </c>
      <c r="M56" s="13">
        <f t="shared" si="13"/>
        <v>0</v>
      </c>
      <c r="N56" s="13">
        <f t="shared" si="13"/>
        <v>50</v>
      </c>
      <c r="O56" s="13">
        <f t="shared" si="13"/>
        <v>0</v>
      </c>
      <c r="P56" s="13">
        <f t="shared" si="13"/>
        <v>0</v>
      </c>
    </row>
    <row r="57" spans="2:16" ht="30" x14ac:dyDescent="0.25">
      <c r="B57" s="14">
        <v>39</v>
      </c>
      <c r="C57" s="15" t="s">
        <v>134</v>
      </c>
      <c r="D57" s="15" t="s">
        <v>78</v>
      </c>
      <c r="E57" s="14" t="s">
        <v>82</v>
      </c>
      <c r="F57" s="14">
        <v>2011</v>
      </c>
      <c r="G57" s="14" t="s">
        <v>23</v>
      </c>
      <c r="H57" s="14">
        <v>13</v>
      </c>
      <c r="I57" s="15" t="s">
        <v>24</v>
      </c>
      <c r="J57" s="15" t="s">
        <v>150</v>
      </c>
      <c r="K57" s="15" t="s">
        <v>150</v>
      </c>
      <c r="L57" s="16">
        <v>70</v>
      </c>
      <c r="M57" s="16"/>
      <c r="N57" s="16">
        <v>50</v>
      </c>
      <c r="O57" s="16"/>
      <c r="P57" s="16"/>
    </row>
    <row r="58" spans="2:16" ht="26.25" customHeight="1" x14ac:dyDescent="0.25">
      <c r="B58" s="31" t="s">
        <v>83</v>
      </c>
      <c r="C58" s="32"/>
      <c r="D58" s="32"/>
      <c r="E58" s="32"/>
      <c r="F58" s="33"/>
      <c r="G58" s="9"/>
      <c r="H58" s="9"/>
      <c r="I58" s="10"/>
      <c r="J58" s="10"/>
      <c r="K58" s="9"/>
      <c r="L58" s="13">
        <f t="shared" ref="L58:P58" si="14">L59</f>
        <v>70</v>
      </c>
      <c r="M58" s="13">
        <f t="shared" si="14"/>
        <v>0</v>
      </c>
      <c r="N58" s="13">
        <f t="shared" si="14"/>
        <v>50</v>
      </c>
      <c r="O58" s="13">
        <f t="shared" si="14"/>
        <v>0</v>
      </c>
      <c r="P58" s="13">
        <f t="shared" si="14"/>
        <v>0</v>
      </c>
    </row>
    <row r="59" spans="2:16" ht="30" x14ac:dyDescent="0.25">
      <c r="B59" s="14">
        <v>40</v>
      </c>
      <c r="C59" s="15" t="s">
        <v>135</v>
      </c>
      <c r="D59" s="15" t="s">
        <v>78</v>
      </c>
      <c r="E59" s="14" t="s">
        <v>84</v>
      </c>
      <c r="F59" s="14">
        <v>2011</v>
      </c>
      <c r="G59" s="14" t="s">
        <v>23</v>
      </c>
      <c r="H59" s="14">
        <v>13</v>
      </c>
      <c r="I59" s="15" t="s">
        <v>24</v>
      </c>
      <c r="J59" s="15" t="s">
        <v>198</v>
      </c>
      <c r="K59" s="15" t="s">
        <v>144</v>
      </c>
      <c r="L59" s="16">
        <v>70</v>
      </c>
      <c r="M59" s="16"/>
      <c r="N59" s="16">
        <v>50</v>
      </c>
      <c r="O59" s="16"/>
      <c r="P59" s="16"/>
    </row>
    <row r="60" spans="2:16" ht="26.25" customHeight="1" x14ac:dyDescent="0.25">
      <c r="B60" s="31" t="s">
        <v>85</v>
      </c>
      <c r="C60" s="32"/>
      <c r="D60" s="32"/>
      <c r="E60" s="32"/>
      <c r="F60" s="33"/>
      <c r="G60" s="9"/>
      <c r="H60" s="9"/>
      <c r="I60" s="10"/>
      <c r="J60" s="10"/>
      <c r="K60" s="9"/>
      <c r="L60" s="13">
        <f t="shared" ref="L60:P60" si="15">L61</f>
        <v>70</v>
      </c>
      <c r="M60" s="13">
        <f t="shared" si="15"/>
        <v>0</v>
      </c>
      <c r="N60" s="13">
        <f t="shared" si="15"/>
        <v>50</v>
      </c>
      <c r="O60" s="13">
        <f t="shared" si="15"/>
        <v>0</v>
      </c>
      <c r="P60" s="13">
        <f t="shared" si="15"/>
        <v>0</v>
      </c>
    </row>
    <row r="61" spans="2:16" ht="30" x14ac:dyDescent="0.25">
      <c r="B61" s="14">
        <v>41</v>
      </c>
      <c r="C61" s="15" t="s">
        <v>136</v>
      </c>
      <c r="D61" s="15" t="s">
        <v>78</v>
      </c>
      <c r="E61" s="14" t="s">
        <v>86</v>
      </c>
      <c r="F61" s="14">
        <v>2011</v>
      </c>
      <c r="G61" s="14" t="s">
        <v>23</v>
      </c>
      <c r="H61" s="14">
        <v>13</v>
      </c>
      <c r="I61" s="15" t="s">
        <v>24</v>
      </c>
      <c r="J61" s="15" t="s">
        <v>143</v>
      </c>
      <c r="K61" s="15" t="s">
        <v>143</v>
      </c>
      <c r="L61" s="16">
        <v>70</v>
      </c>
      <c r="M61" s="16"/>
      <c r="N61" s="16">
        <v>50</v>
      </c>
      <c r="O61" s="16"/>
      <c r="P61" s="16"/>
    </row>
    <row r="62" spans="2:16" ht="26.25" customHeight="1" x14ac:dyDescent="0.25">
      <c r="B62" s="31" t="s">
        <v>87</v>
      </c>
      <c r="C62" s="32"/>
      <c r="D62" s="32"/>
      <c r="E62" s="32"/>
      <c r="F62" s="33"/>
      <c r="G62" s="9"/>
      <c r="H62" s="9"/>
      <c r="I62" s="10"/>
      <c r="J62" s="10"/>
      <c r="K62" s="9"/>
      <c r="L62" s="13">
        <f t="shared" ref="L62:P62" si="16">L63</f>
        <v>70</v>
      </c>
      <c r="M62" s="13">
        <f t="shared" si="16"/>
        <v>0</v>
      </c>
      <c r="N62" s="13">
        <f t="shared" si="16"/>
        <v>50</v>
      </c>
      <c r="O62" s="13">
        <f t="shared" si="16"/>
        <v>0</v>
      </c>
      <c r="P62" s="13">
        <f t="shared" si="16"/>
        <v>0</v>
      </c>
    </row>
    <row r="63" spans="2:16" ht="30" x14ac:dyDescent="0.25">
      <c r="B63" s="14">
        <v>42</v>
      </c>
      <c r="C63" s="15" t="s">
        <v>137</v>
      </c>
      <c r="D63" s="15" t="s">
        <v>78</v>
      </c>
      <c r="E63" s="14" t="s">
        <v>89</v>
      </c>
      <c r="F63" s="14">
        <v>2011</v>
      </c>
      <c r="G63" s="14" t="s">
        <v>23</v>
      </c>
      <c r="H63" s="14">
        <v>13</v>
      </c>
      <c r="I63" s="15" t="s">
        <v>24</v>
      </c>
      <c r="J63" s="15" t="s">
        <v>197</v>
      </c>
      <c r="K63" s="15" t="s">
        <v>147</v>
      </c>
      <c r="L63" s="16">
        <v>70</v>
      </c>
      <c r="M63" s="16"/>
      <c r="N63" s="16">
        <v>50</v>
      </c>
      <c r="O63" s="16"/>
      <c r="P63" s="16"/>
    </row>
    <row r="64" spans="2:16" ht="26.25" customHeight="1" x14ac:dyDescent="0.25">
      <c r="B64" s="31" t="s">
        <v>142</v>
      </c>
      <c r="C64" s="32"/>
      <c r="D64" s="32"/>
      <c r="E64" s="32"/>
      <c r="F64" s="33"/>
      <c r="G64" s="9"/>
      <c r="H64" s="9"/>
      <c r="I64" s="10"/>
      <c r="J64" s="10"/>
      <c r="K64" s="9"/>
      <c r="L64" s="13">
        <f t="shared" ref="L64:P64" si="17">L65</f>
        <v>120</v>
      </c>
      <c r="M64" s="13">
        <f t="shared" si="17"/>
        <v>0</v>
      </c>
      <c r="N64" s="13">
        <f t="shared" si="17"/>
        <v>50</v>
      </c>
      <c r="O64" s="13">
        <f t="shared" si="17"/>
        <v>0</v>
      </c>
      <c r="P64" s="13">
        <f t="shared" si="17"/>
        <v>0</v>
      </c>
    </row>
    <row r="65" spans="2:17" ht="30" x14ac:dyDescent="0.25">
      <c r="B65" s="14">
        <v>43</v>
      </c>
      <c r="C65" s="15" t="s">
        <v>138</v>
      </c>
      <c r="D65" s="15" t="s">
        <v>78</v>
      </c>
      <c r="E65" s="14" t="s">
        <v>88</v>
      </c>
      <c r="F65" s="14">
        <v>2011</v>
      </c>
      <c r="G65" s="14" t="s">
        <v>23</v>
      </c>
      <c r="H65" s="14">
        <v>13</v>
      </c>
      <c r="I65" s="15" t="s">
        <v>24</v>
      </c>
      <c r="J65" s="15" t="s">
        <v>148</v>
      </c>
      <c r="K65" s="15" t="s">
        <v>148</v>
      </c>
      <c r="L65" s="16">
        <v>120</v>
      </c>
      <c r="M65" s="16"/>
      <c r="N65" s="16">
        <v>50</v>
      </c>
      <c r="O65" s="16"/>
      <c r="P65" s="16"/>
    </row>
    <row r="66" spans="2:17" ht="26.25" customHeight="1" x14ac:dyDescent="0.25">
      <c r="B66" s="31" t="s">
        <v>90</v>
      </c>
      <c r="C66" s="32"/>
      <c r="D66" s="32"/>
      <c r="E66" s="32"/>
      <c r="F66" s="33"/>
      <c r="G66" s="9"/>
      <c r="H66" s="9"/>
      <c r="I66" s="10"/>
      <c r="J66" s="10"/>
      <c r="K66" s="9"/>
      <c r="L66" s="13">
        <f t="shared" ref="L66:P66" si="18">L67</f>
        <v>70</v>
      </c>
      <c r="M66" s="13">
        <f t="shared" si="18"/>
        <v>0</v>
      </c>
      <c r="N66" s="13">
        <f t="shared" si="18"/>
        <v>50</v>
      </c>
      <c r="O66" s="13">
        <f t="shared" si="18"/>
        <v>0</v>
      </c>
      <c r="P66" s="13">
        <f t="shared" si="18"/>
        <v>0</v>
      </c>
    </row>
    <row r="67" spans="2:17" ht="45" x14ac:dyDescent="0.25">
      <c r="B67" s="14">
        <v>44</v>
      </c>
      <c r="C67" s="15" t="s">
        <v>139</v>
      </c>
      <c r="D67" s="15" t="s">
        <v>78</v>
      </c>
      <c r="E67" s="14" t="s">
        <v>91</v>
      </c>
      <c r="F67" s="14">
        <v>2011</v>
      </c>
      <c r="G67" s="14" t="s">
        <v>23</v>
      </c>
      <c r="H67" s="14">
        <v>13</v>
      </c>
      <c r="I67" s="15" t="s">
        <v>24</v>
      </c>
      <c r="J67" s="15" t="s">
        <v>149</v>
      </c>
      <c r="K67" s="15" t="s">
        <v>149</v>
      </c>
      <c r="L67" s="16">
        <v>70</v>
      </c>
      <c r="M67" s="16"/>
      <c r="N67" s="16">
        <v>50</v>
      </c>
      <c r="O67" s="16"/>
      <c r="P67" s="16"/>
    </row>
    <row r="68" spans="2:17" ht="26.25" customHeight="1" x14ac:dyDescent="0.25">
      <c r="B68" s="31" t="s">
        <v>102</v>
      </c>
      <c r="C68" s="32"/>
      <c r="D68" s="32"/>
      <c r="E68" s="32"/>
      <c r="F68" s="33"/>
      <c r="G68" s="9"/>
      <c r="H68" s="9"/>
      <c r="I68" s="10"/>
      <c r="J68" s="10"/>
      <c r="K68" s="9"/>
      <c r="L68" s="13">
        <f>SUM(L69:L70)</f>
        <v>0</v>
      </c>
      <c r="M68" s="13">
        <f t="shared" ref="M68:P68" si="19">SUM(M69:M70)</f>
        <v>0</v>
      </c>
      <c r="N68" s="13">
        <f t="shared" si="19"/>
        <v>0</v>
      </c>
      <c r="O68" s="13">
        <f t="shared" si="19"/>
        <v>0</v>
      </c>
      <c r="P68" s="13">
        <f t="shared" si="19"/>
        <v>500</v>
      </c>
    </row>
    <row r="69" spans="2:17" ht="45" x14ac:dyDescent="0.25">
      <c r="B69" s="19">
        <v>45</v>
      </c>
      <c r="C69" s="19" t="s">
        <v>103</v>
      </c>
      <c r="D69" s="19" t="s">
        <v>119</v>
      </c>
      <c r="E69" s="19" t="s">
        <v>120</v>
      </c>
      <c r="F69" s="19">
        <v>2017</v>
      </c>
      <c r="G69" s="19" t="s">
        <v>10</v>
      </c>
      <c r="H69" s="19">
        <v>5.9</v>
      </c>
      <c r="I69" s="19" t="s">
        <v>24</v>
      </c>
      <c r="J69" s="19" t="s">
        <v>171</v>
      </c>
      <c r="K69" s="34" t="s">
        <v>153</v>
      </c>
      <c r="L69" s="20"/>
      <c r="M69" s="20"/>
      <c r="N69" s="20"/>
      <c r="O69" s="20"/>
      <c r="P69" s="20">
        <v>250</v>
      </c>
      <c r="Q69" s="4"/>
    </row>
    <row r="70" spans="2:17" ht="45" x14ac:dyDescent="0.25">
      <c r="B70" s="21">
        <v>46</v>
      </c>
      <c r="C70" s="22" t="s">
        <v>103</v>
      </c>
      <c r="D70" s="22" t="s">
        <v>106</v>
      </c>
      <c r="E70" s="21" t="s">
        <v>107</v>
      </c>
      <c r="F70" s="21">
        <v>2010</v>
      </c>
      <c r="G70" s="21" t="s">
        <v>10</v>
      </c>
      <c r="H70" s="21">
        <v>12</v>
      </c>
      <c r="I70" s="22" t="s">
        <v>24</v>
      </c>
      <c r="J70" s="22" t="s">
        <v>172</v>
      </c>
      <c r="K70" s="35"/>
      <c r="L70" s="23"/>
      <c r="M70" s="23"/>
      <c r="N70" s="23"/>
      <c r="O70" s="23"/>
      <c r="P70" s="23">
        <v>250</v>
      </c>
    </row>
  </sheetData>
  <autoFilter ref="B5:P70"/>
  <mergeCells count="31">
    <mergeCell ref="K6:K12"/>
    <mergeCell ref="K29:K30"/>
    <mergeCell ref="K34:K36"/>
    <mergeCell ref="K40:K43"/>
    <mergeCell ref="K14:K19"/>
    <mergeCell ref="K69:K70"/>
    <mergeCell ref="K24:K27"/>
    <mergeCell ref="K21:K22"/>
    <mergeCell ref="K49:K51"/>
    <mergeCell ref="K45:K47"/>
    <mergeCell ref="B56:F56"/>
    <mergeCell ref="B58:F58"/>
    <mergeCell ref="B20:F20"/>
    <mergeCell ref="B60:F60"/>
    <mergeCell ref="B68:F68"/>
    <mergeCell ref="B5:F5"/>
    <mergeCell ref="B2:P2"/>
    <mergeCell ref="B62:F62"/>
    <mergeCell ref="B64:F64"/>
    <mergeCell ref="B66:F66"/>
    <mergeCell ref="B13:F13"/>
    <mergeCell ref="B23:F23"/>
    <mergeCell ref="B44:F44"/>
    <mergeCell ref="B28:F28"/>
    <mergeCell ref="B31:F31"/>
    <mergeCell ref="B33:F33"/>
    <mergeCell ref="B37:F37"/>
    <mergeCell ref="B39:F39"/>
    <mergeCell ref="B48:F48"/>
    <mergeCell ref="B52:F52"/>
    <mergeCell ref="B54:F54"/>
  </mergeCell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1</vt:lpstr>
      <vt:lpstr>'დანართი 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2018-08-08T10:15:19Z</dcterms:modified>
</cp:coreProperties>
</file>