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 activeTab="1"/>
  </bookViews>
  <sheets>
    <sheet name="16.01.2017...." sheetId="23" r:id="rId1"/>
    <sheet name="18.01.2017...." sheetId="24" r:id="rId2"/>
  </sheets>
  <definedNames>
    <definedName name="_xlnm._FilterDatabase" localSheetId="0" hidden="1">'16.01.2017....'!$A$6:$N$11</definedName>
    <definedName name="_xlnm._FilterDatabase" localSheetId="1" hidden="1">'18.01.2017....'!$A$6:$N$14</definedName>
    <definedName name="_xlnm.Print_Area" localSheetId="0">'16.01.2017....'!$A$1:$M$11</definedName>
    <definedName name="_xlnm.Print_Area" localSheetId="1">'18.01.2017....'!$A$1:$M$11</definedName>
  </definedNames>
  <calcPr calcId="152511"/>
</workbook>
</file>

<file path=xl/calcChain.xml><?xml version="1.0" encoding="utf-8"?>
<calcChain xmlns="http://schemas.openxmlformats.org/spreadsheetml/2006/main">
  <c r="D15" i="24"/>
  <c r="F5"/>
  <c r="D17" l="1"/>
  <c r="D16"/>
  <c r="D14" l="1"/>
  <c r="D13"/>
  <c r="D12"/>
  <c r="D11"/>
  <c r="D10" s="1"/>
  <c r="D9"/>
  <c r="D8"/>
  <c r="D7"/>
  <c r="D9" i="23" l="1"/>
  <c r="D8"/>
  <c r="D11" l="1"/>
  <c r="D7" l="1"/>
  <c r="D10"/>
  <c r="F5" l="1"/>
</calcChain>
</file>

<file path=xl/sharedStrings.xml><?xml version="1.0" encoding="utf-8"?>
<sst xmlns="http://schemas.openxmlformats.org/spreadsheetml/2006/main" count="73" uniqueCount="26">
  <si>
    <t>სახელმწიფო შესყიდვების წლიური გეგმის ფორმა</t>
  </si>
  <si>
    <t xml:space="preserve">1. შედგენის თარიღი </t>
  </si>
  <si>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</si>
  <si>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</si>
  <si>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</si>
  <si>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</si>
  <si>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</si>
  <si>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</si>
  <si>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</si>
  <si>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</si>
  <si>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</si>
  <si>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შესყიდვის ვადები</t>
  </si>
  <si>
    <t>შენიშვნა</t>
  </si>
  <si>
    <t>4. დაფინანსების წყარო: ჯანმრთელობის მსოფლიო ორგანიზაცია</t>
  </si>
  <si>
    <t xml:space="preserve">რესტორნებისა და კვების საწარმოების მომსახურეობები </t>
  </si>
  <si>
    <t>გშ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</si>
  <si>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</si>
  <si>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</si>
  <si>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2017 წლის I-IV</t>
  </si>
  <si>
    <t xml:space="preserve">თამბაქოს მოხმარების შეწყვეტის ხელშეწყობა საქართველოს სკოლებში </t>
  </si>
  <si>
    <t>თამბაქოს მოხმარების შეწყვეტის ხელშეწყობა საქართველოში</t>
  </si>
  <si>
    <t>დანართი N1.5</t>
  </si>
  <si>
    <t xml:space="preserve">"გრიპის შესახებ ცნობიერების ამაღლების 2016 წლის კამპანია" </t>
  </si>
  <si>
    <t>სატელევიზიო და რადიომომსახურებები</t>
  </si>
  <si>
    <t>არაგადამდებ დაავადებათა რისკ-ფაქტორების STEPS ეროვნული კვლევა</t>
  </si>
  <si>
    <t>საფოსტო და საკურიერო მომსახურებები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</si>
</sst>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Sylfae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2" borderId="10" xfId="0" applyFont="1" applyFill="1" applyBorder="1" applyAlignment="1">
      <alignment horizontal="center" vertical="center" wrapText="1"/>
    </xf>
    <xf numFmtId="40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/>
    <xf numFmtId="0" fontId="8" fillId="4" borderId="8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8" fontId="4" fillId="2" borderId="9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  <color rgb="FF33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opLeftCell="A10" zoomScaleNormal="100" workbookViewId="0">
      <selection activeCell="D26" sqref="D26"/>
    </sheetView>
  </sheetViews>
  <sheetFormatPr defaultRowHeight="15"/>
  <cols>
    <col min="1" max="1" width="6.7109375" bestFit="1" customWidth="1"/>
    <col min="2" max="2" width="13.28515625" customWidth="1"/>
    <col min="3" max="3" width="32.85546875" customWidth="1"/>
    <col min="4" max="4" width="14.85546875" customWidth="1"/>
    <col min="5" max="5" width="18.5703125" customWidth="1"/>
    <col min="6" max="6" width="14" customWidth="1"/>
    <col min="7" max="7" width="18.28515625" customWidth="1"/>
    <col min="8" max="11" width="0" hidden="1" customWidth="1"/>
    <col min="12" max="12" width="49.28515625" hidden="1" customWidth="1"/>
    <col min="13" max="13" width="7.28515625" customWidth="1"/>
    <col min="14" max="14" width="66.85546875" customWidth="1"/>
  </cols>
  <sheetData>
    <row r="1" spans="1:14" ht="18.75">
      <c r="A1" s="27" t="s">
        <v>21</v>
      </c>
      <c r="B1" s="27"/>
      <c r="C1" s="27"/>
      <c r="D1" s="27"/>
      <c r="E1" s="27"/>
      <c r="F1" s="27"/>
      <c r="G1" s="27"/>
    </row>
    <row r="2" spans="1:14" ht="24.75" customHeight="1">
      <c r="A2" s="28" t="s">
        <v>0</v>
      </c>
      <c r="B2" s="28"/>
      <c r="C2" s="28"/>
      <c r="D2" s="28"/>
      <c r="E2" s="28"/>
      <c r="F2" s="28"/>
      <c r="G2" s="28"/>
    </row>
    <row r="3" spans="1:14" ht="33" customHeight="1">
      <c r="A3" s="29" t="s">
        <v>1</v>
      </c>
      <c r="B3" s="29"/>
      <c r="C3" s="29"/>
      <c r="D3" s="29"/>
      <c r="E3" s="30" t="s">
        <v>2</v>
      </c>
      <c r="F3" s="30"/>
      <c r="G3" s="30"/>
    </row>
    <row r="4" spans="1:14" ht="59.25" customHeight="1">
      <c r="A4" s="29" t="s">
        <v>3</v>
      </c>
      <c r="B4" s="29"/>
      <c r="C4" s="29"/>
      <c r="D4" s="29"/>
      <c r="E4" s="29" t="s">
        <v>13</v>
      </c>
      <c r="F4" s="29"/>
      <c r="G4" s="29"/>
      <c r="N4" s="5"/>
    </row>
    <row r="5" spans="1:14" ht="68.25" customHeight="1" thickBot="1">
      <c r="A5" s="25" t="s">
        <v>4</v>
      </c>
      <c r="B5" s="26"/>
      <c r="C5" s="26"/>
      <c r="D5" s="26"/>
      <c r="E5" s="26"/>
      <c r="F5" s="14">
        <f>D7+D10</f>
        <v>6833.04</v>
      </c>
      <c r="G5" s="1" t="s">
        <v>5</v>
      </c>
      <c r="N5" s="5"/>
    </row>
    <row r="6" spans="1:14" ht="34.5" customHeight="1">
      <c r="A6" s="2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</row>
    <row r="7" spans="1:14" ht="57.75" customHeight="1">
      <c r="A7" s="6">
        <v>1</v>
      </c>
      <c r="B7" s="23" t="s">
        <v>19</v>
      </c>
      <c r="C7" s="24"/>
      <c r="D7" s="7">
        <f>SUBTOTAL(9,D8:D9)</f>
        <v>3630</v>
      </c>
      <c r="E7" s="8"/>
      <c r="F7" s="8"/>
      <c r="G7" s="9"/>
      <c r="M7">
        <v>2.75</v>
      </c>
    </row>
    <row r="8" spans="1:14" s="15" customFormat="1" ht="67.5">
      <c r="A8" s="10">
        <v>1.1000000000000001</v>
      </c>
      <c r="B8" s="11">
        <v>55300000</v>
      </c>
      <c r="C8" s="11" t="s">
        <v>14</v>
      </c>
      <c r="D8" s="12">
        <f>1000*M7</f>
        <v>2750</v>
      </c>
      <c r="E8" s="11" t="s">
        <v>15</v>
      </c>
      <c r="F8" s="13" t="s">
        <v>18</v>
      </c>
      <c r="G8" s="11" t="s">
        <v>16</v>
      </c>
    </row>
    <row r="9" spans="1:14" s="15" customFormat="1" ht="45">
      <c r="A9" s="10">
        <v>1.2</v>
      </c>
      <c r="B9" s="11">
        <v>30100000</v>
      </c>
      <c r="C9" s="11" t="s">
        <v>17</v>
      </c>
      <c r="D9" s="12">
        <f>320*M7</f>
        <v>880</v>
      </c>
      <c r="E9" s="11" t="s">
        <v>15</v>
      </c>
      <c r="F9" s="13" t="s">
        <v>18</v>
      </c>
      <c r="G9" s="16"/>
    </row>
    <row r="10" spans="1:14" ht="76.5" customHeight="1">
      <c r="A10" s="6">
        <v>2</v>
      </c>
      <c r="B10" s="23" t="s">
        <v>20</v>
      </c>
      <c r="C10" s="24"/>
      <c r="D10" s="7">
        <f>SUBTOTAL(9,D11:D11)</f>
        <v>3203.04</v>
      </c>
      <c r="E10" s="8"/>
      <c r="F10" s="8"/>
      <c r="G10" s="9"/>
      <c r="M10">
        <v>2.6692</v>
      </c>
    </row>
    <row r="11" spans="1:14" s="15" customFormat="1" ht="75.75" customHeight="1">
      <c r="A11" s="10">
        <v>2.1</v>
      </c>
      <c r="B11" s="11">
        <v>55300000</v>
      </c>
      <c r="C11" s="11" t="s">
        <v>14</v>
      </c>
      <c r="D11" s="12">
        <f>1200*M10</f>
        <v>3203.04</v>
      </c>
      <c r="E11" s="11" t="s">
        <v>15</v>
      </c>
      <c r="F11" s="13" t="s">
        <v>18</v>
      </c>
      <c r="G11" s="11" t="s">
        <v>16</v>
      </c>
      <c r="H11" s="11" t="s">
        <v>16</v>
      </c>
    </row>
  </sheetData>
  <autoFilter ref="A6:N11"/>
  <mergeCells count="9">
    <mergeCell ref="B10:C10"/>
    <mergeCell ref="A5:E5"/>
    <mergeCell ref="B7:C7"/>
    <mergeCell ref="A1:G1"/>
    <mergeCell ref="A2:G2"/>
    <mergeCell ref="A3:D3"/>
    <mergeCell ref="E3:G3"/>
    <mergeCell ref="A4:D4"/>
    <mergeCell ref="E4:G4"/>
  </mergeCells>
  <pageMargins left="0.7" right="0.7" top="0.75" bottom="0.75" header="0.3" footer="0.3"/>
  <pageSetup scale="9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tabSelected="1" topLeftCell="A9" zoomScaleNormal="100" workbookViewId="0">
      <selection activeCell="D16" sqref="D16"/>
    </sheetView>
  </sheetViews>
  <sheetFormatPr defaultRowHeight="15"/>
  <cols>
    <col min="1" max="1" width="6.7109375" bestFit="1" customWidth="1"/>
    <col min="2" max="2" width="13.28515625" customWidth="1"/>
    <col min="3" max="3" width="32.85546875" customWidth="1"/>
    <col min="4" max="4" width="14.85546875" customWidth="1"/>
    <col min="5" max="5" width="18.5703125" customWidth="1"/>
    <col min="6" max="6" width="14" customWidth="1"/>
    <col min="7" max="7" width="18.28515625" customWidth="1"/>
    <col min="8" max="11" width="0" hidden="1" customWidth="1"/>
    <col min="12" max="12" width="49.28515625" hidden="1" customWidth="1"/>
    <col min="13" max="13" width="7.28515625" customWidth="1"/>
    <col min="14" max="14" width="66.85546875" customWidth="1"/>
  </cols>
  <sheetData>
    <row r="1" spans="1:14" ht="18.75">
      <c r="A1" s="27" t="s">
        <v>21</v>
      </c>
      <c r="B1" s="27"/>
      <c r="C1" s="27"/>
      <c r="D1" s="27"/>
      <c r="E1" s="27"/>
      <c r="F1" s="27"/>
      <c r="G1" s="27"/>
    </row>
    <row r="2" spans="1:14" ht="24.75" customHeight="1">
      <c r="A2" s="28" t="s">
        <v>0</v>
      </c>
      <c r="B2" s="28"/>
      <c r="C2" s="28"/>
      <c r="D2" s="28"/>
      <c r="E2" s="28"/>
      <c r="F2" s="28"/>
      <c r="G2" s="28"/>
    </row>
    <row r="3" spans="1:14" ht="33" customHeight="1">
      <c r="A3" s="29" t="s">
        <v>1</v>
      </c>
      <c r="B3" s="29"/>
      <c r="C3" s="29"/>
      <c r="D3" s="29"/>
      <c r="E3" s="30" t="s">
        <v>2</v>
      </c>
      <c r="F3" s="30"/>
      <c r="G3" s="30"/>
    </row>
    <row r="4" spans="1:14" ht="59.25" customHeight="1">
      <c r="A4" s="29" t="s">
        <v>3</v>
      </c>
      <c r="B4" s="29"/>
      <c r="C4" s="29"/>
      <c r="D4" s="29"/>
      <c r="E4" s="29" t="s">
        <v>13</v>
      </c>
      <c r="F4" s="29"/>
      <c r="G4" s="29"/>
      <c r="N4" s="5"/>
    </row>
    <row r="5" spans="1:14" ht="68.25" customHeight="1" thickBot="1">
      <c r="A5" s="25" t="s">
        <v>4</v>
      </c>
      <c r="B5" s="26"/>
      <c r="C5" s="26"/>
      <c r="D5" s="26"/>
      <c r="E5" s="26"/>
      <c r="F5" s="14">
        <f>D7+D10+D12+D15</f>
        <v>12721.44</v>
      </c>
      <c r="G5" s="1" t="s">
        <v>5</v>
      </c>
      <c r="N5" s="5"/>
    </row>
    <row r="6" spans="1:14" ht="34.5" customHeight="1">
      <c r="A6" s="2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</row>
    <row r="7" spans="1:14" ht="57.75" customHeight="1">
      <c r="A7" s="6">
        <v>1</v>
      </c>
      <c r="B7" s="23" t="s">
        <v>19</v>
      </c>
      <c r="C7" s="24"/>
      <c r="D7" s="7">
        <f>SUBTOTAL(9,D8:D9)</f>
        <v>3630</v>
      </c>
      <c r="E7" s="8"/>
      <c r="F7" s="8"/>
      <c r="G7" s="9"/>
      <c r="M7">
        <v>2.75</v>
      </c>
    </row>
    <row r="8" spans="1:14" s="15" customFormat="1" ht="67.5">
      <c r="A8" s="10">
        <v>1.1000000000000001</v>
      </c>
      <c r="B8" s="11">
        <v>55300000</v>
      </c>
      <c r="C8" s="11" t="s">
        <v>14</v>
      </c>
      <c r="D8" s="12">
        <f>1000*M7</f>
        <v>2750</v>
      </c>
      <c r="E8" s="11" t="s">
        <v>15</v>
      </c>
      <c r="F8" s="13" t="s">
        <v>18</v>
      </c>
      <c r="G8" s="11" t="s">
        <v>16</v>
      </c>
    </row>
    <row r="9" spans="1:14" s="15" customFormat="1" ht="45">
      <c r="A9" s="10">
        <v>1.2</v>
      </c>
      <c r="B9" s="11">
        <v>30100000</v>
      </c>
      <c r="C9" s="11" t="s">
        <v>17</v>
      </c>
      <c r="D9" s="12">
        <f>320*M7</f>
        <v>880</v>
      </c>
      <c r="E9" s="11" t="s">
        <v>15</v>
      </c>
      <c r="F9" s="13" t="s">
        <v>18</v>
      </c>
      <c r="G9" s="16"/>
    </row>
    <row r="10" spans="1:14" ht="76.5" customHeight="1">
      <c r="A10" s="6">
        <v>2</v>
      </c>
      <c r="B10" s="23" t="s">
        <v>20</v>
      </c>
      <c r="C10" s="24"/>
      <c r="D10" s="7">
        <f>SUBTOTAL(9,D11:D11)</f>
        <v>3203.04</v>
      </c>
      <c r="E10" s="8"/>
      <c r="F10" s="8"/>
      <c r="G10" s="9"/>
      <c r="M10">
        <v>2.6692</v>
      </c>
    </row>
    <row r="11" spans="1:14" s="15" customFormat="1" ht="75.75" customHeight="1">
      <c r="A11" s="10">
        <v>2.1</v>
      </c>
      <c r="B11" s="11">
        <v>55300000</v>
      </c>
      <c r="C11" s="11" t="s">
        <v>14</v>
      </c>
      <c r="D11" s="12">
        <f>1200*M10</f>
        <v>3203.04</v>
      </c>
      <c r="E11" s="11" t="s">
        <v>15</v>
      </c>
      <c r="F11" s="13" t="s">
        <v>18</v>
      </c>
      <c r="G11" s="11" t="s">
        <v>16</v>
      </c>
      <c r="H11" s="11" t="s">
        <v>16</v>
      </c>
    </row>
    <row r="12" spans="1:14" ht="30" customHeight="1">
      <c r="A12" s="6">
        <v>3</v>
      </c>
      <c r="B12" s="23" t="s">
        <v>22</v>
      </c>
      <c r="C12" s="24"/>
      <c r="D12" s="21">
        <f>SUM(D13:D14)</f>
        <v>2708.4000000000005</v>
      </c>
      <c r="E12" s="8"/>
      <c r="F12" s="8"/>
      <c r="G12" s="9"/>
      <c r="M12">
        <v>2.7084000000000001</v>
      </c>
    </row>
    <row r="13" spans="1:14" ht="45">
      <c r="A13" s="17">
        <v>3.1</v>
      </c>
      <c r="B13" s="18">
        <v>30100000</v>
      </c>
      <c r="C13" s="18" t="s">
        <v>17</v>
      </c>
      <c r="D13" s="19">
        <f>200*M12</f>
        <v>541.68000000000006</v>
      </c>
      <c r="E13" s="18" t="s">
        <v>15</v>
      </c>
      <c r="F13" s="20" t="s">
        <v>18</v>
      </c>
      <c r="G13" s="18"/>
    </row>
    <row r="14" spans="1:14" ht="22.5">
      <c r="A14" s="17">
        <v>3.2</v>
      </c>
      <c r="B14" s="18">
        <v>92200000</v>
      </c>
      <c r="C14" s="18" t="s">
        <v>23</v>
      </c>
      <c r="D14" s="19">
        <f>800*M12</f>
        <v>2166.7200000000003</v>
      </c>
      <c r="E14" s="18" t="s">
        <v>15</v>
      </c>
      <c r="F14" s="20" t="s">
        <v>18</v>
      </c>
      <c r="G14" s="18"/>
    </row>
    <row r="15" spans="1:14" ht="36.75" customHeight="1">
      <c r="A15" s="6">
        <v>4</v>
      </c>
      <c r="B15" s="23" t="s">
        <v>24</v>
      </c>
      <c r="C15" s="24"/>
      <c r="D15" s="7">
        <f>SUBTOTAL(9,D16:D17)</f>
        <v>3180</v>
      </c>
      <c r="E15" s="8"/>
      <c r="F15" s="8"/>
      <c r="G15" s="9"/>
      <c r="M15">
        <v>2.65</v>
      </c>
    </row>
    <row r="16" spans="1:14" ht="67.5">
      <c r="A16" s="17">
        <v>4.0999999999999996</v>
      </c>
      <c r="B16" s="18">
        <v>55300000</v>
      </c>
      <c r="C16" s="18" t="s">
        <v>14</v>
      </c>
      <c r="D16" s="19">
        <f>800*M15</f>
        <v>2120</v>
      </c>
      <c r="E16" s="18" t="s">
        <v>15</v>
      </c>
      <c r="F16" s="20" t="s">
        <v>18</v>
      </c>
      <c r="G16" s="18" t="s">
        <v>16</v>
      </c>
    </row>
    <row r="17" spans="1:7" ht="22.5">
      <c r="A17" s="17">
        <v>4.2</v>
      </c>
      <c r="B17" s="18">
        <v>64100000</v>
      </c>
      <c r="C17" s="18" t="s">
        <v>25</v>
      </c>
      <c r="D17" s="19">
        <f>400*M15</f>
        <v>1060</v>
      </c>
      <c r="E17" s="18" t="s">
        <v>15</v>
      </c>
      <c r="F17" s="20" t="s">
        <v>18</v>
      </c>
      <c r="G17" s="22"/>
    </row>
  </sheetData>
  <autoFilter ref="A6:N14"/>
  <mergeCells count="11">
    <mergeCell ref="A1:G1"/>
    <mergeCell ref="A2:G2"/>
    <mergeCell ref="A3:D3"/>
    <mergeCell ref="E3:G3"/>
    <mergeCell ref="A4:D4"/>
    <mergeCell ref="E4:G4"/>
    <mergeCell ref="B15:C15"/>
    <mergeCell ref="A5:E5"/>
    <mergeCell ref="B7:C7"/>
    <mergeCell ref="B10:C10"/>
    <mergeCell ref="B12:C12"/>
  </mergeCells>
  <pageMargins left="0.7" right="0.7" top="0.75" bottom="0.75" header="0.3" footer="0.3"/>
  <pageSetup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16.01.2017....</vt:lpstr>
      <vt:lpstr>18.01.2017....</vt:lpstr>
      <vt:lpstr>'16.01.2017....'!Print_Area</vt:lpstr>
      <vt:lpstr>'18.01.2017....'!Print_Area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2017-01-20T06:50:16Z</dcterms:modified>
</cp:coreProperties>
</file>