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firstSheet="4" activeTab="12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5.02.2019.." sheetId="191" r:id="rId12"/>
    <sheet name="01.03.2019" sheetId="192" r:id="rId13"/>
  </sheets>
  <definedNames>
    <definedName name="_xlnm._FilterDatabase" localSheetId="12" hidden="1">'01.03.2019'!$A$8:$H$117</definedName>
    <definedName name="_xlnm._FilterDatabase" localSheetId="9" hidden="1">'04.02.2019..'!$A$8:$H$110</definedName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7" hidden="1">'21.01.2019...'!$A$8:$H$108</definedName>
    <definedName name="_xlnm._FilterDatabase" localSheetId="11" hidden="1">'25.02.2019..'!$A$8:$H$117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4" hidden="1">'4.01.2019..'!$A$8:$H$105</definedName>
    <definedName name="_xlnm.Print_Area" localSheetId="12">'01.03.2019'!$A$1:$H$116</definedName>
    <definedName name="_xlnm.Print_Area" localSheetId="9">'04.02.2019..'!$A$1:$J$109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7">'21.01.2019...'!$A$1:$J$107</definedName>
    <definedName name="_xlnm.Print_Area" localSheetId="11">'25.02.2019..'!$A$1:$J$116</definedName>
    <definedName name="_xlnm.Print_Area" localSheetId="2">'25.12.2018....'!$A$1:$J$100</definedName>
    <definedName name="_xlnm.Print_Area" localSheetId="3">'27.12.2018...'!$A$1:$J$100</definedName>
    <definedName name="_xlnm.Print_Area" localSheetId="8">'28.01.2019...'!$A$1:$J$108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10" i="192" l="1"/>
  <c r="K11" i="192"/>
  <c r="K12" i="192"/>
  <c r="K13" i="192"/>
  <c r="K14" i="192"/>
  <c r="K15" i="192"/>
  <c r="K16" i="192"/>
  <c r="K17" i="192"/>
  <c r="K18" i="192"/>
  <c r="K19" i="192"/>
  <c r="K20" i="192"/>
  <c r="K21" i="192"/>
  <c r="K22" i="192"/>
  <c r="K23" i="192"/>
  <c r="K24" i="192"/>
  <c r="K25" i="192"/>
  <c r="K26" i="192"/>
  <c r="K27" i="192"/>
  <c r="K28" i="192"/>
  <c r="K29" i="192"/>
  <c r="K30" i="192"/>
  <c r="K31" i="192"/>
  <c r="K32" i="192"/>
  <c r="K33" i="192"/>
  <c r="K34" i="192"/>
  <c r="K35" i="192"/>
  <c r="K36" i="192"/>
  <c r="K37" i="192"/>
  <c r="K38" i="192"/>
  <c r="K39" i="192"/>
  <c r="K40" i="192"/>
  <c r="K41" i="192"/>
  <c r="K42" i="192"/>
  <c r="K43" i="192"/>
  <c r="K44" i="192"/>
  <c r="K45" i="192"/>
  <c r="K46" i="192"/>
  <c r="K47" i="192"/>
  <c r="K48" i="192"/>
  <c r="K49" i="192"/>
  <c r="K50" i="192"/>
  <c r="K51" i="192"/>
  <c r="K52" i="192"/>
  <c r="K53" i="192"/>
  <c r="K54" i="192"/>
  <c r="K55" i="192"/>
  <c r="K56" i="192"/>
  <c r="K57" i="192"/>
  <c r="K58" i="192"/>
  <c r="K59" i="192"/>
  <c r="K60" i="192"/>
  <c r="K61" i="192"/>
  <c r="K62" i="192"/>
  <c r="K63" i="192"/>
  <c r="K64" i="192"/>
  <c r="K65" i="192"/>
  <c r="K66" i="192"/>
  <c r="K67" i="192"/>
  <c r="K68" i="192"/>
  <c r="K69" i="192"/>
  <c r="K70" i="192"/>
  <c r="K71" i="192"/>
  <c r="K72" i="192"/>
  <c r="K73" i="192"/>
  <c r="K74" i="192"/>
  <c r="K75" i="192"/>
  <c r="K76" i="192"/>
  <c r="K77" i="192"/>
  <c r="K78" i="192"/>
  <c r="K79" i="192"/>
  <c r="K80" i="192"/>
  <c r="K81" i="192"/>
  <c r="K82" i="192"/>
  <c r="K83" i="192"/>
  <c r="K84" i="192"/>
  <c r="K85" i="192"/>
  <c r="K86" i="192"/>
  <c r="K87" i="192"/>
  <c r="K88" i="192"/>
  <c r="K89" i="192"/>
  <c r="K90" i="192"/>
  <c r="K91" i="192"/>
  <c r="K92" i="192"/>
  <c r="K93" i="192"/>
  <c r="K94" i="192"/>
  <c r="K95" i="192"/>
  <c r="K96" i="192"/>
  <c r="K97" i="192"/>
  <c r="K98" i="192"/>
  <c r="K99" i="192"/>
  <c r="K100" i="192"/>
  <c r="K101" i="192"/>
  <c r="K102" i="192"/>
  <c r="K103" i="192"/>
  <c r="K104" i="192"/>
  <c r="K105" i="192"/>
  <c r="K106" i="192"/>
  <c r="K107" i="192"/>
  <c r="K108" i="192"/>
  <c r="K109" i="192"/>
  <c r="K110" i="192"/>
  <c r="K111" i="192"/>
  <c r="K112" i="192"/>
  <c r="K113" i="192"/>
  <c r="K114" i="192"/>
  <c r="K115" i="192"/>
  <c r="K116" i="192"/>
  <c r="K117" i="192"/>
  <c r="K9" i="192"/>
  <c r="E109" i="192" l="1"/>
  <c r="E104" i="192" s="1"/>
  <c r="E108" i="192"/>
  <c r="E117" i="192"/>
  <c r="E115" i="192"/>
  <c r="E114" i="192" s="1"/>
  <c r="E113" i="192"/>
  <c r="E112" i="192"/>
  <c r="E111" i="192"/>
  <c r="E110" i="192" s="1"/>
  <c r="E106" i="192"/>
  <c r="E105" i="192"/>
  <c r="E102" i="192"/>
  <c r="E99" i="192"/>
  <c r="E97" i="192"/>
  <c r="E95" i="192"/>
  <c r="E94" i="192"/>
  <c r="E91" i="192"/>
  <c r="E89" i="192"/>
  <c r="E86" i="192"/>
  <c r="E85" i="192"/>
  <c r="E82" i="192"/>
  <c r="E81" i="192"/>
  <c r="E76" i="192" s="1"/>
  <c r="E79" i="192"/>
  <c r="E78" i="192"/>
  <c r="E73" i="192"/>
  <c r="E71" i="192"/>
  <c r="E70" i="192" s="1"/>
  <c r="E66" i="192"/>
  <c r="E65" i="192"/>
  <c r="E62" i="192"/>
  <c r="E58" i="192"/>
  <c r="E54" i="192"/>
  <c r="E50" i="192"/>
  <c r="E49" i="192"/>
  <c r="E39" i="192"/>
  <c r="E38" i="192"/>
  <c r="E37" i="192"/>
  <c r="E35" i="192"/>
  <c r="E31" i="192"/>
  <c r="E30" i="192"/>
  <c r="E18" i="192"/>
  <c r="E9" i="192" s="1"/>
  <c r="E17" i="192"/>
  <c r="E16" i="192"/>
  <c r="D8" i="192"/>
  <c r="E8" i="192" s="1"/>
  <c r="F8" i="192" s="1"/>
  <c r="G8" i="192" s="1"/>
  <c r="H8" i="192" s="1"/>
  <c r="C8" i="192"/>
  <c r="G6" i="192" l="1"/>
  <c r="E94" i="191"/>
  <c r="E117" i="191" l="1"/>
  <c r="E114" i="191" s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1" i="191"/>
  <c r="E89" i="191" s="1"/>
  <c r="E86" i="191"/>
  <c r="E85" i="191"/>
  <c r="E82" i="191"/>
  <c r="E81" i="191"/>
  <c r="E79" i="191"/>
  <c r="E78" i="191"/>
  <c r="E76" i="191"/>
  <c r="E73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G6" i="191" s="1"/>
  <c r="E8" i="191"/>
  <c r="F8" i="191" s="1"/>
  <c r="G8" i="191" s="1"/>
  <c r="H8" i="191" s="1"/>
  <c r="D8" i="191"/>
  <c r="C8" i="191"/>
  <c r="E92" i="190" l="1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9" i="190"/>
  <c r="E77" i="190"/>
  <c r="E76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<sst xmlns="http://schemas.openxmlformats.org/spreadsheetml/2006/main" count="5987" uniqueCount="171">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</sst>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33</v>
      </c>
      <c r="C9" s="112"/>
      <c r="D9" s="112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0" t="s">
        <v>30</v>
      </c>
      <c r="C54" s="121"/>
      <c r="D54" s="121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0" t="s">
        <v>34</v>
      </c>
      <c r="C57" s="121"/>
      <c r="D57" s="121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0" t="s">
        <v>31</v>
      </c>
      <c r="C61" s="121"/>
      <c r="D61" s="121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0" t="s">
        <v>35</v>
      </c>
      <c r="C67" s="121"/>
      <c r="D67" s="121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0" t="s">
        <v>72</v>
      </c>
      <c r="C71" s="121"/>
      <c r="D71" s="121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5" t="s">
        <v>36</v>
      </c>
      <c r="C74" s="116"/>
      <c r="D74" s="116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0" t="s">
        <v>74</v>
      </c>
      <c r="C80" s="121"/>
      <c r="D80" s="121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3" t="s">
        <v>37</v>
      </c>
      <c r="C82" s="114"/>
      <c r="D82" s="114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0" t="s">
        <v>75</v>
      </c>
      <c r="C87" s="121"/>
      <c r="D87" s="121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5" t="s">
        <v>38</v>
      </c>
      <c r="C89" s="116"/>
      <c r="D89" s="116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0" t="s">
        <v>73</v>
      </c>
      <c r="C94" s="121"/>
      <c r="D94" s="121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0" t="s">
        <v>88</v>
      </c>
      <c r="C96" s="121"/>
      <c r="D96" s="121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28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0" t="s">
        <v>135</v>
      </c>
      <c r="C58" s="121"/>
      <c r="D58" s="121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0" t="s">
        <v>136</v>
      </c>
      <c r="C63" s="121"/>
      <c r="D63" s="121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0" t="s">
        <v>137</v>
      </c>
      <c r="C69" s="121"/>
      <c r="D69" s="121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0" t="s">
        <v>138</v>
      </c>
      <c r="C75" s="121"/>
      <c r="D75" s="121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0" t="s">
        <v>139</v>
      </c>
      <c r="C79" s="121"/>
      <c r="D79" s="121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15" t="s">
        <v>140</v>
      </c>
      <c r="C82" s="116"/>
      <c r="D82" s="116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0" t="s">
        <v>141</v>
      </c>
      <c r="C88" s="121"/>
      <c r="D88" s="121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13" t="s">
        <v>142</v>
      </c>
      <c r="C90" s="114"/>
      <c r="D90" s="114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0" t="s">
        <v>143</v>
      </c>
      <c r="C95" s="121"/>
      <c r="D95" s="121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15" t="s">
        <v>144</v>
      </c>
      <c r="C97" s="116"/>
      <c r="D97" s="116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0" t="s">
        <v>145</v>
      </c>
      <c r="C103" s="121"/>
      <c r="D103" s="121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0" t="s">
        <v>146</v>
      </c>
      <c r="C107" s="121"/>
      <c r="D107" s="121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13" zoomScaleNormal="100" zoomScaleSheetLayoutView="80" workbookViewId="0">
      <selection activeCell="I24" sqref="I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0" t="s">
        <v>135</v>
      </c>
      <c r="C63" s="121"/>
      <c r="D63" s="121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0" t="s">
        <v>136</v>
      </c>
      <c r="C68" s="121"/>
      <c r="D68" s="121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0" t="s">
        <v>137</v>
      </c>
      <c r="C74" s="121"/>
      <c r="D74" s="121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52272.9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f>200847.5-132940.36</f>
        <v>67907.140000000014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f>816000-200000</f>
        <v>616000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f>894580</f>
        <v>894580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0" t="s">
        <v>138</v>
      </c>
      <c r="C80" s="121"/>
      <c r="D80" s="121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0" t="s">
        <v>139</v>
      </c>
      <c r="C84" s="121"/>
      <c r="D84" s="121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15" t="s">
        <v>140</v>
      </c>
      <c r="C87" s="116"/>
      <c r="D87" s="116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0" t="s">
        <v>141</v>
      </c>
      <c r="C93" s="121"/>
      <c r="D93" s="121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13" t="s">
        <v>142</v>
      </c>
      <c r="C95" s="114"/>
      <c r="D95" s="114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0" t="s">
        <v>143</v>
      </c>
      <c r="C100" s="121"/>
      <c r="D100" s="121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15" t="s">
        <v>144</v>
      </c>
      <c r="C102" s="116"/>
      <c r="D102" s="116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0" t="s">
        <v>145</v>
      </c>
      <c r="C108" s="121"/>
      <c r="D108" s="121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0" t="s">
        <v>146</v>
      </c>
      <c r="C112" s="121"/>
      <c r="D112" s="121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" zoomScaleNormal="100" zoomScaleSheetLayoutView="80" workbookViewId="0">
      <selection activeCell="L18" sqref="L1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0" t="s">
        <v>135</v>
      </c>
      <c r="C65" s="121"/>
      <c r="D65" s="121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0" t="s">
        <v>136</v>
      </c>
      <c r="C70" s="121"/>
      <c r="D70" s="121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0" t="s">
        <v>137</v>
      </c>
      <c r="C76" s="121"/>
      <c r="D76" s="121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52272.9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f>200847.5-132940.36</f>
        <v>67907.140000000014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f>816000-200000</f>
        <v>616000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f>894580</f>
        <v>894580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0" t="s">
        <v>138</v>
      </c>
      <c r="C82" s="121"/>
      <c r="D82" s="121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0" t="s">
        <v>139</v>
      </c>
      <c r="C86" s="121"/>
      <c r="D86" s="121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15" t="s">
        <v>140</v>
      </c>
      <c r="C89" s="116"/>
      <c r="D89" s="116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0" t="s">
        <v>141</v>
      </c>
      <c r="C95" s="121"/>
      <c r="D95" s="121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13" t="s">
        <v>142</v>
      </c>
      <c r="C97" s="114"/>
      <c r="D97" s="114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0" t="s">
        <v>143</v>
      </c>
      <c r="C102" s="121"/>
      <c r="D102" s="121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15" t="s">
        <v>144</v>
      </c>
      <c r="C104" s="116"/>
      <c r="D104" s="116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8645.83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v>13740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77614.17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0" t="s">
        <v>145</v>
      </c>
      <c r="C110" s="121"/>
      <c r="D110" s="121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0" t="s">
        <v>146</v>
      </c>
      <c r="C114" s="121"/>
      <c r="D114" s="121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7"/>
  <sheetViews>
    <sheetView tabSelected="1" view="pageBreakPreview" topLeftCell="B1" zoomScale="110" zoomScaleNormal="100" zoomScaleSheetLayoutView="110" workbookViewId="0">
      <selection activeCell="J9" sqref="J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1" ht="18.75">
      <c r="B2" s="117" t="s">
        <v>41</v>
      </c>
      <c r="C2" s="117"/>
      <c r="D2" s="117"/>
      <c r="E2" s="117"/>
      <c r="F2" s="117"/>
      <c r="G2" s="117"/>
      <c r="H2" s="117"/>
    </row>
    <row r="3" spans="2:11" ht="18.75">
      <c r="B3" s="118" t="s">
        <v>4</v>
      </c>
      <c r="C3" s="118"/>
      <c r="D3" s="118"/>
      <c r="E3" s="118"/>
      <c r="F3" s="118"/>
      <c r="G3" s="118"/>
      <c r="H3" s="118"/>
    </row>
    <row r="4" spans="2:11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11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11" ht="24.75" customHeight="1">
      <c r="B6" s="109" t="s">
        <v>22</v>
      </c>
      <c r="C6" s="110"/>
      <c r="D6" s="110"/>
      <c r="E6" s="110"/>
      <c r="F6" s="110"/>
      <c r="G6" s="2">
        <f>E9+E65+E70+E76+E82+E86+E89+E95+E97+E102+E104+E110+E114</f>
        <v>43465556.100000001</v>
      </c>
      <c r="H6" s="3" t="s">
        <v>23</v>
      </c>
      <c r="I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11" t="s">
        <v>131</v>
      </c>
      <c r="C9" s="112"/>
      <c r="D9" s="112"/>
      <c r="E9" s="15">
        <f>SUM(E10:E63)</f>
        <v>4200889</v>
      </c>
      <c r="F9" s="11"/>
      <c r="G9" s="9"/>
      <c r="H9" s="10"/>
      <c r="J9">
        <v>4200889</v>
      </c>
      <c r="K9" s="63">
        <f>E9-J9</f>
        <v>0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104" t="s">
        <v>132</v>
      </c>
      <c r="C12" s="23" t="s">
        <v>169</v>
      </c>
      <c r="D12" s="23" t="s">
        <v>170</v>
      </c>
      <c r="E12" s="24">
        <v>6100</v>
      </c>
      <c r="F12" s="25" t="s">
        <v>60</v>
      </c>
      <c r="G12" s="32" t="s">
        <v>160</v>
      </c>
      <c r="H12" s="23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  <c r="J16" s="18">
        <v>23100</v>
      </c>
      <c r="K16" s="63">
        <f t="shared" si="1"/>
        <v>0</v>
      </c>
    </row>
    <row r="17" spans="2:11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  <c r="J17" s="18">
        <v>69000</v>
      </c>
      <c r="K17" s="63">
        <f t="shared" si="1"/>
        <v>0</v>
      </c>
    </row>
    <row r="18" spans="2:11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18">
        <v>4800</v>
      </c>
      <c r="K18" s="63">
        <f t="shared" si="1"/>
        <v>0</v>
      </c>
    </row>
    <row r="19" spans="2:11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J19" s="18">
        <v>2000</v>
      </c>
      <c r="K19" s="63">
        <f t="shared" si="1"/>
        <v>0</v>
      </c>
    </row>
    <row r="20" spans="2:11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  <c r="J20" s="18">
        <v>10000</v>
      </c>
      <c r="K20" s="63">
        <f t="shared" si="1"/>
        <v>0</v>
      </c>
    </row>
    <row r="21" spans="2:11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  <c r="J21" s="18">
        <v>10000</v>
      </c>
      <c r="K21" s="63">
        <f t="shared" si="1"/>
        <v>0</v>
      </c>
    </row>
    <row r="22" spans="2:11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  <c r="J22" s="18">
        <v>4800</v>
      </c>
      <c r="K22" s="63">
        <f t="shared" si="1"/>
        <v>0</v>
      </c>
    </row>
    <row r="23" spans="2:11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  <c r="J23" s="18">
        <v>4800</v>
      </c>
      <c r="K23" s="63">
        <f t="shared" si="1"/>
        <v>0</v>
      </c>
    </row>
    <row r="24" spans="2:11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  <c r="J24" s="18">
        <v>4800</v>
      </c>
      <c r="K24" s="63">
        <f t="shared" si="1"/>
        <v>0</v>
      </c>
    </row>
    <row r="25" spans="2:11" s="18" customFormat="1" ht="33.75">
      <c r="B25" s="104" t="s">
        <v>132</v>
      </c>
      <c r="C25" s="34">
        <v>42900000</v>
      </c>
      <c r="D25" s="34" t="s">
        <v>168</v>
      </c>
      <c r="E25" s="24">
        <v>1920</v>
      </c>
      <c r="F25" s="25" t="s">
        <v>60</v>
      </c>
      <c r="G25" s="32" t="s">
        <v>160</v>
      </c>
      <c r="H25" s="32"/>
      <c r="J25" s="18">
        <v>1920</v>
      </c>
      <c r="K25" s="63">
        <f t="shared" si="1"/>
        <v>0</v>
      </c>
    </row>
    <row r="26" spans="2:11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  <c r="J26" s="18">
        <v>6750</v>
      </c>
      <c r="K26" s="63">
        <f t="shared" si="1"/>
        <v>0</v>
      </c>
    </row>
    <row r="27" spans="2:11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  <c r="J27" s="18">
        <v>4120</v>
      </c>
      <c r="K27" s="63">
        <f t="shared" si="1"/>
        <v>0</v>
      </c>
    </row>
    <row r="28" spans="2:11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  <c r="J28" s="18">
        <v>40000</v>
      </c>
      <c r="K28" s="63">
        <f t="shared" si="1"/>
        <v>0</v>
      </c>
    </row>
    <row r="29" spans="2:11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  <c r="J29" s="18">
        <v>30000</v>
      </c>
      <c r="K29" s="63">
        <f t="shared" si="1"/>
        <v>0</v>
      </c>
    </row>
    <row r="30" spans="2:11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  <c r="J30" s="18">
        <v>40000</v>
      </c>
      <c r="K30" s="63">
        <f t="shared" si="1"/>
        <v>0</v>
      </c>
    </row>
    <row r="31" spans="2:11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  <c r="J31" s="1">
        <v>105000</v>
      </c>
      <c r="K31" s="63">
        <f t="shared" si="1"/>
        <v>0</v>
      </c>
    </row>
    <row r="32" spans="2:11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  <c r="J32" s="18">
        <v>2080</v>
      </c>
      <c r="K32" s="63">
        <f t="shared" si="1"/>
        <v>0</v>
      </c>
    </row>
    <row r="33" spans="2:11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  <c r="J33" s="18">
        <v>50000</v>
      </c>
      <c r="K33" s="63">
        <f t="shared" si="1"/>
        <v>0</v>
      </c>
    </row>
    <row r="34" spans="2:11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  <c r="J34" s="18">
        <v>310000</v>
      </c>
      <c r="K34" s="63">
        <f t="shared" si="1"/>
        <v>0</v>
      </c>
    </row>
    <row r="35" spans="2:11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  <c r="J35" s="18">
        <v>85000</v>
      </c>
      <c r="K35" s="63">
        <f t="shared" si="1"/>
        <v>0</v>
      </c>
    </row>
    <row r="36" spans="2:11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  <c r="J36" s="18">
        <v>8000</v>
      </c>
      <c r="K36" s="63">
        <f t="shared" si="1"/>
        <v>0</v>
      </c>
    </row>
    <row r="37" spans="2:11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  <c r="J37" s="18">
        <v>1540800</v>
      </c>
      <c r="K37" s="63">
        <f t="shared" si="1"/>
        <v>0</v>
      </c>
    </row>
    <row r="38" spans="2:11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  <c r="J38" s="18">
        <v>68000</v>
      </c>
      <c r="K38" s="63">
        <f t="shared" si="1"/>
        <v>0</v>
      </c>
    </row>
    <row r="39" spans="2:11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  <c r="J39" s="18">
        <v>188250</v>
      </c>
      <c r="K39" s="63">
        <f t="shared" si="1"/>
        <v>0</v>
      </c>
    </row>
    <row r="40" spans="2:11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  <c r="J40" s="18">
        <v>120000</v>
      </c>
      <c r="K40" s="63">
        <f t="shared" si="1"/>
        <v>0</v>
      </c>
    </row>
    <row r="41" spans="2:11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  <c r="J41" s="18">
        <v>2000</v>
      </c>
      <c r="K41" s="63">
        <f t="shared" si="1"/>
        <v>0</v>
      </c>
    </row>
    <row r="42" spans="2:11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  <c r="J42" s="18">
        <v>6000</v>
      </c>
      <c r="K42" s="63">
        <f t="shared" si="1"/>
        <v>0</v>
      </c>
    </row>
    <row r="43" spans="2:11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  <c r="J43" s="18">
        <v>25000</v>
      </c>
      <c r="K43" s="63">
        <f t="shared" si="1"/>
        <v>0</v>
      </c>
    </row>
    <row r="44" spans="2:11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  <c r="J44" s="18">
        <v>25500</v>
      </c>
      <c r="K44" s="63">
        <f t="shared" si="1"/>
        <v>0</v>
      </c>
    </row>
    <row r="45" spans="2:11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  <c r="J45" s="18">
        <v>9000</v>
      </c>
      <c r="K45" s="63">
        <f t="shared" si="1"/>
        <v>0</v>
      </c>
    </row>
    <row r="46" spans="2:11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  <c r="J46" s="18">
        <v>24000</v>
      </c>
      <c r="K46" s="63">
        <f t="shared" si="1"/>
        <v>0</v>
      </c>
    </row>
    <row r="47" spans="2:11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  <c r="J47" s="18">
        <v>30000</v>
      </c>
      <c r="K47" s="63">
        <f t="shared" si="1"/>
        <v>0</v>
      </c>
    </row>
    <row r="48" spans="2:11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  <c r="J48" s="18">
        <v>1680</v>
      </c>
      <c r="K48" s="63">
        <f t="shared" si="1"/>
        <v>0</v>
      </c>
    </row>
    <row r="49" spans="2:11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  <c r="J49" s="18">
        <v>124000</v>
      </c>
      <c r="K49" s="63">
        <f t="shared" si="1"/>
        <v>0</v>
      </c>
    </row>
    <row r="50" spans="2:11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>
        <v>816</v>
      </c>
      <c r="K50" s="63">
        <f t="shared" si="1"/>
        <v>0</v>
      </c>
    </row>
    <row r="51" spans="2:11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  <c r="J51" s="18">
        <v>3000</v>
      </c>
      <c r="K51" s="63">
        <f t="shared" si="1"/>
        <v>0</v>
      </c>
    </row>
    <row r="52" spans="2:11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  <c r="J52" s="18">
        <v>500</v>
      </c>
      <c r="K52" s="63">
        <f t="shared" si="1"/>
        <v>0</v>
      </c>
    </row>
    <row r="53" spans="2:11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  <c r="J53" s="18">
        <v>100000</v>
      </c>
      <c r="K53" s="63">
        <f t="shared" si="1"/>
        <v>0</v>
      </c>
    </row>
    <row r="54" spans="2:11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  <c r="J54" s="1">
        <v>9850</v>
      </c>
      <c r="K54" s="63">
        <f t="shared" si="1"/>
        <v>0</v>
      </c>
    </row>
    <row r="55" spans="2:11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  <c r="J55" s="18">
        <v>450</v>
      </c>
      <c r="K55" s="63">
        <f t="shared" si="1"/>
        <v>0</v>
      </c>
    </row>
    <row r="56" spans="2:11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  <c r="J56" s="18">
        <v>600000</v>
      </c>
      <c r="K56" s="63">
        <f t="shared" si="1"/>
        <v>0</v>
      </c>
    </row>
    <row r="57" spans="2:11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  <c r="J57" s="18">
        <v>10000</v>
      </c>
      <c r="K57" s="63">
        <f t="shared" si="1"/>
        <v>0</v>
      </c>
    </row>
    <row r="58" spans="2:11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  <c r="J58" s="18">
        <v>32000</v>
      </c>
      <c r="K58" s="63">
        <f t="shared" si="1"/>
        <v>0</v>
      </c>
    </row>
    <row r="59" spans="2:11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  <c r="J59" s="18">
        <v>12000</v>
      </c>
      <c r="K59" s="63">
        <f t="shared" si="1"/>
        <v>0</v>
      </c>
    </row>
    <row r="60" spans="2:11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  <c r="J60" s="18">
        <v>1000</v>
      </c>
      <c r="K60" s="63">
        <f t="shared" si="1"/>
        <v>0</v>
      </c>
    </row>
    <row r="61" spans="2:11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  <c r="J61" s="18">
        <v>10000</v>
      </c>
      <c r="K61" s="63">
        <f t="shared" si="1"/>
        <v>0</v>
      </c>
    </row>
    <row r="62" spans="2:11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  <c r="J62" s="18">
        <v>190000</v>
      </c>
      <c r="K62" s="63">
        <f t="shared" si="1"/>
        <v>0</v>
      </c>
    </row>
    <row r="63" spans="2:11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  <c r="J63" s="18">
        <v>15000</v>
      </c>
      <c r="K63" s="63">
        <f t="shared" si="1"/>
        <v>0</v>
      </c>
    </row>
    <row r="64" spans="2:11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  <c r="J64" s="18">
        <v>4900</v>
      </c>
      <c r="K64" s="63">
        <f t="shared" si="1"/>
        <v>0</v>
      </c>
    </row>
    <row r="65" spans="2:13" s="1" customFormat="1" ht="75" customHeight="1">
      <c r="B65" s="120" t="s">
        <v>135</v>
      </c>
      <c r="C65" s="121"/>
      <c r="D65" s="121"/>
      <c r="E65" s="16">
        <f>SUM(E66:E69)</f>
        <v>1710000</v>
      </c>
      <c r="F65" s="13"/>
      <c r="G65" s="14"/>
      <c r="H65" s="10"/>
      <c r="I65" s="61"/>
      <c r="J65" s="62">
        <v>1710000</v>
      </c>
      <c r="K65" s="63">
        <f t="shared" si="1"/>
        <v>0</v>
      </c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>
        <v>1314302.3999999999</v>
      </c>
      <c r="K66" s="63">
        <f t="shared" si="1"/>
        <v>0</v>
      </c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>
        <v>33000</v>
      </c>
      <c r="K67" s="63">
        <f t="shared" si="1"/>
        <v>0</v>
      </c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  <c r="J68" s="1">
        <v>220197.6</v>
      </c>
      <c r="K68" s="63">
        <f t="shared" si="1"/>
        <v>0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>
        <v>142500</v>
      </c>
      <c r="K69" s="63">
        <f t="shared" si="1"/>
        <v>0</v>
      </c>
    </row>
    <row r="70" spans="2:13" s="1" customFormat="1" ht="31.5" customHeight="1">
      <c r="B70" s="120" t="s">
        <v>136</v>
      </c>
      <c r="C70" s="121"/>
      <c r="D70" s="121"/>
      <c r="E70" s="16">
        <f>SUM(E71:E75)</f>
        <v>22370000</v>
      </c>
      <c r="F70" s="13"/>
      <c r="G70" s="9"/>
      <c r="H70" s="10"/>
      <c r="I70" s="61"/>
      <c r="J70" s="62">
        <v>22370000</v>
      </c>
      <c r="K70" s="63">
        <f t="shared" si="1"/>
        <v>0</v>
      </c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  <c r="J71" s="1">
        <v>4150000</v>
      </c>
      <c r="K71" s="63">
        <f t="shared" si="1"/>
        <v>0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  <c r="J72" s="1">
        <v>100000</v>
      </c>
      <c r="K72" s="63">
        <f t="shared" si="1"/>
        <v>0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>
        <v>1687320</v>
      </c>
      <c r="K73" s="63">
        <f t="shared" si="1"/>
        <v>0</v>
      </c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>
        <v>22680</v>
      </c>
      <c r="K74" s="63">
        <f t="shared" ref="K74:K117" si="2">E74-J74</f>
        <v>0</v>
      </c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>
        <v>16410000</v>
      </c>
      <c r="K75" s="63">
        <f t="shared" si="2"/>
        <v>0</v>
      </c>
    </row>
    <row r="76" spans="2:13" s="1" customFormat="1" ht="60" customHeight="1">
      <c r="B76" s="120" t="s">
        <v>137</v>
      </c>
      <c r="C76" s="121"/>
      <c r="D76" s="121"/>
      <c r="E76" s="16">
        <f>SUM(E77:E81)</f>
        <v>1700000</v>
      </c>
      <c r="F76" s="13"/>
      <c r="G76" s="14"/>
      <c r="H76" s="10"/>
      <c r="I76" s="61"/>
      <c r="J76" s="105">
        <v>1700000</v>
      </c>
      <c r="K76" s="63">
        <f t="shared" si="2"/>
        <v>0</v>
      </c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52272.9</v>
      </c>
      <c r="F77" s="25" t="s">
        <v>64</v>
      </c>
      <c r="G77" s="26" t="s">
        <v>125</v>
      </c>
      <c r="H77" s="41"/>
      <c r="J77" s="1">
        <v>52272.9</v>
      </c>
      <c r="K77" s="63">
        <f t="shared" si="2"/>
        <v>0</v>
      </c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f>200847.5-132940.36</f>
        <v>67907.140000000014</v>
      </c>
      <c r="F78" s="25" t="s">
        <v>64</v>
      </c>
      <c r="G78" s="26" t="s">
        <v>125</v>
      </c>
      <c r="H78" s="41"/>
      <c r="J78" s="62">
        <v>67907.140000000014</v>
      </c>
      <c r="K78" s="63">
        <f t="shared" si="2"/>
        <v>0</v>
      </c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f>816000-200000</f>
        <v>616000</v>
      </c>
      <c r="F79" s="25" t="s">
        <v>64</v>
      </c>
      <c r="G79" s="26" t="s">
        <v>125</v>
      </c>
      <c r="H79" s="48"/>
      <c r="J79" s="1">
        <v>616000</v>
      </c>
      <c r="K79" s="63">
        <f t="shared" si="2"/>
        <v>0</v>
      </c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>
        <v>69239.960000000006</v>
      </c>
      <c r="K80" s="63">
        <f t="shared" si="2"/>
        <v>0</v>
      </c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f>894580</f>
        <v>894580</v>
      </c>
      <c r="F81" s="25" t="s">
        <v>61</v>
      </c>
      <c r="G81" s="26" t="s">
        <v>152</v>
      </c>
      <c r="H81" s="48" t="s">
        <v>98</v>
      </c>
      <c r="J81" s="1">
        <v>894580</v>
      </c>
      <c r="K81" s="63">
        <f t="shared" si="2"/>
        <v>0</v>
      </c>
    </row>
    <row r="82" spans="2:11" s="1" customFormat="1" ht="65.25" customHeight="1">
      <c r="B82" s="120" t="s">
        <v>138</v>
      </c>
      <c r="C82" s="121"/>
      <c r="D82" s="121"/>
      <c r="E82" s="16">
        <f>SUM(E83:E85)</f>
        <v>1753700.5</v>
      </c>
      <c r="F82" s="13"/>
      <c r="G82" s="14"/>
      <c r="H82" s="10"/>
      <c r="I82" s="61"/>
      <c r="J82" s="62">
        <v>1753700.5</v>
      </c>
      <c r="K82" s="63">
        <f t="shared" si="2"/>
        <v>0</v>
      </c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  <c r="J83" s="1">
        <v>55000</v>
      </c>
      <c r="K83" s="63">
        <f t="shared" si="2"/>
        <v>0</v>
      </c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  <c r="J84" s="1">
        <v>127500.5</v>
      </c>
      <c r="K84" s="63">
        <f t="shared" si="2"/>
        <v>0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J85" s="1">
        <v>1571200</v>
      </c>
      <c r="K85" s="63">
        <f t="shared" si="2"/>
        <v>0</v>
      </c>
    </row>
    <row r="86" spans="2:11" s="1" customFormat="1" ht="61.5" customHeight="1">
      <c r="B86" s="120" t="s">
        <v>139</v>
      </c>
      <c r="C86" s="121"/>
      <c r="D86" s="121"/>
      <c r="E86" s="16">
        <f>SUM(E87:E88)</f>
        <v>184166.6</v>
      </c>
      <c r="F86" s="13"/>
      <c r="G86" s="14"/>
      <c r="H86" s="10"/>
      <c r="I86" s="61"/>
      <c r="J86" s="62">
        <v>184166.6</v>
      </c>
      <c r="K86" s="63">
        <f t="shared" si="2"/>
        <v>0</v>
      </c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  <c r="J87" s="18">
        <v>14166.6</v>
      </c>
      <c r="K87" s="63">
        <f t="shared" si="2"/>
        <v>0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  <c r="J88" s="1">
        <v>170000</v>
      </c>
      <c r="K88" s="63">
        <f t="shared" si="2"/>
        <v>0</v>
      </c>
    </row>
    <row r="89" spans="2:11" s="1" customFormat="1" ht="65.25" customHeight="1">
      <c r="B89" s="115" t="s">
        <v>140</v>
      </c>
      <c r="C89" s="116"/>
      <c r="D89" s="116"/>
      <c r="E89" s="16">
        <f>SUM(E90:E94)</f>
        <v>1090000</v>
      </c>
      <c r="F89" s="13"/>
      <c r="G89" s="14"/>
      <c r="H89" s="60"/>
      <c r="I89" s="61"/>
      <c r="J89" s="62">
        <v>1090000</v>
      </c>
      <c r="K89" s="63">
        <f t="shared" si="2"/>
        <v>0</v>
      </c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  <c r="J90" s="1">
        <v>24200</v>
      </c>
      <c r="K90" s="63">
        <f t="shared" si="2"/>
        <v>0</v>
      </c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  <c r="J91" s="1">
        <v>152021</v>
      </c>
      <c r="K91" s="63">
        <f t="shared" si="2"/>
        <v>0</v>
      </c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  <c r="J92" s="1">
        <v>15000</v>
      </c>
      <c r="K92" s="63">
        <f t="shared" si="2"/>
        <v>0</v>
      </c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>
        <v>48983</v>
      </c>
      <c r="K93" s="63">
        <f t="shared" si="2"/>
        <v>0</v>
      </c>
    </row>
    <row r="94" spans="2:11" s="1" customFormat="1" ht="65.25" customHeight="1">
      <c r="B94" s="104" t="s">
        <v>132</v>
      </c>
      <c r="C94" s="23">
        <v>85100000</v>
      </c>
      <c r="D94" s="23" t="s">
        <v>71</v>
      </c>
      <c r="E94" s="24">
        <f>1071996+37800-260000</f>
        <v>849796</v>
      </c>
      <c r="F94" s="25" t="s">
        <v>61</v>
      </c>
      <c r="G94" s="26" t="s">
        <v>125</v>
      </c>
      <c r="H94" s="48" t="s">
        <v>98</v>
      </c>
      <c r="J94" s="1">
        <v>849796</v>
      </c>
      <c r="K94" s="63">
        <f t="shared" si="2"/>
        <v>0</v>
      </c>
    </row>
    <row r="95" spans="2:11" s="1" customFormat="1" ht="80.25" customHeight="1">
      <c r="B95" s="120" t="s">
        <v>141</v>
      </c>
      <c r="C95" s="121"/>
      <c r="D95" s="121"/>
      <c r="E95" s="16">
        <f>SUM(E96:E96)</f>
        <v>1250000</v>
      </c>
      <c r="F95" s="13"/>
      <c r="G95" s="14"/>
      <c r="H95" s="10"/>
      <c r="I95" s="61"/>
      <c r="J95" s="62">
        <v>1250000</v>
      </c>
      <c r="K95" s="63">
        <f t="shared" si="2"/>
        <v>0</v>
      </c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  <c r="J96" s="1">
        <v>1250000</v>
      </c>
      <c r="K96" s="63">
        <f t="shared" si="2"/>
        <v>0</v>
      </c>
    </row>
    <row r="97" spans="2:11" s="1" customFormat="1" ht="57.75" customHeight="1">
      <c r="B97" s="113" t="s">
        <v>142</v>
      </c>
      <c r="C97" s="114"/>
      <c r="D97" s="114"/>
      <c r="E97" s="57">
        <f>SUM(E98:E101)</f>
        <v>4000000</v>
      </c>
      <c r="F97" s="58"/>
      <c r="G97" s="58"/>
      <c r="H97" s="59"/>
      <c r="I97" s="61"/>
      <c r="J97" s="62">
        <v>4000000</v>
      </c>
      <c r="K97" s="63">
        <f t="shared" si="2"/>
        <v>0</v>
      </c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  <c r="J98" s="18">
        <v>124876.2</v>
      </c>
      <c r="K98" s="63">
        <f t="shared" si="2"/>
        <v>0</v>
      </c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  <c r="J99" s="1">
        <v>2891869.19</v>
      </c>
      <c r="K99" s="63">
        <f t="shared" si="2"/>
        <v>0</v>
      </c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  <c r="J100" s="1">
        <v>73605.850000000006</v>
      </c>
      <c r="K100" s="63">
        <f t="shared" si="2"/>
        <v>0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  <c r="J101" s="1">
        <v>909648.76</v>
      </c>
      <c r="K101" s="63">
        <f t="shared" si="2"/>
        <v>0</v>
      </c>
    </row>
    <row r="102" spans="2:11" ht="122.25" customHeight="1">
      <c r="B102" s="120" t="s">
        <v>143</v>
      </c>
      <c r="C102" s="121"/>
      <c r="D102" s="121"/>
      <c r="E102" s="16">
        <f>SUM(E103)</f>
        <v>2190000</v>
      </c>
      <c r="F102" s="13"/>
      <c r="G102" s="14"/>
      <c r="H102" s="10"/>
      <c r="I102" s="61"/>
      <c r="J102" s="63">
        <v>2190000</v>
      </c>
      <c r="K102" s="63">
        <f t="shared" si="2"/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  <c r="J103" s="1">
        <v>2190000</v>
      </c>
      <c r="K103" s="63">
        <f t="shared" si="2"/>
        <v>0</v>
      </c>
    </row>
    <row r="104" spans="2:11" s="1" customFormat="1" ht="57" customHeight="1">
      <c r="B104" s="115" t="s">
        <v>144</v>
      </c>
      <c r="C104" s="116"/>
      <c r="D104" s="116"/>
      <c r="E104" s="16">
        <f>SUM(E105:E109)</f>
        <v>474000</v>
      </c>
      <c r="F104" s="13"/>
      <c r="G104" s="60"/>
      <c r="H104" s="60"/>
      <c r="I104" s="61"/>
      <c r="J104" s="62">
        <v>474000</v>
      </c>
      <c r="K104" s="63">
        <f t="shared" si="2"/>
        <v>0</v>
      </c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  <c r="J105" s="1">
        <v>56945.700000000004</v>
      </c>
      <c r="K105" s="63">
        <f t="shared" si="2"/>
        <v>0</v>
      </c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  <c r="J106" s="1">
        <v>317054.3</v>
      </c>
      <c r="K106" s="63">
        <f t="shared" si="2"/>
        <v>0</v>
      </c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8645.83</v>
      </c>
      <c r="F107" s="25" t="s">
        <v>61</v>
      </c>
      <c r="G107" s="26" t="s">
        <v>125</v>
      </c>
      <c r="H107" s="45" t="s">
        <v>130</v>
      </c>
      <c r="J107" s="1">
        <v>8645.83</v>
      </c>
      <c r="K107" s="63">
        <f t="shared" si="2"/>
        <v>0</v>
      </c>
    </row>
    <row r="108" spans="2:11" s="1" customFormat="1" ht="67.5">
      <c r="B108" s="67" t="s">
        <v>132</v>
      </c>
      <c r="C108" s="76" t="s">
        <v>103</v>
      </c>
      <c r="D108" s="68" t="s">
        <v>71</v>
      </c>
      <c r="E108" s="69">
        <f>13740+6870</f>
        <v>20610</v>
      </c>
      <c r="F108" s="70" t="s">
        <v>61</v>
      </c>
      <c r="G108" s="71" t="s">
        <v>152</v>
      </c>
      <c r="H108" s="92" t="s">
        <v>98</v>
      </c>
      <c r="I108" s="62"/>
      <c r="J108" s="62">
        <v>13740</v>
      </c>
      <c r="K108" s="63">
        <f t="shared" si="2"/>
        <v>6870</v>
      </c>
    </row>
    <row r="109" spans="2:11" s="1" customFormat="1" ht="51" customHeight="1">
      <c r="B109" s="67" t="s">
        <v>132</v>
      </c>
      <c r="C109" s="76" t="s">
        <v>24</v>
      </c>
      <c r="D109" s="68" t="s">
        <v>71</v>
      </c>
      <c r="E109" s="69">
        <f>77614.17-6870</f>
        <v>70744.17</v>
      </c>
      <c r="F109" s="70" t="s">
        <v>64</v>
      </c>
      <c r="G109" s="71" t="s">
        <v>153</v>
      </c>
      <c r="H109" s="98"/>
      <c r="J109" s="62">
        <v>77614.17</v>
      </c>
      <c r="K109" s="63">
        <f t="shared" si="2"/>
        <v>-6870</v>
      </c>
    </row>
    <row r="110" spans="2:11" ht="59.25" customHeight="1">
      <c r="B110" s="120" t="s">
        <v>145</v>
      </c>
      <c r="C110" s="121"/>
      <c r="D110" s="121"/>
      <c r="E110" s="16">
        <f>SUM(E111:E113)</f>
        <v>2100000</v>
      </c>
      <c r="F110" s="13"/>
      <c r="G110" s="14"/>
      <c r="H110" s="10"/>
      <c r="I110" s="61"/>
      <c r="J110" s="63">
        <v>2100000</v>
      </c>
      <c r="K110" s="63">
        <f t="shared" si="2"/>
        <v>0</v>
      </c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  <c r="J111" s="18">
        <v>1984024</v>
      </c>
      <c r="K111" s="63">
        <f t="shared" si="2"/>
        <v>0</v>
      </c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  <c r="J112" s="1">
        <v>5976</v>
      </c>
      <c r="K112" s="63">
        <f t="shared" si="2"/>
        <v>0</v>
      </c>
    </row>
    <row r="113" spans="2:11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  <c r="J113" s="1">
        <v>110000</v>
      </c>
      <c r="K113" s="63">
        <f t="shared" si="2"/>
        <v>0</v>
      </c>
    </row>
    <row r="114" spans="2:11" ht="70.5" customHeight="1">
      <c r="B114" s="120" t="s">
        <v>146</v>
      </c>
      <c r="C114" s="121"/>
      <c r="D114" s="121"/>
      <c r="E114" s="16">
        <f>SUM(E115:E117)</f>
        <v>442800</v>
      </c>
      <c r="F114" s="13"/>
      <c r="G114" s="14"/>
      <c r="H114" s="10"/>
      <c r="I114" s="61"/>
      <c r="J114" s="63">
        <v>442800</v>
      </c>
      <c r="K114" s="63">
        <f t="shared" si="2"/>
        <v>0</v>
      </c>
    </row>
    <row r="115" spans="2:11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  <c r="J115" s="18">
        <v>259980</v>
      </c>
      <c r="K115" s="63">
        <f t="shared" si="2"/>
        <v>0</v>
      </c>
    </row>
    <row r="116" spans="2:11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  <c r="J116" s="18">
        <v>132000</v>
      </c>
      <c r="K116" s="63">
        <f t="shared" si="2"/>
        <v>0</v>
      </c>
    </row>
    <row r="117" spans="2:11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  <c r="J117" s="1">
        <v>50820</v>
      </c>
      <c r="K117" s="63">
        <f t="shared" si="2"/>
        <v>0</v>
      </c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0" t="s">
        <v>135</v>
      </c>
      <c r="C54" s="121"/>
      <c r="D54" s="121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0" t="s">
        <v>136</v>
      </c>
      <c r="C57" s="121"/>
      <c r="D57" s="121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0" t="s">
        <v>137</v>
      </c>
      <c r="C62" s="121"/>
      <c r="D62" s="121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0" t="s">
        <v>138</v>
      </c>
      <c r="C68" s="121"/>
      <c r="D68" s="121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0" t="s">
        <v>139</v>
      </c>
      <c r="C72" s="121"/>
      <c r="D72" s="121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5" t="s">
        <v>140</v>
      </c>
      <c r="C75" s="116"/>
      <c r="D75" s="116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0" t="s">
        <v>141</v>
      </c>
      <c r="C81" s="121"/>
      <c r="D81" s="121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3" t="s">
        <v>142</v>
      </c>
      <c r="C83" s="114"/>
      <c r="D83" s="114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0" t="s">
        <v>143</v>
      </c>
      <c r="C88" s="121"/>
      <c r="D88" s="121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5" t="s">
        <v>144</v>
      </c>
      <c r="C90" s="116"/>
      <c r="D90" s="116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0" t="s">
        <v>145</v>
      </c>
      <c r="C95" s="121"/>
      <c r="D95" s="121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0" t="s">
        <v>146</v>
      </c>
      <c r="C97" s="121"/>
      <c r="D97" s="121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0" t="s">
        <v>135</v>
      </c>
      <c r="C55" s="121"/>
      <c r="D55" s="121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0" t="s">
        <v>136</v>
      </c>
      <c r="C58" s="121"/>
      <c r="D58" s="121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0" t="s">
        <v>137</v>
      </c>
      <c r="C63" s="121"/>
      <c r="D63" s="121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0" t="s">
        <v>138</v>
      </c>
      <c r="C69" s="121"/>
      <c r="D69" s="121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0" t="s">
        <v>139</v>
      </c>
      <c r="C73" s="121"/>
      <c r="D73" s="121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5" t="s">
        <v>140</v>
      </c>
      <c r="C76" s="116"/>
      <c r="D76" s="116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0" t="s">
        <v>141</v>
      </c>
      <c r="C82" s="121"/>
      <c r="D82" s="121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3" t="s">
        <v>142</v>
      </c>
      <c r="C84" s="114"/>
      <c r="D84" s="114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0" t="s">
        <v>143</v>
      </c>
      <c r="C89" s="121"/>
      <c r="D89" s="121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5" t="s">
        <v>144</v>
      </c>
      <c r="C91" s="116"/>
      <c r="D91" s="116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0" t="s">
        <v>145</v>
      </c>
      <c r="C96" s="121"/>
      <c r="D96" s="121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0" t="s">
        <v>146</v>
      </c>
      <c r="C98" s="121"/>
      <c r="D98" s="121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0" t="s">
        <v>135</v>
      </c>
      <c r="C55" s="121"/>
      <c r="D55" s="121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0" t="s">
        <v>136</v>
      </c>
      <c r="C58" s="121"/>
      <c r="D58" s="121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0" t="s">
        <v>137</v>
      </c>
      <c r="C63" s="121"/>
      <c r="D63" s="121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0" t="s">
        <v>138</v>
      </c>
      <c r="C69" s="121"/>
      <c r="D69" s="121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0" t="s">
        <v>139</v>
      </c>
      <c r="C73" s="121"/>
      <c r="D73" s="121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5" t="s">
        <v>140</v>
      </c>
      <c r="C76" s="116"/>
      <c r="D76" s="116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0" t="s">
        <v>141</v>
      </c>
      <c r="C82" s="121"/>
      <c r="D82" s="121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3" t="s">
        <v>142</v>
      </c>
      <c r="C84" s="114"/>
      <c r="D84" s="114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0" t="s">
        <v>143</v>
      </c>
      <c r="C89" s="121"/>
      <c r="D89" s="121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5" t="s">
        <v>144</v>
      </c>
      <c r="C91" s="116"/>
      <c r="D91" s="116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0" t="s">
        <v>145</v>
      </c>
      <c r="C96" s="121"/>
      <c r="D96" s="121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0" t="s">
        <v>146</v>
      </c>
      <c r="C98" s="121"/>
      <c r="D98" s="121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0" t="s">
        <v>135</v>
      </c>
      <c r="C55" s="121"/>
      <c r="D55" s="121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0" t="s">
        <v>136</v>
      </c>
      <c r="C60" s="121"/>
      <c r="D60" s="121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0" t="s">
        <v>137</v>
      </c>
      <c r="C65" s="121"/>
      <c r="D65" s="121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0" t="s">
        <v>138</v>
      </c>
      <c r="C71" s="121"/>
      <c r="D71" s="121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0" t="s">
        <v>139</v>
      </c>
      <c r="C75" s="121"/>
      <c r="D75" s="121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5" t="s">
        <v>140</v>
      </c>
      <c r="C78" s="116"/>
      <c r="D78" s="116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0" t="s">
        <v>141</v>
      </c>
      <c r="C84" s="121"/>
      <c r="D84" s="121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3" t="s">
        <v>142</v>
      </c>
      <c r="C86" s="114"/>
      <c r="D86" s="114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0" t="s">
        <v>143</v>
      </c>
      <c r="C91" s="121"/>
      <c r="D91" s="121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5" t="s">
        <v>144</v>
      </c>
      <c r="C93" s="116"/>
      <c r="D93" s="116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0" t="s">
        <v>145</v>
      </c>
      <c r="C99" s="121"/>
      <c r="D99" s="121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0" t="s">
        <v>146</v>
      </c>
      <c r="C102" s="121"/>
      <c r="D102" s="121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0" t="s">
        <v>135</v>
      </c>
      <c r="C55" s="121"/>
      <c r="D55" s="121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0" t="s">
        <v>136</v>
      </c>
      <c r="C60" s="121"/>
      <c r="D60" s="121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0" t="s">
        <v>137</v>
      </c>
      <c r="C65" s="121"/>
      <c r="D65" s="121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0" t="s">
        <v>138</v>
      </c>
      <c r="C71" s="121"/>
      <c r="D71" s="121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0" t="s">
        <v>139</v>
      </c>
      <c r="C75" s="121"/>
      <c r="D75" s="121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15" t="s">
        <v>140</v>
      </c>
      <c r="C78" s="116"/>
      <c r="D78" s="116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0" t="s">
        <v>141</v>
      </c>
      <c r="C84" s="121"/>
      <c r="D84" s="121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3" t="s">
        <v>142</v>
      </c>
      <c r="C86" s="114"/>
      <c r="D86" s="114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0" t="s">
        <v>143</v>
      </c>
      <c r="C91" s="121"/>
      <c r="D91" s="121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15" t="s">
        <v>144</v>
      </c>
      <c r="C93" s="116"/>
      <c r="D93" s="116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0" t="s">
        <v>145</v>
      </c>
      <c r="C99" s="121"/>
      <c r="D99" s="121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0" t="s">
        <v>146</v>
      </c>
      <c r="C102" s="121"/>
      <c r="D102" s="121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63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0" t="s">
        <v>135</v>
      </c>
      <c r="C55" s="121"/>
      <c r="D55" s="121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0" t="s">
        <v>136</v>
      </c>
      <c r="C60" s="121"/>
      <c r="D60" s="121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0" t="s">
        <v>137</v>
      </c>
      <c r="C66" s="121"/>
      <c r="D66" s="121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0" t="s">
        <v>138</v>
      </c>
      <c r="C72" s="121"/>
      <c r="D72" s="121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0" t="s">
        <v>139</v>
      </c>
      <c r="C76" s="121"/>
      <c r="D76" s="121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15" t="s">
        <v>140</v>
      </c>
      <c r="C79" s="116"/>
      <c r="D79" s="116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0" t="s">
        <v>141</v>
      </c>
      <c r="C85" s="121"/>
      <c r="D85" s="121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3" t="s">
        <v>142</v>
      </c>
      <c r="C87" s="114"/>
      <c r="D87" s="114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0" t="s">
        <v>143</v>
      </c>
      <c r="C92" s="121"/>
      <c r="D92" s="121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15" t="s">
        <v>144</v>
      </c>
      <c r="C94" s="116"/>
      <c r="D94" s="116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0" t="s">
        <v>145</v>
      </c>
      <c r="C100" s="121"/>
      <c r="D100" s="121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0" t="s">
        <v>146</v>
      </c>
      <c r="C104" s="121"/>
      <c r="D104" s="121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0" t="s">
        <v>135</v>
      </c>
      <c r="C56" s="121"/>
      <c r="D56" s="121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0" t="s">
        <v>136</v>
      </c>
      <c r="C61" s="121"/>
      <c r="D61" s="121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0" t="s">
        <v>137</v>
      </c>
      <c r="C67" s="121"/>
      <c r="D67" s="121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0" t="s">
        <v>138</v>
      </c>
      <c r="C73" s="121"/>
      <c r="D73" s="121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0" t="s">
        <v>139</v>
      </c>
      <c r="C77" s="121"/>
      <c r="D77" s="121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15" t="s">
        <v>140</v>
      </c>
      <c r="C80" s="116"/>
      <c r="D80" s="116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0" t="s">
        <v>141</v>
      </c>
      <c r="C86" s="121"/>
      <c r="D86" s="121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13" t="s">
        <v>142</v>
      </c>
      <c r="C88" s="114"/>
      <c r="D88" s="114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0" t="s">
        <v>143</v>
      </c>
      <c r="C93" s="121"/>
      <c r="D93" s="121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15" t="s">
        <v>144</v>
      </c>
      <c r="C95" s="116"/>
      <c r="D95" s="116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0" t="s">
        <v>145</v>
      </c>
      <c r="C101" s="121"/>
      <c r="D101" s="121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0" t="s">
        <v>146</v>
      </c>
      <c r="C105" s="121"/>
      <c r="D105" s="121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09" t="s">
        <v>22</v>
      </c>
      <c r="C6" s="110"/>
      <c r="D6" s="110"/>
      <c r="E6" s="110"/>
      <c r="F6" s="110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1" t="s">
        <v>131</v>
      </c>
      <c r="C9" s="112"/>
      <c r="D9" s="112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0" t="s">
        <v>135</v>
      </c>
      <c r="C57" s="121"/>
      <c r="D57" s="121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0" t="s">
        <v>136</v>
      </c>
      <c r="C62" s="121"/>
      <c r="D62" s="121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0" t="s">
        <v>137</v>
      </c>
      <c r="C68" s="121"/>
      <c r="D68" s="121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0" t="s">
        <v>138</v>
      </c>
      <c r="C74" s="121"/>
      <c r="D74" s="121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0" t="s">
        <v>139</v>
      </c>
      <c r="C78" s="121"/>
      <c r="D78" s="121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15" t="s">
        <v>140</v>
      </c>
      <c r="C81" s="116"/>
      <c r="D81" s="116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0" t="s">
        <v>141</v>
      </c>
      <c r="C87" s="121"/>
      <c r="D87" s="121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13" t="s">
        <v>142</v>
      </c>
      <c r="C89" s="114"/>
      <c r="D89" s="114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0" t="s">
        <v>143</v>
      </c>
      <c r="C94" s="121"/>
      <c r="D94" s="121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15" t="s">
        <v>144</v>
      </c>
      <c r="C96" s="116"/>
      <c r="D96" s="116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0" t="s">
        <v>145</v>
      </c>
      <c r="C102" s="121"/>
      <c r="D102" s="121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0" t="s">
        <v>146</v>
      </c>
      <c r="C106" s="121"/>
      <c r="D106" s="121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25.02.2019..</vt:lpstr>
      <vt:lpstr>01.03.2019</vt:lpstr>
      <vt:lpstr>'01.03.2019'!Print_Area</vt:lpstr>
      <vt:lpstr>'04.02.2019..'!Print_Area</vt:lpstr>
      <vt:lpstr>'05.12.2018...'!Print_Area</vt:lpstr>
      <vt:lpstr>'11.01.2019...'!Print_Area</vt:lpstr>
      <vt:lpstr>'14.11.2018...'!Print_Area</vt:lpstr>
      <vt:lpstr>'15.01.2019...'!Print_Area</vt:lpstr>
      <vt:lpstr>'15.02.2019...'!Print_Area</vt:lpstr>
      <vt:lpstr>'21.01.2019...'!Print_Area</vt:lpstr>
      <vt:lpstr>'25.02.2019..'!Print_Area</vt:lpstr>
      <vt:lpstr>'25.12.2018....'!Print_Area</vt:lpstr>
      <vt:lpstr>'27.12.2018...'!Print_Area</vt:lpstr>
      <vt:lpstr>'28.01.2019...'!Print_Area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2019-03-01T12:53:23Z</cp:lastPrinted>
  <dcterms:created xsi:type="dcterms:W3CDTF">2011-04-12T10:50:13Z</dcterms:created>
  <dcterms:modified xsi:type="dcterms:W3CDTF">2019-03-01T12:53:27Z</dcterms:modified>
</cp:coreProperties>
</file>