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35" firstSheet="4" activeTab="13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  <sheet name="6.05.2019..." sheetId="83" r:id="rId13"/>
    <sheet name="13.05.2019...." sheetId="84" r:id="rId14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13" hidden="1">'13.05.2019....'!$A$5:$G$64</definedName>
    <definedName name="_xlnm._FilterDatabase" localSheetId="9" hidden="1">'15.04.2019'!$A$5:$G$57</definedName>
    <definedName name="_xlnm._FilterDatabase" localSheetId="10" hidden="1">'17.04.2018'!$A$5:$G$57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4" hidden="1">'6.03.2019'!$A$5:$G$29</definedName>
    <definedName name="_xlnm._FilterDatabase" localSheetId="12" hidden="1">'6.05.2019...'!$A$5:$G$63</definedName>
    <definedName name="_xlnm.Print_Area" localSheetId="13">'13.05.2019....'!$A$1:$G$66</definedName>
  </definedNames>
  <calcPr calcId="144525" concurrentCalc="0"/>
</workbook>
</file>

<file path=xl/calcChain.xml><?xml version="1.0" encoding="utf-8"?>
<calcChain xmlns="http://schemas.openxmlformats.org/spreadsheetml/2006/main">
  <c r="O64" i="84" l="1"/>
  <c r="O65" i="84"/>
  <c r="O66" i="84"/>
  <c r="O51" i="84"/>
  <c r="O52" i="84"/>
  <c r="O53" i="84"/>
  <c r="O54" i="84"/>
  <c r="O55" i="84"/>
  <c r="O56" i="84"/>
  <c r="O57" i="84"/>
  <c r="O58" i="84"/>
  <c r="O59" i="84"/>
  <c r="O60" i="84"/>
  <c r="O61" i="84"/>
  <c r="O62" i="84"/>
  <c r="O63" i="84"/>
  <c r="D8" i="84"/>
  <c r="O8" i="84"/>
  <c r="D9" i="84"/>
  <c r="O9" i="84"/>
  <c r="D10" i="84"/>
  <c r="O10" i="84"/>
  <c r="D11" i="84"/>
  <c r="O11" i="84"/>
  <c r="D12" i="84"/>
  <c r="O12" i="84"/>
  <c r="O13" i="84"/>
  <c r="D14" i="84"/>
  <c r="O14" i="84"/>
  <c r="D15" i="84"/>
  <c r="O15" i="84"/>
  <c r="D17" i="84"/>
  <c r="D18" i="84"/>
  <c r="D16" i="84"/>
  <c r="O16" i="84"/>
  <c r="O17" i="84"/>
  <c r="O18" i="84"/>
  <c r="D20" i="84"/>
  <c r="D21" i="84"/>
  <c r="D19" i="84"/>
  <c r="O19" i="84"/>
  <c r="O20" i="84"/>
  <c r="O21" i="84"/>
  <c r="D22" i="84"/>
  <c r="O22" i="84"/>
  <c r="O23" i="84"/>
  <c r="D25" i="84"/>
  <c r="D24" i="84"/>
  <c r="O24" i="84"/>
  <c r="O25" i="84"/>
  <c r="O26" i="84"/>
  <c r="D28" i="84"/>
  <c r="D27" i="84"/>
  <c r="O27" i="84"/>
  <c r="O28" i="84"/>
  <c r="D30" i="84"/>
  <c r="D29" i="84"/>
  <c r="O29" i="84"/>
  <c r="O30" i="84"/>
  <c r="O31" i="84"/>
  <c r="D32" i="84"/>
  <c r="O32" i="84"/>
  <c r="O33" i="84"/>
  <c r="D34" i="84"/>
  <c r="O34" i="84"/>
  <c r="O35" i="84"/>
  <c r="D37" i="84"/>
  <c r="D36" i="84"/>
  <c r="O36" i="84"/>
  <c r="O37" i="84"/>
  <c r="D38" i="84"/>
  <c r="O38" i="84"/>
  <c r="O39" i="84"/>
  <c r="O40" i="84"/>
  <c r="O41" i="84"/>
  <c r="D42" i="84"/>
  <c r="O42" i="84"/>
  <c r="O43" i="84"/>
  <c r="O44" i="84"/>
  <c r="D45" i="84"/>
  <c r="O45" i="84"/>
  <c r="O46" i="84"/>
  <c r="O47" i="84"/>
  <c r="O48" i="84"/>
  <c r="O49" i="84"/>
  <c r="D51" i="84"/>
  <c r="D50" i="84"/>
  <c r="O50" i="84"/>
  <c r="D52" i="84"/>
  <c r="D54" i="84"/>
  <c r="D61" i="84"/>
  <c r="D62" i="84"/>
  <c r="D60" i="84"/>
  <c r="D64" i="84"/>
  <c r="D63" i="84"/>
  <c r="D7" i="84"/>
  <c r="O7" i="84"/>
  <c r="D66" i="84"/>
  <c r="D65" i="84"/>
  <c r="F4" i="84"/>
  <c r="B6" i="84"/>
  <c r="C6" i="84"/>
  <c r="D6" i="84"/>
  <c r="E6" i="84"/>
  <c r="F6" i="84"/>
  <c r="G6" i="84"/>
  <c r="F4" i="83"/>
  <c r="D59" i="83"/>
  <c r="D53" i="83"/>
  <c r="D45" i="83"/>
  <c r="D42" i="83"/>
  <c r="D38" i="83"/>
  <c r="D32" i="83"/>
  <c r="D29" i="83"/>
  <c r="D27" i="83"/>
  <c r="D24" i="83"/>
  <c r="D22" i="83"/>
  <c r="D19" i="83"/>
  <c r="D16" i="83"/>
  <c r="D7" i="83"/>
  <c r="D13" i="77"/>
  <c r="D60" i="83"/>
  <c r="D61" i="83"/>
  <c r="D49" i="83"/>
  <c r="D51" i="83"/>
  <c r="D36" i="83"/>
  <c r="D34" i="83"/>
  <c r="D63" i="83"/>
  <c r="D62" i="83"/>
  <c r="D50" i="83"/>
  <c r="D37" i="83"/>
  <c r="D30" i="83"/>
  <c r="D28" i="83"/>
  <c r="D25" i="83"/>
  <c r="D21" i="83"/>
  <c r="D20" i="83"/>
  <c r="D18" i="83"/>
  <c r="D17" i="83"/>
  <c r="D15" i="83"/>
  <c r="D14" i="83"/>
  <c r="D12" i="83"/>
  <c r="D11" i="83"/>
  <c r="D10" i="83"/>
  <c r="D9" i="83"/>
  <c r="D8" i="83"/>
  <c r="B6" i="83"/>
  <c r="C6" i="83"/>
  <c r="D6" i="83"/>
  <c r="E6" i="83"/>
  <c r="F6" i="83"/>
  <c r="G6" i="83"/>
  <c r="D61" i="82"/>
  <c r="D60" i="81"/>
  <c r="D14" i="82"/>
  <c r="D60" i="82"/>
  <c r="D10" i="82"/>
  <c r="D9" i="82"/>
  <c r="D11" i="82"/>
  <c r="D15" i="82"/>
  <c r="D8" i="82"/>
  <c r="D63" i="82"/>
  <c r="D62" i="82"/>
  <c r="D53" i="82"/>
  <c r="D51" i="82"/>
  <c r="D50" i="82"/>
  <c r="D49" i="82"/>
  <c r="D45" i="82"/>
  <c r="D42" i="82"/>
  <c r="D38" i="82"/>
  <c r="D37" i="82"/>
  <c r="D36" i="82"/>
  <c r="D34" i="82"/>
  <c r="D32" i="82"/>
  <c r="D30" i="82"/>
  <c r="D29" i="82"/>
  <c r="D28" i="82"/>
  <c r="D27" i="82"/>
  <c r="D25" i="82"/>
  <c r="D24" i="82"/>
  <c r="D22" i="82"/>
  <c r="D21" i="82"/>
  <c r="D20" i="82"/>
  <c r="D19" i="82"/>
  <c r="D18" i="82"/>
  <c r="D17" i="82"/>
  <c r="D16" i="82"/>
  <c r="D12" i="82"/>
  <c r="B6" i="82"/>
  <c r="C6" i="82"/>
  <c r="D6" i="82"/>
  <c r="E6" i="82"/>
  <c r="F6" i="82"/>
  <c r="G6" i="82"/>
  <c r="D7" i="82"/>
  <c r="D59" i="82"/>
  <c r="F4" i="82"/>
  <c r="F4" i="81"/>
  <c r="D62" i="81"/>
  <c r="D61" i="81"/>
  <c r="D58" i="81"/>
  <c r="D59" i="81"/>
  <c r="D52" i="81"/>
  <c r="D50" i="81"/>
  <c r="D49" i="81"/>
  <c r="D48" i="81"/>
  <c r="D44" i="81"/>
  <c r="D41" i="81"/>
  <c r="D37" i="81"/>
  <c r="D36" i="81"/>
  <c r="D35" i="81"/>
  <c r="D33" i="81"/>
  <c r="D31" i="81"/>
  <c r="D29" i="81"/>
  <c r="D28" i="81"/>
  <c r="D27" i="81"/>
  <c r="D26" i="81"/>
  <c r="D24" i="81"/>
  <c r="D23" i="81"/>
  <c r="D21" i="81"/>
  <c r="D20" i="81"/>
  <c r="D19" i="81"/>
  <c r="D18" i="81"/>
  <c r="D17" i="81"/>
  <c r="D16" i="81"/>
  <c r="D15" i="81"/>
  <c r="D14" i="81"/>
  <c r="D12" i="81"/>
  <c r="D7" i="81"/>
  <c r="D11" i="81"/>
  <c r="D10" i="81"/>
  <c r="D9" i="81"/>
  <c r="D8" i="81"/>
  <c r="B6" i="81"/>
  <c r="C6" i="81"/>
  <c r="D6" i="81"/>
  <c r="E6" i="81"/>
  <c r="F6" i="81"/>
  <c r="G6" i="81"/>
  <c r="D60" i="80"/>
  <c r="F4" i="80"/>
  <c r="D59" i="80"/>
  <c r="D58" i="80"/>
  <c r="D52" i="80"/>
  <c r="D50" i="80"/>
  <c r="D49" i="80"/>
  <c r="D48" i="80"/>
  <c r="D44" i="80"/>
  <c r="D41" i="80"/>
  <c r="D37" i="80"/>
  <c r="D36" i="80"/>
  <c r="D35" i="80"/>
  <c r="D33" i="80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/>
  <c r="D6" i="80"/>
  <c r="E6" i="80"/>
  <c r="F6" i="80"/>
  <c r="G6" i="80"/>
  <c r="D18" i="80"/>
  <c r="D15" i="80"/>
  <c r="D48" i="79"/>
  <c r="D50" i="79"/>
  <c r="D52" i="79"/>
  <c r="F4" i="78"/>
  <c r="D44" i="79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/>
  <c r="D6" i="79"/>
  <c r="E6" i="79"/>
  <c r="F6" i="79"/>
  <c r="G6" i="79"/>
  <c r="D7" i="79"/>
  <c r="F4" i="79"/>
  <c r="D48" i="78"/>
  <c r="D43" i="78"/>
  <c r="D47" i="78"/>
  <c r="D9" i="78"/>
  <c r="D49" i="78"/>
  <c r="D40" i="78"/>
  <c r="D36" i="78"/>
  <c r="D35" i="78"/>
  <c r="D34" i="78"/>
  <c r="D32" i="78"/>
  <c r="D30" i="78"/>
  <c r="D28" i="78"/>
  <c r="D27" i="78"/>
  <c r="D26" i="78"/>
  <c r="D25" i="78"/>
  <c r="D23" i="78"/>
  <c r="D22" i="78"/>
  <c r="D20" i="78"/>
  <c r="D19" i="78"/>
  <c r="D18" i="78"/>
  <c r="D17" i="78"/>
  <c r="D16" i="78"/>
  <c r="D15" i="78"/>
  <c r="D13" i="78"/>
  <c r="D12" i="78"/>
  <c r="D11" i="78"/>
  <c r="D10" i="78"/>
  <c r="D8" i="78"/>
  <c r="B6" i="78"/>
  <c r="C6" i="78"/>
  <c r="D6" i="78"/>
  <c r="E6" i="78"/>
  <c r="F6" i="78"/>
  <c r="G6" i="78"/>
  <c r="D14" i="78"/>
  <c r="D7" i="78"/>
  <c r="D36" i="77"/>
  <c r="D43" i="77"/>
  <c r="D40" i="77"/>
  <c r="F4" i="77"/>
  <c r="D35" i="77"/>
  <c r="D34" i="77"/>
  <c r="D32" i="77"/>
  <c r="D30" i="77"/>
  <c r="D28" i="77"/>
  <c r="D27" i="77"/>
  <c r="D26" i="77"/>
  <c r="D25" i="77"/>
  <c r="D23" i="77"/>
  <c r="D22" i="77"/>
  <c r="D20" i="77"/>
  <c r="D19" i="77"/>
  <c r="D17" i="77"/>
  <c r="D18" i="77"/>
  <c r="D16" i="77"/>
  <c r="D15" i="77"/>
  <c r="D14" i="77"/>
  <c r="D12" i="77"/>
  <c r="D11" i="77"/>
  <c r="D10" i="77"/>
  <c r="D9" i="77"/>
  <c r="D8" i="77"/>
  <c r="D7" i="77"/>
  <c r="B6" i="77"/>
  <c r="C6" i="77"/>
  <c r="D6" i="77"/>
  <c r="E6" i="77"/>
  <c r="F6" i="77"/>
  <c r="G6" i="77"/>
  <c r="D39" i="76"/>
  <c r="D36" i="76"/>
  <c r="D35" i="76"/>
  <c r="D34" i="76"/>
  <c r="F4" i="76"/>
  <c r="D32" i="76"/>
  <c r="D30" i="76"/>
  <c r="D28" i="76"/>
  <c r="D27" i="76"/>
  <c r="D26" i="76"/>
  <c r="D25" i="76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/>
  <c r="D8" i="76"/>
  <c r="B6" i="76"/>
  <c r="C6" i="76"/>
  <c r="D6" i="76"/>
  <c r="E6" i="76"/>
  <c r="F6" i="76"/>
  <c r="G6" i="76"/>
  <c r="F4" i="75"/>
  <c r="D32" i="75"/>
  <c r="D30" i="75"/>
  <c r="D27" i="75"/>
  <c r="D25" i="75"/>
  <c r="D22" i="75"/>
  <c r="D20" i="75"/>
  <c r="D17" i="75"/>
  <c r="D14" i="75"/>
  <c r="D7" i="75"/>
  <c r="D26" i="75"/>
  <c r="F4" i="74"/>
  <c r="D27" i="74"/>
  <c r="D25" i="74"/>
  <c r="D22" i="74"/>
  <c r="D20" i="74"/>
  <c r="D17" i="74"/>
  <c r="D14" i="74"/>
  <c r="D7" i="74"/>
  <c r="D28" i="75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/>
  <c r="D6" i="75"/>
  <c r="E6" i="75"/>
  <c r="F6" i="75"/>
  <c r="G6" i="75"/>
  <c r="D23" i="74"/>
  <c r="D28" i="74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/>
  <c r="D6" i="74"/>
  <c r="E6" i="74"/>
  <c r="F6" i="74"/>
  <c r="G6" i="74"/>
  <c r="F4" i="73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/>
  <c r="D6" i="73"/>
  <c r="E6" i="73"/>
  <c r="F6" i="73"/>
  <c r="G6" i="73"/>
  <c r="D18" i="72"/>
  <c r="F4" i="72"/>
  <c r="D20" i="72"/>
  <c r="D17" i="72"/>
  <c r="D19" i="72"/>
  <c r="D16" i="72"/>
  <c r="D15" i="72"/>
  <c r="D14" i="72"/>
  <c r="D13" i="72"/>
  <c r="D12" i="72"/>
  <c r="D11" i="72"/>
  <c r="D10" i="72"/>
  <c r="D9" i="72"/>
  <c r="D8" i="72"/>
  <c r="D7" i="72"/>
  <c r="B6" i="72"/>
  <c r="C6" i="72"/>
  <c r="D6" i="72"/>
  <c r="E6" i="72"/>
  <c r="F6" i="72"/>
  <c r="G6" i="72"/>
  <c r="D8" i="71"/>
  <c r="F4" i="71"/>
  <c r="D13" i="71"/>
  <c r="D12" i="71"/>
  <c r="D11" i="71"/>
  <c r="D10" i="71"/>
  <c r="D9" i="71"/>
  <c r="D7" i="71"/>
  <c r="B6" i="71"/>
  <c r="C6" i="71"/>
  <c r="D6" i="71"/>
  <c r="E6" i="71"/>
  <c r="F6" i="71"/>
  <c r="G6" i="71"/>
</calcChain>
</file>

<file path=xl/sharedStrings.xml><?xml version="1.0" encoding="utf-8"?>
<sst xmlns="http://schemas.openxmlformats.org/spreadsheetml/2006/main" count="1782" uniqueCount="85">
  <si>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</si>
  <si>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</si>
  <si>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</si>
  <si>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</si>
  <si>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</si>
  <si>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</si>
  <si>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</si>
  <si>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</si>
  <si>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</si>
  <si>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</si>
  <si>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</si>
  <si>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</si>
  <si>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</si>
  <si>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</si>
  <si>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</si>
  <si>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</si>
  <si>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</si>
  <si>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</si>
  <si>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</si>
  <si>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</si>
  <si>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</si>
  <si>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</si>
  <si>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</si>
  <si>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</si>
  <si>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</si>
  <si>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</si>
  <si>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</si>
  <si>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</si>
  <si>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</si>
  <si>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</si>
  <si>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</si>
  <si>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</si>
  <si>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</si>
  <si>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</si>
  <si>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</si>
  <si>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</si>
  <si>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</si>
  <si>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</si>
  <si>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</si>
  <si>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</si>
  <si>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</si>
  <si>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</si>
  <si>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</si>
  <si>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</si>
  <si>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</si>
  <si>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</si>
  <si>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</si>
  <si>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</si>
  <si>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</si>
  <si>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</si>
  <si>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</si>
  <si>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</si>
  <si>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</si>
  <si>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</si>
  <si>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</si>
  <si>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</si>
  <si>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</si>
  <si>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</si>
  <si>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</si>
  <si>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</si>
  <si>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</si>
  <si>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</si>
  <si>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</si>
  <si>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</si>
  <si>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</si>
  <si>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</si>
  <si>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</si>
  <si>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</si>
  <si>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</si>
  <si>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</si>
  <si>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</si>
  <si>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</si>
  <si>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</si>
  <si>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</si>
  <si>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</si>
  <si>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</si>
  <si>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</si>
  <si>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</si>
  <si>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</si>
  <si>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</si>
  <si>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</si>
  <si>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</si>
  <si>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</si>
  <si>
    <t>BAA პროექტი, HDTRA1-15-1-0062, დკსჯეც-ის შტამების საცავის დახასიათება ახალი თაობის სექვენირებით (1060-1603)</t>
  </si>
  <si>
    <t>"სახელმწიფო შესყიდვების შესახებ" საქართველოს კანონის  მე-101 მუხლის მე-3 პუნქტის "ა"  ქვეპუნქტი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</si>
</sst>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7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9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  <xf numFmtId="2" fontId="5" fillId="6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2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6" t="s">
        <v>82</v>
      </c>
      <c r="C61" s="126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2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1771178.06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D35+D36</f>
        <v>16830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SUM(D60:D64)</f>
        <v>40014</v>
      </c>
      <c r="E59" s="77"/>
      <c r="F59" s="77"/>
      <c r="G59" s="77"/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1722698.06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SUM(D60:D61)</f>
        <v>2214.0000000000005</v>
      </c>
      <c r="E59" s="77"/>
      <c r="F59" s="77"/>
      <c r="G59" s="77"/>
    </row>
    <row r="60" spans="1:16384" ht="87.75" customHeight="1" x14ac:dyDescent="0.2">
      <c r="A60" s="111"/>
      <c r="B60" s="111" t="s">
        <v>38</v>
      </c>
      <c r="C60" s="111" t="s">
        <v>16</v>
      </c>
      <c r="D60" s="111">
        <f>650*H60</f>
        <v>1755.0000000000002</v>
      </c>
      <c r="E60" s="111" t="s">
        <v>18</v>
      </c>
      <c r="F60" s="111" t="s">
        <v>80</v>
      </c>
      <c r="G60" s="111" t="s">
        <v>20</v>
      </c>
      <c r="H60" s="2">
        <v>2.7</v>
      </c>
    </row>
    <row r="61" spans="1:16384" ht="36.75" customHeight="1" x14ac:dyDescent="0.2">
      <c r="A61" s="111"/>
      <c r="B61" s="111">
        <v>39200000</v>
      </c>
      <c r="C61" s="111" t="s">
        <v>81</v>
      </c>
      <c r="D61" s="111">
        <f>170*H60</f>
        <v>459.00000000000006</v>
      </c>
      <c r="E61" s="111" t="s">
        <v>18</v>
      </c>
      <c r="F61" s="111" t="s">
        <v>80</v>
      </c>
      <c r="G61" s="111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</mergeCells>
  <pageMargins left="0.7" right="0.7" top="0.75" bottom="0.75" header="0.3" footer="0.3"/>
  <pageSetup scale="86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6"/>
  <sheetViews>
    <sheetView tabSelected="1" view="pageBreakPreview" zoomScaleNormal="90" zoomScaleSheetLayoutView="100" workbookViewId="0">
      <selection activeCell="I14" sqref="I1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4" width="9.140625" style="2"/>
    <col min="15" max="15" width="10.28515625" style="2" bestFit="1" customWidth="1"/>
    <col min="16" max="16384" width="9.140625" style="2"/>
  </cols>
  <sheetData>
    <row r="1" spans="1:15" x14ac:dyDescent="0.2">
      <c r="A1" s="120" t="s">
        <v>27</v>
      </c>
      <c r="B1" s="120"/>
      <c r="C1" s="120"/>
      <c r="D1" s="121"/>
      <c r="E1" s="120"/>
      <c r="F1" s="120"/>
      <c r="G1" s="120"/>
    </row>
    <row r="2" spans="1:15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15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15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</f>
        <v>2135948.06</v>
      </c>
      <c r="G4" s="4" t="s">
        <v>4</v>
      </c>
    </row>
    <row r="5" spans="1:15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5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5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  <c r="N7" s="2">
        <v>110332.4</v>
      </c>
      <c r="O7" s="13">
        <f>D7-N7</f>
        <v>0</v>
      </c>
    </row>
    <row r="8" spans="1:15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N8" s="15">
        <v>21520</v>
      </c>
      <c r="O8" s="13">
        <f t="shared" ref="O8:O66" si="1">D8-N8</f>
        <v>0</v>
      </c>
    </row>
    <row r="9" spans="1:15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N9" s="15">
        <v>21520</v>
      </c>
      <c r="O9" s="13">
        <f t="shared" si="1"/>
        <v>0</v>
      </c>
    </row>
    <row r="10" spans="1:15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N10" s="15">
        <v>36745.4</v>
      </c>
      <c r="O10" s="13">
        <f t="shared" si="1"/>
        <v>0</v>
      </c>
    </row>
    <row r="11" spans="1:15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N11" s="15">
        <v>8070</v>
      </c>
      <c r="O11" s="13">
        <f t="shared" si="1"/>
        <v>0</v>
      </c>
    </row>
    <row r="12" spans="1:15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N12" s="15">
        <v>13450</v>
      </c>
      <c r="O12" s="13">
        <f t="shared" si="1"/>
        <v>0</v>
      </c>
    </row>
    <row r="13" spans="1:15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N13" s="15">
        <v>150</v>
      </c>
      <c r="O13" s="13">
        <f t="shared" si="1"/>
        <v>0</v>
      </c>
    </row>
    <row r="14" spans="1:15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N14" s="15">
        <v>4842</v>
      </c>
      <c r="O14" s="13">
        <f t="shared" si="1"/>
        <v>0</v>
      </c>
    </row>
    <row r="15" spans="1:15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  <c r="N15" s="15">
        <v>4035</v>
      </c>
      <c r="O15" s="13">
        <f t="shared" si="1"/>
        <v>0</v>
      </c>
    </row>
    <row r="16" spans="1:15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  <c r="N16" s="2">
        <v>182193.69999999998</v>
      </c>
      <c r="O16" s="13">
        <f t="shared" si="1"/>
        <v>0</v>
      </c>
    </row>
    <row r="17" spans="1:15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  <c r="N17" s="15">
        <v>182059.19999999998</v>
      </c>
      <c r="O17" s="13">
        <f t="shared" si="1"/>
        <v>0</v>
      </c>
    </row>
    <row r="18" spans="1:15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  <c r="N18" s="15">
        <v>134.5</v>
      </c>
      <c r="O18" s="13">
        <f t="shared" si="1"/>
        <v>0</v>
      </c>
    </row>
    <row r="19" spans="1:15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  <c r="N19" s="2">
        <v>134634.5</v>
      </c>
      <c r="O19" s="13">
        <f t="shared" si="1"/>
        <v>0</v>
      </c>
    </row>
    <row r="20" spans="1:15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  <c r="N20" s="15">
        <v>134500</v>
      </c>
      <c r="O20" s="13">
        <f t="shared" si="1"/>
        <v>0</v>
      </c>
    </row>
    <row r="21" spans="1:15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  <c r="N21" s="15">
        <v>134.5</v>
      </c>
      <c r="O21" s="13">
        <f t="shared" si="1"/>
        <v>0</v>
      </c>
    </row>
    <row r="22" spans="1:15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  <c r="N22" s="2">
        <v>4100</v>
      </c>
      <c r="O22" s="13">
        <f t="shared" si="1"/>
        <v>0</v>
      </c>
    </row>
    <row r="23" spans="1:15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  <c r="N23" s="15">
        <v>4100</v>
      </c>
      <c r="O23" s="13">
        <f t="shared" si="1"/>
        <v>0</v>
      </c>
    </row>
    <row r="24" spans="1:15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  <c r="N24" s="2">
        <v>177182.6</v>
      </c>
      <c r="O24" s="13">
        <f t="shared" si="1"/>
        <v>0</v>
      </c>
    </row>
    <row r="25" spans="1:15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  <c r="N25" s="53">
        <v>161196.20000000001</v>
      </c>
      <c r="O25" s="13">
        <f t="shared" si="1"/>
        <v>0</v>
      </c>
    </row>
    <row r="26" spans="1:15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  <c r="N26" s="53">
        <v>15986.4</v>
      </c>
      <c r="O26" s="13">
        <f t="shared" si="1"/>
        <v>0</v>
      </c>
    </row>
    <row r="27" spans="1:15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  <c r="N27" s="2">
        <v>4920</v>
      </c>
      <c r="O27" s="13">
        <f t="shared" si="1"/>
        <v>0</v>
      </c>
    </row>
    <row r="28" spans="1:15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  <c r="N28" s="53">
        <v>4920</v>
      </c>
      <c r="O28" s="13">
        <f t="shared" si="1"/>
        <v>0</v>
      </c>
    </row>
    <row r="29" spans="1:15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  <c r="N29" s="2">
        <v>28176.860000000004</v>
      </c>
      <c r="O29" s="13">
        <f t="shared" si="1"/>
        <v>0</v>
      </c>
    </row>
    <row r="30" spans="1:15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  <c r="N30" s="53">
        <v>28126.860000000004</v>
      </c>
      <c r="O30" s="13">
        <f t="shared" si="1"/>
        <v>0</v>
      </c>
    </row>
    <row r="31" spans="1:15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  <c r="N31" s="53">
        <v>50</v>
      </c>
      <c r="O31" s="13">
        <f t="shared" si="1"/>
        <v>0</v>
      </c>
    </row>
    <row r="32" spans="1:15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  <c r="N32" s="2">
        <v>380</v>
      </c>
      <c r="O32" s="13">
        <f t="shared" si="1"/>
        <v>0</v>
      </c>
    </row>
    <row r="33" spans="1:15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  <c r="N33" s="15">
        <v>380</v>
      </c>
      <c r="O33" s="13">
        <f t="shared" si="1"/>
        <v>0</v>
      </c>
    </row>
    <row r="34" spans="1:15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  <c r="N34" s="2">
        <v>6150</v>
      </c>
      <c r="O34" s="13">
        <f t="shared" si="1"/>
        <v>0</v>
      </c>
    </row>
    <row r="35" spans="1:15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  <c r="N35" s="2">
        <v>6150</v>
      </c>
      <c r="O35" s="13">
        <f t="shared" si="1"/>
        <v>0</v>
      </c>
    </row>
    <row r="36" spans="1:15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  <c r="N36" s="2">
        <v>10680</v>
      </c>
      <c r="O36" s="13">
        <f t="shared" si="1"/>
        <v>0</v>
      </c>
    </row>
    <row r="37" spans="1:15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  <c r="N37" s="15">
        <v>10680</v>
      </c>
      <c r="O37" s="13">
        <f t="shared" si="1"/>
        <v>0</v>
      </c>
    </row>
    <row r="38" spans="1:15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  <c r="N38" s="2">
        <v>18250</v>
      </c>
      <c r="O38" s="13">
        <f t="shared" si="1"/>
        <v>0</v>
      </c>
    </row>
    <row r="39" spans="1:15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  <c r="N39" s="15">
        <v>10800</v>
      </c>
      <c r="O39" s="13">
        <f t="shared" si="1"/>
        <v>0</v>
      </c>
    </row>
    <row r="40" spans="1:15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  <c r="N40" s="15">
        <v>7200</v>
      </c>
      <c r="O40" s="13">
        <f t="shared" si="1"/>
        <v>0</v>
      </c>
    </row>
    <row r="41" spans="1:15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  <c r="N41" s="15">
        <v>250</v>
      </c>
      <c r="O41" s="13">
        <f t="shared" si="1"/>
        <v>0</v>
      </c>
    </row>
    <row r="42" spans="1:15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  <c r="N42" s="2">
        <v>1012200</v>
      </c>
      <c r="O42" s="13">
        <f t="shared" si="1"/>
        <v>0</v>
      </c>
    </row>
    <row r="43" spans="1:15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  <c r="N43" s="15">
        <v>241800</v>
      </c>
      <c r="O43" s="13">
        <f t="shared" si="1"/>
        <v>0</v>
      </c>
    </row>
    <row r="44" spans="1:15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  <c r="N44" s="15">
        <v>770400</v>
      </c>
      <c r="O44" s="13">
        <f t="shared" si="1"/>
        <v>0</v>
      </c>
    </row>
    <row r="45" spans="1:15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  <c r="N45" s="2">
        <v>1800</v>
      </c>
      <c r="O45" s="13">
        <f t="shared" si="1"/>
        <v>3750</v>
      </c>
    </row>
    <row r="46" spans="1:15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  <c r="N46" s="15">
        <v>500</v>
      </c>
      <c r="O46" s="13">
        <f t="shared" si="1"/>
        <v>0</v>
      </c>
    </row>
    <row r="47" spans="1:15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  <c r="N47" s="15">
        <v>500</v>
      </c>
      <c r="O47" s="13">
        <f t="shared" si="1"/>
        <v>0</v>
      </c>
    </row>
    <row r="48" spans="1:15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  <c r="N48" s="15">
        <v>800</v>
      </c>
      <c r="O48" s="13">
        <f t="shared" si="1"/>
        <v>0</v>
      </c>
    </row>
    <row r="49" spans="1:16384" s="15" customFormat="1" ht="75.75" customHeight="1" x14ac:dyDescent="0.2">
      <c r="A49" s="35"/>
      <c r="B49" s="35">
        <v>79900000</v>
      </c>
      <c r="C49" s="31" t="s">
        <v>16</v>
      </c>
      <c r="D49" s="33">
        <v>3750</v>
      </c>
      <c r="E49" s="34" t="s">
        <v>18</v>
      </c>
      <c r="F49" s="31" t="s">
        <v>52</v>
      </c>
      <c r="G49" s="38" t="s">
        <v>20</v>
      </c>
      <c r="O49" s="128">
        <f t="shared" si="1"/>
        <v>3750</v>
      </c>
    </row>
    <row r="50" spans="1:16384" s="15" customFormat="1" ht="30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  <c r="N50" s="15">
        <v>1608</v>
      </c>
      <c r="O50" s="13">
        <f t="shared" si="1"/>
        <v>0</v>
      </c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  <c r="N51" s="15">
        <v>1608</v>
      </c>
      <c r="O51" s="13">
        <f t="shared" si="1"/>
        <v>0</v>
      </c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  <c r="N52" s="2">
        <v>395</v>
      </c>
      <c r="O52" s="13">
        <f t="shared" si="1"/>
        <v>0</v>
      </c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  <c r="N53" s="2">
        <v>395</v>
      </c>
      <c r="O53" s="13">
        <f t="shared" si="1"/>
        <v>0</v>
      </c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5">
        <v>8581</v>
      </c>
      <c r="O54" s="13">
        <f t="shared" si="1"/>
        <v>0</v>
      </c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5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  <c r="N55" s="100">
        <v>4008</v>
      </c>
      <c r="O55" s="13">
        <f t="shared" si="1"/>
        <v>0</v>
      </c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  <c r="N56" s="2">
        <v>2152</v>
      </c>
      <c r="O56" s="13">
        <f t="shared" si="1"/>
        <v>0</v>
      </c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  <c r="N57" s="2">
        <v>807</v>
      </c>
      <c r="O57" s="13">
        <f t="shared" si="1"/>
        <v>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  <c r="N58" s="2">
        <v>538</v>
      </c>
      <c r="O58" s="13">
        <f t="shared" si="1"/>
        <v>0</v>
      </c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  <c r="N59" s="2">
        <v>1076</v>
      </c>
      <c r="O59" s="13">
        <f t="shared" si="1"/>
        <v>0</v>
      </c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  <c r="N60" s="2">
        <v>2214.0000000000005</v>
      </c>
      <c r="O60" s="13">
        <f t="shared" si="1"/>
        <v>0</v>
      </c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  <c r="N61" s="2">
        <v>1755.0000000000002</v>
      </c>
      <c r="O61" s="13">
        <f t="shared" si="1"/>
        <v>0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  <c r="N62" s="15">
        <v>459.00000000000006</v>
      </c>
      <c r="O62" s="13">
        <f t="shared" si="1"/>
        <v>0</v>
      </c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  <c r="N63" s="15">
        <v>18900</v>
      </c>
      <c r="O63" s="13">
        <f t="shared" si="1"/>
        <v>0</v>
      </c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  <c r="N64" s="2">
        <v>18900</v>
      </c>
      <c r="O64" s="13">
        <f t="shared" si="1"/>
        <v>0</v>
      </c>
    </row>
    <row r="65" spans="1:15" ht="65.25" customHeight="1" x14ac:dyDescent="0.25">
      <c r="A65" s="75"/>
      <c r="B65" s="126" t="s">
        <v>83</v>
      </c>
      <c r="C65" s="126"/>
      <c r="D65" s="76">
        <f>SUM(D66:D70)</f>
        <v>409500</v>
      </c>
      <c r="E65" s="77"/>
      <c r="F65" s="77"/>
      <c r="G65" s="77"/>
      <c r="N65" s="15"/>
      <c r="O65" s="13">
        <f t="shared" si="1"/>
        <v>409500</v>
      </c>
    </row>
    <row r="66" spans="1:15" ht="92.25" customHeight="1" x14ac:dyDescent="0.2">
      <c r="A66" s="31"/>
      <c r="B66" s="31">
        <v>48600000</v>
      </c>
      <c r="C66" s="31" t="s">
        <v>16</v>
      </c>
      <c r="D66" s="31">
        <f>150000*2.73</f>
        <v>409500</v>
      </c>
      <c r="E66" s="31" t="s">
        <v>18</v>
      </c>
      <c r="F66" s="31" t="s">
        <v>72</v>
      </c>
      <c r="G66" s="31" t="s">
        <v>84</v>
      </c>
      <c r="O66" s="13">
        <f t="shared" si="1"/>
        <v>409500</v>
      </c>
    </row>
  </sheetData>
  <autoFilter ref="A5:G64"/>
  <mergeCells count="2365">
    <mergeCell ref="B65:C65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5" t="s">
        <v>40</v>
      </c>
      <c r="C24" s="116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27:C27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4:E4"/>
    <mergeCell ref="A1:G1"/>
    <mergeCell ref="A2:D2"/>
    <mergeCell ref="E2:G2"/>
    <mergeCell ref="A3:D3"/>
    <mergeCell ref="E3:G3"/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5" t="s">
        <v>53</v>
      </c>
      <c r="C36" s="116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5" t="s">
        <v>58</v>
      </c>
      <c r="C39" s="116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A4:E4"/>
    <mergeCell ref="A1:G1"/>
    <mergeCell ref="A2:D2"/>
    <mergeCell ref="E2:G2"/>
    <mergeCell ref="A3:D3"/>
    <mergeCell ref="E3:G3"/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" zoomScale="80" zoomScaleNormal="80" workbookViewId="0">
      <selection activeCell="D14" sqref="D1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6" t="s">
        <v>67</v>
      </c>
      <c r="C47" s="126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6" t="s">
        <v>69</v>
      </c>
      <c r="C49" s="126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6.05.2019...</vt:lpstr>
      <vt:lpstr>13.05.2019....</vt:lpstr>
      <vt:lpstr>'13.05.2019....'!Print_Area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2019-05-15T08:13:23Z</cp:lastPrinted>
  <dcterms:created xsi:type="dcterms:W3CDTF">2013-11-15T13:45:51Z</dcterms:created>
  <dcterms:modified xsi:type="dcterms:W3CDTF">2019-05-15T08:13:26Z</dcterms:modified>
</cp:coreProperties>
</file>