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35" firstSheet="8" activeTab="16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  <sheet name="6.05.2019..." sheetId="83" r:id="rId13"/>
    <sheet name="13.05.2019...." sheetId="84" r:id="rId14"/>
    <sheet name="16.05.2019...." sheetId="85" r:id="rId15"/>
    <sheet name="21.05.2019..." sheetId="86" r:id="rId16"/>
    <sheet name="30.05.2019.." sheetId="87" r:id="rId17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13" hidden="1">'13.05.2019....'!$A$5:$G$64</definedName>
    <definedName name="_xlnm._FilterDatabase" localSheetId="9" hidden="1">'15.04.2019'!$A$5:$G$57</definedName>
    <definedName name="_xlnm._FilterDatabase" localSheetId="14" hidden="1">'16.05.2019....'!$A$5:$G$64</definedName>
    <definedName name="_xlnm._FilterDatabase" localSheetId="10" hidden="1">'17.04.2018'!$A$5:$G$57</definedName>
    <definedName name="_xlnm._FilterDatabase" localSheetId="15" hidden="1">'21.05.2019...'!$A$5:$G$71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16" hidden="1">'30.05.2019..'!$A$5:$G$71</definedName>
    <definedName name="_xlnm._FilterDatabase" localSheetId="4" hidden="1">'6.03.2019'!$A$5:$G$29</definedName>
    <definedName name="_xlnm._FilterDatabase" localSheetId="12" hidden="1">'6.05.2019...'!$A$5:$G$63</definedName>
    <definedName name="_xlnm.Print_Area" localSheetId="16">'30.05.2019..'!$A$1:$G$71</definedName>
  </definedNames>
  <calcPr calcId="144525"/>
</workbook>
</file>

<file path=xl/calcChain.xml><?xml version="1.0" encoding="utf-8"?>
<calcChain xmlns="http://schemas.openxmlformats.org/spreadsheetml/2006/main">
  <c r="L8" i="87" l="1"/>
  <c r="L9" i="87"/>
  <c r="L10" i="87"/>
  <c r="L11" i="87"/>
  <c r="L12" i="87"/>
  <c r="L13" i="87"/>
  <c r="L14" i="87"/>
  <c r="L15" i="87"/>
  <c r="L16" i="87"/>
  <c r="L17" i="87"/>
  <c r="L18" i="87"/>
  <c r="L19" i="87"/>
  <c r="L20" i="87"/>
  <c r="L21" i="87"/>
  <c r="L22" i="87"/>
  <c r="L23" i="87"/>
  <c r="L24" i="87"/>
  <c r="L25" i="87"/>
  <c r="L26" i="87"/>
  <c r="L27" i="87"/>
  <c r="L28" i="87"/>
  <c r="L29" i="87"/>
  <c r="L30" i="87"/>
  <c r="L31" i="87"/>
  <c r="L32" i="87"/>
  <c r="L33" i="87"/>
  <c r="L34" i="87"/>
  <c r="L35" i="87"/>
  <c r="L36" i="87"/>
  <c r="L37" i="87"/>
  <c r="L38" i="87"/>
  <c r="L39" i="87"/>
  <c r="L40" i="87"/>
  <c r="L41" i="87"/>
  <c r="L42" i="87"/>
  <c r="L43" i="87"/>
  <c r="L44" i="87"/>
  <c r="L45" i="87"/>
  <c r="L46" i="87"/>
  <c r="L47" i="87"/>
  <c r="L48" i="87"/>
  <c r="L49" i="87"/>
  <c r="L50" i="87"/>
  <c r="L51" i="87"/>
  <c r="L52" i="87"/>
  <c r="L53" i="87"/>
  <c r="L54" i="87"/>
  <c r="L55" i="87"/>
  <c r="L56" i="87"/>
  <c r="L57" i="87"/>
  <c r="L58" i="87"/>
  <c r="L59" i="87"/>
  <c r="L60" i="87"/>
  <c r="L61" i="87"/>
  <c r="L62" i="87"/>
  <c r="L63" i="87"/>
  <c r="L64" i="87"/>
  <c r="L65" i="87"/>
  <c r="L66" i="87"/>
  <c r="L67" i="87"/>
  <c r="L68" i="87"/>
  <c r="L69" i="87"/>
  <c r="L70" i="87"/>
  <c r="L71" i="87"/>
  <c r="L7" i="87"/>
  <c r="D67" i="87" l="1"/>
  <c r="D70" i="87"/>
  <c r="D69" i="87"/>
  <c r="D66" i="87"/>
  <c r="D65" i="87"/>
  <c r="D64" i="87"/>
  <c r="D63" i="87" s="1"/>
  <c r="D62" i="87"/>
  <c r="D61" i="87"/>
  <c r="D60" i="87"/>
  <c r="D54" i="87"/>
  <c r="D52" i="87"/>
  <c r="D51" i="87"/>
  <c r="D50" i="87"/>
  <c r="D45" i="87"/>
  <c r="D42" i="87"/>
  <c r="D38" i="87"/>
  <c r="D37" i="87"/>
  <c r="D36" i="87" s="1"/>
  <c r="D34" i="87"/>
  <c r="D32" i="87"/>
  <c r="D30" i="87"/>
  <c r="D29" i="87" s="1"/>
  <c r="D28" i="87"/>
  <c r="D27" i="87"/>
  <c r="D25" i="87"/>
  <c r="D24" i="87" s="1"/>
  <c r="D22" i="87"/>
  <c r="D21" i="87"/>
  <c r="D20" i="87"/>
  <c r="D19" i="87" s="1"/>
  <c r="D18" i="87"/>
  <c r="D17" i="87"/>
  <c r="D16" i="87"/>
  <c r="D15" i="87"/>
  <c r="D14" i="87"/>
  <c r="D12" i="87"/>
  <c r="D11" i="87"/>
  <c r="D10" i="87"/>
  <c r="D9" i="87"/>
  <c r="D8" i="87"/>
  <c r="D7" i="87"/>
  <c r="B6" i="87"/>
  <c r="C6" i="87" s="1"/>
  <c r="D6" i="87" s="1"/>
  <c r="E6" i="87" s="1"/>
  <c r="F6" i="87" s="1"/>
  <c r="G6" i="87" s="1"/>
  <c r="F4" i="87" l="1"/>
  <c r="D69" i="86"/>
  <c r="D67" i="86" l="1"/>
  <c r="D70" i="86"/>
  <c r="D66" i="86"/>
  <c r="D65" i="86"/>
  <c r="D64" i="86"/>
  <c r="D63" i="86" s="1"/>
  <c r="D62" i="86"/>
  <c r="D61" i="86"/>
  <c r="D54" i="86"/>
  <c r="D52" i="86"/>
  <c r="D51" i="86"/>
  <c r="D50" i="86"/>
  <c r="D45" i="86"/>
  <c r="D42" i="86"/>
  <c r="D38" i="86"/>
  <c r="D37" i="86"/>
  <c r="D36" i="86"/>
  <c r="D34" i="86"/>
  <c r="D32" i="86"/>
  <c r="D30" i="86"/>
  <c r="D29" i="86"/>
  <c r="D28" i="86"/>
  <c r="D27" i="86"/>
  <c r="D25" i="86"/>
  <c r="D24" i="86"/>
  <c r="D22" i="86"/>
  <c r="D21" i="86"/>
  <c r="D20" i="86"/>
  <c r="D19" i="86"/>
  <c r="D18" i="86"/>
  <c r="D17" i="86"/>
  <c r="D16" i="86"/>
  <c r="D15" i="86"/>
  <c r="D14" i="86"/>
  <c r="D12" i="86"/>
  <c r="D11" i="86"/>
  <c r="D10" i="86"/>
  <c r="D9" i="86"/>
  <c r="D8" i="86"/>
  <c r="B6" i="86"/>
  <c r="C6" i="86" s="1"/>
  <c r="D6" i="86" s="1"/>
  <c r="E6" i="86" s="1"/>
  <c r="F6" i="86" s="1"/>
  <c r="G6" i="86" s="1"/>
  <c r="D8" i="85"/>
  <c r="D9" i="85"/>
  <c r="D10" i="85"/>
  <c r="D11" i="85"/>
  <c r="D12" i="85"/>
  <c r="D14" i="85"/>
  <c r="D15" i="85"/>
  <c r="D7" i="85"/>
  <c r="D17" i="85"/>
  <c r="D18" i="85"/>
  <c r="D16" i="85"/>
  <c r="D20" i="85"/>
  <c r="D21" i="85"/>
  <c r="D19" i="85"/>
  <c r="D25" i="85"/>
  <c r="D24" i="85"/>
  <c r="D28" i="85"/>
  <c r="D27" i="85"/>
  <c r="D30" i="85"/>
  <c r="D29" i="85"/>
  <c r="D32" i="85"/>
  <c r="D34" i="85"/>
  <c r="D22" i="85"/>
  <c r="D37" i="85"/>
  <c r="D36" i="85"/>
  <c r="D42" i="85"/>
  <c r="D38" i="85"/>
  <c r="D45" i="85"/>
  <c r="D51" i="85"/>
  <c r="D50" i="85"/>
  <c r="D52" i="85"/>
  <c r="D54" i="85"/>
  <c r="D61" i="85"/>
  <c r="D62" i="85"/>
  <c r="D60" i="85"/>
  <c r="D64" i="85"/>
  <c r="D63" i="85"/>
  <c r="D66" i="85"/>
  <c r="D65" i="85"/>
  <c r="D67" i="85"/>
  <c r="D69" i="85"/>
  <c r="F4" i="85"/>
  <c r="B6" i="85"/>
  <c r="C6" i="85"/>
  <c r="D6" i="85"/>
  <c r="E6" i="85"/>
  <c r="F6" i="85"/>
  <c r="G6" i="85"/>
  <c r="D38" i="84"/>
  <c r="D36" i="84"/>
  <c r="D32" i="84"/>
  <c r="D29" i="84"/>
  <c r="D27" i="84"/>
  <c r="D24" i="84"/>
  <c r="D19" i="84"/>
  <c r="D16" i="84"/>
  <c r="D7" i="84"/>
  <c r="F4" i="84"/>
  <c r="D65" i="84"/>
  <c r="D63" i="84"/>
  <c r="D54" i="84"/>
  <c r="D45" i="84"/>
  <c r="D66" i="84"/>
  <c r="D64" i="84"/>
  <c r="D62" i="84"/>
  <c r="D61" i="84"/>
  <c r="D60" i="84"/>
  <c r="D52" i="84"/>
  <c r="D51" i="84"/>
  <c r="D50" i="84"/>
  <c r="D42" i="84"/>
  <c r="D37" i="84"/>
  <c r="D34" i="84"/>
  <c r="D30" i="84"/>
  <c r="D28" i="84"/>
  <c r="D25" i="84"/>
  <c r="D22" i="84"/>
  <c r="D21" i="84"/>
  <c r="D20" i="84"/>
  <c r="D18" i="84"/>
  <c r="D17" i="84"/>
  <c r="D15" i="84"/>
  <c r="D14" i="84"/>
  <c r="D12" i="84"/>
  <c r="D11" i="84"/>
  <c r="D10" i="84"/>
  <c r="D9" i="84"/>
  <c r="D8" i="84"/>
  <c r="C6" i="84"/>
  <c r="D6" i="84"/>
  <c r="E6" i="84"/>
  <c r="F6" i="84"/>
  <c r="G6" i="84"/>
  <c r="B6" i="84"/>
  <c r="F4" i="83"/>
  <c r="D59" i="83"/>
  <c r="D53" i="83"/>
  <c r="D45" i="83"/>
  <c r="D42" i="83"/>
  <c r="D38" i="83"/>
  <c r="D32" i="83"/>
  <c r="D29" i="83"/>
  <c r="D27" i="83"/>
  <c r="D24" i="83"/>
  <c r="D22" i="83"/>
  <c r="D19" i="83"/>
  <c r="D16" i="83"/>
  <c r="D7" i="83"/>
  <c r="D13" i="77"/>
  <c r="D60" i="83"/>
  <c r="D61" i="83"/>
  <c r="D49" i="83"/>
  <c r="D51" i="83"/>
  <c r="D36" i="83"/>
  <c r="D34" i="83"/>
  <c r="D63" i="83"/>
  <c r="D62" i="83"/>
  <c r="D50" i="83"/>
  <c r="D37" i="83"/>
  <c r="D30" i="83"/>
  <c r="D28" i="83"/>
  <c r="D25" i="83"/>
  <c r="D21" i="83"/>
  <c r="D20" i="83"/>
  <c r="D18" i="83"/>
  <c r="D17" i="83"/>
  <c r="D15" i="83"/>
  <c r="D14" i="83"/>
  <c r="D12" i="83"/>
  <c r="D11" i="83"/>
  <c r="D10" i="83"/>
  <c r="D9" i="83"/>
  <c r="D8" i="83"/>
  <c r="B6" i="83"/>
  <c r="C6" i="83"/>
  <c r="D6" i="83"/>
  <c r="E6" i="83"/>
  <c r="F6" i="83"/>
  <c r="G6" i="83"/>
  <c r="D61" i="82"/>
  <c r="D60" i="81"/>
  <c r="D14" i="82"/>
  <c r="D60" i="82"/>
  <c r="D10" i="82"/>
  <c r="D9" i="82"/>
  <c r="D11" i="82"/>
  <c r="D15" i="82"/>
  <c r="D8" i="82"/>
  <c r="D63" i="82"/>
  <c r="D62" i="82"/>
  <c r="D53" i="82"/>
  <c r="D51" i="82"/>
  <c r="D50" i="82"/>
  <c r="D49" i="82"/>
  <c r="D45" i="82"/>
  <c r="D42" i="82"/>
  <c r="D38" i="82"/>
  <c r="D37" i="82"/>
  <c r="D36" i="82"/>
  <c r="D34" i="82"/>
  <c r="D32" i="82"/>
  <c r="D30" i="82"/>
  <c r="D29" i="82"/>
  <c r="D28" i="82"/>
  <c r="D27" i="82"/>
  <c r="D25" i="82"/>
  <c r="D24" i="82"/>
  <c r="D22" i="82"/>
  <c r="D21" i="82"/>
  <c r="D20" i="82"/>
  <c r="D19" i="82"/>
  <c r="D18" i="82"/>
  <c r="D17" i="82"/>
  <c r="D16" i="82"/>
  <c r="D12" i="82"/>
  <c r="B6" i="82"/>
  <c r="C6" i="82"/>
  <c r="D6" i="82"/>
  <c r="E6" i="82"/>
  <c r="F6" i="82"/>
  <c r="G6" i="82"/>
  <c r="D7" i="82"/>
  <c r="D59" i="82"/>
  <c r="F4" i="82"/>
  <c r="F4" i="81"/>
  <c r="D62" i="81"/>
  <c r="D61" i="81"/>
  <c r="D58" i="81"/>
  <c r="D59" i="81"/>
  <c r="D52" i="81"/>
  <c r="D50" i="81"/>
  <c r="D49" i="81"/>
  <c r="D48" i="81"/>
  <c r="D44" i="81"/>
  <c r="D41" i="81"/>
  <c r="D37" i="81"/>
  <c r="D36" i="81"/>
  <c r="D35" i="81"/>
  <c r="D33" i="81"/>
  <c r="D31" i="81"/>
  <c r="D29" i="81"/>
  <c r="D28" i="81"/>
  <c r="D27" i="81"/>
  <c r="D26" i="81"/>
  <c r="D24" i="81"/>
  <c r="D23" i="81"/>
  <c r="D21" i="81"/>
  <c r="D20" i="81"/>
  <c r="D19" i="81"/>
  <c r="D18" i="81"/>
  <c r="D17" i="81"/>
  <c r="D16" i="81"/>
  <c r="D15" i="81"/>
  <c r="D14" i="81"/>
  <c r="D12" i="81"/>
  <c r="D7" i="81"/>
  <c r="D11" i="81"/>
  <c r="D10" i="81"/>
  <c r="D9" i="81"/>
  <c r="D8" i="81"/>
  <c r="B6" i="81"/>
  <c r="C6" i="81"/>
  <c r="D6" i="81"/>
  <c r="E6" i="81"/>
  <c r="F6" i="81"/>
  <c r="G6" i="81"/>
  <c r="D60" i="80"/>
  <c r="F4" i="80"/>
  <c r="D59" i="80"/>
  <c r="D58" i="80"/>
  <c r="D52" i="80"/>
  <c r="D50" i="80"/>
  <c r="D49" i="80"/>
  <c r="D48" i="80"/>
  <c r="D44" i="80"/>
  <c r="D41" i="80"/>
  <c r="D37" i="80"/>
  <c r="D36" i="80"/>
  <c r="D35" i="80"/>
  <c r="D33" i="80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/>
  <c r="D6" i="80"/>
  <c r="E6" i="80"/>
  <c r="F6" i="80"/>
  <c r="G6" i="80"/>
  <c r="D18" i="80"/>
  <c r="D15" i="80"/>
  <c r="D48" i="79"/>
  <c r="D50" i="79"/>
  <c r="D52" i="79"/>
  <c r="F4" i="78"/>
  <c r="D44" i="79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/>
  <c r="D6" i="79"/>
  <c r="E6" i="79"/>
  <c r="F6" i="79"/>
  <c r="G6" i="79"/>
  <c r="D7" i="79"/>
  <c r="F4" i="79"/>
  <c r="D48" i="78"/>
  <c r="D43" i="78"/>
  <c r="D47" i="78"/>
  <c r="D9" i="78"/>
  <c r="D49" i="78"/>
  <c r="D40" i="78"/>
  <c r="D36" i="78"/>
  <c r="D35" i="78"/>
  <c r="D34" i="78"/>
  <c r="D32" i="78"/>
  <c r="D30" i="78"/>
  <c r="D28" i="78"/>
  <c r="D27" i="78"/>
  <c r="D26" i="78"/>
  <c r="D25" i="78"/>
  <c r="D23" i="78"/>
  <c r="D22" i="78"/>
  <c r="D20" i="78"/>
  <c r="D19" i="78"/>
  <c r="D18" i="78"/>
  <c r="D17" i="78"/>
  <c r="D16" i="78"/>
  <c r="D15" i="78"/>
  <c r="D13" i="78"/>
  <c r="D12" i="78"/>
  <c r="D11" i="78"/>
  <c r="D10" i="78"/>
  <c r="D8" i="78"/>
  <c r="B6" i="78"/>
  <c r="C6" i="78"/>
  <c r="D6" i="78"/>
  <c r="E6" i="78"/>
  <c r="F6" i="78"/>
  <c r="G6" i="78"/>
  <c r="D14" i="78"/>
  <c r="D7" i="78"/>
  <c r="D36" i="77"/>
  <c r="D43" i="77"/>
  <c r="D40" i="77"/>
  <c r="F4" i="77"/>
  <c r="D35" i="77"/>
  <c r="D34" i="77"/>
  <c r="D32" i="77"/>
  <c r="D30" i="77"/>
  <c r="D28" i="77"/>
  <c r="D27" i="77"/>
  <c r="D26" i="77"/>
  <c r="D25" i="77"/>
  <c r="D23" i="77"/>
  <c r="D22" i="77"/>
  <c r="D20" i="77"/>
  <c r="D19" i="77"/>
  <c r="D17" i="77"/>
  <c r="D18" i="77"/>
  <c r="D16" i="77"/>
  <c r="D15" i="77"/>
  <c r="D14" i="77"/>
  <c r="D12" i="77"/>
  <c r="D11" i="77"/>
  <c r="D10" i="77"/>
  <c r="D9" i="77"/>
  <c r="D8" i="77"/>
  <c r="D7" i="77"/>
  <c r="B6" i="77"/>
  <c r="C6" i="77"/>
  <c r="D6" i="77"/>
  <c r="E6" i="77"/>
  <c r="F6" i="77"/>
  <c r="G6" i="77"/>
  <c r="D39" i="76"/>
  <c r="D36" i="76"/>
  <c r="D35" i="76"/>
  <c r="D34" i="76"/>
  <c r="F4" i="76"/>
  <c r="D32" i="76"/>
  <c r="D30" i="76"/>
  <c r="D28" i="76"/>
  <c r="D27" i="76"/>
  <c r="D26" i="76"/>
  <c r="D25" i="76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/>
  <c r="D8" i="76"/>
  <c r="B6" i="76"/>
  <c r="C6" i="76"/>
  <c r="D6" i="76"/>
  <c r="E6" i="76"/>
  <c r="F6" i="76"/>
  <c r="G6" i="76"/>
  <c r="F4" i="75"/>
  <c r="D32" i="75"/>
  <c r="D30" i="75"/>
  <c r="D27" i="75"/>
  <c r="D25" i="75"/>
  <c r="D22" i="75"/>
  <c r="D20" i="75"/>
  <c r="D17" i="75"/>
  <c r="D14" i="75"/>
  <c r="D7" i="75"/>
  <c r="D26" i="75"/>
  <c r="F4" i="74"/>
  <c r="D27" i="74"/>
  <c r="D25" i="74"/>
  <c r="D22" i="74"/>
  <c r="D20" i="74"/>
  <c r="D17" i="74"/>
  <c r="D14" i="74"/>
  <c r="D7" i="74"/>
  <c r="D28" i="75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/>
  <c r="D6" i="75"/>
  <c r="E6" i="75"/>
  <c r="F6" i="75"/>
  <c r="G6" i="75"/>
  <c r="D23" i="74"/>
  <c r="D28" i="74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/>
  <c r="D6" i="74"/>
  <c r="E6" i="74"/>
  <c r="F6" i="74"/>
  <c r="G6" i="74"/>
  <c r="F4" i="73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/>
  <c r="D6" i="73"/>
  <c r="E6" i="73"/>
  <c r="F6" i="73"/>
  <c r="G6" i="73"/>
  <c r="D18" i="72"/>
  <c r="F4" i="72"/>
  <c r="D20" i="72"/>
  <c r="D17" i="72"/>
  <c r="D19" i="72"/>
  <c r="D16" i="72"/>
  <c r="D15" i="72"/>
  <c r="D14" i="72"/>
  <c r="D13" i="72"/>
  <c r="D12" i="72"/>
  <c r="D11" i="72"/>
  <c r="D10" i="72"/>
  <c r="D9" i="72"/>
  <c r="D8" i="72"/>
  <c r="D7" i="72"/>
  <c r="B6" i="72"/>
  <c r="C6" i="72"/>
  <c r="D6" i="72"/>
  <c r="E6" i="72"/>
  <c r="F6" i="72"/>
  <c r="G6" i="72"/>
  <c r="D8" i="71"/>
  <c r="F4" i="71"/>
  <c r="D13" i="71"/>
  <c r="D12" i="71"/>
  <c r="D11" i="71"/>
  <c r="D10" i="71"/>
  <c r="D9" i="71"/>
  <c r="D7" i="71"/>
  <c r="B6" i="71"/>
  <c r="C6" i="71"/>
  <c r="D6" i="71"/>
  <c r="E6" i="71"/>
  <c r="F6" i="71"/>
  <c r="G6" i="71"/>
  <c r="D60" i="86" l="1"/>
  <c r="D7" i="86"/>
  <c r="F4" i="86" s="1"/>
</calcChain>
</file>

<file path=xl/sharedStrings.xml><?xml version="1.0" encoding="utf-8"?>
<sst xmlns="http://schemas.openxmlformats.org/spreadsheetml/2006/main" count="2379" uniqueCount="92">
  <si>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</si>
  <si>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</si>
  <si>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</si>
  <si>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</si>
  <si>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</si>
  <si>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</si>
  <si>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</si>
  <si>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</si>
  <si>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</si>
  <si>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</si>
  <si>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</si>
  <si>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</si>
  <si>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</si>
  <si>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</si>
  <si>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</si>
  <si>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</si>
  <si>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</si>
  <si>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</si>
  <si>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</si>
  <si>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</si>
  <si>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</si>
  <si>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</si>
  <si>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</si>
  <si>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</si>
  <si>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</si>
  <si>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</si>
  <si>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</si>
  <si>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</si>
  <si>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</si>
  <si>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</si>
  <si>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</si>
  <si>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</si>
  <si>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</si>
  <si>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</si>
  <si>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</si>
  <si>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</si>
  <si>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</si>
  <si>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</si>
  <si>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</si>
  <si>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</si>
  <si>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</si>
  <si>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</si>
  <si>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</si>
  <si>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</si>
  <si>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</si>
  <si>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</si>
  <si>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</si>
  <si>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</si>
  <si>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</si>
  <si>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</si>
  <si>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</si>
  <si>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</si>
  <si>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</si>
  <si>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</si>
  <si>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</si>
  <si>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</si>
  <si>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</si>
  <si>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</si>
  <si>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</si>
  <si>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</si>
  <si>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</si>
  <si>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</si>
  <si>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</si>
  <si>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</si>
  <si>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</si>
  <si>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</si>
  <si>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</si>
  <si>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</si>
  <si>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</si>
  <si>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</si>
  <si>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</si>
  <si>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</si>
  <si>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</si>
  <si>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</si>
  <si>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</si>
  <si>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</si>
  <si>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</si>
  <si>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</si>
  <si>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</si>
  <si>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</si>
  <si>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</si>
  <si>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</si>
  <si>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</si>
  <si>
    <t>BAA პროექტი, HDTRA1-15-1-0062, დკსჯეც-ის შტამების საცავის დახასიათება ახალი თაობის სექვენირებით (1060-1603)</t>
  </si>
  <si>
    <t>"სახელმწიფო შესყიდვების შესახებ" საქართველოს კანონის  მე-101 მუხლის მე-3 პუნქტის "ა"  ქვეპუნქტი</t>
  </si>
  <si>
    <t xml:space="preserve">Yersinia - ს სახეობების მოლეკულური ეპიდემიოლოგია და ეკოლოგია შავი ჭირის ენდემურ ტრანსასაზღვრო ტერიტორიაზე, საქართველოსა და აზერბაიჯანში"  (1663) </t>
  </si>
  <si>
    <t>სანავიგაციო და მეტეოროლოგიური ხელსაწყოები</t>
  </si>
  <si>
    <t>აკუმულატორები, დენის პირველადი წყაროები და პირველადი ელემენტები</t>
  </si>
  <si>
    <t xml:space="preserve">“დასავლეთ აზიაში ღამურის მიერ გამომწვევი ზოონოზური დაავადებების რისკების ანალიზი“-DTRA BAA (1742 ) </t>
  </si>
  <si>
    <t xml:space="preserve">სხვადასხვა კომერციული მომსახურება და მასთან დაკავშირებული მომსახურებები </t>
  </si>
  <si>
    <t xml:space="preserve">2019  წლის  II- IV კვარტალი </t>
  </si>
  <si>
    <t>სატელეკომუნიკაციო მომსახურება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</si>
</sst>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7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2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6" t="s">
        <v>82</v>
      </c>
      <c r="C61" s="126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2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1771178.06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D35+D36</f>
        <v>16830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SUM(D60:D64)</f>
        <v>40014</v>
      </c>
      <c r="E59" s="77"/>
      <c r="F59" s="77"/>
      <c r="G59" s="77"/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1722698.06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SUM(D60:D61)</f>
        <v>2214.0000000000005</v>
      </c>
      <c r="E59" s="77"/>
      <c r="F59" s="77"/>
      <c r="G59" s="77"/>
    </row>
    <row r="60" spans="1:16384" ht="87.75" customHeight="1" x14ac:dyDescent="0.2">
      <c r="A60" s="111"/>
      <c r="B60" s="111" t="s">
        <v>38</v>
      </c>
      <c r="C60" s="111" t="s">
        <v>16</v>
      </c>
      <c r="D60" s="111">
        <f>650*H60</f>
        <v>1755.0000000000002</v>
      </c>
      <c r="E60" s="111" t="s">
        <v>18</v>
      </c>
      <c r="F60" s="111" t="s">
        <v>80</v>
      </c>
      <c r="G60" s="111" t="s">
        <v>20</v>
      </c>
      <c r="H60" s="2">
        <v>2.7</v>
      </c>
    </row>
    <row r="61" spans="1:16384" ht="36.75" customHeight="1" x14ac:dyDescent="0.2">
      <c r="A61" s="111"/>
      <c r="B61" s="111">
        <v>39200000</v>
      </c>
      <c r="C61" s="111" t="s">
        <v>81</v>
      </c>
      <c r="D61" s="111">
        <f>170*H60</f>
        <v>459.00000000000006</v>
      </c>
      <c r="E61" s="111" t="s">
        <v>18</v>
      </c>
      <c r="F61" s="111" t="s">
        <v>80</v>
      </c>
      <c r="G61" s="111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34" zoomScale="80" zoomScaleNormal="80" workbookViewId="0">
      <selection activeCell="M21" sqref="M2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</f>
        <v>2135948.06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35"/>
      <c r="B49" s="35">
        <v>79900000</v>
      </c>
      <c r="C49" s="31" t="s">
        <v>16</v>
      </c>
      <c r="D49" s="33">
        <v>3750</v>
      </c>
      <c r="E49" s="34" t="s">
        <v>18</v>
      </c>
      <c r="F49" s="31" t="s">
        <v>52</v>
      </c>
      <c r="G49" s="38" t="s">
        <v>20</v>
      </c>
    </row>
    <row r="50" spans="1:16384" s="15" customFormat="1" ht="30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SUM(D66:D70)</f>
        <v>409500</v>
      </c>
      <c r="E65" s="77"/>
      <c r="F65" s="77"/>
      <c r="G65" s="77"/>
    </row>
    <row r="66" spans="1:7" ht="92.25" customHeight="1" x14ac:dyDescent="0.2">
      <c r="A66" s="31"/>
      <c r="B66" s="31">
        <v>48600000</v>
      </c>
      <c r="C66" s="31" t="s">
        <v>16</v>
      </c>
      <c r="D66" s="31">
        <f>150000*2.73</f>
        <v>409500</v>
      </c>
      <c r="E66" s="31" t="s">
        <v>18</v>
      </c>
      <c r="F66" s="31" t="s">
        <v>72</v>
      </c>
      <c r="G66" s="31" t="s">
        <v>84</v>
      </c>
    </row>
  </sheetData>
  <autoFilter ref="A5:G64"/>
  <mergeCells count="2365">
    <mergeCell ref="B65:C65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0"/>
  <sheetViews>
    <sheetView topLeftCell="A43" zoomScale="80" zoomScaleNormal="80" workbookViewId="0">
      <selection activeCell="M52" sqref="M5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D7+D16+D19+D2+D320+D24+D27+D29+D32+D34+D22+D36+D42+D38+D45+D50+D52+D54+D60+D63+D65+D67+D69</f>
        <v>2138548.06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SUM(D68)</f>
        <v>2400</v>
      </c>
      <c r="E67" s="77"/>
      <c r="F67" s="77"/>
      <c r="G67" s="77"/>
    </row>
    <row r="68" spans="1:7" ht="98.25" customHeight="1" x14ac:dyDescent="0.2">
      <c r="A68" s="31"/>
      <c r="B68" s="31">
        <v>38100000</v>
      </c>
      <c r="C68" s="31" t="s">
        <v>86</v>
      </c>
      <c r="D68" s="31">
        <v>2400</v>
      </c>
      <c r="E68" s="31" t="s">
        <v>18</v>
      </c>
      <c r="F68" s="31" t="s">
        <v>72</v>
      </c>
      <c r="G68" s="31"/>
    </row>
    <row r="69" spans="1:7" ht="48" customHeight="1" x14ac:dyDescent="0.25">
      <c r="A69" s="75"/>
      <c r="B69" s="126" t="s">
        <v>88</v>
      </c>
      <c r="C69" s="126"/>
      <c r="D69" s="76">
        <f>SUM(D70)</f>
        <v>200</v>
      </c>
      <c r="E69" s="77"/>
      <c r="F69" s="77"/>
      <c r="G69" s="77"/>
    </row>
    <row r="70" spans="1:7" ht="87.75" customHeight="1" x14ac:dyDescent="0.2">
      <c r="A70" s="31"/>
      <c r="B70" s="31">
        <v>31400000</v>
      </c>
      <c r="C70" s="31" t="s">
        <v>87</v>
      </c>
      <c r="D70" s="31">
        <v>200</v>
      </c>
      <c r="E70" s="31" t="s">
        <v>18</v>
      </c>
      <c r="F70" s="31" t="s">
        <v>72</v>
      </c>
      <c r="G70" s="31"/>
    </row>
  </sheetData>
  <autoFilter ref="A5:G64"/>
  <mergeCells count="2367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B67:C67"/>
    <mergeCell ref="B69:C69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</mergeCells>
  <pageMargins left="0.7" right="0.7" top="0.75" bottom="0.75" header="0.3" footer="0.3"/>
  <pageSetup scale="86" orientation="landscape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topLeftCell="A19" zoomScale="80" zoomScaleNormal="80" workbookViewId="0">
      <selection activeCell="O36" sqref="O36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2140055.06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ht="98.25" customHeight="1" x14ac:dyDescent="0.2">
      <c r="A69" s="31"/>
      <c r="B69" s="31">
        <v>79900000</v>
      </c>
      <c r="C69" s="31" t="s">
        <v>89</v>
      </c>
      <c r="D69" s="31">
        <f>550*2.74</f>
        <v>1507.0000000000002</v>
      </c>
      <c r="E69" s="31" t="s">
        <v>18</v>
      </c>
      <c r="F69" s="31" t="s">
        <v>90</v>
      </c>
      <c r="G69" s="31"/>
    </row>
    <row r="70" spans="1:7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2367"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1"/>
  <sheetViews>
    <sheetView tabSelected="1" view="pageBreakPreview" topLeftCell="A67" zoomScaleNormal="80" zoomScaleSheetLayoutView="100" workbookViewId="0">
      <selection activeCell="F76" sqref="F76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12" x14ac:dyDescent="0.2">
      <c r="A1" s="120" t="s">
        <v>27</v>
      </c>
      <c r="B1" s="120"/>
      <c r="C1" s="120"/>
      <c r="D1" s="121"/>
      <c r="E1" s="120"/>
      <c r="F1" s="120"/>
      <c r="G1" s="120"/>
    </row>
    <row r="2" spans="1:12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12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12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2140055.06</v>
      </c>
      <c r="G4" s="4" t="s">
        <v>4</v>
      </c>
    </row>
    <row r="5" spans="1:12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2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2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  <c r="K7" s="2">
        <v>110332.4</v>
      </c>
      <c r="L7" s="13">
        <f>D7-K7</f>
        <v>0</v>
      </c>
    </row>
    <row r="8" spans="1:12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K8" s="15">
        <v>21520</v>
      </c>
      <c r="L8" s="13">
        <f t="shared" ref="L8:L71" si="1">D8-K8</f>
        <v>0</v>
      </c>
    </row>
    <row r="9" spans="1:12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K9" s="15">
        <v>21520</v>
      </c>
      <c r="L9" s="13">
        <f t="shared" si="1"/>
        <v>0</v>
      </c>
    </row>
    <row r="10" spans="1:12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K10" s="15">
        <v>36745.4</v>
      </c>
      <c r="L10" s="13">
        <f t="shared" si="1"/>
        <v>0</v>
      </c>
    </row>
    <row r="11" spans="1:12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K11" s="15">
        <v>8070</v>
      </c>
      <c r="L11" s="13">
        <f t="shared" si="1"/>
        <v>0</v>
      </c>
    </row>
    <row r="12" spans="1:12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K12" s="15">
        <v>13450</v>
      </c>
      <c r="L12" s="13">
        <f t="shared" si="1"/>
        <v>0</v>
      </c>
    </row>
    <row r="13" spans="1:12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K13" s="15">
        <v>150</v>
      </c>
      <c r="L13" s="13">
        <f t="shared" si="1"/>
        <v>0</v>
      </c>
    </row>
    <row r="14" spans="1:12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K14" s="15">
        <v>4842</v>
      </c>
      <c r="L14" s="13">
        <f t="shared" si="1"/>
        <v>0</v>
      </c>
    </row>
    <row r="15" spans="1:12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  <c r="K15" s="15">
        <v>4035</v>
      </c>
      <c r="L15" s="13">
        <f t="shared" si="1"/>
        <v>0</v>
      </c>
    </row>
    <row r="16" spans="1:12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  <c r="K16" s="2">
        <v>182193.69999999998</v>
      </c>
      <c r="L16" s="13">
        <f t="shared" si="1"/>
        <v>0</v>
      </c>
    </row>
    <row r="17" spans="1:12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  <c r="K17" s="15">
        <v>182059.19999999998</v>
      </c>
      <c r="L17" s="13">
        <f t="shared" si="1"/>
        <v>0</v>
      </c>
    </row>
    <row r="18" spans="1:12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  <c r="K18" s="15">
        <v>134.5</v>
      </c>
      <c r="L18" s="13">
        <f t="shared" si="1"/>
        <v>0</v>
      </c>
    </row>
    <row r="19" spans="1:12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  <c r="K19" s="2">
        <v>134634.5</v>
      </c>
      <c r="L19" s="13">
        <f t="shared" si="1"/>
        <v>0</v>
      </c>
    </row>
    <row r="20" spans="1:12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  <c r="K20" s="15">
        <v>134500</v>
      </c>
      <c r="L20" s="13">
        <f t="shared" si="1"/>
        <v>0</v>
      </c>
    </row>
    <row r="21" spans="1:12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  <c r="K21" s="15">
        <v>134.5</v>
      </c>
      <c r="L21" s="13">
        <f t="shared" si="1"/>
        <v>0</v>
      </c>
    </row>
    <row r="22" spans="1:12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  <c r="K22" s="2">
        <v>4100</v>
      </c>
      <c r="L22" s="13">
        <f t="shared" si="1"/>
        <v>0</v>
      </c>
    </row>
    <row r="23" spans="1:12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  <c r="K23" s="15">
        <v>4100</v>
      </c>
      <c r="L23" s="13">
        <f t="shared" si="1"/>
        <v>0</v>
      </c>
    </row>
    <row r="24" spans="1:12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  <c r="K24" s="2">
        <v>177182.6</v>
      </c>
      <c r="L24" s="13">
        <f t="shared" si="1"/>
        <v>0</v>
      </c>
    </row>
    <row r="25" spans="1:12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  <c r="K25" s="53">
        <v>161196.20000000001</v>
      </c>
      <c r="L25" s="13">
        <f t="shared" si="1"/>
        <v>0</v>
      </c>
    </row>
    <row r="26" spans="1:12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  <c r="K26" s="53">
        <v>15986.4</v>
      </c>
      <c r="L26" s="13">
        <f t="shared" si="1"/>
        <v>0</v>
      </c>
    </row>
    <row r="27" spans="1:12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  <c r="K27" s="2">
        <v>4920</v>
      </c>
      <c r="L27" s="13">
        <f t="shared" si="1"/>
        <v>0</v>
      </c>
    </row>
    <row r="28" spans="1:12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  <c r="K28" s="53">
        <v>4920</v>
      </c>
      <c r="L28" s="13">
        <f t="shared" si="1"/>
        <v>0</v>
      </c>
    </row>
    <row r="29" spans="1:12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  <c r="K29" s="2">
        <v>28176.860000000004</v>
      </c>
      <c r="L29" s="13">
        <f t="shared" si="1"/>
        <v>0</v>
      </c>
    </row>
    <row r="30" spans="1:12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  <c r="K30" s="53">
        <v>28126.860000000004</v>
      </c>
      <c r="L30" s="13">
        <f t="shared" si="1"/>
        <v>0</v>
      </c>
    </row>
    <row r="31" spans="1:12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  <c r="K31" s="53">
        <v>50</v>
      </c>
      <c r="L31" s="13">
        <f t="shared" si="1"/>
        <v>0</v>
      </c>
    </row>
    <row r="32" spans="1:12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  <c r="K32" s="2">
        <v>380</v>
      </c>
      <c r="L32" s="13">
        <f t="shared" si="1"/>
        <v>0</v>
      </c>
    </row>
    <row r="33" spans="1:12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  <c r="K33" s="15">
        <v>380</v>
      </c>
      <c r="L33" s="13">
        <f t="shared" si="1"/>
        <v>0</v>
      </c>
    </row>
    <row r="34" spans="1:12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  <c r="K34" s="2">
        <v>6150</v>
      </c>
      <c r="L34" s="13">
        <f t="shared" si="1"/>
        <v>0</v>
      </c>
    </row>
    <row r="35" spans="1:12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  <c r="K35" s="2">
        <v>6150</v>
      </c>
      <c r="L35" s="13">
        <f t="shared" si="1"/>
        <v>0</v>
      </c>
    </row>
    <row r="36" spans="1:12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  <c r="K36" s="2">
        <v>10680</v>
      </c>
      <c r="L36" s="13">
        <f t="shared" si="1"/>
        <v>0</v>
      </c>
    </row>
    <row r="37" spans="1:12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  <c r="K37" s="15">
        <v>10680</v>
      </c>
      <c r="L37" s="13">
        <f t="shared" si="1"/>
        <v>0</v>
      </c>
    </row>
    <row r="38" spans="1:12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  <c r="K38" s="2">
        <v>18250</v>
      </c>
      <c r="L38" s="13">
        <f t="shared" si="1"/>
        <v>0</v>
      </c>
    </row>
    <row r="39" spans="1:12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  <c r="K39" s="15">
        <v>10800</v>
      </c>
      <c r="L39" s="13">
        <f t="shared" si="1"/>
        <v>0</v>
      </c>
    </row>
    <row r="40" spans="1:12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  <c r="K40" s="15">
        <v>7200</v>
      </c>
      <c r="L40" s="13">
        <f t="shared" si="1"/>
        <v>0</v>
      </c>
    </row>
    <row r="41" spans="1:12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  <c r="K41" s="15">
        <v>250</v>
      </c>
      <c r="L41" s="13">
        <f t="shared" si="1"/>
        <v>0</v>
      </c>
    </row>
    <row r="42" spans="1:12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  <c r="K42" s="2">
        <v>1012200</v>
      </c>
      <c r="L42" s="13">
        <f t="shared" si="1"/>
        <v>0</v>
      </c>
    </row>
    <row r="43" spans="1:12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  <c r="K43" s="15">
        <v>241800</v>
      </c>
      <c r="L43" s="13">
        <f t="shared" si="1"/>
        <v>0</v>
      </c>
    </row>
    <row r="44" spans="1:12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  <c r="K44" s="15">
        <v>770400</v>
      </c>
      <c r="L44" s="13">
        <f t="shared" si="1"/>
        <v>0</v>
      </c>
    </row>
    <row r="45" spans="1:12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  <c r="K45" s="2">
        <v>5550</v>
      </c>
      <c r="L45" s="13">
        <f t="shared" si="1"/>
        <v>0</v>
      </c>
    </row>
    <row r="46" spans="1:12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  <c r="K46" s="15">
        <v>500</v>
      </c>
      <c r="L46" s="13">
        <f t="shared" si="1"/>
        <v>0</v>
      </c>
    </row>
    <row r="47" spans="1:12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  <c r="K47" s="15">
        <v>500</v>
      </c>
      <c r="L47" s="13">
        <f t="shared" si="1"/>
        <v>0</v>
      </c>
    </row>
    <row r="48" spans="1:12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  <c r="K48" s="15">
        <v>800</v>
      </c>
      <c r="L48" s="13">
        <f t="shared" si="1"/>
        <v>0</v>
      </c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  <c r="K49" s="15">
        <v>3750</v>
      </c>
      <c r="L49" s="13">
        <f t="shared" si="1"/>
        <v>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  <c r="K50" s="15">
        <v>1608</v>
      </c>
      <c r="L50" s="13">
        <f t="shared" si="1"/>
        <v>0</v>
      </c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  <c r="K51" s="15">
        <v>1608</v>
      </c>
      <c r="L51" s="13">
        <f t="shared" si="1"/>
        <v>0</v>
      </c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  <c r="K52" s="2">
        <v>395</v>
      </c>
      <c r="L52" s="13">
        <f t="shared" si="1"/>
        <v>0</v>
      </c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  <c r="K53" s="15">
        <v>395</v>
      </c>
      <c r="L53" s="13">
        <f t="shared" si="1"/>
        <v>0</v>
      </c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>
        <v>8581</v>
      </c>
      <c r="L54" s="13">
        <f t="shared" si="1"/>
        <v>0</v>
      </c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  <c r="K55" s="2">
        <v>4008</v>
      </c>
      <c r="L55" s="13">
        <f t="shared" si="1"/>
        <v>0</v>
      </c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  <c r="K56" s="2">
        <v>2152</v>
      </c>
      <c r="L56" s="13">
        <f t="shared" si="1"/>
        <v>0</v>
      </c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  <c r="K57" s="2">
        <v>807</v>
      </c>
      <c r="L57" s="13">
        <f t="shared" si="1"/>
        <v>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  <c r="K58" s="2">
        <v>538</v>
      </c>
      <c r="L58" s="13">
        <f t="shared" si="1"/>
        <v>0</v>
      </c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  <c r="K59" s="2">
        <v>1076</v>
      </c>
      <c r="L59" s="13">
        <f t="shared" si="1"/>
        <v>0</v>
      </c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  <c r="K60" s="2">
        <v>2214.0000000000005</v>
      </c>
      <c r="L60" s="13">
        <f t="shared" si="1"/>
        <v>0</v>
      </c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  <c r="K61" s="15">
        <v>1755.0000000000002</v>
      </c>
      <c r="L61" s="13">
        <f t="shared" si="1"/>
        <v>0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  <c r="K62" s="15">
        <v>459.00000000000006</v>
      </c>
      <c r="L62" s="13">
        <f t="shared" si="1"/>
        <v>0</v>
      </c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  <c r="K63" s="2">
        <v>18900</v>
      </c>
      <c r="L63" s="13">
        <f t="shared" si="1"/>
        <v>0</v>
      </c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  <c r="K64" s="15">
        <v>18900</v>
      </c>
      <c r="L64" s="13">
        <f t="shared" si="1"/>
        <v>0</v>
      </c>
    </row>
    <row r="65" spans="1:12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  <c r="K65" s="2">
        <v>409500</v>
      </c>
      <c r="L65" s="13">
        <f t="shared" si="1"/>
        <v>0</v>
      </c>
    </row>
    <row r="66" spans="1:12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  <c r="K66" s="15">
        <v>409500</v>
      </c>
      <c r="L66" s="13">
        <f t="shared" si="1"/>
        <v>0</v>
      </c>
    </row>
    <row r="67" spans="1:12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  <c r="K67" s="2">
        <v>3907</v>
      </c>
      <c r="L67" s="13">
        <f t="shared" si="1"/>
        <v>0</v>
      </c>
    </row>
    <row r="68" spans="1:12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  <c r="K68" s="15">
        <v>2400</v>
      </c>
      <c r="L68" s="13">
        <f t="shared" si="1"/>
        <v>0</v>
      </c>
    </row>
    <row r="69" spans="1:12" ht="98.25" customHeight="1" x14ac:dyDescent="0.2">
      <c r="A69" s="31"/>
      <c r="B69" s="31">
        <v>64200000</v>
      </c>
      <c r="C69" s="31" t="s">
        <v>91</v>
      </c>
      <c r="D69" s="31">
        <f>550*2.74</f>
        <v>1507.0000000000002</v>
      </c>
      <c r="E69" s="31" t="s">
        <v>18</v>
      </c>
      <c r="F69" s="31" t="s">
        <v>90</v>
      </c>
      <c r="G69" s="31"/>
      <c r="K69" s="2">
        <v>1507.0000000000002</v>
      </c>
      <c r="L69" s="13">
        <f t="shared" si="1"/>
        <v>0</v>
      </c>
    </row>
    <row r="70" spans="1:12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  <c r="K70" s="2">
        <v>200</v>
      </c>
      <c r="L70" s="13">
        <f t="shared" si="1"/>
        <v>0</v>
      </c>
    </row>
    <row r="71" spans="1:12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  <c r="K71" s="15">
        <v>200</v>
      </c>
      <c r="L71" s="13">
        <f t="shared" si="1"/>
        <v>0</v>
      </c>
    </row>
  </sheetData>
  <autoFilter ref="A5:G71"/>
  <mergeCells count="2367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5" t="s">
        <v>40</v>
      </c>
      <c r="C24" s="116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27:C27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4:E4"/>
    <mergeCell ref="A1:G1"/>
    <mergeCell ref="A2:D2"/>
    <mergeCell ref="E2:G2"/>
    <mergeCell ref="A3:D3"/>
    <mergeCell ref="E3:G3"/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5" t="s">
        <v>53</v>
      </c>
      <c r="C36" s="116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5" t="s">
        <v>58</v>
      </c>
      <c r="C39" s="116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A4:E4"/>
    <mergeCell ref="A1:G1"/>
    <mergeCell ref="A2:D2"/>
    <mergeCell ref="E2:G2"/>
    <mergeCell ref="A3:D3"/>
    <mergeCell ref="E3:G3"/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" zoomScale="80" zoomScaleNormal="80" workbookViewId="0">
      <selection activeCell="D14" sqref="D1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6" t="s">
        <v>67</v>
      </c>
      <c r="C47" s="126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6" t="s">
        <v>69</v>
      </c>
      <c r="C49" s="126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6.05.2019...</vt:lpstr>
      <vt:lpstr>13.05.2019....</vt:lpstr>
      <vt:lpstr>16.05.2019....</vt:lpstr>
      <vt:lpstr>21.05.2019...</vt:lpstr>
      <vt:lpstr>30.05.2019..</vt:lpstr>
      <vt:lpstr>'30.05.2019..'!Print_Area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2019-05-31T10:52:29Z</cp:lastPrinted>
  <dcterms:created xsi:type="dcterms:W3CDTF">2013-11-15T13:45:51Z</dcterms:created>
  <dcterms:modified xsi:type="dcterms:W3CDTF">2019-05-31T10:52:31Z</dcterms:modified>
</cp:coreProperties>
</file>