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780" windowWidth="13575" windowHeight="11760" firstSheet="2" activeTab="2"/>
  </bookViews>
  <sheets>
    <sheet name="danarti gankargulebistvis" sheetId="14" state="hidden" r:id="rId1"/>
    <sheet name="danarti-198-ო  გადახრა" sheetId="16" state="hidden" r:id="rId2"/>
    <sheet name="ახალი სარგო" sheetId="29" r:id="rId3"/>
    <sheet name="ხელფასის კატეგორიები" sheetId="22" r:id="rId4"/>
    <sheet name="ნიმუში შტატები" sheetId="21" r:id="rId5"/>
  </sheets>
  <definedNames>
    <definedName name="_xlnm._FilterDatabase" localSheetId="1" hidden="1">'danarti-198-ო  გადახრა'!$B$4:$L$4</definedName>
    <definedName name="_xlnm._FilterDatabase" localSheetId="2" hidden="1">'ახალი სარგო'!$A$14:$H$39</definedName>
    <definedName name="_xlnm._FilterDatabase" localSheetId="4" hidden="1">'ნიმუში შტატები'!$A$7:$G$32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'ახალი სარგო'!$A$3:$M$39</definedName>
    <definedName name="_xlnm.Print_Area" localSheetId="3">'ხელფასის კატეგორიები'!$B$1:$M$12</definedName>
    <definedName name="_xlnm.Print_Titles" localSheetId="1">'danarti-198-ო  გადახრა'!$4:$4</definedName>
    <definedName name="_xlnm.Print_Titles" localSheetId="2">'ახალი სარგო'!$14:$14</definedName>
  </definedNames>
  <calcPr calcId="145621"/>
</workbook>
</file>

<file path=xl/calcChain.xml><?xml version="1.0" encoding="utf-8"?>
<calcChain xmlns="http://schemas.openxmlformats.org/spreadsheetml/2006/main">
  <c r="H39" i="29" l="1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G22" i="29"/>
  <c r="H22" i="29" s="1"/>
  <c r="F22" i="29"/>
  <c r="E22" i="29"/>
  <c r="H21" i="29"/>
  <c r="H20" i="29"/>
  <c r="H19" i="29"/>
  <c r="H18" i="29"/>
  <c r="G17" i="29"/>
  <c r="H17" i="29" s="1"/>
  <c r="F17" i="29"/>
  <c r="E17" i="29"/>
  <c r="H16" i="29"/>
  <c r="E15" i="29" l="1"/>
  <c r="F15" i="29"/>
  <c r="G15" i="29"/>
  <c r="H15" i="29" l="1"/>
  <c r="E11" i="29"/>
  <c r="F11" i="29"/>
  <c r="G11" i="29"/>
  <c r="H11" i="29" l="1"/>
  <c r="D5" i="21" l="1"/>
  <c r="C7" i="21"/>
  <c r="C5" i="21" s="1"/>
  <c r="D7" i="21"/>
  <c r="E7" i="21"/>
  <c r="F8" i="21"/>
  <c r="F7" i="21" s="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C35" i="21"/>
  <c r="D35" i="21"/>
  <c r="E35" i="21"/>
  <c r="E5" i="21" s="1"/>
  <c r="F35" i="21"/>
  <c r="F5" i="21" s="1"/>
  <c r="H5" i="21" s="1"/>
  <c r="C41" i="21"/>
  <c r="D41" i="21"/>
  <c r="E41" i="21"/>
  <c r="F41" i="21"/>
  <c r="C49" i="21"/>
  <c r="D49" i="21"/>
  <c r="E49" i="21"/>
  <c r="F49" i="21"/>
  <c r="H49" i="21" s="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<sst xmlns="http://schemas.openxmlformats.org/spreadsheetml/2006/main" count="438" uniqueCount="150">
  <si>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</si>
  <si>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</si>
  <si>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</si>
  <si>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</si>
  <si>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</si>
  <si>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</si>
  <si>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</si>
  <si>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</si>
  <si>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</si>
  <si>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</si>
  <si>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</si>
  <si>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</si>
  <si>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</si>
  <si>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</si>
  <si>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</si>
  <si>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</si>
  <si>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</si>
  <si>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</si>
  <si>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</si>
  <si>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</si>
  <si>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</si>
  <si>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</si>
  <si>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</si>
  <si>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</si>
  <si>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</si>
  <si>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</si>
  <si>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</si>
  <si>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</si>
  <si>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</si>
  <si>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</si>
  <si>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</si>
  <si>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</si>
  <si>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</si>
  <si>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</si>
  <si>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</si>
  <si>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</si>
  <si>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</si>
  <si>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</si>
  <si>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</si>
  <si>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</si>
  <si>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</si>
  <si>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</si>
  <si>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</si>
  <si>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</si>
  <si>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</si>
  <si>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</si>
  <si>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</si>
  <si>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</si>
  <si>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</si>
  <si>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</si>
  <si>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</si>
  <si>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</si>
  <si>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</si>
  <si>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</si>
  <si>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</si>
  <si>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</si>
  <si>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</si>
  <si>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</si>
  <si>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</si>
  <si>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</si>
  <si>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</si>
  <si>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</si>
  <si>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</si>
  <si>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</si>
  <si>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</si>
  <si>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</si>
  <si>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</si>
  <si>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</si>
  <si>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</si>
  <si>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</si>
  <si>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</si>
  <si>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</si>
  <si>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</si>
  <si>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</si>
  <si>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</si>
  <si>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</si>
  <si>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</si>
  <si>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</si>
  <si>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</si>
  <si>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</si>
  <si>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</si>
  <si>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</si>
  <si>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</si>
  <si>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</si>
  <si>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</si>
  <si>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ახალი საშტატო ახალი თანრიგებით</t>
  </si>
  <si>
    <t>მოქმედი სარგო და 1 თვის ფონდი</t>
  </si>
  <si>
    <t>ახალი სარგო და 1 თვის ფონდი</t>
  </si>
  <si>
    <t>ახალი სარგოს წლიური ეფექტი</t>
  </si>
  <si>
    <t>შტატგარეშე</t>
  </si>
  <si>
    <t>დასახელება</t>
  </si>
  <si>
    <t>შტატში</t>
  </si>
  <si>
    <t>რამდენი თანამშრომელიც გადავა ხელშეკრულებით იმდენი ჩანაწერი</t>
  </si>
  <si>
    <t>აქ ივსება ის თანამშრომლები ვინც შტატგარეშე მოსამსახურეებად უნდა გადავიდნენ და მათი ხელფასი საქონელი და მომსახურებიდან გადის</t>
  </si>
  <si>
    <t>შტატგარეშეების ანაზღაურების 2016 წლის ფაქტი</t>
  </si>
  <si>
    <t>მოქმედი რეგულაციით თანამშრომლის სტატუსი, იწერება (შტატში ან შტატგარეშე)</t>
  </si>
  <si>
    <t>თვის ფონდი სარგოს ახალი ჩარჩოს მიხედვით</t>
  </si>
  <si>
    <t>მოქმედი თანამდებობრივი სარგოს  ერთი თვის ფონდი</t>
  </si>
  <si>
    <t>რიცხოვნობა
(სულ "1" იწერება შესაბამისი თანამდებობის სტრიქონში, ვინაიდან იმდენი ჩანაწერი უნდა იყოს რამდენი თაამშრომელიცაა</t>
  </si>
  <si>
    <t>ხელშეკრულებით დასაქმებული თანამშრომლები (საქონელი და მომსახურებიდან)</t>
  </si>
  <si>
    <t>შევსების ინსტრუქცია</t>
  </si>
  <si>
    <t>მე-4 სვეტში ივსება თანამდებობრივი სარგო, მე-5 სვეტში ივსება ფაქტიური შრომის ანაზღაურება თვეში</t>
  </si>
  <si>
    <t xml:space="preserve">ფაქტიური შრომის ანაზღაურება </t>
  </si>
  <si>
    <t>სახელმწიფო პოლიტიკური თანამდებობის პირები</t>
  </si>
  <si>
    <t>რამდენი თანამშრომელიც გადავა ადმინისტრაციულ ხელშეკრულებაში იმდენი ჩანაწერი</t>
  </si>
  <si>
    <t>ადმინისტრაციული ხელშეკრულებით დასაქმებული თანამშრომლის დასახელება</t>
  </si>
  <si>
    <t>საჯარო დაწესებულების მესამე კატეგორიის უმცროსი სპეციალისტის თანამდებობა</t>
  </si>
  <si>
    <t>იმდენი სტრიქონი რამდენი თანამშრომელიცაა შესაბამის იერარქიაში</t>
  </si>
  <si>
    <r>
      <t xml:space="preserve">საჯარო დაწესებულების მეორე კატეგორიის უმცროსი სპეციალისტის თანამდებობა </t>
    </r>
    <r>
      <rPr>
        <b/>
        <sz val="11"/>
        <color theme="1"/>
        <rFont val="Sylfaen"/>
        <family val="1"/>
      </rPr>
      <t>(თანაშემწე)</t>
    </r>
  </si>
  <si>
    <r>
      <t xml:space="preserve">საჯარო დაწესებულების პირველი კატეგორიის უმცროსი სპეციალისტის 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</si>
  <si>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მესამე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</si>
  <si>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მეორე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ან უფროსი სპეციალისტი ან სპეციალისტი)</t>
    </r>
  </si>
  <si>
    <r>
      <t xml:space="preserve">საჯარო დაწესებულების პირველი კატეგორიის უფროსი სპეციალისტის თანამდებობა;
</t>
    </r>
    <r>
      <rPr>
        <b/>
        <sz val="11"/>
        <rFont val="Sylfaen"/>
        <family val="1"/>
      </rPr>
      <t>(სამმართველოს უფროსის მოადგილე და გათანაბრებული პირები)</t>
    </r>
  </si>
  <si>
    <t>იმდენი სტრიქონი რამდენი მოადგილეცაა სამმართველოში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</si>
  <si>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სასამართლოებთან ურთიერთობის სამმართველო</t>
    </r>
    <r>
      <rPr>
        <b/>
        <sz val="11"/>
        <color theme="1"/>
        <rFont val="Sylfaen"/>
        <family val="1"/>
      </rPr>
      <t xml:space="preserve">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 xml:space="preserve">(სამმართველოს უფროსი </t>
    </r>
    <r>
      <rPr>
        <b/>
        <sz val="11"/>
        <rFont val="Sylfaen"/>
        <family val="1"/>
      </rPr>
      <t>და გათანაბრებული პირები)</t>
    </r>
  </si>
  <si>
    <t>რამდენი სამმართველოცაა დეპარტამენტის შიგნით იმდენჯერ გაიმეორეთ ეს ჩანაწერი და იერარქია მის ქვემოთ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</si>
  <si>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სამართალწარმოების სამმართველო</t>
    </r>
    <r>
      <rPr>
        <b/>
        <sz val="11"/>
        <color theme="1"/>
        <rFont val="Sylfaen"/>
        <family val="1"/>
      </rPr>
      <t xml:space="preserve">)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 xml:space="preserve">(სამმართველოს უფროსი </t>
    </r>
    <r>
      <rPr>
        <b/>
        <sz val="11"/>
        <rFont val="Sylfaen"/>
        <family val="1"/>
      </rPr>
      <t>და გათანაბრებული პირები)</t>
    </r>
  </si>
  <si>
    <r>
      <t>საჯარო დაწესებულების პირველადი სტრუქტურული ერთეულის  ხელმძღვანელის მოადგილე (</t>
    </r>
    <r>
      <rPr>
        <b/>
        <sz val="11"/>
        <rFont val="Sylfaen"/>
        <family val="1"/>
      </rPr>
      <t>დეპარტამენტის უფროსის მოადგილე და გათანაბრებული პირები)</t>
    </r>
  </si>
  <si>
    <t>იმდენი სტრიქონი რამდენი მოადგილეცაა დეპარტამენტში</t>
  </si>
  <si>
    <r>
      <t>საჯარო დაწესებულების პირველადი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მითითებით, </t>
    </r>
    <r>
      <rPr>
        <b/>
        <sz val="11"/>
        <color rgb="FFFF0000"/>
        <rFont val="Sylfaen"/>
        <family val="1"/>
      </rPr>
      <t>მაგ: იურიდიული დეპარტამენტი</t>
    </r>
    <r>
      <rPr>
        <b/>
        <sz val="11"/>
        <color theme="1"/>
        <rFont val="Sylfaen"/>
        <family val="1"/>
      </rPr>
      <t>)</t>
    </r>
    <r>
      <rPr>
        <sz val="11"/>
        <color theme="1"/>
        <rFont val="Sylfaen"/>
        <family val="1"/>
      </rPr>
      <t xml:space="preserve">  ხელმძღვანელი; </t>
    </r>
    <r>
      <rPr>
        <b/>
        <sz val="11"/>
        <color theme="1"/>
        <rFont val="Sylfaen"/>
        <family val="1"/>
      </rPr>
      <t xml:space="preserve">(დეპარტამენტის უფროსი და </t>
    </r>
    <r>
      <rPr>
        <b/>
        <sz val="11"/>
        <rFont val="Sylfaen"/>
        <family val="1"/>
      </rPr>
      <t>გათანაბრებული პირები)</t>
    </r>
  </si>
  <si>
    <t>რამდენი დეპარტამენტიცაა (ან სხვა სახის პირველადი სტრუქტურული ერთეული მაგ: სამმართველო, სამსახური, განყოფილება) იმდენჯერ გაიმეორეთ ეს ჩანაწერი და იერარქია მის ქვემოთ</t>
  </si>
  <si>
    <r>
      <t>საჯარო დაწესებულების მეორადი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მითითბით, მაგ: </t>
    </r>
    <r>
      <rPr>
        <b/>
        <sz val="11"/>
        <color rgb="FFFF0000"/>
        <rFont val="Sylfaen"/>
        <family val="1"/>
      </rPr>
      <t>საბიუჯეტო პოლიტიკის სამმართველო</t>
    </r>
    <r>
      <rPr>
        <b/>
        <sz val="11"/>
        <color theme="1"/>
        <rFont val="Sylfaen"/>
        <family val="1"/>
      </rPr>
      <t xml:space="preserve">) </t>
    </r>
    <r>
      <rPr>
        <sz val="11"/>
        <color theme="1"/>
        <rFont val="Sylfaen"/>
        <family val="1"/>
      </rPr>
      <t xml:space="preserve">ხელმძღვანელი </t>
    </r>
    <r>
      <rPr>
        <b/>
        <sz val="11"/>
        <color theme="1"/>
        <rFont val="Sylfaen"/>
        <family val="1"/>
      </rPr>
      <t>(სამმართველოს უფროსი</t>
    </r>
    <r>
      <rPr>
        <b/>
        <sz val="11"/>
        <rFont val="Sylfaen"/>
        <family val="1"/>
      </rPr>
      <t>)</t>
    </r>
  </si>
  <si>
    <r>
      <t>საჯარო დაწესებულების პირველადი სტრუქტურული ერთეულის  ხელმძღვანელის მოადგილე (</t>
    </r>
    <r>
      <rPr>
        <b/>
        <sz val="11"/>
        <rFont val="Sylfaen"/>
        <family val="1"/>
      </rPr>
      <t>დეპარტამენტის უფროსის მოადგილე)</t>
    </r>
  </si>
  <si>
    <r>
      <t>საჯარო დაწესებულების პირველადი სტრუქტურული ერთეულის (</t>
    </r>
    <r>
      <rPr>
        <b/>
        <sz val="11"/>
        <color theme="1"/>
        <rFont val="Sylfaen"/>
        <family val="1"/>
      </rPr>
      <t xml:space="preserve">დასახელების მითითებით, </t>
    </r>
    <r>
      <rPr>
        <b/>
        <sz val="11"/>
        <color rgb="FFFF0000"/>
        <rFont val="Sylfaen"/>
        <family val="1"/>
      </rPr>
      <t>მაგ: საბიუჯეტო დეპარტამენტი</t>
    </r>
    <r>
      <rPr>
        <b/>
        <sz val="11"/>
        <color theme="1"/>
        <rFont val="Sylfaen"/>
        <family val="1"/>
      </rPr>
      <t>)</t>
    </r>
    <r>
      <rPr>
        <sz val="11"/>
        <color theme="1"/>
        <rFont val="Sylfaen"/>
        <family val="1"/>
      </rPr>
      <t xml:space="preserve">  ხელმძღვანელი; </t>
    </r>
    <r>
      <rPr>
        <b/>
        <sz val="11"/>
        <color theme="1"/>
        <rFont val="Sylfaen"/>
        <family val="1"/>
      </rPr>
      <t>(დეპარტამენტის უფროსი</t>
    </r>
    <r>
      <rPr>
        <b/>
        <sz val="11"/>
        <rFont val="Sylfaen"/>
        <family val="1"/>
      </rPr>
      <t>)</t>
    </r>
  </si>
  <si>
    <t>დღეს არსებული მდგომარეობით შტატშია თუ შტატგარეშე</t>
  </si>
  <si>
    <t>საჯარო მოხელის თანამდებობის დასახელება</t>
  </si>
  <si>
    <r>
      <t xml:space="preserve">მე-4 სვეტში ივსება დღეს არსებული თანამდებობრივი სარგო მხოლოდ, მე-6 სვეტში ითვლება წლიური ეფექტი (12-ზე ნამრავლი) და არა 2017 წლის ხარჯი;
</t>
    </r>
    <r>
      <rPr>
        <b/>
        <sz val="11"/>
        <rFont val="Calibri"/>
        <family val="2"/>
      </rPr>
      <t/>
    </r>
  </si>
  <si>
    <t>სულ (მოხელე + პოლიტიკური თანამდებობა + ადმინისტრაციული ხელშეკრულება)</t>
  </si>
  <si>
    <t xml:space="preserve">აქ ჯამდება მოხელე, ადმინიტრაციული ხელშეკრულება და პოლიტიკური თანამდებობის პირების შრომის ანაზღაურება და თუ მე-8 სვეტში უაყოფით რიცხვი მივიღეთ რომელიც არ ბალანსდება შტატგარეშეების ანაზღაურების შემცირებით ახალი სარგოების უნდა გადაიხედოს და შიერჩეს უფრო დაბალი კატეგორიის ჩარჩო </t>
  </si>
  <si>
    <t>სხვაობა წლიურ გეგმასა და წლიურ ეფექტს შორის</t>
  </si>
  <si>
    <t>2017 წლის ბიუჯეტის დაზუსტებული გეგმის შრომის ანაზღაურება</t>
  </si>
  <si>
    <r>
      <t xml:space="preserve">რიცხოვნობა
</t>
    </r>
    <r>
      <rPr>
        <sz val="11"/>
        <rFont val="Calibri"/>
        <family val="2"/>
      </rPr>
      <t>(სულ "1" იწერება შესაბამისი თანამდებობის სტრიქონში, ვინაიდან იმდენი ჩანაწერი უნდა იყოს რამდენი თაამშრომელიცაა)</t>
    </r>
  </si>
  <si>
    <t xml:space="preserve">სულ საბიუჯეტო ორგანიზაციის ახალი საშტატო განრიგი შრომის ანაზღაურებიდან </t>
  </si>
  <si>
    <r>
      <t xml:space="preserve">საჯარო დაწესებულების პირველი კატეგორიის უმცროსი სპეციალისტის  </t>
    </r>
    <r>
      <rPr>
        <b/>
        <sz val="11"/>
        <color theme="1"/>
        <rFont val="Sylfaen"/>
        <family val="1"/>
      </rPr>
      <t>(სპეციალისტი)</t>
    </r>
  </si>
  <si>
    <r>
      <t xml:space="preserve">საჯარო დაწესებულების მესამე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(უფროსი სპეციალისტი)</t>
    </r>
  </si>
  <si>
    <r>
      <t xml:space="preserve">საჯარო დაწესებულების მეორე კატეგორიის უფროსი სპეციალისტის თანამდებობა; </t>
    </r>
    <r>
      <rPr>
        <b/>
        <sz val="11"/>
        <color theme="1"/>
        <rFont val="Sylfaen"/>
        <family val="1"/>
      </rPr>
      <t>(მთავარი სპეციალისტი)</t>
    </r>
  </si>
  <si>
    <r>
      <t xml:space="preserve">საჯარო დაწესებულების პირველი კატეგორიის უფროსი სპეციალისტის თანამდებობა;
</t>
    </r>
    <r>
      <rPr>
        <b/>
        <sz val="11"/>
        <color theme="1"/>
        <rFont val="Sylfaen"/>
        <family val="1"/>
      </rPr>
      <t xml:space="preserve">(სამმართველოს უფროსის მოადგილე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</si>
  <si>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 xml:space="preserve">საჯარო დაწესებულების მეორადი სტრუქტურული ერთეულის ხელმძღვანელის თანამდებობა; </t>
    </r>
    <r>
      <rPr>
        <b/>
        <sz val="11"/>
        <color theme="1"/>
        <rFont val="Sylfaen"/>
        <family val="1"/>
      </rPr>
      <t xml:space="preserve">(სამმართველოს უფროსი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</si>
  <si>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>საჯარო დაწესებულების პირველადი სტრუქტურული ერთეულის  ხელმძღვანელის მოადგილის თანამდებობა; (</t>
    </r>
    <r>
      <rPr>
        <b/>
        <sz val="11"/>
        <color theme="1"/>
        <rFont val="Sylfaen"/>
        <family val="1"/>
      </rPr>
      <t xml:space="preserve">დეპარტამენტის უფროსის მოადგილე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</si>
  <si>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r>
      <t xml:space="preserve">საჯარო დაწესებულების პირველადი სტრუქტურული ერთეულის  ხელმძღვანელის თანამდებობა; </t>
    </r>
    <r>
      <rPr>
        <b/>
        <sz val="11"/>
        <color theme="1"/>
        <rFont val="Sylfaen"/>
        <family val="1"/>
      </rPr>
      <t xml:space="preserve">(დეპარტამენტის უფროსი და </t>
    </r>
    <r>
      <rPr>
        <b/>
        <sz val="11"/>
        <color rgb="FFFF0000"/>
        <rFont val="Sylfaen"/>
        <family val="1"/>
      </rPr>
      <t>გათანაბრებული პირები)</t>
    </r>
  </si>
  <si>
    <t>ნომინალში</t>
  </si>
  <si>
    <t>სახელმწიფო ბიუჯეტის საჯარო მოხელეების იერარქიული რანგის აღწერა</t>
  </si>
  <si>
    <t>თანამდებობათა იერარქია</t>
  </si>
  <si>
    <t>რანგი</t>
  </si>
  <si>
    <t>იერარქია</t>
  </si>
  <si>
    <t>შტატი</t>
  </si>
  <si>
    <t>ადმ.ხელშ</t>
  </si>
  <si>
    <t>2017 წლის დამტკიცებული გეგმა</t>
  </si>
  <si>
    <t xml:space="preserve">წარმოდგენილი პროექტი 134 373 ლარით ნაკლებია 2016 წლის საკასო ხარჯზე (2016 წლის საკასო ხარჯი - 4 273 773) </t>
  </si>
  <si>
    <t>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</si>
</sst>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Sylfaen"/>
      <family val="1"/>
    </font>
    <font>
      <b/>
      <sz val="11"/>
      <name val="Calibri"/>
      <family val="2"/>
    </font>
    <font>
      <b/>
      <sz val="11"/>
      <color theme="1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b/>
      <sz val="11"/>
      <color rgb="FFFF0000"/>
      <name val="Sylfaen"/>
      <family val="1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auto="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3" fillId="0" borderId="0"/>
    <xf numFmtId="164" fontId="13" fillId="0" borderId="0" applyFont="0" applyFill="0" applyBorder="0" applyAlignment="0" applyProtection="0"/>
  </cellStyleXfs>
  <cellXfs count="2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 applyAlignment="1">
      <alignment wrapText="1"/>
    </xf>
    <xf numFmtId="0" fontId="14" fillId="0" borderId="0" xfId="3" applyFont="1" applyFill="1" applyBorder="1" applyAlignment="1">
      <alignment vertical="top"/>
    </xf>
    <xf numFmtId="165" fontId="14" fillId="8" borderId="8" xfId="3" applyNumberFormat="1" applyFont="1" applyFill="1" applyBorder="1"/>
    <xf numFmtId="165" fontId="14" fillId="0" borderId="8" xfId="3" applyNumberFormat="1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4" fillId="0" borderId="7" xfId="3" applyFont="1" applyFill="1" applyBorder="1" applyAlignment="1">
      <alignment vertical="top" wrapText="1"/>
    </xf>
    <xf numFmtId="165" fontId="14" fillId="8" borderId="1" xfId="3" applyNumberFormat="1" applyFont="1" applyFill="1" applyBorder="1"/>
    <xf numFmtId="165" fontId="14" fillId="0" borderId="1" xfId="3" applyNumberFormat="1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vertical="top" wrapText="1"/>
    </xf>
    <xf numFmtId="165" fontId="16" fillId="9" borderId="1" xfId="3" applyNumberFormat="1" applyFont="1" applyFill="1" applyBorder="1" applyAlignment="1">
      <alignment horizontal="center" vertical="center"/>
    </xf>
    <xf numFmtId="165" fontId="16" fillId="9" borderId="1" xfId="4" applyNumberFormat="1" applyFont="1" applyFill="1" applyBorder="1" applyAlignment="1">
      <alignment horizontal="center" vertical="center"/>
    </xf>
    <xf numFmtId="0" fontId="16" fillId="9" borderId="1" xfId="3" applyFont="1" applyFill="1" applyBorder="1" applyAlignment="1">
      <alignment horizontal="center" vertical="center" wrapText="1"/>
    </xf>
    <xf numFmtId="0" fontId="14" fillId="9" borderId="5" xfId="3" applyFont="1" applyFill="1" applyBorder="1" applyAlignment="1">
      <alignment vertical="top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5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/>
    </xf>
    <xf numFmtId="0" fontId="14" fillId="8" borderId="0" xfId="3" applyFont="1" applyFill="1" applyBorder="1"/>
    <xf numFmtId="0" fontId="14" fillId="8" borderId="0" xfId="3" applyFont="1" applyFill="1" applyBorder="1" applyAlignment="1">
      <alignment horizontal="center"/>
    </xf>
    <xf numFmtId="0" fontId="14" fillId="8" borderId="0" xfId="3" applyFont="1" applyFill="1" applyBorder="1" applyAlignment="1">
      <alignment wrapText="1"/>
    </xf>
    <xf numFmtId="0" fontId="14" fillId="8" borderId="0" xfId="3" applyFont="1" applyFill="1" applyBorder="1" applyAlignment="1">
      <alignment vertical="top"/>
    </xf>
    <xf numFmtId="0" fontId="14" fillId="0" borderId="1" xfId="3" applyFont="1" applyFill="1" applyBorder="1" applyAlignment="1">
      <alignment vertical="top" wrapText="1"/>
    </xf>
    <xf numFmtId="165" fontId="16" fillId="8" borderId="1" xfId="3" applyNumberFormat="1" applyFont="1" applyFill="1" applyBorder="1" applyAlignment="1">
      <alignment horizontal="center" vertical="center"/>
    </xf>
    <xf numFmtId="165" fontId="16" fillId="7" borderId="1" xfId="4" applyNumberFormat="1" applyFont="1" applyFill="1" applyBorder="1" applyAlignment="1">
      <alignment horizontal="center" vertical="center"/>
    </xf>
    <xf numFmtId="165" fontId="16" fillId="7" borderId="1" xfId="3" applyNumberFormat="1" applyFont="1" applyFill="1" applyBorder="1" applyAlignment="1">
      <alignment horizontal="center" vertical="center"/>
    </xf>
    <xf numFmtId="0" fontId="16" fillId="7" borderId="1" xfId="3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vertical="top" wrapText="1"/>
    </xf>
    <xf numFmtId="0" fontId="16" fillId="8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/>
    </xf>
    <xf numFmtId="165" fontId="14" fillId="8" borderId="12" xfId="3" applyNumberFormat="1" applyFont="1" applyFill="1" applyBorder="1"/>
    <xf numFmtId="165" fontId="14" fillId="0" borderId="9" xfId="3" applyNumberFormat="1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left" vertical="center" wrapText="1"/>
    </xf>
    <xf numFmtId="165" fontId="14" fillId="8" borderId="11" xfId="3" applyNumberFormat="1" applyFont="1" applyFill="1" applyBorder="1"/>
    <xf numFmtId="165" fontId="14" fillId="0" borderId="6" xfId="3" applyNumberFormat="1" applyFont="1" applyFill="1" applyBorder="1" applyAlignment="1">
      <alignment horizontal="center" vertical="center"/>
    </xf>
    <xf numFmtId="165" fontId="16" fillId="8" borderId="11" xfId="3" applyNumberFormat="1" applyFont="1" applyFill="1" applyBorder="1" applyAlignment="1">
      <alignment horizontal="center" vertical="center"/>
    </xf>
    <xf numFmtId="165" fontId="16" fillId="6" borderId="6" xfId="4" applyNumberFormat="1" applyFont="1" applyFill="1" applyBorder="1" applyAlignment="1">
      <alignment horizontal="center" vertical="center"/>
    </xf>
    <xf numFmtId="165" fontId="16" fillId="6" borderId="1" xfId="3" applyNumberFormat="1" applyFont="1" applyFill="1" applyBorder="1" applyAlignment="1">
      <alignment horizontal="center" vertical="center"/>
    </xf>
    <xf numFmtId="0" fontId="16" fillId="6" borderId="1" xfId="3" applyFont="1" applyFill="1" applyBorder="1" applyAlignment="1">
      <alignment horizontal="center" vertical="center" wrapText="1"/>
    </xf>
    <xf numFmtId="0" fontId="16" fillId="6" borderId="5" xfId="3" applyFont="1" applyFill="1" applyBorder="1" applyAlignment="1">
      <alignment horizontal="center" vertical="center"/>
    </xf>
    <xf numFmtId="0" fontId="16" fillId="8" borderId="10" xfId="3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 wrapText="1"/>
    </xf>
    <xf numFmtId="165" fontId="14" fillId="0" borderId="9" xfId="3" applyNumberFormat="1" applyFont="1" applyFill="1" applyBorder="1" applyAlignment="1">
      <alignment horizontal="center"/>
    </xf>
    <xf numFmtId="165" fontId="14" fillId="0" borderId="8" xfId="3" applyNumberFormat="1" applyFont="1" applyFill="1" applyBorder="1" applyAlignment="1">
      <alignment horizontal="center"/>
    </xf>
    <xf numFmtId="0" fontId="15" fillId="0" borderId="8" xfId="3" applyFont="1" applyFill="1" applyBorder="1" applyAlignment="1">
      <alignment horizontal="left" wrapText="1"/>
    </xf>
    <xf numFmtId="0" fontId="14" fillId="0" borderId="7" xfId="3" applyFont="1" applyFill="1" applyBorder="1" applyAlignment="1">
      <alignment horizontal="left" vertical="top" wrapText="1"/>
    </xf>
    <xf numFmtId="165" fontId="14" fillId="0" borderId="6" xfId="3" applyNumberFormat="1" applyFont="1" applyFill="1" applyBorder="1" applyAlignment="1">
      <alignment horizontal="center"/>
    </xf>
    <xf numFmtId="165" fontId="14" fillId="0" borderId="1" xfId="3" applyNumberFormat="1" applyFont="1" applyFill="1" applyBorder="1" applyAlignment="1">
      <alignment horizontal="center"/>
    </xf>
    <xf numFmtId="0" fontId="15" fillId="0" borderId="1" xfId="3" applyFont="1" applyFill="1" applyBorder="1" applyAlignment="1">
      <alignment horizontal="left" wrapText="1"/>
    </xf>
    <xf numFmtId="0" fontId="14" fillId="0" borderId="5" xfId="3" applyFont="1" applyFill="1" applyBorder="1" applyAlignment="1">
      <alignment horizontal="left" vertical="top" wrapText="1"/>
    </xf>
    <xf numFmtId="0" fontId="18" fillId="0" borderId="1" xfId="3" applyFont="1" applyFill="1" applyBorder="1" applyAlignment="1">
      <alignment horizontal="left" wrapText="1"/>
    </xf>
    <xf numFmtId="165" fontId="14" fillId="8" borderId="10" xfId="3" applyNumberFormat="1" applyFont="1" applyFill="1" applyBorder="1"/>
    <xf numFmtId="165" fontId="16" fillId="8" borderId="22" xfId="3" applyNumberFormat="1" applyFont="1" applyFill="1" applyBorder="1" applyAlignment="1">
      <alignment horizontal="center" vertical="center"/>
    </xf>
    <xf numFmtId="0" fontId="16" fillId="6" borderId="4" xfId="3" applyFont="1" applyFill="1" applyBorder="1" applyAlignment="1">
      <alignment horizontal="center" vertical="center" wrapText="1"/>
    </xf>
    <xf numFmtId="165" fontId="16" fillId="6" borderId="3" xfId="3" applyNumberFormat="1" applyFont="1" applyFill="1" applyBorder="1" applyAlignment="1">
      <alignment horizontal="center" vertical="center"/>
    </xf>
    <xf numFmtId="0" fontId="16" fillId="6" borderId="3" xfId="3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vertical="top" wrapText="1"/>
    </xf>
    <xf numFmtId="165" fontId="16" fillId="8" borderId="21" xfId="3" applyNumberFormat="1" applyFont="1" applyFill="1" applyBorder="1" applyAlignment="1">
      <alignment horizontal="center" vertical="center" wrapText="1"/>
    </xf>
    <xf numFmtId="165" fontId="16" fillId="8" borderId="21" xfId="3" applyNumberFormat="1" applyFont="1" applyFill="1" applyBorder="1" applyAlignment="1">
      <alignment horizontal="center" vertical="center"/>
    </xf>
    <xf numFmtId="0" fontId="16" fillId="8" borderId="21" xfId="3" applyFont="1" applyFill="1" applyBorder="1" applyAlignment="1">
      <alignment horizontal="center" vertical="center" wrapText="1"/>
    </xf>
    <xf numFmtId="0" fontId="16" fillId="8" borderId="21" xfId="3" applyFont="1" applyFill="1" applyBorder="1" applyAlignment="1">
      <alignment horizontal="center" vertical="center"/>
    </xf>
    <xf numFmtId="165" fontId="16" fillId="9" borderId="21" xfId="3" applyNumberFormat="1" applyFont="1" applyFill="1" applyBorder="1" applyAlignment="1">
      <alignment horizontal="center" vertical="center"/>
    </xf>
    <xf numFmtId="165" fontId="16" fillId="9" borderId="21" xfId="3" applyNumberFormat="1" applyFont="1" applyFill="1" applyBorder="1" applyAlignment="1">
      <alignment horizontal="center" vertical="center" wrapText="1"/>
    </xf>
    <xf numFmtId="0" fontId="16" fillId="9" borderId="21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3" fillId="0" borderId="0" xfId="3"/>
    <xf numFmtId="166" fontId="14" fillId="0" borderId="1" xfId="4" applyNumberFormat="1" applyFont="1" applyFill="1" applyBorder="1" applyAlignment="1">
      <alignment horizontal="center" vertical="center"/>
    </xf>
    <xf numFmtId="0" fontId="15" fillId="10" borderId="1" xfId="3" applyFont="1" applyFill="1" applyBorder="1" applyAlignment="1">
      <alignment horizontal="left" wrapText="1" indent="1"/>
    </xf>
    <xf numFmtId="0" fontId="12" fillId="10" borderId="1" xfId="3" applyFont="1" applyFill="1" applyBorder="1" applyAlignment="1">
      <alignment horizontal="center" vertical="center" wrapText="1"/>
    </xf>
    <xf numFmtId="0" fontId="15" fillId="11" borderId="1" xfId="3" applyFont="1" applyFill="1" applyBorder="1" applyAlignment="1">
      <alignment horizontal="left" wrapText="1" indent="1"/>
    </xf>
    <xf numFmtId="0" fontId="12" fillId="11" borderId="1" xfId="3" applyFont="1" applyFill="1" applyBorder="1" applyAlignment="1">
      <alignment horizontal="center" vertical="center" wrapText="1"/>
    </xf>
    <xf numFmtId="0" fontId="15" fillId="12" borderId="1" xfId="3" applyFont="1" applyFill="1" applyBorder="1" applyAlignment="1">
      <alignment horizontal="left" wrapText="1" indent="1"/>
    </xf>
    <xf numFmtId="0" fontId="12" fillId="12" borderId="1" xfId="3" applyFont="1" applyFill="1" applyBorder="1" applyAlignment="1">
      <alignment horizontal="center" vertical="center" wrapText="1"/>
    </xf>
    <xf numFmtId="0" fontId="15" fillId="13" borderId="1" xfId="3" applyFont="1" applyFill="1" applyBorder="1" applyAlignment="1">
      <alignment horizontal="left" wrapText="1" indent="1"/>
    </xf>
    <xf numFmtId="0" fontId="12" fillId="13" borderId="1" xfId="3" applyFont="1" applyFill="1" applyBorder="1" applyAlignment="1">
      <alignment horizontal="center" vertical="center" wrapText="1"/>
    </xf>
    <xf numFmtId="0" fontId="15" fillId="14" borderId="1" xfId="3" applyFont="1" applyFill="1" applyBorder="1" applyAlignment="1">
      <alignment horizontal="left" wrapText="1" indent="1"/>
    </xf>
    <xf numFmtId="0" fontId="12" fillId="14" borderId="1" xfId="3" applyFont="1" applyFill="1" applyBorder="1" applyAlignment="1">
      <alignment horizontal="center" vertical="center" wrapText="1"/>
    </xf>
    <xf numFmtId="0" fontId="15" fillId="15" borderId="1" xfId="3" applyFont="1" applyFill="1" applyBorder="1" applyAlignment="1">
      <alignment horizontal="left" wrapText="1" indent="1"/>
    </xf>
    <xf numFmtId="0" fontId="12" fillId="15" borderId="1" xfId="3" applyFont="1" applyFill="1" applyBorder="1" applyAlignment="1">
      <alignment horizontal="center" vertical="center" wrapText="1"/>
    </xf>
    <xf numFmtId="0" fontId="15" fillId="16" borderId="1" xfId="3" applyFont="1" applyFill="1" applyBorder="1" applyAlignment="1">
      <alignment horizontal="left" wrapText="1" indent="1"/>
    </xf>
    <xf numFmtId="0" fontId="12" fillId="16" borderId="1" xfId="3" applyFont="1" applyFill="1" applyBorder="1" applyAlignment="1">
      <alignment horizontal="center" vertical="center" wrapText="1"/>
    </xf>
    <xf numFmtId="0" fontId="15" fillId="17" borderId="1" xfId="3" applyFont="1" applyFill="1" applyBorder="1" applyAlignment="1">
      <alignment horizontal="left" wrapText="1" indent="1"/>
    </xf>
    <xf numFmtId="0" fontId="12" fillId="17" borderId="1" xfId="3" applyFont="1" applyFill="1" applyBorder="1" applyAlignment="1">
      <alignment horizontal="center" vertical="center" wrapText="1"/>
    </xf>
    <xf numFmtId="0" fontId="15" fillId="18" borderId="1" xfId="3" applyFont="1" applyFill="1" applyBorder="1" applyAlignment="1">
      <alignment horizontal="left" vertical="center" wrapText="1" indent="1"/>
    </xf>
    <xf numFmtId="0" fontId="12" fillId="18" borderId="1" xfId="3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horizontal="center" vertical="center"/>
    </xf>
    <xf numFmtId="0" fontId="12" fillId="6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2" fillId="2" borderId="23" xfId="1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20" xfId="0" applyFont="1" applyFill="1" applyBorder="1"/>
    <xf numFmtId="3" fontId="22" fillId="2" borderId="1" xfId="1" applyNumberFormat="1" applyFont="1" applyFill="1" applyBorder="1" applyAlignment="1">
      <alignment horizontal="center" vertical="center"/>
    </xf>
    <xf numFmtId="3" fontId="22" fillId="2" borderId="0" xfId="1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1" fillId="0" borderId="1" xfId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center" vertical="center" wrapText="1"/>
    </xf>
    <xf numFmtId="3" fontId="22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top"/>
    </xf>
    <xf numFmtId="3" fontId="22" fillId="0" borderId="1" xfId="1" applyNumberFormat="1" applyFont="1" applyFill="1" applyBorder="1" applyAlignment="1">
      <alignment horizontal="center" vertical="center"/>
    </xf>
    <xf numFmtId="3" fontId="22" fillId="0" borderId="1" xfId="1" applyNumberFormat="1" applyFont="1" applyFill="1" applyBorder="1" applyAlignment="1">
      <alignment horizontal="left" vertical="center"/>
    </xf>
    <xf numFmtId="0" fontId="27" fillId="0" borderId="0" xfId="0" applyFont="1" applyFill="1" applyAlignment="1">
      <alignment horizontal="left"/>
    </xf>
    <xf numFmtId="0" fontId="28" fillId="0" borderId="1" xfId="1" applyFont="1" applyFill="1" applyBorder="1" applyAlignment="1">
      <alignment horizontal="left" vertical="center" wrapText="1"/>
    </xf>
    <xf numFmtId="3" fontId="26" fillId="0" borderId="1" xfId="1" applyNumberFormat="1" applyFont="1" applyFill="1" applyBorder="1" applyAlignment="1">
      <alignment horizontal="left" vertical="center"/>
    </xf>
    <xf numFmtId="3" fontId="29" fillId="0" borderId="1" xfId="1" applyNumberFormat="1" applyFont="1" applyFill="1" applyBorder="1" applyAlignment="1">
      <alignment horizontal="left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5" fillId="2" borderId="0" xfId="0" applyNumberFormat="1" applyFont="1" applyFill="1"/>
    <xf numFmtId="49" fontId="21" fillId="19" borderId="1" xfId="1" applyNumberFormat="1" applyFont="1" applyFill="1" applyBorder="1" applyAlignment="1">
      <alignment horizontal="center" vertical="center" wrapText="1"/>
    </xf>
    <xf numFmtId="49" fontId="23" fillId="2" borderId="1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49" fontId="25" fillId="5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21" fillId="2" borderId="0" xfId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14" fillId="0" borderId="1" xfId="3" applyFont="1" applyFill="1" applyBorder="1" applyAlignment="1">
      <alignment horizontal="center" vertical="center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211" t="s">
        <v>69</v>
      </c>
      <c r="E3" s="211"/>
      <c r="F3" s="211"/>
      <c r="G3" s="211"/>
      <c r="H3" s="211"/>
      <c r="I3" s="211"/>
      <c r="J3" s="212" t="s">
        <v>70</v>
      </c>
      <c r="K3" s="213"/>
      <c r="L3" s="214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216"/>
      <c r="E1" s="216"/>
      <c r="F1" s="216"/>
    </row>
    <row r="2" spans="2:12" ht="68.25" customHeight="1" x14ac:dyDescent="0.25">
      <c r="B2" s="215" t="s">
        <v>76</v>
      </c>
      <c r="C2" s="215"/>
      <c r="D2" s="215"/>
      <c r="E2" s="215"/>
      <c r="F2" s="215"/>
    </row>
    <row r="3" spans="2:12" ht="15.75" thickBot="1" x14ac:dyDescent="0.3">
      <c r="B3" s="49"/>
      <c r="C3" s="49"/>
      <c r="D3" s="217" t="s">
        <v>83</v>
      </c>
      <c r="E3" s="217"/>
      <c r="F3" s="217"/>
      <c r="G3" s="217" t="s">
        <v>84</v>
      </c>
      <c r="H3" s="217"/>
      <c r="I3" s="217"/>
      <c r="J3" s="217" t="s">
        <v>70</v>
      </c>
      <c r="K3" s="217"/>
      <c r="L3" s="217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5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9"/>
  <sheetViews>
    <sheetView tabSelected="1" view="pageBreakPreview" zoomScaleNormal="100" zoomScaleSheetLayoutView="100" workbookViewId="0">
      <pane ySplit="14" topLeftCell="A15" activePane="bottomLeft" state="frozen"/>
      <selection pane="bottomLeft" activeCell="E1" sqref="E1:E1048576"/>
    </sheetView>
  </sheetViews>
  <sheetFormatPr defaultRowHeight="12.75" x14ac:dyDescent="0.2"/>
  <cols>
    <col min="1" max="1" width="8.28515625" style="205" customWidth="1"/>
    <col min="2" max="2" width="10.28515625" style="181" customWidth="1"/>
    <col min="3" max="3" width="8.28515625" style="181" customWidth="1"/>
    <col min="4" max="4" width="45.28515625" style="181" customWidth="1"/>
    <col min="5" max="5" width="14.28515625" style="181" customWidth="1"/>
    <col min="6" max="7" width="16.85546875" style="181" customWidth="1"/>
    <col min="8" max="8" width="15.28515625" style="181" customWidth="1"/>
    <col min="9" max="9" width="13.7109375" style="200" customWidth="1"/>
    <col min="10" max="10" width="10.42578125" style="181" customWidth="1"/>
    <col min="11" max="12" width="9.140625" style="181"/>
    <col min="13" max="13" width="7.85546875" style="181" customWidth="1"/>
    <col min="14" max="16384" width="9.140625" style="181"/>
  </cols>
  <sheetData>
    <row r="1" spans="1:13" hidden="1" x14ac:dyDescent="0.2">
      <c r="E1" s="180">
        <v>2000</v>
      </c>
      <c r="F1" s="180">
        <v>2200</v>
      </c>
      <c r="G1" s="180">
        <v>2500</v>
      </c>
      <c r="H1" s="180">
        <v>2800</v>
      </c>
    </row>
    <row r="2" spans="1:13" hidden="1" x14ac:dyDescent="0.2">
      <c r="E2" s="180">
        <v>1600</v>
      </c>
      <c r="F2" s="180">
        <v>1800</v>
      </c>
      <c r="G2" s="180">
        <v>2000</v>
      </c>
      <c r="H2" s="180">
        <v>2200</v>
      </c>
    </row>
    <row r="3" spans="1:13" hidden="1" x14ac:dyDescent="0.2">
      <c r="E3" s="180">
        <v>1400</v>
      </c>
      <c r="F3" s="180">
        <v>1600</v>
      </c>
      <c r="G3" s="180">
        <v>1800</v>
      </c>
      <c r="H3" s="180">
        <v>2000</v>
      </c>
    </row>
    <row r="4" spans="1:13" ht="18" hidden="1" customHeight="1" x14ac:dyDescent="0.2">
      <c r="E4" s="180">
        <v>1200</v>
      </c>
      <c r="F4" s="180">
        <v>1300</v>
      </c>
      <c r="G4" s="180">
        <v>1400</v>
      </c>
      <c r="H4" s="180">
        <v>1500</v>
      </c>
    </row>
    <row r="5" spans="1:13" hidden="1" x14ac:dyDescent="0.2">
      <c r="E5" s="180">
        <v>900</v>
      </c>
      <c r="F5" s="180">
        <v>1000</v>
      </c>
      <c r="G5" s="180">
        <v>1100</v>
      </c>
      <c r="H5" s="180">
        <v>1200</v>
      </c>
    </row>
    <row r="6" spans="1:13" hidden="1" x14ac:dyDescent="0.2">
      <c r="E6" s="180">
        <v>750</v>
      </c>
      <c r="F6" s="180">
        <v>800</v>
      </c>
      <c r="G6" s="180">
        <v>850</v>
      </c>
      <c r="H6" s="180">
        <v>900</v>
      </c>
    </row>
    <row r="7" spans="1:13" hidden="1" x14ac:dyDescent="0.2">
      <c r="E7" s="180">
        <v>650</v>
      </c>
      <c r="F7" s="180">
        <v>700</v>
      </c>
      <c r="G7" s="180">
        <v>750</v>
      </c>
      <c r="H7" s="180">
        <v>800</v>
      </c>
    </row>
    <row r="8" spans="1:13" hidden="1" x14ac:dyDescent="0.2">
      <c r="E8" s="180">
        <v>550</v>
      </c>
      <c r="F8" s="180">
        <v>600</v>
      </c>
      <c r="G8" s="180">
        <v>650</v>
      </c>
      <c r="H8" s="180">
        <v>700</v>
      </c>
    </row>
    <row r="9" spans="1:13" hidden="1" x14ac:dyDescent="0.2">
      <c r="E9" s="184"/>
      <c r="F9" s="184"/>
      <c r="G9" s="184"/>
      <c r="H9" s="184"/>
    </row>
    <row r="10" spans="1:13" hidden="1" x14ac:dyDescent="0.2">
      <c r="E10" s="184"/>
      <c r="F10" s="184"/>
      <c r="G10" s="184"/>
      <c r="H10" s="184"/>
    </row>
    <row r="11" spans="1:13" ht="12.75" hidden="1" customHeight="1" x14ac:dyDescent="0.2">
      <c r="E11" s="184">
        <f>SUBTOTAL(9,E15:E39)</f>
        <v>65</v>
      </c>
      <c r="F11" s="184">
        <f>SUBTOTAL(9,F15:F39)</f>
        <v>63100</v>
      </c>
      <c r="G11" s="184">
        <f>SUBTOTAL(9,G15:G39)</f>
        <v>85750</v>
      </c>
      <c r="H11" s="184">
        <f>SUBTOTAL(9,H15:H39)</f>
        <v>1029000</v>
      </c>
    </row>
    <row r="12" spans="1:13" x14ac:dyDescent="0.2">
      <c r="D12" s="197"/>
      <c r="E12" s="184"/>
      <c r="F12" s="184"/>
      <c r="G12" s="184"/>
      <c r="H12" s="184"/>
    </row>
    <row r="13" spans="1:13" ht="15" x14ac:dyDescent="0.2">
      <c r="A13" s="218" t="s">
        <v>85</v>
      </c>
      <c r="B13" s="218"/>
      <c r="C13" s="218"/>
      <c r="D13" s="218"/>
      <c r="E13" s="218"/>
      <c r="F13" s="218"/>
      <c r="G13" s="218"/>
      <c r="H13" s="218"/>
      <c r="K13" s="219" t="s">
        <v>148</v>
      </c>
      <c r="L13" s="219"/>
      <c r="M13" s="219"/>
    </row>
    <row r="14" spans="1:13" ht="105" x14ac:dyDescent="0.2">
      <c r="A14" s="206" t="s">
        <v>143</v>
      </c>
      <c r="B14" s="178" t="s">
        <v>144</v>
      </c>
      <c r="C14" s="178" t="s">
        <v>0</v>
      </c>
      <c r="D14" s="178" t="s">
        <v>1</v>
      </c>
      <c r="E14" s="178" t="s">
        <v>20</v>
      </c>
      <c r="F14" s="178" t="s">
        <v>86</v>
      </c>
      <c r="G14" s="178" t="s">
        <v>87</v>
      </c>
      <c r="H14" s="178" t="s">
        <v>88</v>
      </c>
      <c r="I14" s="201" t="s">
        <v>147</v>
      </c>
      <c r="J14" s="178" t="s">
        <v>129</v>
      </c>
      <c r="K14" s="219"/>
      <c r="L14" s="219"/>
      <c r="M14" s="219"/>
    </row>
    <row r="15" spans="1:13" ht="25.5" x14ac:dyDescent="0.2">
      <c r="A15" s="207"/>
      <c r="B15" s="187"/>
      <c r="C15" s="193" t="s">
        <v>26</v>
      </c>
      <c r="D15" s="187" t="s">
        <v>61</v>
      </c>
      <c r="E15" s="187">
        <f>E16+E17+E22</f>
        <v>22</v>
      </c>
      <c r="F15" s="187">
        <f>F16+F17+F22</f>
        <v>21750</v>
      </c>
      <c r="G15" s="187">
        <f>G16+G17+G22</f>
        <v>30050</v>
      </c>
      <c r="H15" s="187">
        <f t="shared" ref="H15:H39" si="0">G15*12</f>
        <v>360600</v>
      </c>
      <c r="I15" s="203"/>
      <c r="J15" s="187"/>
    </row>
    <row r="16" spans="1:13" ht="15" x14ac:dyDescent="0.2">
      <c r="A16" s="204"/>
      <c r="B16" s="195">
        <v>1</v>
      </c>
      <c r="C16" s="179"/>
      <c r="D16" s="191" t="s">
        <v>4</v>
      </c>
      <c r="E16" s="192">
        <v>1</v>
      </c>
      <c r="F16" s="183">
        <v>2150</v>
      </c>
      <c r="G16" s="183">
        <v>4400</v>
      </c>
      <c r="H16" s="183">
        <f t="shared" si="0"/>
        <v>52800</v>
      </c>
      <c r="I16" s="202" t="s">
        <v>146</v>
      </c>
      <c r="J16" s="183"/>
    </row>
    <row r="17" spans="1:10" ht="25.5" x14ac:dyDescent="0.2">
      <c r="A17" s="208"/>
      <c r="B17" s="179"/>
      <c r="C17" s="190">
        <v>1</v>
      </c>
      <c r="D17" s="187" t="s">
        <v>62</v>
      </c>
      <c r="E17" s="187">
        <f>SUM(E18:E21)</f>
        <v>4</v>
      </c>
      <c r="F17" s="187">
        <f>SUM(F18:F21)</f>
        <v>4600</v>
      </c>
      <c r="G17" s="187">
        <f>SUM(G18:G21)</f>
        <v>7100</v>
      </c>
      <c r="H17" s="187">
        <f t="shared" si="0"/>
        <v>85200</v>
      </c>
      <c r="I17" s="203"/>
      <c r="J17" s="187"/>
    </row>
    <row r="18" spans="1:10" ht="15" x14ac:dyDescent="0.2">
      <c r="A18" s="210" t="s">
        <v>149</v>
      </c>
      <c r="B18" s="195">
        <v>3</v>
      </c>
      <c r="C18" s="188"/>
      <c r="D18" s="189" t="s">
        <v>7</v>
      </c>
      <c r="E18" s="192">
        <v>1</v>
      </c>
      <c r="F18" s="183">
        <v>1600</v>
      </c>
      <c r="G18" s="183">
        <v>3100</v>
      </c>
      <c r="H18" s="183">
        <f t="shared" si="0"/>
        <v>37200</v>
      </c>
      <c r="I18" s="202" t="s">
        <v>145</v>
      </c>
      <c r="J18" s="183"/>
    </row>
    <row r="19" spans="1:10" ht="15" x14ac:dyDescent="0.2">
      <c r="A19" s="204"/>
      <c r="B19" s="195">
        <v>5</v>
      </c>
      <c r="C19" s="188"/>
      <c r="D19" s="189" t="s">
        <v>8</v>
      </c>
      <c r="E19" s="192">
        <v>1</v>
      </c>
      <c r="F19" s="183">
        <v>1000</v>
      </c>
      <c r="G19" s="183">
        <v>1300</v>
      </c>
      <c r="H19" s="183">
        <f t="shared" si="0"/>
        <v>15600</v>
      </c>
      <c r="I19" s="202" t="s">
        <v>145</v>
      </c>
      <c r="J19" s="183"/>
    </row>
    <row r="20" spans="1:10" ht="15" x14ac:dyDescent="0.2">
      <c r="A20" s="204"/>
      <c r="B20" s="195">
        <v>5</v>
      </c>
      <c r="C20" s="188"/>
      <c r="D20" s="189" t="s">
        <v>8</v>
      </c>
      <c r="E20" s="192">
        <v>1</v>
      </c>
      <c r="F20" s="183">
        <v>1000</v>
      </c>
      <c r="G20" s="183">
        <v>1300</v>
      </c>
      <c r="H20" s="183">
        <f t="shared" si="0"/>
        <v>15600</v>
      </c>
      <c r="I20" s="202" t="s">
        <v>145</v>
      </c>
      <c r="J20" s="183"/>
    </row>
    <row r="21" spans="1:10" ht="13.5" customHeight="1" x14ac:dyDescent="0.2">
      <c r="A21" s="204"/>
      <c r="B21" s="195">
        <v>5</v>
      </c>
      <c r="C21" s="188"/>
      <c r="D21" s="189" t="s">
        <v>8</v>
      </c>
      <c r="E21" s="192">
        <v>1</v>
      </c>
      <c r="F21" s="183">
        <v>1000</v>
      </c>
      <c r="G21" s="194">
        <v>1400</v>
      </c>
      <c r="H21" s="183">
        <f t="shared" si="0"/>
        <v>16800</v>
      </c>
      <c r="I21" s="202" t="s">
        <v>145</v>
      </c>
      <c r="J21" s="194"/>
    </row>
    <row r="22" spans="1:10" ht="38.25" x14ac:dyDescent="0.2">
      <c r="A22" s="208"/>
      <c r="B22" s="179"/>
      <c r="C22" s="190">
        <v>2</v>
      </c>
      <c r="D22" s="187" t="s">
        <v>63</v>
      </c>
      <c r="E22" s="187">
        <f>SUM(E23:E39)</f>
        <v>17</v>
      </c>
      <c r="F22" s="187">
        <f>SUM(F23:F39)</f>
        <v>15000</v>
      </c>
      <c r="G22" s="187">
        <f>SUM(G23:G39)</f>
        <v>18550</v>
      </c>
      <c r="H22" s="187">
        <f t="shared" si="0"/>
        <v>222600</v>
      </c>
      <c r="I22" s="203"/>
      <c r="J22" s="187"/>
    </row>
    <row r="23" spans="1:10" x14ac:dyDescent="0.2">
      <c r="A23" s="210" t="s">
        <v>149</v>
      </c>
      <c r="B23" s="195">
        <v>3</v>
      </c>
      <c r="C23" s="188"/>
      <c r="D23" s="189" t="s">
        <v>7</v>
      </c>
      <c r="E23" s="183">
        <v>1</v>
      </c>
      <c r="F23" s="183">
        <v>1600</v>
      </c>
      <c r="G23" s="183">
        <v>3100</v>
      </c>
      <c r="H23" s="183">
        <f t="shared" si="0"/>
        <v>37200</v>
      </c>
      <c r="I23" s="202" t="s">
        <v>145</v>
      </c>
      <c r="J23" s="183"/>
    </row>
    <row r="24" spans="1:10" x14ac:dyDescent="0.2">
      <c r="A24" s="204"/>
      <c r="B24" s="195">
        <v>5</v>
      </c>
      <c r="C24" s="188"/>
      <c r="D24" s="189" t="s">
        <v>8</v>
      </c>
      <c r="E24" s="183">
        <v>1</v>
      </c>
      <c r="F24" s="183">
        <v>1000</v>
      </c>
      <c r="G24" s="183">
        <v>1300</v>
      </c>
      <c r="H24" s="183">
        <f t="shared" si="0"/>
        <v>15600</v>
      </c>
      <c r="I24" s="202" t="s">
        <v>145</v>
      </c>
      <c r="J24" s="183"/>
    </row>
    <row r="25" spans="1:10" x14ac:dyDescent="0.2">
      <c r="A25" s="204"/>
      <c r="B25" s="195">
        <v>5</v>
      </c>
      <c r="C25" s="188"/>
      <c r="D25" s="189" t="s">
        <v>8</v>
      </c>
      <c r="E25" s="194">
        <v>1</v>
      </c>
      <c r="F25" s="194">
        <v>1000</v>
      </c>
      <c r="G25" s="194">
        <v>1300</v>
      </c>
      <c r="H25" s="183">
        <f t="shared" si="0"/>
        <v>15600</v>
      </c>
      <c r="I25" s="202" t="s">
        <v>145</v>
      </c>
      <c r="J25" s="194"/>
    </row>
    <row r="26" spans="1:10" x14ac:dyDescent="0.2">
      <c r="A26" s="204"/>
      <c r="B26" s="195">
        <v>6</v>
      </c>
      <c r="C26" s="188"/>
      <c r="D26" s="189" t="s">
        <v>9</v>
      </c>
      <c r="E26" s="183">
        <v>1</v>
      </c>
      <c r="F26" s="183">
        <v>900</v>
      </c>
      <c r="G26" s="183">
        <v>1200</v>
      </c>
      <c r="H26" s="183">
        <f t="shared" si="0"/>
        <v>14400</v>
      </c>
      <c r="I26" s="202" t="s">
        <v>145</v>
      </c>
      <c r="J26" s="183"/>
    </row>
    <row r="27" spans="1:10" x14ac:dyDescent="0.2">
      <c r="A27" s="204"/>
      <c r="B27" s="195">
        <v>6</v>
      </c>
      <c r="C27" s="188"/>
      <c r="D27" s="189" t="s">
        <v>9</v>
      </c>
      <c r="E27" s="183">
        <v>1</v>
      </c>
      <c r="F27" s="183">
        <v>900</v>
      </c>
      <c r="G27" s="183">
        <v>1200</v>
      </c>
      <c r="H27" s="183">
        <f t="shared" si="0"/>
        <v>14400</v>
      </c>
      <c r="I27" s="202" t="s">
        <v>145</v>
      </c>
      <c r="J27" s="183"/>
    </row>
    <row r="28" spans="1:10" x14ac:dyDescent="0.2">
      <c r="A28" s="204"/>
      <c r="B28" s="195">
        <v>7</v>
      </c>
      <c r="C28" s="190"/>
      <c r="D28" s="189" t="s">
        <v>10</v>
      </c>
      <c r="E28" s="183">
        <v>1</v>
      </c>
      <c r="F28" s="183">
        <v>800</v>
      </c>
      <c r="G28" s="183">
        <v>900</v>
      </c>
      <c r="H28" s="183">
        <f t="shared" si="0"/>
        <v>10800</v>
      </c>
      <c r="I28" s="202" t="s">
        <v>145</v>
      </c>
      <c r="J28" s="183"/>
    </row>
    <row r="29" spans="1:10" s="182" customFormat="1" ht="15" x14ac:dyDescent="0.2">
      <c r="A29" s="204"/>
      <c r="B29" s="195">
        <v>7</v>
      </c>
      <c r="C29" s="179"/>
      <c r="D29" s="189" t="s">
        <v>10</v>
      </c>
      <c r="E29" s="183">
        <v>1</v>
      </c>
      <c r="F29" s="183">
        <v>800</v>
      </c>
      <c r="G29" s="183">
        <v>800</v>
      </c>
      <c r="H29" s="183">
        <f t="shared" si="0"/>
        <v>9600</v>
      </c>
      <c r="I29" s="202" t="s">
        <v>145</v>
      </c>
      <c r="J29" s="183"/>
    </row>
    <row r="30" spans="1:10" ht="15.75" customHeight="1" x14ac:dyDescent="0.2">
      <c r="A30" s="204"/>
      <c r="B30" s="195">
        <v>7</v>
      </c>
      <c r="C30" s="179"/>
      <c r="D30" s="189" t="s">
        <v>10</v>
      </c>
      <c r="E30" s="183">
        <v>1</v>
      </c>
      <c r="F30" s="183">
        <v>800</v>
      </c>
      <c r="G30" s="183">
        <v>1150</v>
      </c>
      <c r="H30" s="183">
        <f t="shared" si="0"/>
        <v>13800</v>
      </c>
      <c r="I30" s="202" t="s">
        <v>145</v>
      </c>
      <c r="J30" s="183"/>
    </row>
    <row r="31" spans="1:10" ht="15" x14ac:dyDescent="0.2">
      <c r="A31" s="204"/>
      <c r="B31" s="195">
        <v>7</v>
      </c>
      <c r="C31" s="179"/>
      <c r="D31" s="189" t="s">
        <v>10</v>
      </c>
      <c r="E31" s="183">
        <v>1</v>
      </c>
      <c r="F31" s="183">
        <v>800</v>
      </c>
      <c r="G31" s="183">
        <v>900</v>
      </c>
      <c r="H31" s="183">
        <f t="shared" si="0"/>
        <v>10800</v>
      </c>
      <c r="I31" s="202" t="s">
        <v>145</v>
      </c>
      <c r="J31" s="183"/>
    </row>
    <row r="32" spans="1:10" s="182" customFormat="1" ht="15" x14ac:dyDescent="0.2">
      <c r="A32" s="204"/>
      <c r="B32" s="195">
        <v>7</v>
      </c>
      <c r="C32" s="179"/>
      <c r="D32" s="189" t="s">
        <v>10</v>
      </c>
      <c r="E32" s="183">
        <v>1</v>
      </c>
      <c r="F32" s="183">
        <v>800</v>
      </c>
      <c r="G32" s="183">
        <v>800</v>
      </c>
      <c r="H32" s="183">
        <f t="shared" si="0"/>
        <v>9600</v>
      </c>
      <c r="I32" s="202" t="s">
        <v>145</v>
      </c>
      <c r="J32" s="183"/>
    </row>
    <row r="33" spans="1:10" ht="15" x14ac:dyDescent="0.2">
      <c r="A33" s="204"/>
      <c r="B33" s="195">
        <v>7</v>
      </c>
      <c r="C33" s="179"/>
      <c r="D33" s="189" t="s">
        <v>10</v>
      </c>
      <c r="E33" s="183">
        <v>1</v>
      </c>
      <c r="F33" s="183">
        <v>800</v>
      </c>
      <c r="G33" s="183">
        <v>800</v>
      </c>
      <c r="H33" s="183">
        <f t="shared" si="0"/>
        <v>9600</v>
      </c>
      <c r="I33" s="202" t="s">
        <v>145</v>
      </c>
      <c r="J33" s="183"/>
    </row>
    <row r="34" spans="1:10" ht="15" x14ac:dyDescent="0.2">
      <c r="A34" s="204"/>
      <c r="B34" s="195">
        <v>7</v>
      </c>
      <c r="C34" s="179"/>
      <c r="D34" s="189" t="s">
        <v>10</v>
      </c>
      <c r="E34" s="183">
        <v>1</v>
      </c>
      <c r="F34" s="183">
        <v>800</v>
      </c>
      <c r="G34" s="183">
        <v>800</v>
      </c>
      <c r="H34" s="183">
        <f t="shared" si="0"/>
        <v>9600</v>
      </c>
      <c r="I34" s="202" t="s">
        <v>145</v>
      </c>
      <c r="J34" s="183"/>
    </row>
    <row r="35" spans="1:10" ht="15" x14ac:dyDescent="0.2">
      <c r="A35" s="204"/>
      <c r="B35" s="195">
        <v>7</v>
      </c>
      <c r="C35" s="179"/>
      <c r="D35" s="189" t="s">
        <v>10</v>
      </c>
      <c r="E35" s="183">
        <v>1</v>
      </c>
      <c r="F35" s="183">
        <v>800</v>
      </c>
      <c r="G35" s="183">
        <v>800</v>
      </c>
      <c r="H35" s="183">
        <f t="shared" si="0"/>
        <v>9600</v>
      </c>
      <c r="I35" s="202" t="s">
        <v>145</v>
      </c>
      <c r="J35" s="183"/>
    </row>
    <row r="36" spans="1:10" ht="15" x14ac:dyDescent="0.2">
      <c r="A36" s="204"/>
      <c r="B36" s="195">
        <v>7</v>
      </c>
      <c r="C36" s="179"/>
      <c r="D36" s="189" t="s">
        <v>10</v>
      </c>
      <c r="E36" s="183">
        <v>1</v>
      </c>
      <c r="F36" s="183">
        <v>800</v>
      </c>
      <c r="G36" s="183">
        <v>900</v>
      </c>
      <c r="H36" s="183">
        <f t="shared" si="0"/>
        <v>10800</v>
      </c>
      <c r="I36" s="202" t="s">
        <v>145</v>
      </c>
      <c r="J36" s="183"/>
    </row>
    <row r="37" spans="1:10" ht="15" x14ac:dyDescent="0.2">
      <c r="A37" s="204"/>
      <c r="B37" s="195">
        <v>7</v>
      </c>
      <c r="C37" s="179"/>
      <c r="D37" s="189" t="s">
        <v>10</v>
      </c>
      <c r="E37" s="183">
        <v>1</v>
      </c>
      <c r="F37" s="183">
        <v>800</v>
      </c>
      <c r="G37" s="183">
        <v>900</v>
      </c>
      <c r="H37" s="183">
        <f t="shared" si="0"/>
        <v>10800</v>
      </c>
      <c r="I37" s="202" t="s">
        <v>145</v>
      </c>
      <c r="J37" s="183"/>
    </row>
    <row r="38" spans="1:10" ht="15" x14ac:dyDescent="0.2">
      <c r="A38" s="204"/>
      <c r="B38" s="195">
        <v>7</v>
      </c>
      <c r="C38" s="179"/>
      <c r="D38" s="189" t="s">
        <v>10</v>
      </c>
      <c r="E38" s="183">
        <v>1</v>
      </c>
      <c r="F38" s="183">
        <v>800</v>
      </c>
      <c r="G38" s="183">
        <v>900</v>
      </c>
      <c r="H38" s="183">
        <f t="shared" si="0"/>
        <v>10800</v>
      </c>
      <c r="I38" s="202" t="s">
        <v>145</v>
      </c>
      <c r="J38" s="183"/>
    </row>
    <row r="39" spans="1:10" s="185" customFormat="1" ht="15" x14ac:dyDescent="0.2">
      <c r="A39" s="209"/>
      <c r="B39" s="196">
        <v>7</v>
      </c>
      <c r="C39" s="186"/>
      <c r="D39" s="199" t="s">
        <v>10</v>
      </c>
      <c r="E39" s="198">
        <v>1</v>
      </c>
      <c r="F39" s="198">
        <v>800</v>
      </c>
      <c r="G39" s="198">
        <v>800</v>
      </c>
      <c r="H39" s="198">
        <f t="shared" si="0"/>
        <v>9600</v>
      </c>
      <c r="I39" s="202" t="s">
        <v>145</v>
      </c>
      <c r="J39" s="198"/>
    </row>
  </sheetData>
  <autoFilter ref="A14:H39"/>
  <mergeCells count="2">
    <mergeCell ref="A13:H13"/>
    <mergeCell ref="K13:M14"/>
  </mergeCells>
  <pageMargins left="0.35" right="0.15" top="0.46" bottom="0.4" header="0.3" footer="0.54"/>
  <pageSetup paperSize="9" scale="76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view="pageBreakPreview" topLeftCell="C1" zoomScale="106" zoomScaleNormal="100" zoomScaleSheetLayoutView="106" workbookViewId="0">
      <selection activeCell="C11" sqref="A11:XFD11"/>
    </sheetView>
  </sheetViews>
  <sheetFormatPr defaultRowHeight="15" x14ac:dyDescent="0.25"/>
  <cols>
    <col min="1" max="1" width="9.140625" style="155"/>
    <col min="2" max="2" width="23.5703125" style="155" customWidth="1"/>
    <col min="3" max="3" width="18.85546875" style="155" customWidth="1"/>
    <col min="4" max="4" width="67.28515625" style="155" customWidth="1"/>
    <col min="5" max="16384" width="9.140625" style="155"/>
  </cols>
  <sheetData>
    <row r="2" spans="2:13" ht="30" x14ac:dyDescent="0.25">
      <c r="B2" s="177" t="s">
        <v>143</v>
      </c>
      <c r="C2" s="177" t="s">
        <v>142</v>
      </c>
      <c r="D2" s="177" t="s">
        <v>141</v>
      </c>
      <c r="E2" s="220" t="s">
        <v>140</v>
      </c>
      <c r="F2" s="220"/>
      <c r="G2" s="220"/>
      <c r="H2" s="220"/>
      <c r="I2" s="220"/>
      <c r="J2" s="220"/>
      <c r="K2" s="220"/>
      <c r="L2" s="220"/>
      <c r="M2" s="220"/>
    </row>
    <row r="3" spans="2:13" x14ac:dyDescent="0.25">
      <c r="B3" s="176"/>
      <c r="C3" s="176"/>
      <c r="D3" s="176"/>
      <c r="E3" s="175">
        <v>1</v>
      </c>
      <c r="F3" s="175">
        <v>2</v>
      </c>
      <c r="G3" s="175">
        <v>3</v>
      </c>
      <c r="H3" s="175">
        <v>4</v>
      </c>
      <c r="I3" s="175">
        <v>5</v>
      </c>
      <c r="J3" s="175">
        <v>6</v>
      </c>
      <c r="K3" s="175">
        <v>7</v>
      </c>
      <c r="L3" s="175">
        <v>8</v>
      </c>
      <c r="M3" s="175">
        <v>9</v>
      </c>
    </row>
    <row r="4" spans="2:13" ht="45" x14ac:dyDescent="0.25">
      <c r="B4" s="174">
        <v>1</v>
      </c>
      <c r="C4" s="174">
        <v>1</v>
      </c>
      <c r="D4" s="173" t="s">
        <v>139</v>
      </c>
      <c r="E4" s="156">
        <v>2000</v>
      </c>
      <c r="F4" s="156">
        <v>2200</v>
      </c>
      <c r="G4" s="156">
        <v>2500</v>
      </c>
      <c r="H4" s="156">
        <v>2800</v>
      </c>
      <c r="I4" s="156">
        <v>3300</v>
      </c>
      <c r="J4" s="156">
        <v>3800</v>
      </c>
      <c r="K4" s="156">
        <v>4400</v>
      </c>
      <c r="L4" s="156">
        <v>5000</v>
      </c>
      <c r="M4" s="156">
        <v>5600</v>
      </c>
    </row>
    <row r="5" spans="2:13" ht="60" x14ac:dyDescent="0.25">
      <c r="B5" s="172">
        <v>2</v>
      </c>
      <c r="C5" s="172">
        <v>2</v>
      </c>
      <c r="D5" s="171" t="s">
        <v>138</v>
      </c>
      <c r="E5" s="156">
        <v>1600</v>
      </c>
      <c r="F5" s="156">
        <v>1800</v>
      </c>
      <c r="G5" s="156">
        <v>2000</v>
      </c>
      <c r="H5" s="156">
        <v>2200</v>
      </c>
      <c r="I5" s="156">
        <v>2500</v>
      </c>
      <c r="J5" s="156">
        <v>2800</v>
      </c>
      <c r="K5" s="156">
        <v>3200</v>
      </c>
      <c r="L5" s="156">
        <v>3600</v>
      </c>
      <c r="M5" s="156">
        <v>4000</v>
      </c>
    </row>
    <row r="6" spans="2:13" ht="45" x14ac:dyDescent="0.25">
      <c r="B6" s="170">
        <v>2</v>
      </c>
      <c r="C6" s="170">
        <v>3</v>
      </c>
      <c r="D6" s="169" t="s">
        <v>137</v>
      </c>
      <c r="E6" s="156">
        <v>1400</v>
      </c>
      <c r="F6" s="156">
        <v>1600</v>
      </c>
      <c r="G6" s="156">
        <v>1800</v>
      </c>
      <c r="H6" s="156">
        <v>2000</v>
      </c>
      <c r="I6" s="156">
        <v>2200</v>
      </c>
      <c r="J6" s="156">
        <v>2500</v>
      </c>
      <c r="K6" s="156">
        <v>2800</v>
      </c>
      <c r="L6" s="156">
        <v>3100</v>
      </c>
      <c r="M6" s="156">
        <v>3500</v>
      </c>
    </row>
    <row r="7" spans="2:13" ht="60" x14ac:dyDescent="0.25">
      <c r="B7" s="168">
        <v>3</v>
      </c>
      <c r="C7" s="168">
        <v>4</v>
      </c>
      <c r="D7" s="167" t="s">
        <v>136</v>
      </c>
      <c r="E7" s="156">
        <v>1200</v>
      </c>
      <c r="F7" s="156">
        <v>1300</v>
      </c>
      <c r="G7" s="156">
        <v>1400</v>
      </c>
      <c r="H7" s="156">
        <v>1500</v>
      </c>
      <c r="I7" s="156">
        <v>1600</v>
      </c>
      <c r="J7" s="156">
        <v>1800</v>
      </c>
      <c r="K7" s="156">
        <v>2000</v>
      </c>
      <c r="L7" s="156">
        <v>2200</v>
      </c>
      <c r="M7" s="156">
        <v>2400</v>
      </c>
    </row>
    <row r="8" spans="2:13" ht="30" x14ac:dyDescent="0.25">
      <c r="B8" s="166">
        <v>3</v>
      </c>
      <c r="C8" s="166">
        <v>5</v>
      </c>
      <c r="D8" s="165" t="s">
        <v>135</v>
      </c>
      <c r="E8" s="156">
        <v>900</v>
      </c>
      <c r="F8" s="156">
        <v>1000</v>
      </c>
      <c r="G8" s="156">
        <v>1100</v>
      </c>
      <c r="H8" s="156">
        <v>1200</v>
      </c>
      <c r="I8" s="156">
        <v>1300</v>
      </c>
      <c r="J8" s="156">
        <v>1400</v>
      </c>
      <c r="K8" s="156">
        <v>1600</v>
      </c>
      <c r="L8" s="156">
        <v>1800</v>
      </c>
      <c r="M8" s="156">
        <v>2000</v>
      </c>
    </row>
    <row r="9" spans="2:13" ht="30" x14ac:dyDescent="0.25">
      <c r="B9" s="164">
        <v>3</v>
      </c>
      <c r="C9" s="164">
        <v>6</v>
      </c>
      <c r="D9" s="163" t="s">
        <v>134</v>
      </c>
      <c r="E9" s="156">
        <v>750</v>
      </c>
      <c r="F9" s="156">
        <v>800</v>
      </c>
      <c r="G9" s="156">
        <v>850</v>
      </c>
      <c r="H9" s="156">
        <v>900</v>
      </c>
      <c r="I9" s="156">
        <v>950</v>
      </c>
      <c r="J9" s="156">
        <v>1000</v>
      </c>
      <c r="K9" s="156">
        <v>1200</v>
      </c>
      <c r="L9" s="156">
        <v>1400</v>
      </c>
      <c r="M9" s="156">
        <v>1600</v>
      </c>
    </row>
    <row r="10" spans="2:13" ht="30" x14ac:dyDescent="0.25">
      <c r="B10" s="162">
        <v>4</v>
      </c>
      <c r="C10" s="162">
        <v>7</v>
      </c>
      <c r="D10" s="161" t="s">
        <v>133</v>
      </c>
      <c r="E10" s="156">
        <v>650</v>
      </c>
      <c r="F10" s="156">
        <v>700</v>
      </c>
      <c r="G10" s="156">
        <v>750</v>
      </c>
      <c r="H10" s="156">
        <v>800</v>
      </c>
      <c r="I10" s="156">
        <v>850</v>
      </c>
      <c r="J10" s="156">
        <v>900</v>
      </c>
      <c r="K10" s="156">
        <v>1000</v>
      </c>
      <c r="L10" s="156">
        <v>1150</v>
      </c>
      <c r="M10" s="156">
        <v>1300</v>
      </c>
    </row>
    <row r="11" spans="2:13" ht="30" x14ac:dyDescent="0.25">
      <c r="B11" s="160">
        <v>4</v>
      </c>
      <c r="C11" s="160">
        <v>8</v>
      </c>
      <c r="D11" s="159" t="s">
        <v>108</v>
      </c>
      <c r="E11" s="156">
        <v>550</v>
      </c>
      <c r="F11" s="156">
        <v>600</v>
      </c>
      <c r="G11" s="156">
        <v>650</v>
      </c>
      <c r="H11" s="156">
        <v>700</v>
      </c>
      <c r="I11" s="156">
        <v>750</v>
      </c>
      <c r="J11" s="156">
        <v>800</v>
      </c>
      <c r="K11" s="156">
        <v>850</v>
      </c>
      <c r="L11" s="156">
        <v>900</v>
      </c>
      <c r="M11" s="156">
        <v>1000</v>
      </c>
    </row>
    <row r="12" spans="2:13" ht="30" x14ac:dyDescent="0.25">
      <c r="B12" s="158">
        <v>4</v>
      </c>
      <c r="C12" s="158">
        <v>9</v>
      </c>
      <c r="D12" s="157" t="s">
        <v>106</v>
      </c>
      <c r="E12" s="156">
        <v>450</v>
      </c>
      <c r="F12" s="156">
        <v>500</v>
      </c>
      <c r="G12" s="156">
        <v>550</v>
      </c>
      <c r="H12" s="156">
        <v>600</v>
      </c>
      <c r="I12" s="156">
        <v>650</v>
      </c>
      <c r="J12" s="156">
        <v>700</v>
      </c>
      <c r="K12" s="156">
        <v>750</v>
      </c>
      <c r="L12" s="156">
        <v>800</v>
      </c>
      <c r="M12" s="156">
        <v>900</v>
      </c>
    </row>
  </sheetData>
  <mergeCells count="1">
    <mergeCell ref="E2:M2"/>
  </mergeCells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zoomScale="84" zoomScaleNormal="100" zoomScaleSheetLayoutView="8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defaultRowHeight="15" x14ac:dyDescent="0.25"/>
  <cols>
    <col min="1" max="1" width="84" style="90" bestFit="1" customWidth="1"/>
    <col min="2" max="2" width="83.7109375" style="89" customWidth="1"/>
    <col min="3" max="3" width="22.140625" style="89" customWidth="1"/>
    <col min="4" max="4" width="20" style="87" customWidth="1"/>
    <col min="5" max="5" width="23.140625" style="87" customWidth="1"/>
    <col min="6" max="6" width="18.28515625" style="88" customWidth="1"/>
    <col min="7" max="7" width="30.5703125" style="88" customWidth="1"/>
    <col min="8" max="8" width="15.42578125" style="87" customWidth="1"/>
    <col min="9" max="16384" width="9.140625" style="87"/>
  </cols>
  <sheetData>
    <row r="1" spans="1:8" x14ac:dyDescent="0.25">
      <c r="B1" s="154"/>
      <c r="C1" s="154"/>
    </row>
    <row r="3" spans="1:8" ht="135" x14ac:dyDescent="0.25">
      <c r="A3" s="119" t="s">
        <v>100</v>
      </c>
      <c r="B3" s="104" t="s">
        <v>132</v>
      </c>
      <c r="C3" s="104" t="s">
        <v>131</v>
      </c>
      <c r="D3" s="104" t="s">
        <v>86</v>
      </c>
      <c r="E3" s="104" t="s">
        <v>87</v>
      </c>
      <c r="F3" s="104" t="s">
        <v>88</v>
      </c>
      <c r="G3" s="104" t="s">
        <v>130</v>
      </c>
      <c r="H3" s="104" t="s">
        <v>129</v>
      </c>
    </row>
    <row r="4" spans="1:8" x14ac:dyDescent="0.25">
      <c r="A4" s="119">
        <v>1</v>
      </c>
      <c r="B4" s="104">
        <v>2</v>
      </c>
      <c r="C4" s="104">
        <v>3</v>
      </c>
      <c r="D4" s="104">
        <v>4</v>
      </c>
      <c r="E4" s="104">
        <v>5</v>
      </c>
      <c r="F4" s="104">
        <v>6</v>
      </c>
      <c r="G4" s="104">
        <v>7</v>
      </c>
      <c r="H4" s="104">
        <v>8</v>
      </c>
    </row>
    <row r="5" spans="1:8" ht="96.75" customHeight="1" x14ac:dyDescent="0.25">
      <c r="A5" s="153" t="s">
        <v>128</v>
      </c>
      <c r="B5" s="153" t="s">
        <v>127</v>
      </c>
      <c r="C5" s="152">
        <f>C35+C41+C7</f>
        <v>31</v>
      </c>
      <c r="D5" s="152">
        <f>D35+D41+D7</f>
        <v>54840</v>
      </c>
      <c r="E5" s="152">
        <f>E35+E41+E7</f>
        <v>144300</v>
      </c>
      <c r="F5" s="152">
        <f>F35+F41+F7</f>
        <v>1731600</v>
      </c>
      <c r="G5" s="151">
        <v>1750000</v>
      </c>
      <c r="H5" s="151">
        <f>G5-F5</f>
        <v>18400</v>
      </c>
    </row>
    <row r="6" spans="1:8" ht="15.75" thickBot="1" x14ac:dyDescent="0.3">
      <c r="A6" s="150"/>
      <c r="B6" s="149"/>
      <c r="C6" s="147"/>
      <c r="D6" s="147"/>
      <c r="E6" s="147"/>
      <c r="F6" s="147"/>
      <c r="G6" s="148"/>
      <c r="H6" s="147"/>
    </row>
    <row r="7" spans="1:8" ht="45.75" thickBot="1" x14ac:dyDescent="0.3">
      <c r="A7" s="146" t="s">
        <v>126</v>
      </c>
      <c r="B7" s="145" t="s">
        <v>125</v>
      </c>
      <c r="C7" s="144">
        <f>SUM(C8:C32)</f>
        <v>25</v>
      </c>
      <c r="D7" s="144">
        <f>SUM(D8:D32)</f>
        <v>42060</v>
      </c>
      <c r="E7" s="144">
        <f>SUM(E8:E32)</f>
        <v>114300</v>
      </c>
      <c r="F7" s="144">
        <f>SUM(F8:F32)</f>
        <v>1371600</v>
      </c>
      <c r="G7" s="143" t="s">
        <v>124</v>
      </c>
      <c r="H7" s="142"/>
    </row>
    <row r="8" spans="1:8" ht="60" customHeight="1" x14ac:dyDescent="0.25">
      <c r="A8" s="99" t="s">
        <v>120</v>
      </c>
      <c r="B8" s="94" t="s">
        <v>123</v>
      </c>
      <c r="C8" s="98">
        <v>1</v>
      </c>
      <c r="D8" s="97">
        <v>2130</v>
      </c>
      <c r="E8" s="97">
        <v>5000</v>
      </c>
      <c r="F8" s="97">
        <f t="shared" ref="F8:F32" si="0">E8*12</f>
        <v>60000</v>
      </c>
      <c r="G8" s="124" t="s">
        <v>91</v>
      </c>
      <c r="H8" s="141"/>
    </row>
    <row r="9" spans="1:8" ht="30" x14ac:dyDescent="0.25">
      <c r="A9" s="139" t="s">
        <v>118</v>
      </c>
      <c r="B9" s="140" t="s">
        <v>122</v>
      </c>
      <c r="C9" s="98">
        <v>1</v>
      </c>
      <c r="D9" s="137">
        <v>2100</v>
      </c>
      <c r="E9" s="137">
        <v>4900</v>
      </c>
      <c r="F9" s="137">
        <f t="shared" si="0"/>
        <v>58800</v>
      </c>
      <c r="G9" s="124" t="s">
        <v>91</v>
      </c>
      <c r="H9" s="123"/>
    </row>
    <row r="10" spans="1:8" ht="45" x14ac:dyDescent="0.25">
      <c r="A10" s="139" t="s">
        <v>115</v>
      </c>
      <c r="B10" s="138" t="s">
        <v>121</v>
      </c>
      <c r="C10" s="98">
        <v>1</v>
      </c>
      <c r="D10" s="137">
        <v>1900</v>
      </c>
      <c r="E10" s="137">
        <v>4800</v>
      </c>
      <c r="F10" s="137">
        <f t="shared" si="0"/>
        <v>57600</v>
      </c>
      <c r="G10" s="124" t="s">
        <v>91</v>
      </c>
      <c r="H10" s="123"/>
    </row>
    <row r="11" spans="1:8" ht="45" x14ac:dyDescent="0.25">
      <c r="A11" s="139" t="s">
        <v>113</v>
      </c>
      <c r="B11" s="140" t="s">
        <v>112</v>
      </c>
      <c r="C11" s="98">
        <v>1</v>
      </c>
      <c r="D11" s="137">
        <v>1800</v>
      </c>
      <c r="E11" s="137">
        <v>4700</v>
      </c>
      <c r="F11" s="137">
        <f t="shared" si="0"/>
        <v>56400</v>
      </c>
      <c r="G11" s="124" t="s">
        <v>91</v>
      </c>
      <c r="H11" s="123"/>
    </row>
    <row r="12" spans="1:8" ht="30" x14ac:dyDescent="0.25">
      <c r="A12" s="139" t="s">
        <v>107</v>
      </c>
      <c r="B12" s="138" t="s">
        <v>111</v>
      </c>
      <c r="C12" s="98">
        <v>1</v>
      </c>
      <c r="D12" s="137">
        <v>1700</v>
      </c>
      <c r="E12" s="137">
        <v>4600</v>
      </c>
      <c r="F12" s="137">
        <f t="shared" si="0"/>
        <v>55200</v>
      </c>
      <c r="G12" s="124" t="s">
        <v>91</v>
      </c>
      <c r="H12" s="123"/>
    </row>
    <row r="13" spans="1:8" ht="30" x14ac:dyDescent="0.25">
      <c r="A13" s="139" t="s">
        <v>107</v>
      </c>
      <c r="B13" s="138" t="s">
        <v>110</v>
      </c>
      <c r="C13" s="98">
        <v>1</v>
      </c>
      <c r="D13" s="137">
        <v>1600</v>
      </c>
      <c r="E13" s="137">
        <v>4500</v>
      </c>
      <c r="F13" s="137">
        <f t="shared" si="0"/>
        <v>54000</v>
      </c>
      <c r="G13" s="124" t="s">
        <v>91</v>
      </c>
      <c r="H13" s="123"/>
    </row>
    <row r="14" spans="1:8" ht="30" x14ac:dyDescent="0.25">
      <c r="A14" s="139" t="s">
        <v>107</v>
      </c>
      <c r="B14" s="138" t="s">
        <v>109</v>
      </c>
      <c r="C14" s="98">
        <v>1</v>
      </c>
      <c r="D14" s="137">
        <v>1500</v>
      </c>
      <c r="E14" s="137">
        <v>4400</v>
      </c>
      <c r="F14" s="137">
        <f t="shared" si="0"/>
        <v>52800</v>
      </c>
      <c r="G14" s="136" t="s">
        <v>89</v>
      </c>
      <c r="H14" s="123"/>
    </row>
    <row r="15" spans="1:8" ht="30" x14ac:dyDescent="0.25">
      <c r="A15" s="139" t="s">
        <v>107</v>
      </c>
      <c r="B15" s="138" t="s">
        <v>108</v>
      </c>
      <c r="C15" s="98">
        <v>1</v>
      </c>
      <c r="D15" s="137">
        <v>1400</v>
      </c>
      <c r="E15" s="137">
        <v>4300</v>
      </c>
      <c r="F15" s="137">
        <f t="shared" si="0"/>
        <v>51600</v>
      </c>
      <c r="G15" s="136" t="s">
        <v>89</v>
      </c>
      <c r="H15" s="123"/>
    </row>
    <row r="16" spans="1:8" ht="30.75" thickBot="1" x14ac:dyDescent="0.3">
      <c r="A16" s="139" t="s">
        <v>107</v>
      </c>
      <c r="B16" s="138" t="s">
        <v>106</v>
      </c>
      <c r="C16" s="98">
        <v>1</v>
      </c>
      <c r="D16" s="137">
        <v>1300</v>
      </c>
      <c r="E16" s="137">
        <v>4200</v>
      </c>
      <c r="F16" s="137">
        <f t="shared" si="0"/>
        <v>50400</v>
      </c>
      <c r="G16" s="136" t="s">
        <v>89</v>
      </c>
      <c r="H16" s="120"/>
    </row>
    <row r="17" spans="1:8" ht="60" customHeight="1" x14ac:dyDescent="0.25">
      <c r="A17" s="99" t="s">
        <v>120</v>
      </c>
      <c r="B17" s="94" t="s">
        <v>119</v>
      </c>
      <c r="C17" s="98">
        <v>1</v>
      </c>
      <c r="D17" s="97">
        <v>2130</v>
      </c>
      <c r="E17" s="97">
        <v>5000</v>
      </c>
      <c r="F17" s="97">
        <f t="shared" si="0"/>
        <v>60000</v>
      </c>
      <c r="G17" s="124" t="s">
        <v>91</v>
      </c>
      <c r="H17" s="141"/>
    </row>
    <row r="18" spans="1:8" ht="45" x14ac:dyDescent="0.25">
      <c r="A18" s="139" t="s">
        <v>118</v>
      </c>
      <c r="B18" s="140" t="s">
        <v>117</v>
      </c>
      <c r="C18" s="98">
        <v>1</v>
      </c>
      <c r="D18" s="137">
        <v>2100</v>
      </c>
      <c r="E18" s="137">
        <v>4900</v>
      </c>
      <c r="F18" s="137">
        <f t="shared" si="0"/>
        <v>58800</v>
      </c>
      <c r="G18" s="124" t="s">
        <v>91</v>
      </c>
      <c r="H18" s="123"/>
    </row>
    <row r="19" spans="1:8" ht="45" x14ac:dyDescent="0.25">
      <c r="A19" s="139" t="s">
        <v>115</v>
      </c>
      <c r="B19" s="138" t="s">
        <v>116</v>
      </c>
      <c r="C19" s="98">
        <v>1</v>
      </c>
      <c r="D19" s="137">
        <v>1900</v>
      </c>
      <c r="E19" s="137">
        <v>4800</v>
      </c>
      <c r="F19" s="137">
        <f t="shared" si="0"/>
        <v>57600</v>
      </c>
      <c r="G19" s="124" t="s">
        <v>91</v>
      </c>
      <c r="H19" s="123"/>
    </row>
    <row r="20" spans="1:8" ht="45" x14ac:dyDescent="0.25">
      <c r="A20" s="139" t="s">
        <v>113</v>
      </c>
      <c r="B20" s="140" t="s">
        <v>112</v>
      </c>
      <c r="C20" s="98">
        <v>1</v>
      </c>
      <c r="D20" s="137">
        <v>1800</v>
      </c>
      <c r="E20" s="137">
        <v>4700</v>
      </c>
      <c r="F20" s="137">
        <f t="shared" si="0"/>
        <v>56400</v>
      </c>
      <c r="G20" s="124" t="s">
        <v>91</v>
      </c>
      <c r="H20" s="123"/>
    </row>
    <row r="21" spans="1:8" ht="30" x14ac:dyDescent="0.25">
      <c r="A21" s="139" t="s">
        <v>107</v>
      </c>
      <c r="B21" s="138" t="s">
        <v>111</v>
      </c>
      <c r="C21" s="98">
        <v>1</v>
      </c>
      <c r="D21" s="137">
        <v>1700</v>
      </c>
      <c r="E21" s="137">
        <v>4600</v>
      </c>
      <c r="F21" s="137">
        <f t="shared" si="0"/>
        <v>55200</v>
      </c>
      <c r="G21" s="124" t="s">
        <v>91</v>
      </c>
      <c r="H21" s="123"/>
    </row>
    <row r="22" spans="1:8" ht="30" x14ac:dyDescent="0.25">
      <c r="A22" s="139" t="s">
        <v>107</v>
      </c>
      <c r="B22" s="138" t="s">
        <v>110</v>
      </c>
      <c r="C22" s="98">
        <v>1</v>
      </c>
      <c r="D22" s="137">
        <v>1600</v>
      </c>
      <c r="E22" s="137">
        <v>4500</v>
      </c>
      <c r="F22" s="137">
        <f t="shared" si="0"/>
        <v>54000</v>
      </c>
      <c r="G22" s="124" t="s">
        <v>91</v>
      </c>
      <c r="H22" s="123"/>
    </row>
    <row r="23" spans="1:8" ht="30" x14ac:dyDescent="0.25">
      <c r="A23" s="139" t="s">
        <v>107</v>
      </c>
      <c r="B23" s="138" t="s">
        <v>109</v>
      </c>
      <c r="C23" s="98">
        <v>1</v>
      </c>
      <c r="D23" s="137">
        <v>1500</v>
      </c>
      <c r="E23" s="137">
        <v>4400</v>
      </c>
      <c r="F23" s="137">
        <f t="shared" si="0"/>
        <v>52800</v>
      </c>
      <c r="G23" s="136" t="s">
        <v>89</v>
      </c>
      <c r="H23" s="123"/>
    </row>
    <row r="24" spans="1:8" ht="30" x14ac:dyDescent="0.25">
      <c r="A24" s="139" t="s">
        <v>107</v>
      </c>
      <c r="B24" s="138" t="s">
        <v>108</v>
      </c>
      <c r="C24" s="98">
        <v>1</v>
      </c>
      <c r="D24" s="137">
        <v>1400</v>
      </c>
      <c r="E24" s="137">
        <v>4300</v>
      </c>
      <c r="F24" s="137">
        <f t="shared" si="0"/>
        <v>51600</v>
      </c>
      <c r="G24" s="136" t="s">
        <v>89</v>
      </c>
      <c r="H24" s="123"/>
    </row>
    <row r="25" spans="1:8" ht="30.75" thickBot="1" x14ac:dyDescent="0.3">
      <c r="A25" s="139" t="s">
        <v>107</v>
      </c>
      <c r="B25" s="138" t="s">
        <v>106</v>
      </c>
      <c r="C25" s="98">
        <v>1</v>
      </c>
      <c r="D25" s="137">
        <v>1300</v>
      </c>
      <c r="E25" s="137">
        <v>4200</v>
      </c>
      <c r="F25" s="137">
        <f t="shared" si="0"/>
        <v>50400</v>
      </c>
      <c r="G25" s="136" t="s">
        <v>89</v>
      </c>
      <c r="H25" s="120"/>
    </row>
    <row r="26" spans="1:8" ht="45" x14ac:dyDescent="0.25">
      <c r="A26" s="139" t="s">
        <v>115</v>
      </c>
      <c r="B26" s="138" t="s">
        <v>114</v>
      </c>
      <c r="C26" s="98">
        <v>1</v>
      </c>
      <c r="D26" s="137">
        <v>1900</v>
      </c>
      <c r="E26" s="137">
        <v>4800</v>
      </c>
      <c r="F26" s="137">
        <f t="shared" si="0"/>
        <v>57600</v>
      </c>
      <c r="G26" s="124" t="s">
        <v>91</v>
      </c>
      <c r="H26" s="123"/>
    </row>
    <row r="27" spans="1:8" ht="45" x14ac:dyDescent="0.25">
      <c r="A27" s="139" t="s">
        <v>113</v>
      </c>
      <c r="B27" s="140" t="s">
        <v>112</v>
      </c>
      <c r="C27" s="98">
        <v>1</v>
      </c>
      <c r="D27" s="137">
        <v>1800</v>
      </c>
      <c r="E27" s="137">
        <v>4700</v>
      </c>
      <c r="F27" s="137">
        <f t="shared" si="0"/>
        <v>56400</v>
      </c>
      <c r="G27" s="124" t="s">
        <v>91</v>
      </c>
      <c r="H27" s="123"/>
    </row>
    <row r="28" spans="1:8" ht="30" x14ac:dyDescent="0.25">
      <c r="A28" s="139" t="s">
        <v>107</v>
      </c>
      <c r="B28" s="138" t="s">
        <v>111</v>
      </c>
      <c r="C28" s="98">
        <v>1</v>
      </c>
      <c r="D28" s="137">
        <v>1700</v>
      </c>
      <c r="E28" s="137">
        <v>4600</v>
      </c>
      <c r="F28" s="137">
        <f t="shared" si="0"/>
        <v>55200</v>
      </c>
      <c r="G28" s="124" t="s">
        <v>91</v>
      </c>
      <c r="H28" s="123"/>
    </row>
    <row r="29" spans="1:8" ht="30" x14ac:dyDescent="0.25">
      <c r="A29" s="139" t="s">
        <v>107</v>
      </c>
      <c r="B29" s="138" t="s">
        <v>110</v>
      </c>
      <c r="C29" s="98">
        <v>1</v>
      </c>
      <c r="D29" s="137">
        <v>1600</v>
      </c>
      <c r="E29" s="137">
        <v>4500</v>
      </c>
      <c r="F29" s="137">
        <f t="shared" si="0"/>
        <v>54000</v>
      </c>
      <c r="G29" s="124" t="s">
        <v>91</v>
      </c>
      <c r="H29" s="123"/>
    </row>
    <row r="30" spans="1:8" ht="30" x14ac:dyDescent="0.25">
      <c r="A30" s="139" t="s">
        <v>107</v>
      </c>
      <c r="B30" s="138" t="s">
        <v>109</v>
      </c>
      <c r="C30" s="98">
        <v>1</v>
      </c>
      <c r="D30" s="137">
        <v>1500</v>
      </c>
      <c r="E30" s="137">
        <v>4400</v>
      </c>
      <c r="F30" s="137">
        <f t="shared" si="0"/>
        <v>52800</v>
      </c>
      <c r="G30" s="136" t="s">
        <v>89</v>
      </c>
      <c r="H30" s="123"/>
    </row>
    <row r="31" spans="1:8" ht="30" x14ac:dyDescent="0.25">
      <c r="A31" s="139" t="s">
        <v>107</v>
      </c>
      <c r="B31" s="138" t="s">
        <v>108</v>
      </c>
      <c r="C31" s="98">
        <v>1</v>
      </c>
      <c r="D31" s="137">
        <v>1400</v>
      </c>
      <c r="E31" s="137">
        <v>4300</v>
      </c>
      <c r="F31" s="137">
        <f t="shared" si="0"/>
        <v>51600</v>
      </c>
      <c r="G31" s="136" t="s">
        <v>89</v>
      </c>
      <c r="H31" s="123"/>
    </row>
    <row r="32" spans="1:8" ht="30.75" thickBot="1" x14ac:dyDescent="0.3">
      <c r="A32" s="135" t="s">
        <v>107</v>
      </c>
      <c r="B32" s="134" t="s">
        <v>106</v>
      </c>
      <c r="C32" s="93">
        <v>1</v>
      </c>
      <c r="D32" s="133">
        <v>1300</v>
      </c>
      <c r="E32" s="133">
        <v>4200</v>
      </c>
      <c r="F32" s="133">
        <f t="shared" si="0"/>
        <v>50400</v>
      </c>
      <c r="G32" s="132" t="s">
        <v>89</v>
      </c>
      <c r="H32" s="120"/>
    </row>
    <row r="33" spans="1:8" ht="15.75" thickBot="1" x14ac:dyDescent="0.3">
      <c r="A33" s="111"/>
      <c r="B33" s="110"/>
      <c r="C33" s="110"/>
      <c r="D33" s="108"/>
      <c r="E33" s="108"/>
      <c r="F33" s="109"/>
      <c r="G33" s="109"/>
      <c r="H33" s="108"/>
    </row>
    <row r="34" spans="1:8" ht="135" x14ac:dyDescent="0.25">
      <c r="A34" s="107"/>
      <c r="B34" s="106"/>
      <c r="C34" s="106" t="s">
        <v>98</v>
      </c>
      <c r="D34" s="106" t="s">
        <v>97</v>
      </c>
      <c r="E34" s="106" t="s">
        <v>96</v>
      </c>
      <c r="F34" s="106" t="s">
        <v>88</v>
      </c>
      <c r="G34" s="131" t="s">
        <v>95</v>
      </c>
      <c r="H34" s="130"/>
    </row>
    <row r="35" spans="1:8" ht="30" x14ac:dyDescent="0.25">
      <c r="A35" s="129" t="s">
        <v>100</v>
      </c>
      <c r="B35" s="128" t="s">
        <v>105</v>
      </c>
      <c r="C35" s="127">
        <f>C36+C37</f>
        <v>2</v>
      </c>
      <c r="D35" s="127">
        <f>D36+D37</f>
        <v>4260</v>
      </c>
      <c r="E35" s="127">
        <f>E36+E37</f>
        <v>10000</v>
      </c>
      <c r="F35" s="127">
        <f>F36+F37</f>
        <v>120000</v>
      </c>
      <c r="G35" s="126"/>
      <c r="H35" s="125"/>
    </row>
    <row r="36" spans="1:8" ht="60" customHeight="1" x14ac:dyDescent="0.25">
      <c r="A36" s="99" t="s">
        <v>104</v>
      </c>
      <c r="B36" s="94" t="s">
        <v>90</v>
      </c>
      <c r="C36" s="98">
        <v>1</v>
      </c>
      <c r="D36" s="97">
        <v>2130</v>
      </c>
      <c r="E36" s="97">
        <v>5000</v>
      </c>
      <c r="F36" s="97">
        <v>60000</v>
      </c>
      <c r="G36" s="124" t="s">
        <v>91</v>
      </c>
      <c r="H36" s="123"/>
    </row>
    <row r="37" spans="1:8" ht="60" customHeight="1" thickBot="1" x14ac:dyDescent="0.3">
      <c r="A37" s="95"/>
      <c r="B37" s="122" t="s">
        <v>90</v>
      </c>
      <c r="C37" s="93">
        <v>1</v>
      </c>
      <c r="D37" s="92">
        <v>2130</v>
      </c>
      <c r="E37" s="92">
        <v>5000</v>
      </c>
      <c r="F37" s="92">
        <v>60000</v>
      </c>
      <c r="G37" s="121" t="s">
        <v>89</v>
      </c>
      <c r="H37" s="120"/>
    </row>
    <row r="38" spans="1:8" x14ac:dyDescent="0.25">
      <c r="A38" s="111"/>
      <c r="B38" s="110"/>
      <c r="C38" s="110"/>
      <c r="D38" s="108"/>
      <c r="E38" s="108"/>
      <c r="F38" s="109"/>
      <c r="G38" s="109"/>
      <c r="H38" s="108"/>
    </row>
    <row r="39" spans="1:8" ht="135" x14ac:dyDescent="0.25">
      <c r="A39" s="119" t="s">
        <v>100</v>
      </c>
      <c r="B39" s="104" t="s">
        <v>103</v>
      </c>
      <c r="C39" s="104" t="s">
        <v>98</v>
      </c>
      <c r="D39" s="104" t="s">
        <v>97</v>
      </c>
      <c r="E39" s="104" t="s">
        <v>102</v>
      </c>
      <c r="F39" s="104" t="s">
        <v>88</v>
      </c>
      <c r="G39" s="104" t="s">
        <v>95</v>
      </c>
      <c r="H39" s="118"/>
    </row>
    <row r="40" spans="1:8" x14ac:dyDescent="0.25">
      <c r="A40" s="119">
        <v>1</v>
      </c>
      <c r="B40" s="104">
        <v>2</v>
      </c>
      <c r="C40" s="104">
        <v>3</v>
      </c>
      <c r="D40" s="104">
        <v>4</v>
      </c>
      <c r="E40" s="104">
        <v>5</v>
      </c>
      <c r="F40" s="104">
        <v>6</v>
      </c>
      <c r="G40" s="104">
        <v>9</v>
      </c>
      <c r="H40" s="118">
        <v>7</v>
      </c>
    </row>
    <row r="41" spans="1:8" ht="30" x14ac:dyDescent="0.25">
      <c r="A41" s="117" t="s">
        <v>101</v>
      </c>
      <c r="B41" s="116" t="s">
        <v>12</v>
      </c>
      <c r="C41" s="115">
        <f>C42+C43+C44+C45</f>
        <v>4</v>
      </c>
      <c r="D41" s="115">
        <f>D42+D43+D44+D45</f>
        <v>8520</v>
      </c>
      <c r="E41" s="115">
        <f>E42+E43+E44+E45</f>
        <v>20000</v>
      </c>
      <c r="F41" s="115">
        <f>F42+F43+F44+F45</f>
        <v>240000</v>
      </c>
      <c r="G41" s="114"/>
      <c r="H41" s="113"/>
    </row>
    <row r="42" spans="1:8" ht="60" customHeight="1" x14ac:dyDescent="0.25">
      <c r="A42" s="112"/>
      <c r="B42" s="112" t="s">
        <v>13</v>
      </c>
      <c r="C42" s="98">
        <v>1</v>
      </c>
      <c r="D42" s="97">
        <v>2130</v>
      </c>
      <c r="E42" s="97">
        <v>5000</v>
      </c>
      <c r="F42" s="97">
        <v>60000</v>
      </c>
      <c r="G42" s="97" t="s">
        <v>91</v>
      </c>
      <c r="H42" s="96"/>
    </row>
    <row r="43" spans="1:8" ht="60" customHeight="1" x14ac:dyDescent="0.25">
      <c r="A43" s="112"/>
      <c r="B43" s="112" t="s">
        <v>14</v>
      </c>
      <c r="C43" s="98">
        <v>1</v>
      </c>
      <c r="D43" s="97">
        <v>2130</v>
      </c>
      <c r="E43" s="97">
        <v>5000</v>
      </c>
      <c r="F43" s="97">
        <v>60000</v>
      </c>
      <c r="G43" s="97" t="s">
        <v>91</v>
      </c>
      <c r="H43" s="96"/>
    </row>
    <row r="44" spans="1:8" ht="60" customHeight="1" x14ac:dyDescent="0.25">
      <c r="A44" s="112"/>
      <c r="B44" s="112" t="s">
        <v>15</v>
      </c>
      <c r="C44" s="98">
        <v>1</v>
      </c>
      <c r="D44" s="97">
        <v>2130</v>
      </c>
      <c r="E44" s="97">
        <v>5000</v>
      </c>
      <c r="F44" s="97">
        <v>60000</v>
      </c>
      <c r="G44" s="97" t="s">
        <v>91</v>
      </c>
      <c r="H44" s="96"/>
    </row>
    <row r="45" spans="1:8" ht="60" customHeight="1" x14ac:dyDescent="0.25">
      <c r="A45" s="112"/>
      <c r="B45" s="112" t="s">
        <v>15</v>
      </c>
      <c r="C45" s="98">
        <v>1</v>
      </c>
      <c r="D45" s="97">
        <v>2130</v>
      </c>
      <c r="E45" s="97">
        <v>5000</v>
      </c>
      <c r="F45" s="97">
        <v>60000</v>
      </c>
      <c r="G45" s="97" t="s">
        <v>91</v>
      </c>
      <c r="H45" s="96"/>
    </row>
    <row r="46" spans="1:8" ht="15.75" thickBot="1" x14ac:dyDescent="0.3">
      <c r="A46" s="111"/>
      <c r="B46" s="110"/>
      <c r="C46" s="110"/>
      <c r="D46" s="108"/>
      <c r="E46" s="108"/>
      <c r="F46" s="109"/>
      <c r="G46" s="109"/>
      <c r="H46" s="108"/>
    </row>
    <row r="47" spans="1:8" ht="135" x14ac:dyDescent="0.25">
      <c r="A47" s="107" t="s">
        <v>100</v>
      </c>
      <c r="B47" s="106" t="s">
        <v>99</v>
      </c>
      <c r="C47" s="106" t="s">
        <v>98</v>
      </c>
      <c r="D47" s="106" t="s">
        <v>97</v>
      </c>
      <c r="E47" s="106" t="s">
        <v>96</v>
      </c>
      <c r="F47" s="106" t="s">
        <v>88</v>
      </c>
      <c r="G47" s="106" t="s">
        <v>95</v>
      </c>
      <c r="H47" s="104" t="s">
        <v>94</v>
      </c>
    </row>
    <row r="48" spans="1:8" x14ac:dyDescent="0.25">
      <c r="A48" s="105">
        <v>1</v>
      </c>
      <c r="B48" s="104">
        <v>2</v>
      </c>
      <c r="C48" s="104">
        <v>3</v>
      </c>
      <c r="D48" s="104">
        <v>4</v>
      </c>
      <c r="E48" s="104">
        <v>5</v>
      </c>
      <c r="F48" s="104">
        <v>6</v>
      </c>
      <c r="G48" s="104">
        <v>9</v>
      </c>
      <c r="H48" s="104">
        <v>7</v>
      </c>
    </row>
    <row r="49" spans="1:8" ht="30" x14ac:dyDescent="0.25">
      <c r="A49" s="103" t="s">
        <v>93</v>
      </c>
      <c r="B49" s="102" t="s">
        <v>12</v>
      </c>
      <c r="C49" s="100">
        <f>C50+C51</f>
        <v>2</v>
      </c>
      <c r="D49" s="100">
        <f>D50+D51</f>
        <v>4260</v>
      </c>
      <c r="E49" s="100">
        <f>E50+E51</f>
        <v>10000</v>
      </c>
      <c r="F49" s="100">
        <f>F50+F51</f>
        <v>120000</v>
      </c>
      <c r="G49" s="101">
        <v>125000</v>
      </c>
      <c r="H49" s="100">
        <f>F49-G49</f>
        <v>-5000</v>
      </c>
    </row>
    <row r="50" spans="1:8" ht="60" customHeight="1" x14ac:dyDescent="0.25">
      <c r="A50" s="99" t="s">
        <v>92</v>
      </c>
      <c r="B50" s="94" t="s">
        <v>90</v>
      </c>
      <c r="C50" s="98">
        <v>1</v>
      </c>
      <c r="D50" s="97">
        <v>2130</v>
      </c>
      <c r="E50" s="97">
        <v>5000</v>
      </c>
      <c r="F50" s="97">
        <v>60000</v>
      </c>
      <c r="G50" s="97" t="s">
        <v>91</v>
      </c>
      <c r="H50" s="96"/>
    </row>
    <row r="51" spans="1:8" ht="60" customHeight="1" thickBot="1" x14ac:dyDescent="0.3">
      <c r="A51" s="95"/>
      <c r="B51" s="94" t="s">
        <v>90</v>
      </c>
      <c r="C51" s="93">
        <v>1</v>
      </c>
      <c r="D51" s="92">
        <v>2130</v>
      </c>
      <c r="E51" s="92">
        <v>5000</v>
      </c>
      <c r="F51" s="92">
        <v>60000</v>
      </c>
      <c r="G51" s="92" t="s">
        <v>89</v>
      </c>
      <c r="H51" s="91"/>
    </row>
  </sheetData>
  <autoFilter ref="A7:G32"/>
  <conditionalFormatting sqref="H5">
    <cfRule type="cellIs" dxfId="5" priority="1" operator="lessThan">
      <formula>0</formula>
    </cfRule>
    <cfRule type="cellIs" dxfId="4" priority="2" operator="lessThan">
      <formula>0</formula>
    </cfRule>
    <cfRule type="cellIs" dxfId="3" priority="3" operator="lessThan">
      <formula>0</formula>
    </cfRule>
    <cfRule type="cellIs" dxfId="2" priority="6" operator="lessThan">
      <formula>0</formula>
    </cfRule>
  </conditionalFormatting>
  <conditionalFormatting sqref="H49">
    <cfRule type="cellIs" dxfId="1" priority="4" operator="lessThan">
      <formula>0</formula>
    </cfRule>
    <cfRule type="cellIs" dxfId="0" priority="5" operator="lessThan">
      <formula>-5000</formula>
    </cfRule>
  </conditionalFormatting>
  <printOptions horizontalCentered="1"/>
  <pageMargins left="0" right="0" top="0" bottom="0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danarti gankargulebistvis</vt:lpstr>
      <vt:lpstr>danarti-198-ო  გადახრა</vt:lpstr>
      <vt:lpstr>ახალი სარგო</vt:lpstr>
      <vt:lpstr>ხელფასის კატეგორიები</vt:lpstr>
      <vt:lpstr>ნიმუში შტატები</vt:lpstr>
      <vt:lpstr>'danarti gankargulebistvis'!Print_Area</vt:lpstr>
      <vt:lpstr>'danarti-198-ო  გადახრა'!Print_Area</vt:lpstr>
      <vt:lpstr>'ახალი სარგო'!Print_Area</vt:lpstr>
      <vt:lpstr>'ხელფასის კატეგორიები'!Print_Area</vt:lpstr>
      <vt:lpstr>'danarti-198-ო  გადახრა'!Print_Titles</vt:lpstr>
      <vt:lpstr>'ახალი სარგო'!Print_Titles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2017-05-25T08:57:40Z</dcterms:modified>
</cp:coreProperties>
</file>