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Sheet1!$A$3:$U$151</definedName>
    <definedName name="_xlnm.Print_Area" localSheetId="0">Sheet1!$B$2:$V$151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Q141" i="1"/>
  <c r="Q140" s="1"/>
  <c r="Q129"/>
  <c r="Q128" s="1"/>
  <c r="Q117"/>
  <c r="Q116" s="1"/>
  <c r="Q105"/>
  <c r="Q104" s="1"/>
  <c r="Q93"/>
  <c r="Q92" s="1"/>
  <c r="Q81"/>
  <c r="Q80" s="1"/>
  <c r="Q69"/>
  <c r="Q68" s="1"/>
  <c r="Q57"/>
  <c r="Q56" s="1"/>
  <c r="Q45"/>
  <c r="Q44" s="1"/>
  <c r="Q33"/>
  <c r="Q32" s="1"/>
  <c r="Q21"/>
  <c r="Q20" s="1"/>
  <c r="Q5"/>
  <c r="R10"/>
  <c r="R12"/>
  <c r="R13"/>
  <c r="R14"/>
  <c r="R15"/>
  <c r="R16"/>
  <c r="R17"/>
  <c r="R18"/>
  <c r="R19"/>
  <c r="R22"/>
  <c r="R23"/>
  <c r="R24"/>
  <c r="R25"/>
  <c r="R26"/>
  <c r="R27"/>
  <c r="R28"/>
  <c r="R29"/>
  <c r="R30"/>
  <c r="R31"/>
  <c r="R34"/>
  <c r="R35"/>
  <c r="R36"/>
  <c r="R37"/>
  <c r="R38"/>
  <c r="R39"/>
  <c r="R40"/>
  <c r="R41"/>
  <c r="R42"/>
  <c r="R43"/>
  <c r="R46"/>
  <c r="R47"/>
  <c r="R48"/>
  <c r="R49"/>
  <c r="R50"/>
  <c r="R51"/>
  <c r="R52"/>
  <c r="R53"/>
  <c r="R54"/>
  <c r="R55"/>
  <c r="R58"/>
  <c r="R59"/>
  <c r="R60"/>
  <c r="R61"/>
  <c r="R62"/>
  <c r="R63"/>
  <c r="R64"/>
  <c r="R65"/>
  <c r="R66"/>
  <c r="R67"/>
  <c r="R70"/>
  <c r="R71"/>
  <c r="R72"/>
  <c r="R73"/>
  <c r="R74"/>
  <c r="R75"/>
  <c r="R76"/>
  <c r="R77"/>
  <c r="R78"/>
  <c r="R79"/>
  <c r="R82"/>
  <c r="R83"/>
  <c r="R84"/>
  <c r="R85"/>
  <c r="R86"/>
  <c r="R87"/>
  <c r="R88"/>
  <c r="R89"/>
  <c r="R90"/>
  <c r="R91"/>
  <c r="R94"/>
  <c r="R95"/>
  <c r="R96"/>
  <c r="R97"/>
  <c r="R98"/>
  <c r="R99"/>
  <c r="R100"/>
  <c r="R101"/>
  <c r="R102"/>
  <c r="R103"/>
  <c r="R106"/>
  <c r="R107"/>
  <c r="R108"/>
  <c r="R109"/>
  <c r="R110"/>
  <c r="R111"/>
  <c r="R112"/>
  <c r="R113"/>
  <c r="R114"/>
  <c r="R115"/>
  <c r="R118"/>
  <c r="R119"/>
  <c r="R120"/>
  <c r="R121"/>
  <c r="R122"/>
  <c r="R123"/>
  <c r="R124"/>
  <c r="R125"/>
  <c r="R126"/>
  <c r="R127"/>
  <c r="R130"/>
  <c r="R131"/>
  <c r="R132"/>
  <c r="R133"/>
  <c r="R134"/>
  <c r="R135"/>
  <c r="R136"/>
  <c r="R137"/>
  <c r="R138"/>
  <c r="R139"/>
  <c r="R142"/>
  <c r="R143"/>
  <c r="R144"/>
  <c r="R145"/>
  <c r="R146"/>
  <c r="R147"/>
  <c r="R148"/>
  <c r="R149"/>
  <c r="R150"/>
  <c r="R151"/>
  <c r="O151"/>
  <c r="O150"/>
  <c r="O149"/>
  <c r="O148"/>
  <c r="O147"/>
  <c r="O146"/>
  <c r="O145"/>
  <c r="O144"/>
  <c r="O143"/>
  <c r="O142"/>
  <c r="O139"/>
  <c r="O138"/>
  <c r="O137"/>
  <c r="O136"/>
  <c r="O135"/>
  <c r="O134"/>
  <c r="O133"/>
  <c r="O132"/>
  <c r="O131"/>
  <c r="O130"/>
  <c r="O127"/>
  <c r="O126"/>
  <c r="O125"/>
  <c r="O124"/>
  <c r="O123"/>
  <c r="O122"/>
  <c r="O121"/>
  <c r="O120"/>
  <c r="O119"/>
  <c r="O118"/>
  <c r="O115"/>
  <c r="O114"/>
  <c r="O113"/>
  <c r="O112"/>
  <c r="O111"/>
  <c r="O110"/>
  <c r="O109"/>
  <c r="O108"/>
  <c r="O107"/>
  <c r="O106"/>
  <c r="O103"/>
  <c r="O102"/>
  <c r="O101"/>
  <c r="O100"/>
  <c r="O99"/>
  <c r="O98"/>
  <c r="O97"/>
  <c r="O96"/>
  <c r="O95"/>
  <c r="O94"/>
  <c r="O91"/>
  <c r="O90"/>
  <c r="O89"/>
  <c r="O88"/>
  <c r="O87"/>
  <c r="O86"/>
  <c r="O85"/>
  <c r="O84"/>
  <c r="O83"/>
  <c r="O82"/>
  <c r="O79"/>
  <c r="O78"/>
  <c r="O77"/>
  <c r="O76"/>
  <c r="O75"/>
  <c r="O74"/>
  <c r="O73"/>
  <c r="O72"/>
  <c r="O71"/>
  <c r="O70"/>
  <c r="O67"/>
  <c r="O66"/>
  <c r="O65"/>
  <c r="O64"/>
  <c r="O63"/>
  <c r="O62"/>
  <c r="O61"/>
  <c r="O60"/>
  <c r="O59"/>
  <c r="O58"/>
  <c r="O55"/>
  <c r="O54"/>
  <c r="O53"/>
  <c r="O52"/>
  <c r="O51"/>
  <c r="O50"/>
  <c r="O49"/>
  <c r="O48"/>
  <c r="O47"/>
  <c r="O46"/>
  <c r="O43"/>
  <c r="O42"/>
  <c r="O41"/>
  <c r="O40"/>
  <c r="O39"/>
  <c r="O38"/>
  <c r="O37"/>
  <c r="O36"/>
  <c r="O35"/>
  <c r="O34"/>
  <c r="O31"/>
  <c r="O30"/>
  <c r="O29"/>
  <c r="O28"/>
  <c r="O27"/>
  <c r="O26"/>
  <c r="O25"/>
  <c r="O24"/>
  <c r="O23"/>
  <c r="O22"/>
  <c r="O19"/>
  <c r="O18"/>
  <c r="O17"/>
  <c r="O16"/>
  <c r="O15"/>
  <c r="O14"/>
  <c r="O13"/>
  <c r="O12"/>
  <c r="O10"/>
  <c r="H151"/>
  <c r="H150"/>
  <c r="H149"/>
  <c r="H148"/>
  <c r="H147"/>
  <c r="H146"/>
  <c r="H145"/>
  <c r="H144"/>
  <c r="H143"/>
  <c r="H142"/>
  <c r="H139"/>
  <c r="H138"/>
  <c r="H137"/>
  <c r="H136"/>
  <c r="H135"/>
  <c r="H134"/>
  <c r="H133"/>
  <c r="H132"/>
  <c r="H131"/>
  <c r="H130"/>
  <c r="H127"/>
  <c r="H126"/>
  <c r="H125"/>
  <c r="H124"/>
  <c r="H123"/>
  <c r="H122"/>
  <c r="H121"/>
  <c r="H120"/>
  <c r="H119"/>
  <c r="H118"/>
  <c r="H115"/>
  <c r="H114"/>
  <c r="H113"/>
  <c r="H112"/>
  <c r="H111"/>
  <c r="H110"/>
  <c r="H109"/>
  <c r="H108"/>
  <c r="H107"/>
  <c r="H106"/>
  <c r="H103"/>
  <c r="H102"/>
  <c r="H101"/>
  <c r="H100"/>
  <c r="H99"/>
  <c r="H98"/>
  <c r="H97"/>
  <c r="H96"/>
  <c r="H95"/>
  <c r="H94"/>
  <c r="H91"/>
  <c r="H90"/>
  <c r="H89"/>
  <c r="H88"/>
  <c r="H87"/>
  <c r="H86"/>
  <c r="H85"/>
  <c r="H84"/>
  <c r="H83"/>
  <c r="H82"/>
  <c r="H79"/>
  <c r="H78"/>
  <c r="H77"/>
  <c r="H76"/>
  <c r="H75"/>
  <c r="H74"/>
  <c r="H73"/>
  <c r="H72"/>
  <c r="H71"/>
  <c r="H70"/>
  <c r="H67"/>
  <c r="H66"/>
  <c r="H65"/>
  <c r="H64"/>
  <c r="H63"/>
  <c r="H62"/>
  <c r="H61"/>
  <c r="H60"/>
  <c r="H59"/>
  <c r="H58"/>
  <c r="H55"/>
  <c r="H54"/>
  <c r="H53"/>
  <c r="H52"/>
  <c r="H51"/>
  <c r="H50"/>
  <c r="H49"/>
  <c r="H48"/>
  <c r="H47"/>
  <c r="H46"/>
  <c r="H43"/>
  <c r="H42"/>
  <c r="H41"/>
  <c r="H40"/>
  <c r="H39"/>
  <c r="H38"/>
  <c r="H37"/>
  <c r="H36"/>
  <c r="H35"/>
  <c r="H34"/>
  <c r="H31"/>
  <c r="H30"/>
  <c r="H29"/>
  <c r="H28"/>
  <c r="H27"/>
  <c r="H26"/>
  <c r="H25"/>
  <c r="H24"/>
  <c r="H23"/>
  <c r="H22"/>
  <c r="H19"/>
  <c r="H18"/>
  <c r="H17"/>
  <c r="H16"/>
  <c r="H15"/>
  <c r="H14"/>
  <c r="H13"/>
  <c r="H12"/>
  <c r="H11"/>
  <c r="H10"/>
  <c r="H9"/>
  <c r="H8"/>
  <c r="H7"/>
  <c r="K141"/>
  <c r="K140" s="1"/>
  <c r="G141"/>
  <c r="F141"/>
  <c r="E141"/>
  <c r="E140" s="1"/>
  <c r="G140"/>
  <c r="K129"/>
  <c r="K128" s="1"/>
  <c r="G129"/>
  <c r="F129"/>
  <c r="O129" s="1"/>
  <c r="E129"/>
  <c r="G128"/>
  <c r="E128"/>
  <c r="K117"/>
  <c r="K116" s="1"/>
  <c r="G117"/>
  <c r="G116" s="1"/>
  <c r="F117"/>
  <c r="O117" s="1"/>
  <c r="E117"/>
  <c r="E116" s="1"/>
  <c r="F116"/>
  <c r="O116" s="1"/>
  <c r="K105"/>
  <c r="K104" s="1"/>
  <c r="G105"/>
  <c r="G104" s="1"/>
  <c r="F105"/>
  <c r="E105"/>
  <c r="E104" s="1"/>
  <c r="F104"/>
  <c r="K93"/>
  <c r="K92" s="1"/>
  <c r="G93"/>
  <c r="G92" s="1"/>
  <c r="F93"/>
  <c r="O93" s="1"/>
  <c r="E93"/>
  <c r="E92" s="1"/>
  <c r="F92"/>
  <c r="O92" s="1"/>
  <c r="K81"/>
  <c r="K80" s="1"/>
  <c r="G81"/>
  <c r="G80" s="1"/>
  <c r="F81"/>
  <c r="E81"/>
  <c r="F80"/>
  <c r="E80"/>
  <c r="K69"/>
  <c r="K68" s="1"/>
  <c r="G69"/>
  <c r="G68" s="1"/>
  <c r="F69"/>
  <c r="E69"/>
  <c r="E68" s="1"/>
  <c r="F68"/>
  <c r="O68" s="1"/>
  <c r="K57"/>
  <c r="K56" s="1"/>
  <c r="G57"/>
  <c r="G56" s="1"/>
  <c r="F57"/>
  <c r="O57" s="1"/>
  <c r="E57"/>
  <c r="E56" s="1"/>
  <c r="F56"/>
  <c r="O56" s="1"/>
  <c r="K45"/>
  <c r="K44" s="1"/>
  <c r="G45"/>
  <c r="G44" s="1"/>
  <c r="F45"/>
  <c r="O45" s="1"/>
  <c r="E45"/>
  <c r="E44" s="1"/>
  <c r="F44"/>
  <c r="O44" s="1"/>
  <c r="K33"/>
  <c r="K32" s="1"/>
  <c r="G33"/>
  <c r="G32" s="1"/>
  <c r="F33"/>
  <c r="O33" s="1"/>
  <c r="E33"/>
  <c r="E32" s="1"/>
  <c r="F32"/>
  <c r="O32" s="1"/>
  <c r="K21"/>
  <c r="K20" s="1"/>
  <c r="G21"/>
  <c r="F21"/>
  <c r="O21" s="1"/>
  <c r="E21"/>
  <c r="E20" s="1"/>
  <c r="G20"/>
  <c r="K6"/>
  <c r="K5" s="1"/>
  <c r="K4" s="1"/>
  <c r="G6"/>
  <c r="G5" s="1"/>
  <c r="G4" s="1"/>
  <c r="F5"/>
  <c r="F4" s="1"/>
  <c r="O4" s="1"/>
  <c r="E5"/>
  <c r="E4" s="1"/>
  <c r="U7"/>
  <c r="U151"/>
  <c r="U150"/>
  <c r="U149"/>
  <c r="U148"/>
  <c r="U147"/>
  <c r="U146"/>
  <c r="U145"/>
  <c r="U144"/>
  <c r="U142"/>
  <c r="U139"/>
  <c r="U138"/>
  <c r="U137"/>
  <c r="U136"/>
  <c r="U134"/>
  <c r="U133"/>
  <c r="U132"/>
  <c r="U130"/>
  <c r="U127"/>
  <c r="U126"/>
  <c r="U125"/>
  <c r="U124"/>
  <c r="U123"/>
  <c r="U122"/>
  <c r="U121"/>
  <c r="U120"/>
  <c r="U118"/>
  <c r="U115"/>
  <c r="U114"/>
  <c r="U113"/>
  <c r="U112"/>
  <c r="U111"/>
  <c r="U110"/>
  <c r="U109"/>
  <c r="U108"/>
  <c r="U106"/>
  <c r="U103"/>
  <c r="U102"/>
  <c r="U101"/>
  <c r="U100"/>
  <c r="U98"/>
  <c r="U97"/>
  <c r="U96"/>
  <c r="U94"/>
  <c r="U91"/>
  <c r="U90"/>
  <c r="U89"/>
  <c r="U88"/>
  <c r="U87"/>
  <c r="U86"/>
  <c r="U85"/>
  <c r="U84"/>
  <c r="U82"/>
  <c r="U79"/>
  <c r="U78"/>
  <c r="U77"/>
  <c r="U76"/>
  <c r="U75"/>
  <c r="U74"/>
  <c r="U73"/>
  <c r="U72"/>
  <c r="U70"/>
  <c r="U67"/>
  <c r="U66"/>
  <c r="U65"/>
  <c r="U64"/>
  <c r="U63"/>
  <c r="U62"/>
  <c r="U61"/>
  <c r="U60"/>
  <c r="U58"/>
  <c r="U55"/>
  <c r="U54"/>
  <c r="U53"/>
  <c r="U52"/>
  <c r="U51"/>
  <c r="U50"/>
  <c r="U49"/>
  <c r="U48"/>
  <c r="U46"/>
  <c r="U43"/>
  <c r="U42"/>
  <c r="U41"/>
  <c r="U40"/>
  <c r="U38"/>
  <c r="U37"/>
  <c r="U36"/>
  <c r="U34"/>
  <c r="U31"/>
  <c r="U30"/>
  <c r="U29"/>
  <c r="U28"/>
  <c r="U27"/>
  <c r="U26"/>
  <c r="U25"/>
  <c r="U24"/>
  <c r="U22"/>
  <c r="U19"/>
  <c r="U18"/>
  <c r="U13"/>
  <c r="U12"/>
  <c r="U11"/>
  <c r="U9"/>
  <c r="U8"/>
  <c r="O69" l="1"/>
  <c r="O80"/>
  <c r="O81"/>
  <c r="O104"/>
  <c r="O105"/>
  <c r="O141"/>
  <c r="Q4"/>
  <c r="F20"/>
  <c r="H4"/>
  <c r="H6"/>
  <c r="H20"/>
  <c r="H32"/>
  <c r="H44"/>
  <c r="H56"/>
  <c r="H68"/>
  <c r="H80"/>
  <c r="H92"/>
  <c r="H104"/>
  <c r="H116"/>
  <c r="O6"/>
  <c r="F128"/>
  <c r="F140"/>
  <c r="H5"/>
  <c r="H21"/>
  <c r="H33"/>
  <c r="H45"/>
  <c r="H57"/>
  <c r="H69"/>
  <c r="H81"/>
  <c r="H93"/>
  <c r="H105"/>
  <c r="H117"/>
  <c r="H129"/>
  <c r="H141"/>
  <c r="O5"/>
  <c r="T151"/>
  <c r="T150"/>
  <c r="T149"/>
  <c r="T148"/>
  <c r="T147"/>
  <c r="T146"/>
  <c r="T145"/>
  <c r="T144"/>
  <c r="T143"/>
  <c r="T142"/>
  <c r="T139"/>
  <c r="T138"/>
  <c r="T137"/>
  <c r="T136"/>
  <c r="T135"/>
  <c r="T134"/>
  <c r="T133"/>
  <c r="T132"/>
  <c r="T131"/>
  <c r="T130"/>
  <c r="T127"/>
  <c r="T126"/>
  <c r="T125"/>
  <c r="T124"/>
  <c r="T123"/>
  <c r="T122"/>
  <c r="T121"/>
  <c r="T120"/>
  <c r="T119"/>
  <c r="T118"/>
  <c r="T115"/>
  <c r="T114"/>
  <c r="T113"/>
  <c r="T112"/>
  <c r="T111"/>
  <c r="T110"/>
  <c r="T109"/>
  <c r="T108"/>
  <c r="T107"/>
  <c r="T106"/>
  <c r="T103"/>
  <c r="T102"/>
  <c r="T101"/>
  <c r="T100"/>
  <c r="T99"/>
  <c r="T98"/>
  <c r="T97"/>
  <c r="T96"/>
  <c r="T95"/>
  <c r="T94"/>
  <c r="T91"/>
  <c r="T90"/>
  <c r="T89"/>
  <c r="T88"/>
  <c r="T87"/>
  <c r="T86"/>
  <c r="T85"/>
  <c r="T84"/>
  <c r="T83"/>
  <c r="T82"/>
  <c r="T79"/>
  <c r="T78"/>
  <c r="T77"/>
  <c r="T76"/>
  <c r="T75"/>
  <c r="T74"/>
  <c r="T73"/>
  <c r="T72"/>
  <c r="T71"/>
  <c r="T70"/>
  <c r="T67"/>
  <c r="T66"/>
  <c r="T65"/>
  <c r="T64"/>
  <c r="T63"/>
  <c r="T62"/>
  <c r="T61"/>
  <c r="T60"/>
  <c r="T59"/>
  <c r="T58"/>
  <c r="T55"/>
  <c r="T54"/>
  <c r="T53"/>
  <c r="T52"/>
  <c r="T51"/>
  <c r="T50"/>
  <c r="T49"/>
  <c r="T48"/>
  <c r="T47"/>
  <c r="T46"/>
  <c r="T43"/>
  <c r="T42"/>
  <c r="T41"/>
  <c r="T40"/>
  <c r="T39"/>
  <c r="T38"/>
  <c r="T37"/>
  <c r="T36"/>
  <c r="T35"/>
  <c r="T34"/>
  <c r="T31"/>
  <c r="T30"/>
  <c r="T29"/>
  <c r="T28"/>
  <c r="T27"/>
  <c r="T26"/>
  <c r="T25"/>
  <c r="T24"/>
  <c r="T23"/>
  <c r="T22"/>
  <c r="T19"/>
  <c r="T18"/>
  <c r="T17"/>
  <c r="T16"/>
  <c r="T15"/>
  <c r="T14"/>
  <c r="T13"/>
  <c r="T12"/>
  <c r="T11"/>
  <c r="A11" s="1"/>
  <c r="T10"/>
  <c r="T9"/>
  <c r="A9" s="1"/>
  <c r="T8"/>
  <c r="A8" s="1"/>
  <c r="T7"/>
  <c r="A7" s="1"/>
  <c r="S141"/>
  <c r="P141"/>
  <c r="P140" s="1"/>
  <c r="S140"/>
  <c r="S129"/>
  <c r="S128" s="1"/>
  <c r="P129"/>
  <c r="P128" s="1"/>
  <c r="S117"/>
  <c r="S116" s="1"/>
  <c r="P117"/>
  <c r="P116" s="1"/>
  <c r="R116" s="1"/>
  <c r="S105"/>
  <c r="S104" s="1"/>
  <c r="P105"/>
  <c r="R105" s="1"/>
  <c r="S93"/>
  <c r="S92" s="1"/>
  <c r="P93"/>
  <c r="R93" s="1"/>
  <c r="P92"/>
  <c r="R92" s="1"/>
  <c r="S81"/>
  <c r="S80" s="1"/>
  <c r="P81"/>
  <c r="T81" s="1"/>
  <c r="U81" s="1"/>
  <c r="S69"/>
  <c r="S68" s="1"/>
  <c r="P69"/>
  <c r="P68" s="1"/>
  <c r="T68" s="1"/>
  <c r="U68" s="1"/>
  <c r="S57"/>
  <c r="S56" s="1"/>
  <c r="P57"/>
  <c r="R57" s="1"/>
  <c r="S45"/>
  <c r="S44" s="1"/>
  <c r="P45"/>
  <c r="P44" s="1"/>
  <c r="R44" s="1"/>
  <c r="S33"/>
  <c r="S32" s="1"/>
  <c r="P33"/>
  <c r="P32" s="1"/>
  <c r="R32" s="1"/>
  <c r="S21"/>
  <c r="S20" s="1"/>
  <c r="P21"/>
  <c r="P20" s="1"/>
  <c r="S6"/>
  <c r="S5" s="1"/>
  <c r="S4" s="1"/>
  <c r="P6"/>
  <c r="P5" s="1"/>
  <c r="P4" s="1"/>
  <c r="R140" l="1"/>
  <c r="R20"/>
  <c r="R4"/>
  <c r="O20"/>
  <c r="R6"/>
  <c r="R45"/>
  <c r="R81"/>
  <c r="R117"/>
  <c r="R33"/>
  <c r="R69"/>
  <c r="R128"/>
  <c r="R5"/>
  <c r="R68"/>
  <c r="R21"/>
  <c r="R129"/>
  <c r="R141"/>
  <c r="V13"/>
  <c r="A13" s="1"/>
  <c r="U15"/>
  <c r="V15"/>
  <c r="U17"/>
  <c r="V17"/>
  <c r="V19"/>
  <c r="A19" s="1"/>
  <c r="U23"/>
  <c r="V23"/>
  <c r="V25"/>
  <c r="A25" s="1"/>
  <c r="V27"/>
  <c r="A27" s="1"/>
  <c r="V29"/>
  <c r="A29" s="1"/>
  <c r="V31"/>
  <c r="A31" s="1"/>
  <c r="U35"/>
  <c r="V35"/>
  <c r="V37"/>
  <c r="A37" s="1"/>
  <c r="U39"/>
  <c r="V39"/>
  <c r="V41"/>
  <c r="A41" s="1"/>
  <c r="V43"/>
  <c r="A43" s="1"/>
  <c r="U47"/>
  <c r="V47"/>
  <c r="V49"/>
  <c r="A49" s="1"/>
  <c r="V51"/>
  <c r="A51" s="1"/>
  <c r="A53"/>
  <c r="V53"/>
  <c r="A55"/>
  <c r="V55"/>
  <c r="U59"/>
  <c r="V59"/>
  <c r="A61"/>
  <c r="V61"/>
  <c r="A63"/>
  <c r="V63"/>
  <c r="A65"/>
  <c r="V65"/>
  <c r="A67"/>
  <c r="V67"/>
  <c r="U71"/>
  <c r="V71"/>
  <c r="A73"/>
  <c r="V73"/>
  <c r="A75"/>
  <c r="V75"/>
  <c r="A77"/>
  <c r="V77"/>
  <c r="A79"/>
  <c r="V79"/>
  <c r="U83"/>
  <c r="V83"/>
  <c r="A85"/>
  <c r="V85"/>
  <c r="A87"/>
  <c r="V87"/>
  <c r="A89"/>
  <c r="V89"/>
  <c r="A91"/>
  <c r="V91"/>
  <c r="U95"/>
  <c r="A95" s="1"/>
  <c r="V95"/>
  <c r="A97"/>
  <c r="V97"/>
  <c r="U99"/>
  <c r="A99" s="1"/>
  <c r="V99"/>
  <c r="A101"/>
  <c r="V101"/>
  <c r="A103"/>
  <c r="V103"/>
  <c r="U107"/>
  <c r="A107" s="1"/>
  <c r="V107"/>
  <c r="A109"/>
  <c r="V109"/>
  <c r="A111"/>
  <c r="V111"/>
  <c r="A113"/>
  <c r="V113"/>
  <c r="A115"/>
  <c r="V115"/>
  <c r="U119"/>
  <c r="V119"/>
  <c r="A121"/>
  <c r="V121"/>
  <c r="A123"/>
  <c r="V123"/>
  <c r="A125"/>
  <c r="V125"/>
  <c r="A127"/>
  <c r="V127"/>
  <c r="U131"/>
  <c r="A131" s="1"/>
  <c r="V131"/>
  <c r="A133"/>
  <c r="V133"/>
  <c r="U135"/>
  <c r="A135" s="1"/>
  <c r="V135"/>
  <c r="A137"/>
  <c r="V137"/>
  <c r="A139"/>
  <c r="V139"/>
  <c r="U143"/>
  <c r="A143" s="1"/>
  <c r="V143"/>
  <c r="A145"/>
  <c r="V145"/>
  <c r="A147"/>
  <c r="V147"/>
  <c r="A149"/>
  <c r="V149"/>
  <c r="A151"/>
  <c r="V151"/>
  <c r="U10"/>
  <c r="A10" s="1"/>
  <c r="V10"/>
  <c r="A12"/>
  <c r="V12"/>
  <c r="U14"/>
  <c r="A14" s="1"/>
  <c r="V14"/>
  <c r="U16"/>
  <c r="A16" s="1"/>
  <c r="V16"/>
  <c r="A18"/>
  <c r="V18"/>
  <c r="A22"/>
  <c r="V22"/>
  <c r="A24"/>
  <c r="V24"/>
  <c r="A26"/>
  <c r="V26"/>
  <c r="A28"/>
  <c r="V28"/>
  <c r="A30"/>
  <c r="V30"/>
  <c r="A34"/>
  <c r="V34"/>
  <c r="A36"/>
  <c r="V36"/>
  <c r="A38"/>
  <c r="V38"/>
  <c r="A40"/>
  <c r="V40"/>
  <c r="A42"/>
  <c r="V42"/>
  <c r="A46"/>
  <c r="V46"/>
  <c r="A48"/>
  <c r="V48"/>
  <c r="A50"/>
  <c r="V50"/>
  <c r="A52"/>
  <c r="V52"/>
  <c r="A54"/>
  <c r="V54"/>
  <c r="A58"/>
  <c r="V58"/>
  <c r="A60"/>
  <c r="V60"/>
  <c r="A62"/>
  <c r="V62"/>
  <c r="A64"/>
  <c r="V64"/>
  <c r="A66"/>
  <c r="V66"/>
  <c r="A70"/>
  <c r="V70"/>
  <c r="A72"/>
  <c r="V72"/>
  <c r="A74"/>
  <c r="V74"/>
  <c r="A76"/>
  <c r="V76"/>
  <c r="A78"/>
  <c r="V78"/>
  <c r="A82"/>
  <c r="V82"/>
  <c r="A84"/>
  <c r="V84"/>
  <c r="A86"/>
  <c r="V86"/>
  <c r="A88"/>
  <c r="V88"/>
  <c r="A90"/>
  <c r="V90"/>
  <c r="A94"/>
  <c r="V94"/>
  <c r="A96"/>
  <c r="V96"/>
  <c r="A98"/>
  <c r="V98"/>
  <c r="A100"/>
  <c r="V100"/>
  <c r="A102"/>
  <c r="V102"/>
  <c r="A106"/>
  <c r="V106"/>
  <c r="A108"/>
  <c r="V108"/>
  <c r="A110"/>
  <c r="V110"/>
  <c r="A112"/>
  <c r="V112"/>
  <c r="A114"/>
  <c r="V114"/>
  <c r="A118"/>
  <c r="V118"/>
  <c r="A120"/>
  <c r="V120"/>
  <c r="A122"/>
  <c r="V122"/>
  <c r="A124"/>
  <c r="V124"/>
  <c r="A126"/>
  <c r="V126"/>
  <c r="A130"/>
  <c r="V130"/>
  <c r="A132"/>
  <c r="V132"/>
  <c r="A134"/>
  <c r="V134"/>
  <c r="A136"/>
  <c r="V136"/>
  <c r="A138"/>
  <c r="V138"/>
  <c r="A142"/>
  <c r="V142"/>
  <c r="A144"/>
  <c r="V144"/>
  <c r="A146"/>
  <c r="V146"/>
  <c r="A148"/>
  <c r="V148"/>
  <c r="A150"/>
  <c r="V150"/>
  <c r="T32"/>
  <c r="U32" s="1"/>
  <c r="T57"/>
  <c r="U57" s="1"/>
  <c r="T105"/>
  <c r="U105" s="1"/>
  <c r="T128"/>
  <c r="U128" s="1"/>
  <c r="T44"/>
  <c r="U44" s="1"/>
  <c r="O140"/>
  <c r="H140"/>
  <c r="T20"/>
  <c r="U20" s="1"/>
  <c r="P56"/>
  <c r="T69"/>
  <c r="U69" s="1"/>
  <c r="P80"/>
  <c r="P104"/>
  <c r="T116"/>
  <c r="U116" s="1"/>
  <c r="T33"/>
  <c r="U33" s="1"/>
  <c r="A119"/>
  <c r="A71"/>
  <c r="A47"/>
  <c r="A23"/>
  <c r="A17"/>
  <c r="O128"/>
  <c r="H128"/>
  <c r="T45"/>
  <c r="U45" s="1"/>
  <c r="T129"/>
  <c r="U129" s="1"/>
  <c r="A83"/>
  <c r="A59"/>
  <c r="A39"/>
  <c r="A35"/>
  <c r="A15"/>
  <c r="T140"/>
  <c r="U140" s="1"/>
  <c r="T141"/>
  <c r="U141" s="1"/>
  <c r="T117"/>
  <c r="U117" s="1"/>
  <c r="T92"/>
  <c r="U92" s="1"/>
  <c r="T93"/>
  <c r="U93" s="1"/>
  <c r="T21"/>
  <c r="U21" s="1"/>
  <c r="T4"/>
  <c r="U4" s="1"/>
  <c r="T5"/>
  <c r="U5" s="1"/>
  <c r="T6"/>
  <c r="T56" l="1"/>
  <c r="U56" s="1"/>
  <c r="R56"/>
  <c r="T104"/>
  <c r="U104" s="1"/>
  <c r="R104"/>
  <c r="T80"/>
  <c r="U80" s="1"/>
  <c r="R80"/>
  <c r="U6"/>
  <c r="V6"/>
  <c r="V5" s="1"/>
  <c r="V4" s="1"/>
  <c r="V141"/>
  <c r="V140" s="1"/>
  <c r="V129"/>
  <c r="V128" s="1"/>
  <c r="A128" s="1"/>
  <c r="V117"/>
  <c r="V116" s="1"/>
  <c r="V105"/>
  <c r="V104" s="1"/>
  <c r="V93"/>
  <c r="V92" s="1"/>
  <c r="V81"/>
  <c r="V69"/>
  <c r="V68" s="1"/>
  <c r="A68" s="1"/>
  <c r="V57"/>
  <c r="V45"/>
  <c r="V44" s="1"/>
  <c r="V33"/>
  <c r="V32" s="1"/>
  <c r="A32" s="1"/>
  <c r="V21"/>
  <c r="V20" s="1"/>
  <c r="A6"/>
  <c r="A45"/>
  <c r="A93"/>
  <c r="A141"/>
  <c r="A4"/>
  <c r="A44"/>
  <c r="A116"/>
  <c r="A33"/>
  <c r="A129"/>
  <c r="A140"/>
  <c r="A104"/>
  <c r="A69"/>
  <c r="A117"/>
  <c r="A20"/>
  <c r="A92"/>
  <c r="A5"/>
  <c r="V56" l="1"/>
  <c r="A56" s="1"/>
  <c r="A57"/>
  <c r="V80"/>
  <c r="A80" s="1"/>
  <c r="A81"/>
  <c r="A21"/>
  <c r="A105"/>
</calcChain>
</file>

<file path=xl/sharedStrings.xml><?xml version="1.0" encoding="utf-8"?>
<sst xmlns="http://schemas.openxmlformats.org/spreadsheetml/2006/main" count="311" uniqueCount="61">
  <si>
    <t>პროგრამული კოდი</t>
  </si>
  <si>
    <t>დ ა ს ა ხ ე ლ ე ბ ა</t>
  </si>
  <si>
    <t>დამტკიცებული საბიუჯეტო</t>
  </si>
  <si>
    <t>6 თვის საკასო</t>
  </si>
  <si>
    <t xml:space="preserve"> %</t>
  </si>
  <si>
    <t>აპრილი</t>
  </si>
  <si>
    <t>მაისი</t>
  </si>
  <si>
    <t>ივნისის მოსალოდნელი ხარჯი</t>
  </si>
  <si>
    <t>სხვაობა 6 თვის დაზუსტებულსა და  6 თვის საკასოს შორის</t>
  </si>
  <si>
    <t>6 თვის ხარჯი 6 თვის გეგმასთან მიმართებაში %</t>
  </si>
  <si>
    <t>6 თვის დაზუსტებულსა და 6 თვის საკასოს შორის სხვაობა</t>
  </si>
  <si>
    <t>III კვ. მოსალოდნელი ხარჯი</t>
  </si>
  <si>
    <t>IV კვ. მოსალოდნელი ხარჯი</t>
  </si>
  <si>
    <t>მოსალოდნელი წლის შესრულება</t>
  </si>
  <si>
    <t>%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</si>
  <si>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</si>
  <si>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</si>
  <si>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</si>
  <si>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</si>
  <si>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</si>
  <si>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</si>
  <si>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</si>
  <si>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</si>
  <si>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</si>
  <si>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>მ.შ. შტატგარეშეთა შრომის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</si>
  <si>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</si>
  <si>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</si>
  <si>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</si>
  <si>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</si>
  <si>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</si>
  <si>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</si>
  <si>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</si>
  <si>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</si>
  <si>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35 03 02 01</t>
  </si>
  <si>
    <t>დაავადებათა ადრეული გამოვლენა და სკრინინგი</t>
  </si>
  <si>
    <t>35 03 02 02 01</t>
  </si>
  <si>
    <t>იმუნიზაცია</t>
  </si>
  <si>
    <t>35 03 02 03</t>
  </si>
  <si>
    <t>ეპიდზედამხედველობის პროგრამა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</si>
  <si>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</si>
  <si>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</si>
  <si>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</si>
  <si>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</si>
  <si>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</si>
  <si>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</si>
  <si>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</si>
  <si>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</si>
  <si>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</si>
  <si>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</si>
  <si>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</si>
  <si>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</si>
  <si>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</si>
  <si>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</si>
  <si>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35 03 02 11</t>
  </si>
  <si>
    <t>ჯანმრთელობის ხელშეწყობის პროგრამა</t>
  </si>
  <si>
    <t>2015 წლის დაზუსტებული გეგმა</t>
  </si>
  <si>
    <t>6 თვის დაზსუტაბული გეგმა</t>
  </si>
  <si>
    <t>დეფიციტი/პროფიციტი</t>
  </si>
  <si>
    <t>ივნისის საკასო ხარჯი</t>
  </si>
  <si>
    <t>III კვ. გეგმა</t>
  </si>
  <si>
    <t>9 თვის დეფიციტი/პტორფიციტი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</si>
</sst>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2"/>
      <color theme="7" tint="-0.499984740745262"/>
      <name val="Sylfaen"/>
      <family val="1"/>
    </font>
    <font>
      <sz val="12"/>
      <color theme="7" tint="-0.49998474074526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sz val="12"/>
      <color theme="7" tint="-0.499984740745262"/>
      <name val="Sylfaen"/>
      <family val="1"/>
      <charset val="204"/>
    </font>
    <font>
      <sz val="12"/>
      <color rgb="FF000000"/>
      <name val="Sylfaen"/>
      <family val="1"/>
      <charset val="204"/>
    </font>
    <font>
      <sz val="14"/>
      <name val="Calibri"/>
      <family val="2"/>
      <charset val="204"/>
      <scheme val="minor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6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9" fillId="7" borderId="4" xfId="1" applyNumberFormat="1" applyFont="1" applyFill="1" applyBorder="1" applyAlignment="1" applyProtection="1">
      <alignment horizontal="center" vertical="center" wrapText="1"/>
      <protection locked="0"/>
    </xf>
    <xf numFmtId="164" fontId="9" fillId="7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2" fillId="5" borderId="6" xfId="2" applyFont="1" applyFill="1" applyBorder="1" applyAlignment="1" applyProtection="1">
      <alignment horizontal="left" vertical="center" wrapText="1" indent="1"/>
      <protection locked="0"/>
    </xf>
    <xf numFmtId="164" fontId="9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9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9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9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vertical="center" wrapText="1"/>
      <protection locked="0"/>
    </xf>
    <xf numFmtId="0" fontId="14" fillId="5" borderId="6" xfId="2" applyFont="1" applyFill="1" applyBorder="1" applyAlignment="1" applyProtection="1">
      <alignment horizontal="left" vertical="center" wrapText="1" indent="2"/>
      <protection locked="0"/>
    </xf>
    <xf numFmtId="164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15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15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15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6" xfId="2" applyFont="1" applyFill="1" applyBorder="1" applyAlignment="1" applyProtection="1">
      <alignment horizontal="left" vertical="center" wrapText="1" indent="4"/>
      <protection locked="0"/>
    </xf>
    <xf numFmtId="164" fontId="17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17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17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17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6" xfId="2" applyFont="1" applyFill="1" applyBorder="1" applyAlignment="1" applyProtection="1">
      <alignment horizontal="left" vertical="center" wrapText="1" indent="1"/>
      <protection locked="0"/>
    </xf>
    <xf numFmtId="164" fontId="7" fillId="5" borderId="7" xfId="2" applyNumberFormat="1" applyFont="1" applyFill="1" applyBorder="1" applyAlignment="1" applyProtection="1">
      <alignment horizontal="center" vertical="center" wrapText="1"/>
      <protection locked="0"/>
    </xf>
    <xf numFmtId="164" fontId="7" fillId="6" borderId="7" xfId="2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1" applyNumberFormat="1" applyFont="1" applyFill="1" applyBorder="1" applyAlignment="1" applyProtection="1">
      <alignment horizontal="center" vertical="center" wrapText="1"/>
      <protection locked="0"/>
    </xf>
    <xf numFmtId="164" fontId="7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18" fillId="5" borderId="9" xfId="2" applyFont="1" applyFill="1" applyBorder="1" applyAlignment="1" applyProtection="1">
      <alignment horizontal="left" vertical="center" wrapText="1" indent="1"/>
      <protection locked="0"/>
    </xf>
    <xf numFmtId="164" fontId="7" fillId="5" borderId="10" xfId="2" applyNumberFormat="1" applyFont="1" applyFill="1" applyBorder="1" applyAlignment="1" applyProtection="1">
      <alignment horizontal="center" vertical="center" wrapText="1"/>
      <protection locked="0"/>
    </xf>
    <xf numFmtId="164" fontId="7" fillId="6" borderId="10" xfId="2" applyNumberFormat="1" applyFont="1" applyFill="1" applyBorder="1" applyAlignment="1" applyProtection="1">
      <alignment horizontal="center" vertical="center" wrapText="1"/>
      <protection locked="0"/>
    </xf>
    <xf numFmtId="165" fontId="7" fillId="7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6" xfId="2" applyFont="1" applyFill="1" applyBorder="1" applyAlignment="1" applyProtection="1">
      <alignment horizontal="left" vertical="center" wrapText="1" indent="2"/>
      <protection locked="0"/>
    </xf>
    <xf numFmtId="0" fontId="18" fillId="5" borderId="11" xfId="2" applyFont="1" applyFill="1" applyBorder="1" applyAlignment="1" applyProtection="1">
      <alignment horizontal="left" vertical="center" wrapText="1" indent="1"/>
      <protection locked="0"/>
    </xf>
    <xf numFmtId="0" fontId="20" fillId="5" borderId="6" xfId="2" applyFont="1" applyFill="1" applyBorder="1" applyAlignment="1" applyProtection="1">
      <alignment horizontal="left" vertical="center" wrapText="1" indent="2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</cellXfs>
  <cellStyles count="3"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2:AK158"/>
  <sheetViews>
    <sheetView showGridLines="0" tabSelected="1" view="pageBreakPreview" zoomScale="71" zoomScaleNormal="70" zoomScaleSheetLayoutView="71" workbookViewId="0">
      <pane ySplit="3" topLeftCell="A4" activePane="bottomLeft" state="frozen"/>
      <selection pane="bottomLeft" sqref="A1:A1048576"/>
    </sheetView>
  </sheetViews>
  <sheetFormatPr defaultRowHeight="15"/>
  <cols>
    <col min="1" max="1" width="4.42578125" style="1" hidden="1" customWidth="1"/>
    <col min="2" max="2" width="11.140625" style="1" customWidth="1"/>
    <col min="3" max="3" width="40.140625" style="1" customWidth="1"/>
    <col min="4" max="4" width="14.5703125" style="1" hidden="1" customWidth="1"/>
    <col min="5" max="5" width="14.5703125" style="1" customWidth="1"/>
    <col min="6" max="6" width="13.28515625" style="1" customWidth="1"/>
    <col min="7" max="7" width="13" style="1" customWidth="1"/>
    <col min="8" max="8" width="9.140625" style="1" customWidth="1"/>
    <col min="9" max="9" width="13.85546875" style="1" hidden="1" customWidth="1"/>
    <col min="10" max="10" width="11" style="1" hidden="1" customWidth="1"/>
    <col min="11" max="11" width="13.85546875" style="1" customWidth="1"/>
    <col min="12" max="12" width="12.28515625" style="1" hidden="1" customWidth="1"/>
    <col min="13" max="14" width="13.42578125" style="1" customWidth="1"/>
    <col min="15" max="15" width="12.140625" style="1" hidden="1" customWidth="1"/>
    <col min="16" max="22" width="13.42578125" style="1" customWidth="1"/>
    <col min="23" max="16384" width="9.140625" style="1"/>
  </cols>
  <sheetData>
    <row r="2" spans="1:37" ht="20.25" customHeight="1">
      <c r="J2" s="59"/>
      <c r="K2" s="59"/>
      <c r="L2" s="2"/>
    </row>
    <row r="3" spans="1:37" s="3" customFormat="1" ht="93" customHeight="1" thickBot="1">
      <c r="B3" s="4" t="s">
        <v>0</v>
      </c>
      <c r="C3" s="5" t="s">
        <v>1</v>
      </c>
      <c r="D3" s="5" t="s">
        <v>2</v>
      </c>
      <c r="E3" s="5" t="s">
        <v>55</v>
      </c>
      <c r="F3" s="6" t="s">
        <v>56</v>
      </c>
      <c r="G3" s="6" t="s">
        <v>3</v>
      </c>
      <c r="H3" s="7" t="s">
        <v>4</v>
      </c>
      <c r="I3" s="8" t="s">
        <v>5</v>
      </c>
      <c r="J3" s="8" t="s">
        <v>6</v>
      </c>
      <c r="K3" s="9" t="s">
        <v>58</v>
      </c>
      <c r="L3" s="9" t="s">
        <v>7</v>
      </c>
      <c r="M3" s="6" t="s">
        <v>8</v>
      </c>
      <c r="N3" s="10" t="s">
        <v>9</v>
      </c>
      <c r="O3" s="10" t="s">
        <v>10</v>
      </c>
      <c r="P3" s="10" t="s">
        <v>11</v>
      </c>
      <c r="Q3" s="58" t="s">
        <v>59</v>
      </c>
      <c r="R3" s="58" t="s">
        <v>60</v>
      </c>
      <c r="S3" s="10" t="s">
        <v>12</v>
      </c>
      <c r="T3" s="10" t="s">
        <v>13</v>
      </c>
      <c r="U3" s="10" t="s">
        <v>14</v>
      </c>
      <c r="V3" s="10" t="s">
        <v>57</v>
      </c>
    </row>
    <row r="4" spans="1:37" s="11" customFormat="1" ht="64.5" thickTop="1" thickBot="1">
      <c r="A4" s="57" t="str">
        <f>IF((D4+E4+F4+G4+H4+I4+J4+K4+L4+M4+N4+O4+P4+S4+T4+U4+V4)&lt;&gt;0,"a","b")</f>
        <v>a</v>
      </c>
      <c r="B4" s="12" t="s">
        <v>15</v>
      </c>
      <c r="C4" s="13" t="s">
        <v>16</v>
      </c>
      <c r="D4" s="14">
        <v>8366</v>
      </c>
      <c r="E4" s="14">
        <f>E5+E17+E18+E19</f>
        <v>7467.3489999999993</v>
      </c>
      <c r="F4" s="15">
        <f>F5+F17+F18+F19</f>
        <v>3120.8490000000002</v>
      </c>
      <c r="G4" s="15">
        <f>G5+G17+G18+G19</f>
        <v>3103.3509000000004</v>
      </c>
      <c r="H4" s="16">
        <f>IF(OR(F4="",F4=0),0,G4/F4)</f>
        <v>0.99439316032271996</v>
      </c>
      <c r="I4" s="14">
        <v>619.81609000000014</v>
      </c>
      <c r="J4" s="14">
        <v>569.58089000000007</v>
      </c>
      <c r="K4" s="14">
        <f>K5+K17+K18+K19</f>
        <v>545.80098999999984</v>
      </c>
      <c r="L4" s="14">
        <v>563.28</v>
      </c>
      <c r="M4" s="15">
        <v>17.498099999999795</v>
      </c>
      <c r="N4" s="16">
        <v>0.99439316032271996</v>
      </c>
      <c r="O4" s="17">
        <f>F4-G4</f>
        <v>17.498099999999795</v>
      </c>
      <c r="P4" s="17">
        <f>P5+P17+P18+P19</f>
        <v>2362.3000000000002</v>
      </c>
      <c r="Q4" s="17">
        <f>Q5+Q17+Q18+Q19</f>
        <v>2162.0000000000005</v>
      </c>
      <c r="R4" s="17">
        <f>F4+Q4-G4-P4</f>
        <v>-182.80190000000039</v>
      </c>
      <c r="S4" s="17">
        <f>S5+S17+S18+S19</f>
        <v>1748.4999999999998</v>
      </c>
      <c r="T4" s="17">
        <f>G4+P4+S4</f>
        <v>7214.1509000000005</v>
      </c>
      <c r="U4" s="16">
        <f>IF(OR(E4="",E4=0),0,T4/E4)</f>
        <v>0.96609263876644857</v>
      </c>
      <c r="V4" s="17">
        <f>V5+V17+V18+V19</f>
        <v>253.19809999999995</v>
      </c>
      <c r="W4" s="18"/>
      <c r="AG4" s="18"/>
      <c r="AH4" s="18"/>
      <c r="AI4" s="18"/>
      <c r="AJ4" s="18"/>
      <c r="AK4" s="18"/>
    </row>
    <row r="5" spans="1:37" s="11" customFormat="1" ht="18.75" thickTop="1">
      <c r="A5" s="57" t="str">
        <f t="shared" ref="A5:A68" si="0">IF((D5+E5+F5+G5+H5+I5+J5+K5+L5+M5+N5+O5+P5+S5+T5+U5+V5)&lt;&gt;0,"a","b")</f>
        <v>a</v>
      </c>
      <c r="B5" s="19" t="s">
        <v>17</v>
      </c>
      <c r="C5" s="20" t="s">
        <v>18</v>
      </c>
      <c r="D5" s="21">
        <v>8266</v>
      </c>
      <c r="E5" s="21">
        <f>E6+E10+E12+E13+E14+E15+E16</f>
        <v>7255.1489999999994</v>
      </c>
      <c r="F5" s="22">
        <f>F6+F10+F12+F13+F14+F15+F16</f>
        <v>2985.549</v>
      </c>
      <c r="G5" s="22">
        <f>G6+G10+G12+G13+G14+G15+G16</f>
        <v>2968.1189000000004</v>
      </c>
      <c r="H5" s="23">
        <f t="shared" ref="H5:H68" si="1">IF(OR(F5="",F5=0),0,G5/F5)</f>
        <v>0.9941618442705179</v>
      </c>
      <c r="I5" s="21">
        <v>619.81609000000014</v>
      </c>
      <c r="J5" s="21">
        <v>512.20789000000002</v>
      </c>
      <c r="K5" s="21">
        <f>K6+K10+K12+K13+K14+K15+K16</f>
        <v>521.56498999999985</v>
      </c>
      <c r="L5" s="21">
        <v>538.88</v>
      </c>
      <c r="M5" s="22">
        <v>17.430099999999584</v>
      </c>
      <c r="N5" s="23">
        <v>0.9941618442705179</v>
      </c>
      <c r="O5" s="24">
        <f t="shared" ref="O5:O68" si="2">F5-G5</f>
        <v>17.430099999999584</v>
      </c>
      <c r="P5" s="24">
        <f>P6+P10+P12+P13+P14+P15+P16</f>
        <v>2323.8000000000002</v>
      </c>
      <c r="Q5" s="24">
        <f>Q6+Q10+Q12+Q13+Q14+Q15+Q16</f>
        <v>2085.1000000000004</v>
      </c>
      <c r="R5" s="24">
        <f t="shared" ref="R5:R68" si="3">F5+Q5-G5-P5</f>
        <v>-221.26990000000023</v>
      </c>
      <c r="S5" s="24">
        <f>S6+S10+S12+S13+S14+S15+S16</f>
        <v>1748.4999999999998</v>
      </c>
      <c r="T5" s="24">
        <f t="shared" ref="T5:T68" si="4">G5+P5+S5</f>
        <v>7040.4189000000006</v>
      </c>
      <c r="U5" s="23">
        <f t="shared" ref="U5:U68" si="5">IF(OR(E5="",E5=0),0,T5/E5)</f>
        <v>0.97040307511258572</v>
      </c>
      <c r="V5" s="24">
        <f>V6+V10+V12+V13+V14+V15+V16</f>
        <v>214.73009999999996</v>
      </c>
      <c r="W5" s="18"/>
      <c r="AG5" s="18"/>
      <c r="AH5" s="18"/>
      <c r="AI5" s="18"/>
      <c r="AJ5" s="18"/>
      <c r="AK5" s="18"/>
    </row>
    <row r="6" spans="1:37" s="11" customFormat="1" ht="18">
      <c r="A6" s="57" t="str">
        <f t="shared" si="0"/>
        <v>a</v>
      </c>
      <c r="B6" s="25"/>
      <c r="C6" s="26" t="s">
        <v>19</v>
      </c>
      <c r="D6" s="27">
        <v>3080</v>
      </c>
      <c r="E6" s="27">
        <v>3305.5</v>
      </c>
      <c r="F6" s="28">
        <v>1644.5</v>
      </c>
      <c r="G6" s="28">
        <f>SUM(G7:G9)</f>
        <v>1628.71046</v>
      </c>
      <c r="H6" s="29">
        <f t="shared" si="1"/>
        <v>0.99039857707509882</v>
      </c>
      <c r="I6" s="27">
        <v>344.79243000000019</v>
      </c>
      <c r="J6" s="27">
        <v>271.94943999999992</v>
      </c>
      <c r="K6" s="27">
        <f>SUM(K7:K9)</f>
        <v>245.60365000000002</v>
      </c>
      <c r="L6" s="27">
        <v>261.39999999999998</v>
      </c>
      <c r="M6" s="28">
        <v>15.789539999999988</v>
      </c>
      <c r="N6" s="29">
        <v>0.99039857707509882</v>
      </c>
      <c r="O6" s="30">
        <f t="shared" si="2"/>
        <v>15.789539999999988</v>
      </c>
      <c r="P6" s="30">
        <f>SUM(P7:P9)</f>
        <v>862.3</v>
      </c>
      <c r="Q6" s="30">
        <v>832.5</v>
      </c>
      <c r="R6" s="30">
        <f t="shared" si="3"/>
        <v>-14.010459999999966</v>
      </c>
      <c r="S6" s="30">
        <f>SUM(S7:S9)</f>
        <v>812.3</v>
      </c>
      <c r="T6" s="30">
        <f t="shared" si="4"/>
        <v>3303.3104599999997</v>
      </c>
      <c r="U6" s="29">
        <f t="shared" si="5"/>
        <v>0.9993376070186053</v>
      </c>
      <c r="V6" s="30">
        <f>E6-T6</f>
        <v>2.1895400000003065</v>
      </c>
      <c r="W6" s="18"/>
      <c r="AG6" s="18"/>
      <c r="AH6" s="18"/>
      <c r="AI6" s="18"/>
      <c r="AJ6" s="18"/>
      <c r="AK6" s="18"/>
    </row>
    <row r="7" spans="1:37" s="11" customFormat="1" ht="18">
      <c r="A7" s="57" t="str">
        <f t="shared" si="0"/>
        <v>a</v>
      </c>
      <c r="B7" s="25"/>
      <c r="C7" s="31" t="s">
        <v>20</v>
      </c>
      <c r="D7" s="27">
        <v>0</v>
      </c>
      <c r="E7" s="27">
        <v>0</v>
      </c>
      <c r="F7" s="28">
        <v>0</v>
      </c>
      <c r="G7" s="28">
        <v>1440.20246</v>
      </c>
      <c r="H7" s="29">
        <f t="shared" si="1"/>
        <v>0</v>
      </c>
      <c r="I7" s="27">
        <v>0</v>
      </c>
      <c r="J7" s="27">
        <v>243.48943999999995</v>
      </c>
      <c r="K7" s="27">
        <v>245.60365000000002</v>
      </c>
      <c r="L7" s="27">
        <v>257.39999999999998</v>
      </c>
      <c r="M7" s="28">
        <v>0</v>
      </c>
      <c r="N7" s="29">
        <v>0</v>
      </c>
      <c r="O7" s="30"/>
      <c r="P7" s="30">
        <v>772.3</v>
      </c>
      <c r="Q7" s="30"/>
      <c r="R7" s="30"/>
      <c r="S7" s="30">
        <v>772.3</v>
      </c>
      <c r="T7" s="30">
        <f t="shared" si="4"/>
        <v>2984.8024599999999</v>
      </c>
      <c r="U7" s="29">
        <f>IF(OR(E7="",E7=0),0,T7/E7)</f>
        <v>0</v>
      </c>
      <c r="V7" s="30"/>
      <c r="W7" s="18"/>
      <c r="AG7" s="18"/>
      <c r="AH7" s="18"/>
      <c r="AI7" s="18"/>
      <c r="AJ7" s="18"/>
      <c r="AK7" s="18"/>
    </row>
    <row r="8" spans="1:37" s="11" customFormat="1" ht="18">
      <c r="A8" s="57" t="str">
        <f t="shared" si="0"/>
        <v>a</v>
      </c>
      <c r="B8" s="25"/>
      <c r="C8" s="31" t="s">
        <v>21</v>
      </c>
      <c r="D8" s="27">
        <v>0</v>
      </c>
      <c r="E8" s="27">
        <v>0</v>
      </c>
      <c r="F8" s="28">
        <v>0</v>
      </c>
      <c r="G8" s="28">
        <v>100.164</v>
      </c>
      <c r="H8" s="29">
        <f t="shared" si="1"/>
        <v>0</v>
      </c>
      <c r="I8" s="27">
        <v>0</v>
      </c>
      <c r="J8" s="27">
        <v>0</v>
      </c>
      <c r="K8" s="27">
        <v>0</v>
      </c>
      <c r="L8" s="27">
        <v>0</v>
      </c>
      <c r="M8" s="28">
        <v>0</v>
      </c>
      <c r="N8" s="29">
        <v>0</v>
      </c>
      <c r="O8" s="30"/>
      <c r="P8" s="30"/>
      <c r="Q8" s="30"/>
      <c r="R8" s="30"/>
      <c r="S8" s="30"/>
      <c r="T8" s="30">
        <f t="shared" si="4"/>
        <v>100.164</v>
      </c>
      <c r="U8" s="29">
        <f t="shared" si="5"/>
        <v>0</v>
      </c>
      <c r="V8" s="30"/>
      <c r="W8" s="18"/>
      <c r="AG8" s="18"/>
      <c r="AH8" s="18"/>
      <c r="AI8" s="18"/>
      <c r="AJ8" s="18"/>
      <c r="AK8" s="18"/>
    </row>
    <row r="9" spans="1:37" s="11" customFormat="1" ht="18">
      <c r="A9" s="57" t="str">
        <f t="shared" si="0"/>
        <v>a</v>
      </c>
      <c r="B9" s="25"/>
      <c r="C9" s="31" t="s">
        <v>22</v>
      </c>
      <c r="D9" s="27">
        <v>0</v>
      </c>
      <c r="E9" s="27">
        <v>0</v>
      </c>
      <c r="F9" s="28">
        <v>0</v>
      </c>
      <c r="G9" s="28">
        <v>88.343999999999994</v>
      </c>
      <c r="H9" s="29">
        <f t="shared" si="1"/>
        <v>0</v>
      </c>
      <c r="I9" s="27">
        <v>0</v>
      </c>
      <c r="J9" s="27">
        <v>28.459999999999994</v>
      </c>
      <c r="K9" s="27">
        <v>0</v>
      </c>
      <c r="L9" s="27">
        <v>4</v>
      </c>
      <c r="M9" s="28">
        <v>0</v>
      </c>
      <c r="N9" s="29">
        <v>0</v>
      </c>
      <c r="O9" s="30"/>
      <c r="P9" s="30">
        <v>90</v>
      </c>
      <c r="Q9" s="30"/>
      <c r="R9" s="30"/>
      <c r="S9" s="30">
        <v>40</v>
      </c>
      <c r="T9" s="30">
        <f t="shared" si="4"/>
        <v>218.34399999999999</v>
      </c>
      <c r="U9" s="29">
        <f t="shared" si="5"/>
        <v>0</v>
      </c>
      <c r="V9" s="30"/>
      <c r="W9" s="18"/>
      <c r="AG9" s="18"/>
      <c r="AH9" s="18"/>
      <c r="AI9" s="18"/>
      <c r="AJ9" s="18"/>
      <c r="AK9" s="18"/>
    </row>
    <row r="10" spans="1:37" s="11" customFormat="1" ht="18">
      <c r="A10" s="57" t="str">
        <f t="shared" si="0"/>
        <v>a</v>
      </c>
      <c r="B10" s="25"/>
      <c r="C10" s="26" t="s">
        <v>23</v>
      </c>
      <c r="D10" s="27">
        <v>4841</v>
      </c>
      <c r="E10" s="27">
        <v>3851.7489999999998</v>
      </c>
      <c r="F10" s="28">
        <v>1322.8489999999999</v>
      </c>
      <c r="G10" s="28">
        <v>1322.3386</v>
      </c>
      <c r="H10" s="29">
        <f t="shared" si="1"/>
        <v>0.99961416609151921</v>
      </c>
      <c r="I10" s="27">
        <v>271.81955000000005</v>
      </c>
      <c r="J10" s="27">
        <v>235.84446000000014</v>
      </c>
      <c r="K10" s="27">
        <v>271.33675999999991</v>
      </c>
      <c r="L10" s="27">
        <v>271.8</v>
      </c>
      <c r="M10" s="28">
        <v>0.5103999999998905</v>
      </c>
      <c r="N10" s="29">
        <v>0.99961416609151921</v>
      </c>
      <c r="O10" s="30">
        <f t="shared" si="2"/>
        <v>0.5103999999998905</v>
      </c>
      <c r="P10" s="30">
        <v>1448</v>
      </c>
      <c r="Q10" s="30">
        <v>1180.4000000000001</v>
      </c>
      <c r="R10" s="30">
        <f t="shared" si="3"/>
        <v>-267.08960000000025</v>
      </c>
      <c r="S10" s="30">
        <v>922.9</v>
      </c>
      <c r="T10" s="30">
        <f t="shared" si="4"/>
        <v>3693.2386000000001</v>
      </c>
      <c r="U10" s="29">
        <f t="shared" si="5"/>
        <v>0.95884716267856507</v>
      </c>
      <c r="V10" s="30">
        <f t="shared" ref="V10:V19" si="6">E10-T10</f>
        <v>158.51039999999966</v>
      </c>
      <c r="W10" s="18"/>
      <c r="AG10" s="18"/>
      <c r="AH10" s="18"/>
      <c r="AI10" s="18"/>
      <c r="AJ10" s="18"/>
      <c r="AK10" s="18"/>
    </row>
    <row r="11" spans="1:37" s="11" customFormat="1" ht="36">
      <c r="A11" s="57" t="str">
        <f t="shared" si="0"/>
        <v>a</v>
      </c>
      <c r="B11" s="25"/>
      <c r="C11" s="31" t="s">
        <v>24</v>
      </c>
      <c r="D11" s="27">
        <v>0</v>
      </c>
      <c r="E11" s="27">
        <v>0</v>
      </c>
      <c r="F11" s="28">
        <v>0</v>
      </c>
      <c r="G11" s="28">
        <v>227.07478</v>
      </c>
      <c r="H11" s="29">
        <f t="shared" si="1"/>
        <v>0</v>
      </c>
      <c r="I11" s="27">
        <v>0</v>
      </c>
      <c r="J11" s="27">
        <v>34.56</v>
      </c>
      <c r="K11" s="27">
        <v>34.89636999999999</v>
      </c>
      <c r="L11" s="27">
        <v>34.6</v>
      </c>
      <c r="M11" s="28">
        <v>0</v>
      </c>
      <c r="N11" s="29">
        <v>0</v>
      </c>
      <c r="O11" s="30"/>
      <c r="P11" s="30">
        <v>103.7</v>
      </c>
      <c r="Q11" s="30"/>
      <c r="R11" s="30"/>
      <c r="S11" s="30">
        <v>138.19999999999999</v>
      </c>
      <c r="T11" s="30">
        <f t="shared" si="4"/>
        <v>468.97478000000001</v>
      </c>
      <c r="U11" s="29">
        <f t="shared" si="5"/>
        <v>0</v>
      </c>
      <c r="V11" s="30"/>
      <c r="W11" s="18"/>
      <c r="AG11" s="18"/>
      <c r="AH11" s="18"/>
      <c r="AI11" s="18"/>
      <c r="AJ11" s="18"/>
      <c r="AK11" s="18"/>
    </row>
    <row r="12" spans="1:37" s="11" customFormat="1" ht="18" hidden="1">
      <c r="A12" s="57" t="str">
        <f t="shared" si="0"/>
        <v>b</v>
      </c>
      <c r="B12" s="25" t="s">
        <v>17</v>
      </c>
      <c r="C12" s="26" t="s">
        <v>25</v>
      </c>
      <c r="D12" s="32">
        <v>0</v>
      </c>
      <c r="E12" s="32">
        <v>0</v>
      </c>
      <c r="F12" s="33">
        <v>0</v>
      </c>
      <c r="G12" s="33">
        <v>0</v>
      </c>
      <c r="H12" s="34">
        <f t="shared" si="1"/>
        <v>0</v>
      </c>
      <c r="I12" s="32">
        <v>0</v>
      </c>
      <c r="J12" s="32">
        <v>0</v>
      </c>
      <c r="K12" s="32">
        <v>0</v>
      </c>
      <c r="L12" s="32">
        <v>0</v>
      </c>
      <c r="M12" s="33">
        <v>0</v>
      </c>
      <c r="N12" s="34">
        <v>0</v>
      </c>
      <c r="O12" s="35">
        <f t="shared" si="2"/>
        <v>0</v>
      </c>
      <c r="P12" s="35"/>
      <c r="Q12" s="35"/>
      <c r="R12" s="35">
        <f t="shared" si="3"/>
        <v>0</v>
      </c>
      <c r="S12" s="35"/>
      <c r="T12" s="35">
        <f t="shared" si="4"/>
        <v>0</v>
      </c>
      <c r="U12" s="34">
        <f t="shared" si="5"/>
        <v>0</v>
      </c>
      <c r="V12" s="35">
        <f t="shared" si="6"/>
        <v>0</v>
      </c>
      <c r="W12" s="18"/>
      <c r="AG12" s="18"/>
      <c r="AH12" s="18"/>
      <c r="AI12" s="18"/>
      <c r="AJ12" s="18"/>
      <c r="AK12" s="18"/>
    </row>
    <row r="13" spans="1:37" s="11" customFormat="1" ht="18" hidden="1">
      <c r="A13" s="57" t="str">
        <f t="shared" si="0"/>
        <v>b</v>
      </c>
      <c r="B13" s="25" t="s">
        <v>17</v>
      </c>
      <c r="C13" s="26" t="s">
        <v>26</v>
      </c>
      <c r="D13" s="32">
        <v>0</v>
      </c>
      <c r="E13" s="32">
        <v>0</v>
      </c>
      <c r="F13" s="33">
        <v>0</v>
      </c>
      <c r="G13" s="33">
        <v>0</v>
      </c>
      <c r="H13" s="34">
        <f t="shared" si="1"/>
        <v>0</v>
      </c>
      <c r="I13" s="32">
        <v>0</v>
      </c>
      <c r="J13" s="32">
        <v>0</v>
      </c>
      <c r="K13" s="32">
        <v>0</v>
      </c>
      <c r="L13" s="32">
        <v>0</v>
      </c>
      <c r="M13" s="33">
        <v>0</v>
      </c>
      <c r="N13" s="34">
        <v>0</v>
      </c>
      <c r="O13" s="35">
        <f t="shared" si="2"/>
        <v>0</v>
      </c>
      <c r="P13" s="35"/>
      <c r="Q13" s="35"/>
      <c r="R13" s="35">
        <f t="shared" si="3"/>
        <v>0</v>
      </c>
      <c r="S13" s="35"/>
      <c r="T13" s="35">
        <f t="shared" si="4"/>
        <v>0</v>
      </c>
      <c r="U13" s="34">
        <f t="shared" si="5"/>
        <v>0</v>
      </c>
      <c r="V13" s="35">
        <f t="shared" si="6"/>
        <v>0</v>
      </c>
      <c r="W13" s="18"/>
      <c r="AG13" s="18"/>
      <c r="AH13" s="18"/>
      <c r="AI13" s="18"/>
      <c r="AJ13" s="18"/>
      <c r="AK13" s="18"/>
    </row>
    <row r="14" spans="1:37" s="11" customFormat="1" ht="18">
      <c r="A14" s="57" t="str">
        <f t="shared" si="0"/>
        <v>a</v>
      </c>
      <c r="B14" s="25" t="s">
        <v>17</v>
      </c>
      <c r="C14" s="26" t="s">
        <v>27</v>
      </c>
      <c r="D14" s="27">
        <v>300</v>
      </c>
      <c r="E14" s="27">
        <v>50</v>
      </c>
      <c r="F14" s="28">
        <v>0</v>
      </c>
      <c r="G14" s="28">
        <v>0</v>
      </c>
      <c r="H14" s="29">
        <f t="shared" si="1"/>
        <v>0</v>
      </c>
      <c r="I14" s="27">
        <v>0</v>
      </c>
      <c r="J14" s="27">
        <v>0</v>
      </c>
      <c r="K14" s="27">
        <v>0</v>
      </c>
      <c r="L14" s="27">
        <v>0</v>
      </c>
      <c r="M14" s="28">
        <v>0</v>
      </c>
      <c r="N14" s="29">
        <v>0</v>
      </c>
      <c r="O14" s="30">
        <f t="shared" si="2"/>
        <v>0</v>
      </c>
      <c r="P14" s="30"/>
      <c r="Q14" s="30">
        <v>50</v>
      </c>
      <c r="R14" s="30">
        <f t="shared" si="3"/>
        <v>50</v>
      </c>
      <c r="S14" s="30"/>
      <c r="T14" s="30">
        <f t="shared" si="4"/>
        <v>0</v>
      </c>
      <c r="U14" s="29">
        <f t="shared" si="5"/>
        <v>0</v>
      </c>
      <c r="V14" s="30">
        <f t="shared" si="6"/>
        <v>50</v>
      </c>
      <c r="W14" s="18"/>
      <c r="AG14" s="18"/>
      <c r="AH14" s="18"/>
      <c r="AI14" s="18"/>
      <c r="AJ14" s="18"/>
      <c r="AK14" s="18"/>
    </row>
    <row r="15" spans="1:37" s="11" customFormat="1" ht="18">
      <c r="A15" s="57" t="str">
        <f t="shared" si="0"/>
        <v>a</v>
      </c>
      <c r="B15" s="25" t="s">
        <v>17</v>
      </c>
      <c r="C15" s="26" t="s">
        <v>28</v>
      </c>
      <c r="D15" s="27">
        <v>30</v>
      </c>
      <c r="E15" s="27">
        <v>30</v>
      </c>
      <c r="F15" s="28">
        <v>11.2</v>
      </c>
      <c r="G15" s="28">
        <v>10.13429</v>
      </c>
      <c r="H15" s="29">
        <f t="shared" si="1"/>
        <v>0.90484732142857149</v>
      </c>
      <c r="I15" s="27">
        <v>1.7389399999999997</v>
      </c>
      <c r="J15" s="27">
        <v>3.9862700000000002</v>
      </c>
      <c r="K15" s="27">
        <v>0.70908000000000015</v>
      </c>
      <c r="L15" s="27">
        <v>1.78</v>
      </c>
      <c r="M15" s="28">
        <v>1.0657099999999993</v>
      </c>
      <c r="N15" s="29">
        <v>0.90484732142857149</v>
      </c>
      <c r="O15" s="30">
        <f t="shared" si="2"/>
        <v>1.0657099999999993</v>
      </c>
      <c r="P15" s="30">
        <v>6.8</v>
      </c>
      <c r="Q15" s="30">
        <v>11.3</v>
      </c>
      <c r="R15" s="30">
        <f t="shared" si="3"/>
        <v>5.5657100000000002</v>
      </c>
      <c r="S15" s="30">
        <v>12</v>
      </c>
      <c r="T15" s="30">
        <f t="shared" si="4"/>
        <v>28.934290000000001</v>
      </c>
      <c r="U15" s="29">
        <f t="shared" si="5"/>
        <v>0.96447633333333338</v>
      </c>
      <c r="V15" s="30">
        <f t="shared" si="6"/>
        <v>1.0657099999999993</v>
      </c>
      <c r="W15" s="18"/>
      <c r="AG15" s="18"/>
      <c r="AH15" s="18"/>
      <c r="AI15" s="18"/>
      <c r="AJ15" s="18"/>
      <c r="AK15" s="18"/>
    </row>
    <row r="16" spans="1:37" s="11" customFormat="1" ht="18">
      <c r="A16" s="57" t="str">
        <f t="shared" si="0"/>
        <v>a</v>
      </c>
      <c r="B16" s="25" t="s">
        <v>17</v>
      </c>
      <c r="C16" s="26" t="s">
        <v>29</v>
      </c>
      <c r="D16" s="27">
        <v>15</v>
      </c>
      <c r="E16" s="27">
        <v>17.899999999999999</v>
      </c>
      <c r="F16" s="28">
        <v>7</v>
      </c>
      <c r="G16" s="28">
        <v>6.9355500000000001</v>
      </c>
      <c r="H16" s="29">
        <f t="shared" si="1"/>
        <v>0.99079285714285714</v>
      </c>
      <c r="I16" s="27">
        <v>1.4651699999999999</v>
      </c>
      <c r="J16" s="27">
        <v>0.42772000000000032</v>
      </c>
      <c r="K16" s="27">
        <v>3.9154999999999998</v>
      </c>
      <c r="L16" s="27">
        <v>3.9</v>
      </c>
      <c r="M16" s="28">
        <v>6.4449999999999896E-2</v>
      </c>
      <c r="N16" s="29">
        <v>0.99079285714285714</v>
      </c>
      <c r="O16" s="30">
        <f t="shared" si="2"/>
        <v>6.4449999999999896E-2</v>
      </c>
      <c r="P16" s="30">
        <v>6.7</v>
      </c>
      <c r="Q16" s="30">
        <v>10.9</v>
      </c>
      <c r="R16" s="30">
        <f t="shared" si="3"/>
        <v>4.2644499999999992</v>
      </c>
      <c r="S16" s="30">
        <v>1.3</v>
      </c>
      <c r="T16" s="30">
        <f t="shared" si="4"/>
        <v>14.935550000000001</v>
      </c>
      <c r="U16" s="29">
        <f t="shared" si="5"/>
        <v>0.83438826815642475</v>
      </c>
      <c r="V16" s="30">
        <f t="shared" si="6"/>
        <v>2.9644499999999976</v>
      </c>
      <c r="W16" s="18"/>
      <c r="AG16" s="18"/>
      <c r="AH16" s="18"/>
      <c r="AI16" s="18"/>
      <c r="AJ16" s="18"/>
      <c r="AK16" s="18"/>
    </row>
    <row r="17" spans="1:37" s="11" customFormat="1" ht="36.75" thickBot="1">
      <c r="A17" s="57" t="str">
        <f t="shared" si="0"/>
        <v>a</v>
      </c>
      <c r="B17" s="19" t="s">
        <v>17</v>
      </c>
      <c r="C17" s="20" t="s">
        <v>30</v>
      </c>
      <c r="D17" s="21">
        <v>100</v>
      </c>
      <c r="E17" s="21">
        <v>212.2</v>
      </c>
      <c r="F17" s="22">
        <v>135.30000000000001</v>
      </c>
      <c r="G17" s="22">
        <v>135.232</v>
      </c>
      <c r="H17" s="23">
        <f t="shared" si="1"/>
        <v>0.99949741315594964</v>
      </c>
      <c r="I17" s="21">
        <v>0</v>
      </c>
      <c r="J17" s="21">
        <v>57.372999999999998</v>
      </c>
      <c r="K17" s="21">
        <v>24.236000000000004</v>
      </c>
      <c r="L17" s="21">
        <v>24.4</v>
      </c>
      <c r="M17" s="22">
        <v>6.8000000000012051E-2</v>
      </c>
      <c r="N17" s="23">
        <v>0.99949741315594964</v>
      </c>
      <c r="O17" s="24">
        <f t="shared" si="2"/>
        <v>6.8000000000012051E-2</v>
      </c>
      <c r="P17" s="24">
        <v>38.5</v>
      </c>
      <c r="Q17" s="24">
        <v>76.900000000000006</v>
      </c>
      <c r="R17" s="24">
        <f t="shared" si="3"/>
        <v>38.468000000000018</v>
      </c>
      <c r="S17" s="24"/>
      <c r="T17" s="24">
        <f t="shared" si="4"/>
        <v>173.732</v>
      </c>
      <c r="U17" s="23">
        <f t="shared" si="5"/>
        <v>0.8187181903864279</v>
      </c>
      <c r="V17" s="24">
        <f t="shared" si="6"/>
        <v>38.467999999999989</v>
      </c>
      <c r="W17" s="18"/>
      <c r="AG17" s="18"/>
      <c r="AH17" s="18"/>
      <c r="AI17" s="18"/>
      <c r="AJ17" s="18"/>
      <c r="AK17" s="18"/>
    </row>
    <row r="18" spans="1:37" s="11" customFormat="1" ht="16.5" hidden="1" thickBot="1">
      <c r="A18" s="57" t="str">
        <f t="shared" si="0"/>
        <v>b</v>
      </c>
      <c r="B18" s="19" t="s">
        <v>17</v>
      </c>
      <c r="C18" s="36" t="s">
        <v>31</v>
      </c>
      <c r="D18" s="37">
        <v>0</v>
      </c>
      <c r="E18" s="37">
        <v>0</v>
      </c>
      <c r="F18" s="38">
        <v>0</v>
      </c>
      <c r="G18" s="38">
        <v>0</v>
      </c>
      <c r="H18" s="39">
        <f t="shared" si="1"/>
        <v>0</v>
      </c>
      <c r="I18" s="37">
        <v>0</v>
      </c>
      <c r="J18" s="37">
        <v>0</v>
      </c>
      <c r="K18" s="37">
        <v>0</v>
      </c>
      <c r="L18" s="37">
        <v>0</v>
      </c>
      <c r="M18" s="38">
        <v>0</v>
      </c>
      <c r="N18" s="39">
        <v>0</v>
      </c>
      <c r="O18" s="40">
        <f t="shared" si="2"/>
        <v>0</v>
      </c>
      <c r="P18" s="40"/>
      <c r="Q18" s="40"/>
      <c r="R18" s="40">
        <f t="shared" si="3"/>
        <v>0</v>
      </c>
      <c r="S18" s="40"/>
      <c r="T18" s="40">
        <f t="shared" si="4"/>
        <v>0</v>
      </c>
      <c r="U18" s="39">
        <f t="shared" si="5"/>
        <v>0</v>
      </c>
      <c r="V18" s="40">
        <f t="shared" si="6"/>
        <v>0</v>
      </c>
      <c r="W18" s="18"/>
      <c r="AG18" s="18"/>
      <c r="AH18" s="18"/>
      <c r="AI18" s="18"/>
      <c r="AJ18" s="18"/>
      <c r="AK18" s="18"/>
    </row>
    <row r="19" spans="1:37" s="11" customFormat="1" ht="16.5" hidden="1" thickBot="1">
      <c r="A19" s="57" t="str">
        <f t="shared" si="0"/>
        <v>b</v>
      </c>
      <c r="B19" s="41" t="s">
        <v>17</v>
      </c>
      <c r="C19" s="42" t="s">
        <v>32</v>
      </c>
      <c r="D19" s="43">
        <v>0</v>
      </c>
      <c r="E19" s="43">
        <v>0</v>
      </c>
      <c r="F19" s="44">
        <v>0</v>
      </c>
      <c r="G19" s="44">
        <v>0</v>
      </c>
      <c r="H19" s="45">
        <f t="shared" si="1"/>
        <v>0</v>
      </c>
      <c r="I19" s="43">
        <v>0</v>
      </c>
      <c r="J19" s="43">
        <v>0</v>
      </c>
      <c r="K19" s="43">
        <v>0</v>
      </c>
      <c r="L19" s="43">
        <v>0</v>
      </c>
      <c r="M19" s="44">
        <v>0</v>
      </c>
      <c r="N19" s="45">
        <v>0</v>
      </c>
      <c r="O19" s="46">
        <f t="shared" si="2"/>
        <v>0</v>
      </c>
      <c r="P19" s="46"/>
      <c r="Q19" s="46"/>
      <c r="R19" s="46">
        <f t="shared" si="3"/>
        <v>0</v>
      </c>
      <c r="S19" s="46"/>
      <c r="T19" s="46">
        <f t="shared" si="4"/>
        <v>0</v>
      </c>
      <c r="U19" s="45">
        <f t="shared" si="5"/>
        <v>0</v>
      </c>
      <c r="V19" s="46">
        <f t="shared" si="6"/>
        <v>0</v>
      </c>
      <c r="W19" s="18"/>
      <c r="AG19" s="18"/>
      <c r="AH19" s="18"/>
      <c r="AI19" s="18"/>
      <c r="AJ19" s="18"/>
      <c r="AK19" s="18"/>
    </row>
    <row r="20" spans="1:37" s="11" customFormat="1" ht="33" thickTop="1" thickBot="1">
      <c r="A20" s="57" t="str">
        <f t="shared" si="0"/>
        <v>a</v>
      </c>
      <c r="B20" s="12" t="s">
        <v>33</v>
      </c>
      <c r="C20" s="13" t="s">
        <v>34</v>
      </c>
      <c r="D20" s="14">
        <v>2000</v>
      </c>
      <c r="E20" s="14">
        <f t="shared" ref="E20:G20" si="7">E21+E29+E30+E31</f>
        <v>1770</v>
      </c>
      <c r="F20" s="15">
        <f t="shared" si="7"/>
        <v>735.4</v>
      </c>
      <c r="G20" s="15">
        <f t="shared" si="7"/>
        <v>725.673</v>
      </c>
      <c r="H20" s="16">
        <f t="shared" si="1"/>
        <v>0.98677318466140884</v>
      </c>
      <c r="I20" s="14">
        <v>136.43299999999999</v>
      </c>
      <c r="J20" s="14">
        <v>113.822</v>
      </c>
      <c r="K20" s="14">
        <f>K21+K29+K30+K31</f>
        <v>116.91800000000001</v>
      </c>
      <c r="L20" s="14">
        <v>146.4</v>
      </c>
      <c r="M20" s="15">
        <v>9.7269999999999754</v>
      </c>
      <c r="N20" s="16">
        <v>0.98677318466140884</v>
      </c>
      <c r="O20" s="17">
        <f t="shared" si="2"/>
        <v>9.7269999999999754</v>
      </c>
      <c r="P20" s="17">
        <f>P21+P29+P30+P31</f>
        <v>439.7</v>
      </c>
      <c r="Q20" s="17">
        <f>Q21+Q29+Q30+Q31</f>
        <v>642.5</v>
      </c>
      <c r="R20" s="17">
        <f t="shared" si="3"/>
        <v>212.5270000000001</v>
      </c>
      <c r="S20" s="17">
        <f>S21+S29+S30+S31</f>
        <v>439.7</v>
      </c>
      <c r="T20" s="17">
        <f t="shared" si="4"/>
        <v>1605.0730000000001</v>
      </c>
      <c r="U20" s="16">
        <f t="shared" si="5"/>
        <v>0.9068209039548023</v>
      </c>
      <c r="V20" s="17">
        <f>V21+V29+V30+V31</f>
        <v>164.92699999999991</v>
      </c>
      <c r="AG20" s="18"/>
      <c r="AH20" s="18"/>
      <c r="AI20" s="18"/>
      <c r="AJ20" s="18"/>
      <c r="AK20" s="18"/>
    </row>
    <row r="21" spans="1:37" s="11" customFormat="1" ht="18.75" thickTop="1">
      <c r="A21" s="57" t="str">
        <f t="shared" si="0"/>
        <v>a</v>
      </c>
      <c r="B21" s="19" t="s">
        <v>17</v>
      </c>
      <c r="C21" s="20" t="s">
        <v>18</v>
      </c>
      <c r="D21" s="21">
        <v>2000</v>
      </c>
      <c r="E21" s="21">
        <f t="shared" ref="E21:G21" si="8">E22+E23+E24+E25+E26+E27+E28</f>
        <v>1770</v>
      </c>
      <c r="F21" s="22">
        <f t="shared" si="8"/>
        <v>735.4</v>
      </c>
      <c r="G21" s="22">
        <f t="shared" si="8"/>
        <v>725.673</v>
      </c>
      <c r="H21" s="23">
        <f t="shared" si="1"/>
        <v>0.98677318466140884</v>
      </c>
      <c r="I21" s="21">
        <v>136.43299999999999</v>
      </c>
      <c r="J21" s="21">
        <v>113.822</v>
      </c>
      <c r="K21" s="21">
        <f>K22+K23+K24+K25+K26+K27+K28</f>
        <v>116.91800000000001</v>
      </c>
      <c r="L21" s="21">
        <v>146.4</v>
      </c>
      <c r="M21" s="22">
        <v>9.7269999999999754</v>
      </c>
      <c r="N21" s="23">
        <v>0.98677318466140884</v>
      </c>
      <c r="O21" s="24">
        <f t="shared" si="2"/>
        <v>9.7269999999999754</v>
      </c>
      <c r="P21" s="24">
        <f>P22+P23+P24+P25+P26+P27+P28</f>
        <v>439.7</v>
      </c>
      <c r="Q21" s="24">
        <f>Q22+Q23+Q24+Q25+Q26+Q27+Q28</f>
        <v>642.5</v>
      </c>
      <c r="R21" s="24">
        <f t="shared" si="3"/>
        <v>212.5270000000001</v>
      </c>
      <c r="S21" s="24">
        <f>S22+S23+S24+S25+S26+S27+S28</f>
        <v>439.7</v>
      </c>
      <c r="T21" s="24">
        <f t="shared" si="4"/>
        <v>1605.0730000000001</v>
      </c>
      <c r="U21" s="23">
        <f t="shared" si="5"/>
        <v>0.9068209039548023</v>
      </c>
      <c r="V21" s="24">
        <f>V22+V23+V24+V25+V26+V27+V28</f>
        <v>164.92699999999991</v>
      </c>
      <c r="AG21" s="18"/>
      <c r="AH21" s="18"/>
      <c r="AI21" s="18"/>
      <c r="AJ21" s="18"/>
      <c r="AK21" s="18"/>
    </row>
    <row r="22" spans="1:37" s="11" customFormat="1" ht="18" hidden="1">
      <c r="A22" s="57" t="str">
        <f t="shared" si="0"/>
        <v>b</v>
      </c>
      <c r="B22" s="25" t="s">
        <v>17</v>
      </c>
      <c r="C22" s="47" t="s">
        <v>19</v>
      </c>
      <c r="D22" s="32">
        <v>0</v>
      </c>
      <c r="E22" s="32">
        <v>0</v>
      </c>
      <c r="F22" s="33">
        <v>0</v>
      </c>
      <c r="G22" s="33">
        <v>0</v>
      </c>
      <c r="H22" s="34">
        <f t="shared" si="1"/>
        <v>0</v>
      </c>
      <c r="I22" s="32">
        <v>0</v>
      </c>
      <c r="J22" s="32">
        <v>0</v>
      </c>
      <c r="K22" s="32">
        <v>0</v>
      </c>
      <c r="L22" s="32">
        <v>0</v>
      </c>
      <c r="M22" s="33">
        <v>0</v>
      </c>
      <c r="N22" s="34">
        <v>0</v>
      </c>
      <c r="O22" s="35">
        <f t="shared" si="2"/>
        <v>0</v>
      </c>
      <c r="P22" s="35"/>
      <c r="Q22" s="35"/>
      <c r="R22" s="35">
        <f t="shared" si="3"/>
        <v>0</v>
      </c>
      <c r="S22" s="35"/>
      <c r="T22" s="35">
        <f t="shared" si="4"/>
        <v>0</v>
      </c>
      <c r="U22" s="34">
        <f t="shared" si="5"/>
        <v>0</v>
      </c>
      <c r="V22" s="35">
        <f t="shared" ref="V22:V31" si="9">E22-T22</f>
        <v>0</v>
      </c>
      <c r="AG22" s="18"/>
      <c r="AH22" s="18"/>
      <c r="AI22" s="18"/>
      <c r="AJ22" s="18"/>
      <c r="AK22" s="18"/>
    </row>
    <row r="23" spans="1:37" s="11" customFormat="1" ht="18.75" thickBot="1">
      <c r="A23" s="57" t="str">
        <f t="shared" si="0"/>
        <v>a</v>
      </c>
      <c r="B23" s="25" t="s">
        <v>17</v>
      </c>
      <c r="C23" s="47" t="s">
        <v>23</v>
      </c>
      <c r="D23" s="27">
        <v>2000</v>
      </c>
      <c r="E23" s="27">
        <v>1770</v>
      </c>
      <c r="F23" s="28">
        <v>735.4</v>
      </c>
      <c r="G23" s="28">
        <v>725.673</v>
      </c>
      <c r="H23" s="29">
        <f t="shared" si="1"/>
        <v>0.98677318466140884</v>
      </c>
      <c r="I23" s="27">
        <v>136.43299999999999</v>
      </c>
      <c r="J23" s="27">
        <v>113.822</v>
      </c>
      <c r="K23" s="27">
        <v>116.91800000000001</v>
      </c>
      <c r="L23" s="27">
        <v>146.4</v>
      </c>
      <c r="M23" s="28">
        <v>9.7269999999999754</v>
      </c>
      <c r="N23" s="29">
        <v>0.98677318466140884</v>
      </c>
      <c r="O23" s="30">
        <f t="shared" si="2"/>
        <v>9.7269999999999754</v>
      </c>
      <c r="P23" s="30">
        <v>439.7</v>
      </c>
      <c r="Q23" s="30">
        <v>642.5</v>
      </c>
      <c r="R23" s="30">
        <f t="shared" si="3"/>
        <v>212.5270000000001</v>
      </c>
      <c r="S23" s="30">
        <v>439.7</v>
      </c>
      <c r="T23" s="30">
        <f t="shared" si="4"/>
        <v>1605.0730000000001</v>
      </c>
      <c r="U23" s="29">
        <f t="shared" si="5"/>
        <v>0.9068209039548023</v>
      </c>
      <c r="V23" s="30">
        <f t="shared" si="9"/>
        <v>164.92699999999991</v>
      </c>
      <c r="AG23" s="18"/>
      <c r="AH23" s="18"/>
      <c r="AI23" s="18"/>
      <c r="AJ23" s="18"/>
      <c r="AK23" s="18"/>
    </row>
    <row r="24" spans="1:37" s="11" customFormat="1" ht="18.75" hidden="1" thickBot="1">
      <c r="A24" s="57" t="str">
        <f t="shared" si="0"/>
        <v>b</v>
      </c>
      <c r="B24" s="25" t="s">
        <v>17</v>
      </c>
      <c r="C24" s="47" t="s">
        <v>25</v>
      </c>
      <c r="D24" s="32">
        <v>0</v>
      </c>
      <c r="E24" s="32">
        <v>0</v>
      </c>
      <c r="F24" s="33">
        <v>0</v>
      </c>
      <c r="G24" s="33">
        <v>0</v>
      </c>
      <c r="H24" s="34">
        <f t="shared" si="1"/>
        <v>0</v>
      </c>
      <c r="I24" s="32">
        <v>0</v>
      </c>
      <c r="J24" s="32">
        <v>0</v>
      </c>
      <c r="K24" s="32">
        <v>0</v>
      </c>
      <c r="L24" s="32">
        <v>0</v>
      </c>
      <c r="M24" s="33">
        <v>0</v>
      </c>
      <c r="N24" s="34">
        <v>0</v>
      </c>
      <c r="O24" s="35">
        <f t="shared" si="2"/>
        <v>0</v>
      </c>
      <c r="P24" s="35"/>
      <c r="Q24" s="35"/>
      <c r="R24" s="35">
        <f t="shared" si="3"/>
        <v>0</v>
      </c>
      <c r="S24" s="35"/>
      <c r="T24" s="35">
        <f t="shared" si="4"/>
        <v>0</v>
      </c>
      <c r="U24" s="34">
        <f t="shared" si="5"/>
        <v>0</v>
      </c>
      <c r="V24" s="35">
        <f t="shared" si="9"/>
        <v>0</v>
      </c>
      <c r="AG24" s="18"/>
      <c r="AH24" s="18"/>
      <c r="AI24" s="18"/>
      <c r="AJ24" s="18"/>
      <c r="AK24" s="18"/>
    </row>
    <row r="25" spans="1:37" s="11" customFormat="1" ht="18.75" hidden="1" thickBot="1">
      <c r="A25" s="57" t="str">
        <f t="shared" si="0"/>
        <v>b</v>
      </c>
      <c r="B25" s="25" t="s">
        <v>17</v>
      </c>
      <c r="C25" s="47" t="s">
        <v>26</v>
      </c>
      <c r="D25" s="32">
        <v>0</v>
      </c>
      <c r="E25" s="32">
        <v>0</v>
      </c>
      <c r="F25" s="33">
        <v>0</v>
      </c>
      <c r="G25" s="33">
        <v>0</v>
      </c>
      <c r="H25" s="34">
        <f t="shared" si="1"/>
        <v>0</v>
      </c>
      <c r="I25" s="32">
        <v>0</v>
      </c>
      <c r="J25" s="32">
        <v>0</v>
      </c>
      <c r="K25" s="32">
        <v>0</v>
      </c>
      <c r="L25" s="32">
        <v>0</v>
      </c>
      <c r="M25" s="33">
        <v>0</v>
      </c>
      <c r="N25" s="34">
        <v>0</v>
      </c>
      <c r="O25" s="35">
        <f t="shared" si="2"/>
        <v>0</v>
      </c>
      <c r="P25" s="35"/>
      <c r="Q25" s="35"/>
      <c r="R25" s="35">
        <f t="shared" si="3"/>
        <v>0</v>
      </c>
      <c r="S25" s="35"/>
      <c r="T25" s="35">
        <f t="shared" si="4"/>
        <v>0</v>
      </c>
      <c r="U25" s="34">
        <f t="shared" si="5"/>
        <v>0</v>
      </c>
      <c r="V25" s="35">
        <f t="shared" si="9"/>
        <v>0</v>
      </c>
      <c r="AG25" s="18"/>
      <c r="AH25" s="18"/>
      <c r="AI25" s="18"/>
      <c r="AJ25" s="18"/>
      <c r="AK25" s="18"/>
    </row>
    <row r="26" spans="1:37" s="11" customFormat="1" ht="18.75" hidden="1" thickBot="1">
      <c r="A26" s="57" t="str">
        <f t="shared" si="0"/>
        <v>b</v>
      </c>
      <c r="B26" s="25" t="s">
        <v>17</v>
      </c>
      <c r="C26" s="47" t="s">
        <v>27</v>
      </c>
      <c r="D26" s="32">
        <v>0</v>
      </c>
      <c r="E26" s="32">
        <v>0</v>
      </c>
      <c r="F26" s="33">
        <v>0</v>
      </c>
      <c r="G26" s="33">
        <v>0</v>
      </c>
      <c r="H26" s="34">
        <f t="shared" si="1"/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  <c r="N26" s="34">
        <v>0</v>
      </c>
      <c r="O26" s="35">
        <f t="shared" si="2"/>
        <v>0</v>
      </c>
      <c r="P26" s="35"/>
      <c r="Q26" s="35"/>
      <c r="R26" s="35">
        <f t="shared" si="3"/>
        <v>0</v>
      </c>
      <c r="S26" s="35"/>
      <c r="T26" s="35">
        <f t="shared" si="4"/>
        <v>0</v>
      </c>
      <c r="U26" s="34">
        <f t="shared" si="5"/>
        <v>0</v>
      </c>
      <c r="V26" s="35">
        <f t="shared" si="9"/>
        <v>0</v>
      </c>
      <c r="AG26" s="18"/>
      <c r="AH26" s="18"/>
      <c r="AI26" s="18"/>
      <c r="AJ26" s="18"/>
      <c r="AK26" s="18"/>
    </row>
    <row r="27" spans="1:37" s="11" customFormat="1" ht="18.75" hidden="1" thickBot="1">
      <c r="A27" s="57" t="str">
        <f t="shared" si="0"/>
        <v>b</v>
      </c>
      <c r="B27" s="25" t="s">
        <v>17</v>
      </c>
      <c r="C27" s="47" t="s">
        <v>28</v>
      </c>
      <c r="D27" s="32">
        <v>0</v>
      </c>
      <c r="E27" s="32">
        <v>0</v>
      </c>
      <c r="F27" s="33">
        <v>0</v>
      </c>
      <c r="G27" s="33">
        <v>0</v>
      </c>
      <c r="H27" s="34">
        <f t="shared" si="1"/>
        <v>0</v>
      </c>
      <c r="I27" s="32">
        <v>0</v>
      </c>
      <c r="J27" s="32">
        <v>0</v>
      </c>
      <c r="K27" s="32">
        <v>0</v>
      </c>
      <c r="L27" s="32">
        <v>0</v>
      </c>
      <c r="M27" s="33">
        <v>0</v>
      </c>
      <c r="N27" s="34">
        <v>0</v>
      </c>
      <c r="O27" s="35">
        <f t="shared" si="2"/>
        <v>0</v>
      </c>
      <c r="P27" s="35"/>
      <c r="Q27" s="35"/>
      <c r="R27" s="35">
        <f t="shared" si="3"/>
        <v>0</v>
      </c>
      <c r="S27" s="35"/>
      <c r="T27" s="35">
        <f t="shared" si="4"/>
        <v>0</v>
      </c>
      <c r="U27" s="34">
        <f t="shared" si="5"/>
        <v>0</v>
      </c>
      <c r="V27" s="35">
        <f t="shared" si="9"/>
        <v>0</v>
      </c>
      <c r="AG27" s="18"/>
      <c r="AH27" s="18"/>
      <c r="AI27" s="18"/>
      <c r="AJ27" s="18"/>
      <c r="AK27" s="18"/>
    </row>
    <row r="28" spans="1:37" s="11" customFormat="1" ht="18.75" hidden="1" thickBot="1">
      <c r="A28" s="57" t="str">
        <f t="shared" si="0"/>
        <v>b</v>
      </c>
      <c r="B28" s="25" t="s">
        <v>17</v>
      </c>
      <c r="C28" s="47" t="s">
        <v>29</v>
      </c>
      <c r="D28" s="32">
        <v>0</v>
      </c>
      <c r="E28" s="32">
        <v>0</v>
      </c>
      <c r="F28" s="33">
        <v>0</v>
      </c>
      <c r="G28" s="33">
        <v>0</v>
      </c>
      <c r="H28" s="34">
        <f t="shared" si="1"/>
        <v>0</v>
      </c>
      <c r="I28" s="32">
        <v>0</v>
      </c>
      <c r="J28" s="32">
        <v>0</v>
      </c>
      <c r="K28" s="32">
        <v>0</v>
      </c>
      <c r="L28" s="32">
        <v>0</v>
      </c>
      <c r="M28" s="33">
        <v>0</v>
      </c>
      <c r="N28" s="34">
        <v>0</v>
      </c>
      <c r="O28" s="35">
        <f t="shared" si="2"/>
        <v>0</v>
      </c>
      <c r="P28" s="35"/>
      <c r="Q28" s="35"/>
      <c r="R28" s="35">
        <f t="shared" si="3"/>
        <v>0</v>
      </c>
      <c r="S28" s="35"/>
      <c r="T28" s="35">
        <f t="shared" si="4"/>
        <v>0</v>
      </c>
      <c r="U28" s="34">
        <f t="shared" si="5"/>
        <v>0</v>
      </c>
      <c r="V28" s="35">
        <f t="shared" si="9"/>
        <v>0</v>
      </c>
      <c r="AG28" s="18"/>
      <c r="AH28" s="18"/>
      <c r="AI28" s="18"/>
      <c r="AJ28" s="18"/>
      <c r="AK28" s="18"/>
    </row>
    <row r="29" spans="1:37" s="11" customFormat="1" ht="16.5" hidden="1" thickBot="1">
      <c r="A29" s="57" t="str">
        <f t="shared" si="0"/>
        <v>b</v>
      </c>
      <c r="B29" s="19" t="s">
        <v>17</v>
      </c>
      <c r="C29" s="36" t="s">
        <v>30</v>
      </c>
      <c r="D29" s="37">
        <v>0</v>
      </c>
      <c r="E29" s="37">
        <v>0</v>
      </c>
      <c r="F29" s="38">
        <v>0</v>
      </c>
      <c r="G29" s="38">
        <v>0</v>
      </c>
      <c r="H29" s="39">
        <f t="shared" si="1"/>
        <v>0</v>
      </c>
      <c r="I29" s="37">
        <v>0</v>
      </c>
      <c r="J29" s="37">
        <v>0</v>
      </c>
      <c r="K29" s="37">
        <v>0</v>
      </c>
      <c r="L29" s="37">
        <v>0</v>
      </c>
      <c r="M29" s="38">
        <v>0</v>
      </c>
      <c r="N29" s="39">
        <v>0</v>
      </c>
      <c r="O29" s="40">
        <f t="shared" si="2"/>
        <v>0</v>
      </c>
      <c r="P29" s="40"/>
      <c r="Q29" s="40"/>
      <c r="R29" s="40">
        <f t="shared" si="3"/>
        <v>0</v>
      </c>
      <c r="S29" s="40"/>
      <c r="T29" s="40">
        <f t="shared" si="4"/>
        <v>0</v>
      </c>
      <c r="U29" s="39">
        <f t="shared" si="5"/>
        <v>0</v>
      </c>
      <c r="V29" s="40">
        <f t="shared" si="9"/>
        <v>0</v>
      </c>
      <c r="AG29" s="18"/>
      <c r="AH29" s="18"/>
      <c r="AI29" s="18"/>
      <c r="AJ29" s="18"/>
      <c r="AK29" s="18"/>
    </row>
    <row r="30" spans="1:37" s="11" customFormat="1" ht="16.5" hidden="1" thickBot="1">
      <c r="A30" s="57" t="str">
        <f t="shared" si="0"/>
        <v>b</v>
      </c>
      <c r="B30" s="19" t="s">
        <v>17</v>
      </c>
      <c r="C30" s="36" t="s">
        <v>31</v>
      </c>
      <c r="D30" s="37">
        <v>0</v>
      </c>
      <c r="E30" s="37">
        <v>0</v>
      </c>
      <c r="F30" s="38">
        <v>0</v>
      </c>
      <c r="G30" s="38">
        <v>0</v>
      </c>
      <c r="H30" s="39">
        <f t="shared" si="1"/>
        <v>0</v>
      </c>
      <c r="I30" s="37">
        <v>0</v>
      </c>
      <c r="J30" s="37">
        <v>0</v>
      </c>
      <c r="K30" s="37">
        <v>0</v>
      </c>
      <c r="L30" s="37">
        <v>0</v>
      </c>
      <c r="M30" s="38">
        <v>0</v>
      </c>
      <c r="N30" s="39">
        <v>0</v>
      </c>
      <c r="O30" s="40">
        <f t="shared" si="2"/>
        <v>0</v>
      </c>
      <c r="P30" s="40"/>
      <c r="Q30" s="40"/>
      <c r="R30" s="40">
        <f t="shared" si="3"/>
        <v>0</v>
      </c>
      <c r="S30" s="40"/>
      <c r="T30" s="40">
        <f t="shared" si="4"/>
        <v>0</v>
      </c>
      <c r="U30" s="39">
        <f t="shared" si="5"/>
        <v>0</v>
      </c>
      <c r="V30" s="40">
        <f t="shared" si="9"/>
        <v>0</v>
      </c>
      <c r="AG30" s="18"/>
      <c r="AH30" s="18"/>
      <c r="AI30" s="18"/>
      <c r="AJ30" s="18"/>
      <c r="AK30" s="18"/>
    </row>
    <row r="31" spans="1:37" s="11" customFormat="1" ht="16.5" hidden="1" thickBot="1">
      <c r="A31" s="57" t="str">
        <f t="shared" si="0"/>
        <v>b</v>
      </c>
      <c r="B31" s="41" t="s">
        <v>17</v>
      </c>
      <c r="C31" s="48" t="s">
        <v>32</v>
      </c>
      <c r="D31" s="43">
        <v>0</v>
      </c>
      <c r="E31" s="43">
        <v>0</v>
      </c>
      <c r="F31" s="44">
        <v>0</v>
      </c>
      <c r="G31" s="44">
        <v>0</v>
      </c>
      <c r="H31" s="45">
        <f t="shared" si="1"/>
        <v>0</v>
      </c>
      <c r="I31" s="43">
        <v>0</v>
      </c>
      <c r="J31" s="43">
        <v>0</v>
      </c>
      <c r="K31" s="43">
        <v>0</v>
      </c>
      <c r="L31" s="43">
        <v>0</v>
      </c>
      <c r="M31" s="44">
        <v>0</v>
      </c>
      <c r="N31" s="45">
        <v>0</v>
      </c>
      <c r="O31" s="46">
        <f t="shared" si="2"/>
        <v>0</v>
      </c>
      <c r="P31" s="46"/>
      <c r="Q31" s="46"/>
      <c r="R31" s="46">
        <f t="shared" si="3"/>
        <v>0</v>
      </c>
      <c r="S31" s="46"/>
      <c r="T31" s="46">
        <f t="shared" si="4"/>
        <v>0</v>
      </c>
      <c r="U31" s="45">
        <f t="shared" si="5"/>
        <v>0</v>
      </c>
      <c r="V31" s="46">
        <f t="shared" si="9"/>
        <v>0</v>
      </c>
      <c r="AG31" s="18"/>
      <c r="AH31" s="18"/>
      <c r="AI31" s="18"/>
      <c r="AJ31" s="18"/>
      <c r="AK31" s="18"/>
    </row>
    <row r="32" spans="1:37" s="11" customFormat="1" ht="48.75" customHeight="1" thickTop="1" thickBot="1">
      <c r="A32" s="57" t="str">
        <f t="shared" si="0"/>
        <v>a</v>
      </c>
      <c r="B32" s="12" t="s">
        <v>35</v>
      </c>
      <c r="C32" s="13" t="s">
        <v>36</v>
      </c>
      <c r="D32" s="14">
        <v>8340</v>
      </c>
      <c r="E32" s="14">
        <f t="shared" ref="E32:G32" si="10">E33+E41+E42+E43</f>
        <v>10389.902</v>
      </c>
      <c r="F32" s="15">
        <f t="shared" si="10"/>
        <v>5168.5019999999995</v>
      </c>
      <c r="G32" s="15">
        <f t="shared" si="10"/>
        <v>5168.4809199999991</v>
      </c>
      <c r="H32" s="16">
        <f t="shared" si="1"/>
        <v>0.99999592144880656</v>
      </c>
      <c r="I32" s="14">
        <v>642.26461000000029</v>
      </c>
      <c r="J32" s="14">
        <v>-9.4065200000003095</v>
      </c>
      <c r="K32" s="14">
        <f>K33+K41+K42+K43</f>
        <v>269.96082999999931</v>
      </c>
      <c r="L32" s="14">
        <v>302.3</v>
      </c>
      <c r="M32" s="15">
        <v>2.1080000000438304E-2</v>
      </c>
      <c r="N32" s="16">
        <v>0.99999592144880656</v>
      </c>
      <c r="O32" s="17">
        <f t="shared" si="2"/>
        <v>2.1080000000438304E-2</v>
      </c>
      <c r="P32" s="17">
        <f>P33+P41+P42+P43</f>
        <v>4982.5</v>
      </c>
      <c r="Q32" s="17">
        <f>Q33+Q41+Q42+Q43</f>
        <v>4975.9000000000005</v>
      </c>
      <c r="R32" s="17">
        <f t="shared" si="3"/>
        <v>-6.578919999999016</v>
      </c>
      <c r="S32" s="17">
        <f>S33+S41+S42+S43</f>
        <v>94.9</v>
      </c>
      <c r="T32" s="17">
        <f t="shared" si="4"/>
        <v>10245.880919999998</v>
      </c>
      <c r="U32" s="16">
        <f t="shared" si="5"/>
        <v>0.98613836011157741</v>
      </c>
      <c r="V32" s="17">
        <f>V33+V41+V42+V43</f>
        <v>144.02108000000018</v>
      </c>
      <c r="AG32" s="18"/>
      <c r="AH32" s="18"/>
      <c r="AI32" s="18"/>
      <c r="AJ32" s="18"/>
      <c r="AK32" s="18"/>
    </row>
    <row r="33" spans="1:37" s="11" customFormat="1" ht="18.75" thickTop="1">
      <c r="A33" s="57" t="str">
        <f t="shared" si="0"/>
        <v>a</v>
      </c>
      <c r="B33" s="19" t="s">
        <v>17</v>
      </c>
      <c r="C33" s="20" t="s">
        <v>18</v>
      </c>
      <c r="D33" s="21">
        <v>8340</v>
      </c>
      <c r="E33" s="21">
        <f t="shared" ref="E33:G33" si="11">E34+E35+E36+E37+E38+E39+E40</f>
        <v>10389.902</v>
      </c>
      <c r="F33" s="22">
        <f t="shared" si="11"/>
        <v>5168.5019999999995</v>
      </c>
      <c r="G33" s="22">
        <f t="shared" si="11"/>
        <v>5168.4809199999991</v>
      </c>
      <c r="H33" s="23">
        <f t="shared" si="1"/>
        <v>0.99999592144880656</v>
      </c>
      <c r="I33" s="21">
        <v>642.26461000000029</v>
      </c>
      <c r="J33" s="21">
        <v>-9.4065200000003095</v>
      </c>
      <c r="K33" s="21">
        <f>K34+K35+K36+K37+K38+K39+K40</f>
        <v>269.96082999999931</v>
      </c>
      <c r="L33" s="21">
        <v>302.3</v>
      </c>
      <c r="M33" s="22">
        <v>2.1080000000438304E-2</v>
      </c>
      <c r="N33" s="23">
        <v>0.99999592144880656</v>
      </c>
      <c r="O33" s="24">
        <f t="shared" si="2"/>
        <v>2.1080000000438304E-2</v>
      </c>
      <c r="P33" s="24">
        <f>P34+P35+P36+P37+P38+P39+P40</f>
        <v>4982.5</v>
      </c>
      <c r="Q33" s="24">
        <f>Q34+Q35+Q36+Q37+Q38+Q39+Q40</f>
        <v>4975.9000000000005</v>
      </c>
      <c r="R33" s="24">
        <f t="shared" si="3"/>
        <v>-6.578919999999016</v>
      </c>
      <c r="S33" s="24">
        <f>S34+S35+S36+S37+S38+S39+S40</f>
        <v>94.9</v>
      </c>
      <c r="T33" s="24">
        <f t="shared" si="4"/>
        <v>10245.880919999998</v>
      </c>
      <c r="U33" s="23">
        <f t="shared" si="5"/>
        <v>0.98613836011157741</v>
      </c>
      <c r="V33" s="24">
        <f>V34+V35+V36+V37+V38+V39+V40</f>
        <v>144.02108000000018</v>
      </c>
      <c r="AG33" s="18"/>
      <c r="AH33" s="18"/>
      <c r="AI33" s="18"/>
      <c r="AJ33" s="18"/>
      <c r="AK33" s="18"/>
    </row>
    <row r="34" spans="1:37" s="11" customFormat="1" ht="18" hidden="1">
      <c r="A34" s="57" t="str">
        <f t="shared" si="0"/>
        <v>b</v>
      </c>
      <c r="B34" s="25" t="s">
        <v>17</v>
      </c>
      <c r="C34" s="47" t="s">
        <v>19</v>
      </c>
      <c r="D34" s="32">
        <v>0</v>
      </c>
      <c r="E34" s="32">
        <v>0</v>
      </c>
      <c r="F34" s="33">
        <v>0</v>
      </c>
      <c r="G34" s="33">
        <v>0</v>
      </c>
      <c r="H34" s="34">
        <f t="shared" si="1"/>
        <v>0</v>
      </c>
      <c r="I34" s="32">
        <v>0</v>
      </c>
      <c r="J34" s="32">
        <v>0</v>
      </c>
      <c r="K34" s="32">
        <v>0</v>
      </c>
      <c r="L34" s="32">
        <v>0</v>
      </c>
      <c r="M34" s="33">
        <v>0</v>
      </c>
      <c r="N34" s="34">
        <v>0</v>
      </c>
      <c r="O34" s="35">
        <f t="shared" si="2"/>
        <v>0</v>
      </c>
      <c r="P34" s="35"/>
      <c r="Q34" s="35"/>
      <c r="R34" s="35">
        <f t="shared" si="3"/>
        <v>0</v>
      </c>
      <c r="S34" s="35"/>
      <c r="T34" s="35">
        <f t="shared" si="4"/>
        <v>0</v>
      </c>
      <c r="U34" s="34">
        <f t="shared" si="5"/>
        <v>0</v>
      </c>
      <c r="V34" s="35">
        <f t="shared" ref="V34:V43" si="12">E34-T34</f>
        <v>0</v>
      </c>
      <c r="AG34" s="18"/>
      <c r="AH34" s="18"/>
      <c r="AI34" s="18"/>
      <c r="AJ34" s="18"/>
      <c r="AK34" s="18"/>
    </row>
    <row r="35" spans="1:37" s="11" customFormat="1" ht="18">
      <c r="A35" s="57" t="str">
        <f t="shared" si="0"/>
        <v>a</v>
      </c>
      <c r="B35" s="25" t="s">
        <v>17</v>
      </c>
      <c r="C35" s="47" t="s">
        <v>23</v>
      </c>
      <c r="D35" s="27">
        <v>5560</v>
      </c>
      <c r="E35" s="27">
        <v>10359.902</v>
      </c>
      <c r="F35" s="28">
        <v>5156.8869999999997</v>
      </c>
      <c r="G35" s="28">
        <v>5156.8714199999995</v>
      </c>
      <c r="H35" s="29">
        <f t="shared" si="1"/>
        <v>0.99999697879747995</v>
      </c>
      <c r="I35" s="27">
        <v>639.91711000000032</v>
      </c>
      <c r="J35" s="27">
        <v>-11.31652000000031</v>
      </c>
      <c r="K35" s="27">
        <v>267.4708299999993</v>
      </c>
      <c r="L35" s="27">
        <v>300</v>
      </c>
      <c r="M35" s="28">
        <v>1.5580000000227301E-2</v>
      </c>
      <c r="N35" s="29">
        <v>0.99999697879747995</v>
      </c>
      <c r="O35" s="30">
        <f t="shared" si="2"/>
        <v>1.5580000000227301E-2</v>
      </c>
      <c r="P35" s="30">
        <v>4975.6000000000004</v>
      </c>
      <c r="Q35" s="30">
        <v>4966.0150000000003</v>
      </c>
      <c r="R35" s="30">
        <f t="shared" si="3"/>
        <v>-9.5694199999998091</v>
      </c>
      <c r="S35" s="30">
        <v>88</v>
      </c>
      <c r="T35" s="30">
        <f t="shared" si="4"/>
        <v>10220.47142</v>
      </c>
      <c r="U35" s="29">
        <f t="shared" si="5"/>
        <v>0.9865413224951356</v>
      </c>
      <c r="V35" s="30">
        <f t="shared" si="12"/>
        <v>139.43058000000019</v>
      </c>
      <c r="AG35" s="18"/>
      <c r="AH35" s="18"/>
      <c r="AI35" s="18"/>
      <c r="AJ35" s="18"/>
      <c r="AK35" s="18"/>
    </row>
    <row r="36" spans="1:37" s="11" customFormat="1" ht="18" hidden="1">
      <c r="A36" s="57" t="str">
        <f t="shared" si="0"/>
        <v>b</v>
      </c>
      <c r="B36" s="25" t="s">
        <v>17</v>
      </c>
      <c r="C36" s="47" t="s">
        <v>25</v>
      </c>
      <c r="D36" s="32">
        <v>0</v>
      </c>
      <c r="E36" s="32">
        <v>0</v>
      </c>
      <c r="F36" s="33">
        <v>0</v>
      </c>
      <c r="G36" s="33">
        <v>0</v>
      </c>
      <c r="H36" s="34">
        <f t="shared" si="1"/>
        <v>0</v>
      </c>
      <c r="I36" s="32">
        <v>0</v>
      </c>
      <c r="J36" s="32">
        <v>0</v>
      </c>
      <c r="K36" s="32">
        <v>0</v>
      </c>
      <c r="L36" s="32">
        <v>0</v>
      </c>
      <c r="M36" s="33">
        <v>0</v>
      </c>
      <c r="N36" s="34">
        <v>0</v>
      </c>
      <c r="O36" s="35">
        <f t="shared" si="2"/>
        <v>0</v>
      </c>
      <c r="P36" s="35"/>
      <c r="Q36" s="35"/>
      <c r="R36" s="35">
        <f t="shared" si="3"/>
        <v>0</v>
      </c>
      <c r="S36" s="35"/>
      <c r="T36" s="35">
        <f t="shared" si="4"/>
        <v>0</v>
      </c>
      <c r="U36" s="34">
        <f t="shared" si="5"/>
        <v>0</v>
      </c>
      <c r="V36" s="35">
        <f t="shared" si="12"/>
        <v>0</v>
      </c>
      <c r="Y36" s="18"/>
      <c r="AG36" s="18"/>
      <c r="AH36" s="18"/>
      <c r="AI36" s="18"/>
      <c r="AJ36" s="18"/>
      <c r="AK36" s="18"/>
    </row>
    <row r="37" spans="1:37" s="11" customFormat="1" ht="18" hidden="1">
      <c r="A37" s="57" t="str">
        <f t="shared" si="0"/>
        <v>b</v>
      </c>
      <c r="B37" s="25" t="s">
        <v>17</v>
      </c>
      <c r="C37" s="47" t="s">
        <v>26</v>
      </c>
      <c r="D37" s="32">
        <v>0</v>
      </c>
      <c r="E37" s="32">
        <v>0</v>
      </c>
      <c r="F37" s="33">
        <v>0</v>
      </c>
      <c r="G37" s="33">
        <v>0</v>
      </c>
      <c r="H37" s="34">
        <f t="shared" si="1"/>
        <v>0</v>
      </c>
      <c r="I37" s="32">
        <v>0</v>
      </c>
      <c r="J37" s="32">
        <v>0</v>
      </c>
      <c r="K37" s="32">
        <v>0</v>
      </c>
      <c r="L37" s="32">
        <v>0</v>
      </c>
      <c r="M37" s="33">
        <v>0</v>
      </c>
      <c r="N37" s="34">
        <v>0</v>
      </c>
      <c r="O37" s="35">
        <f t="shared" si="2"/>
        <v>0</v>
      </c>
      <c r="P37" s="35"/>
      <c r="Q37" s="35"/>
      <c r="R37" s="35">
        <f t="shared" si="3"/>
        <v>0</v>
      </c>
      <c r="S37" s="35"/>
      <c r="T37" s="35">
        <f t="shared" si="4"/>
        <v>0</v>
      </c>
      <c r="U37" s="34">
        <f t="shared" si="5"/>
        <v>0</v>
      </c>
      <c r="V37" s="35">
        <f t="shared" si="12"/>
        <v>0</v>
      </c>
      <c r="AG37" s="18"/>
      <c r="AH37" s="18"/>
      <c r="AI37" s="18"/>
      <c r="AJ37" s="18"/>
      <c r="AK37" s="18"/>
    </row>
    <row r="38" spans="1:37" s="11" customFormat="1" ht="18" hidden="1">
      <c r="A38" s="57" t="str">
        <f t="shared" si="0"/>
        <v>b</v>
      </c>
      <c r="B38" s="25" t="s">
        <v>17</v>
      </c>
      <c r="C38" s="47" t="s">
        <v>27</v>
      </c>
      <c r="D38" s="32">
        <v>0</v>
      </c>
      <c r="E38" s="32">
        <v>0</v>
      </c>
      <c r="F38" s="33">
        <v>0</v>
      </c>
      <c r="G38" s="33">
        <v>0</v>
      </c>
      <c r="H38" s="34">
        <f t="shared" si="1"/>
        <v>0</v>
      </c>
      <c r="I38" s="32">
        <v>0</v>
      </c>
      <c r="J38" s="32">
        <v>0</v>
      </c>
      <c r="K38" s="32">
        <v>0</v>
      </c>
      <c r="L38" s="32">
        <v>0</v>
      </c>
      <c r="M38" s="33">
        <v>0</v>
      </c>
      <c r="N38" s="34">
        <v>0</v>
      </c>
      <c r="O38" s="35">
        <f t="shared" si="2"/>
        <v>0</v>
      </c>
      <c r="P38" s="35"/>
      <c r="Q38" s="35"/>
      <c r="R38" s="35">
        <f t="shared" si="3"/>
        <v>0</v>
      </c>
      <c r="S38" s="35"/>
      <c r="T38" s="35">
        <f t="shared" si="4"/>
        <v>0</v>
      </c>
      <c r="U38" s="34">
        <f t="shared" si="5"/>
        <v>0</v>
      </c>
      <c r="V38" s="35">
        <f t="shared" si="12"/>
        <v>0</v>
      </c>
      <c r="AG38" s="18"/>
      <c r="AH38" s="18"/>
      <c r="AI38" s="18"/>
      <c r="AJ38" s="18"/>
      <c r="AK38" s="18"/>
    </row>
    <row r="39" spans="1:37" s="11" customFormat="1" ht="18.75" thickBot="1">
      <c r="A39" s="57" t="str">
        <f t="shared" si="0"/>
        <v>a</v>
      </c>
      <c r="B39" s="25" t="s">
        <v>17</v>
      </c>
      <c r="C39" s="47" t="s">
        <v>28</v>
      </c>
      <c r="D39" s="27">
        <v>2780</v>
      </c>
      <c r="E39" s="27">
        <v>30</v>
      </c>
      <c r="F39" s="28">
        <v>11.615</v>
      </c>
      <c r="G39" s="28">
        <v>11.609500000000001</v>
      </c>
      <c r="H39" s="29">
        <f t="shared" si="1"/>
        <v>0.99952647438656916</v>
      </c>
      <c r="I39" s="27">
        <v>2.3475000000000001</v>
      </c>
      <c r="J39" s="27">
        <v>1.9100000000000001</v>
      </c>
      <c r="K39" s="27">
        <v>2.4900000000000002</v>
      </c>
      <c r="L39" s="27">
        <v>2.2999999999999998</v>
      </c>
      <c r="M39" s="28">
        <v>5.4999999999996163E-3</v>
      </c>
      <c r="N39" s="29">
        <v>0.99952647438656916</v>
      </c>
      <c r="O39" s="30">
        <f t="shared" si="2"/>
        <v>5.4999999999996163E-3</v>
      </c>
      <c r="P39" s="30">
        <v>6.9</v>
      </c>
      <c r="Q39" s="30">
        <v>9.8849999999999998</v>
      </c>
      <c r="R39" s="30">
        <f t="shared" si="3"/>
        <v>2.990499999999999</v>
      </c>
      <c r="S39" s="30">
        <v>6.9</v>
      </c>
      <c r="T39" s="30">
        <f t="shared" si="4"/>
        <v>25.409500000000001</v>
      </c>
      <c r="U39" s="29">
        <f t="shared" si="5"/>
        <v>0.84698333333333342</v>
      </c>
      <c r="V39" s="30">
        <f t="shared" si="12"/>
        <v>4.5904999999999987</v>
      </c>
      <c r="AG39" s="18"/>
      <c r="AH39" s="18"/>
      <c r="AI39" s="18"/>
      <c r="AJ39" s="18"/>
      <c r="AK39" s="18"/>
    </row>
    <row r="40" spans="1:37" s="11" customFormat="1" ht="18.75" hidden="1" thickBot="1">
      <c r="A40" s="57" t="str">
        <f t="shared" si="0"/>
        <v>b</v>
      </c>
      <c r="B40" s="25" t="s">
        <v>17</v>
      </c>
      <c r="C40" s="47" t="s">
        <v>29</v>
      </c>
      <c r="D40" s="32">
        <v>0</v>
      </c>
      <c r="E40" s="32">
        <v>0</v>
      </c>
      <c r="F40" s="33">
        <v>0</v>
      </c>
      <c r="G40" s="33">
        <v>0</v>
      </c>
      <c r="H40" s="34">
        <f t="shared" si="1"/>
        <v>0</v>
      </c>
      <c r="I40" s="32">
        <v>0</v>
      </c>
      <c r="J40" s="32">
        <v>0</v>
      </c>
      <c r="K40" s="32">
        <v>0</v>
      </c>
      <c r="L40" s="32">
        <v>0</v>
      </c>
      <c r="M40" s="33">
        <v>0</v>
      </c>
      <c r="N40" s="34">
        <v>0</v>
      </c>
      <c r="O40" s="35">
        <f t="shared" si="2"/>
        <v>0</v>
      </c>
      <c r="P40" s="35"/>
      <c r="Q40" s="35"/>
      <c r="R40" s="35">
        <f t="shared" si="3"/>
        <v>0</v>
      </c>
      <c r="S40" s="35"/>
      <c r="T40" s="35">
        <f t="shared" si="4"/>
        <v>0</v>
      </c>
      <c r="U40" s="34">
        <f t="shared" si="5"/>
        <v>0</v>
      </c>
      <c r="V40" s="35">
        <f t="shared" si="12"/>
        <v>0</v>
      </c>
      <c r="AG40" s="18"/>
      <c r="AH40" s="18"/>
      <c r="AI40" s="18"/>
      <c r="AJ40" s="18"/>
      <c r="AK40" s="18"/>
    </row>
    <row r="41" spans="1:37" s="11" customFormat="1" ht="16.5" hidden="1" thickBot="1">
      <c r="A41" s="57" t="str">
        <f t="shared" si="0"/>
        <v>b</v>
      </c>
      <c r="B41" s="19" t="s">
        <v>17</v>
      </c>
      <c r="C41" s="36" t="s">
        <v>30</v>
      </c>
      <c r="D41" s="37">
        <v>0</v>
      </c>
      <c r="E41" s="37">
        <v>0</v>
      </c>
      <c r="F41" s="38">
        <v>0</v>
      </c>
      <c r="G41" s="38">
        <v>0</v>
      </c>
      <c r="H41" s="39">
        <f t="shared" si="1"/>
        <v>0</v>
      </c>
      <c r="I41" s="37">
        <v>0</v>
      </c>
      <c r="J41" s="37">
        <v>0</v>
      </c>
      <c r="K41" s="37">
        <v>0</v>
      </c>
      <c r="L41" s="37">
        <v>0</v>
      </c>
      <c r="M41" s="38">
        <v>0</v>
      </c>
      <c r="N41" s="39">
        <v>0</v>
      </c>
      <c r="O41" s="40">
        <f t="shared" si="2"/>
        <v>0</v>
      </c>
      <c r="P41" s="40"/>
      <c r="Q41" s="40"/>
      <c r="R41" s="40">
        <f t="shared" si="3"/>
        <v>0</v>
      </c>
      <c r="S41" s="40"/>
      <c r="T41" s="40">
        <f t="shared" si="4"/>
        <v>0</v>
      </c>
      <c r="U41" s="39">
        <f t="shared" si="5"/>
        <v>0</v>
      </c>
      <c r="V41" s="40">
        <f t="shared" si="12"/>
        <v>0</v>
      </c>
      <c r="AG41" s="18"/>
      <c r="AH41" s="18"/>
      <c r="AI41" s="18"/>
      <c r="AJ41" s="18"/>
      <c r="AK41" s="18"/>
    </row>
    <row r="42" spans="1:37" s="11" customFormat="1" ht="16.5" hidden="1" thickBot="1">
      <c r="A42" s="57" t="str">
        <f t="shared" si="0"/>
        <v>b</v>
      </c>
      <c r="B42" s="19" t="s">
        <v>17</v>
      </c>
      <c r="C42" s="36" t="s">
        <v>31</v>
      </c>
      <c r="D42" s="37">
        <v>0</v>
      </c>
      <c r="E42" s="37">
        <v>0</v>
      </c>
      <c r="F42" s="38">
        <v>0</v>
      </c>
      <c r="G42" s="38">
        <v>0</v>
      </c>
      <c r="H42" s="39">
        <f t="shared" si="1"/>
        <v>0</v>
      </c>
      <c r="I42" s="37">
        <v>0</v>
      </c>
      <c r="J42" s="37">
        <v>0</v>
      </c>
      <c r="K42" s="37">
        <v>0</v>
      </c>
      <c r="L42" s="37">
        <v>0</v>
      </c>
      <c r="M42" s="38">
        <v>0</v>
      </c>
      <c r="N42" s="39">
        <v>0</v>
      </c>
      <c r="O42" s="40">
        <f t="shared" si="2"/>
        <v>0</v>
      </c>
      <c r="P42" s="40"/>
      <c r="Q42" s="40"/>
      <c r="R42" s="40">
        <f t="shared" si="3"/>
        <v>0</v>
      </c>
      <c r="S42" s="40"/>
      <c r="T42" s="40">
        <f t="shared" si="4"/>
        <v>0</v>
      </c>
      <c r="U42" s="39">
        <f t="shared" si="5"/>
        <v>0</v>
      </c>
      <c r="V42" s="40">
        <f t="shared" si="12"/>
        <v>0</v>
      </c>
      <c r="AG42" s="18"/>
      <c r="AH42" s="18"/>
      <c r="AI42" s="18"/>
      <c r="AJ42" s="18"/>
      <c r="AK42" s="18"/>
    </row>
    <row r="43" spans="1:37" s="11" customFormat="1" ht="16.5" hidden="1" thickBot="1">
      <c r="A43" s="57" t="str">
        <f t="shared" si="0"/>
        <v>b</v>
      </c>
      <c r="B43" s="41" t="s">
        <v>17</v>
      </c>
      <c r="C43" s="48" t="s">
        <v>32</v>
      </c>
      <c r="D43" s="43">
        <v>0</v>
      </c>
      <c r="E43" s="43">
        <v>0</v>
      </c>
      <c r="F43" s="44">
        <v>0</v>
      </c>
      <c r="G43" s="44">
        <v>0</v>
      </c>
      <c r="H43" s="45">
        <f t="shared" si="1"/>
        <v>0</v>
      </c>
      <c r="I43" s="43">
        <v>0</v>
      </c>
      <c r="J43" s="43">
        <v>0</v>
      </c>
      <c r="K43" s="43">
        <v>0</v>
      </c>
      <c r="L43" s="43">
        <v>0</v>
      </c>
      <c r="M43" s="44">
        <v>0</v>
      </c>
      <c r="N43" s="45">
        <v>0</v>
      </c>
      <c r="O43" s="46">
        <f t="shared" si="2"/>
        <v>0</v>
      </c>
      <c r="P43" s="46"/>
      <c r="Q43" s="46"/>
      <c r="R43" s="46">
        <f t="shared" si="3"/>
        <v>0</v>
      </c>
      <c r="S43" s="46"/>
      <c r="T43" s="46">
        <f t="shared" si="4"/>
        <v>0</v>
      </c>
      <c r="U43" s="45">
        <f t="shared" si="5"/>
        <v>0</v>
      </c>
      <c r="V43" s="46">
        <f t="shared" si="12"/>
        <v>0</v>
      </c>
      <c r="AG43" s="18"/>
      <c r="AH43" s="18"/>
      <c r="AI43" s="18"/>
      <c r="AJ43" s="18"/>
      <c r="AK43" s="18"/>
    </row>
    <row r="44" spans="1:37" s="11" customFormat="1" ht="31.5" customHeight="1" thickTop="1" thickBot="1">
      <c r="A44" s="57" t="str">
        <f t="shared" si="0"/>
        <v>a</v>
      </c>
      <c r="B44" s="12" t="s">
        <v>37</v>
      </c>
      <c r="C44" s="13" t="s">
        <v>38</v>
      </c>
      <c r="D44" s="14">
        <v>1000</v>
      </c>
      <c r="E44" s="14">
        <f t="shared" ref="E44:G44" si="13">E45+E53+E54+E55</f>
        <v>650</v>
      </c>
      <c r="F44" s="15">
        <f t="shared" si="13"/>
        <v>244.9</v>
      </c>
      <c r="G44" s="15">
        <f t="shared" si="13"/>
        <v>244.81827999999999</v>
      </c>
      <c r="H44" s="16">
        <f t="shared" si="1"/>
        <v>0.99966631278072671</v>
      </c>
      <c r="I44" s="14">
        <v>40.543970000000002</v>
      </c>
      <c r="J44" s="14">
        <v>42.060559999999981</v>
      </c>
      <c r="K44" s="14">
        <f>K45+K53+K54+K55</f>
        <v>43.065149999999988</v>
      </c>
      <c r="L44" s="14">
        <v>47</v>
      </c>
      <c r="M44" s="15">
        <v>8.1720000000018445E-2</v>
      </c>
      <c r="N44" s="16">
        <v>0.99966631278072671</v>
      </c>
      <c r="O44" s="17">
        <f t="shared" si="2"/>
        <v>8.1720000000018445E-2</v>
      </c>
      <c r="P44" s="17">
        <f>P45+P53+P54+P55</f>
        <v>136.1</v>
      </c>
      <c r="Q44" s="17">
        <f>Q45+Q53+Q54+Q55</f>
        <v>35</v>
      </c>
      <c r="R44" s="17">
        <f t="shared" si="3"/>
        <v>-101.01828</v>
      </c>
      <c r="S44" s="17">
        <f>S45+S53+S54+S55</f>
        <v>258</v>
      </c>
      <c r="T44" s="17">
        <f t="shared" si="4"/>
        <v>638.91827999999998</v>
      </c>
      <c r="U44" s="16">
        <f t="shared" si="5"/>
        <v>0.98295120000000002</v>
      </c>
      <c r="V44" s="17">
        <f>V45+V53+V54+V55</f>
        <v>11.081720000000018</v>
      </c>
      <c r="AG44" s="18"/>
      <c r="AH44" s="18"/>
      <c r="AI44" s="18"/>
      <c r="AJ44" s="18"/>
      <c r="AK44" s="18"/>
    </row>
    <row r="45" spans="1:37" s="11" customFormat="1" ht="18.75" thickTop="1">
      <c r="A45" s="57" t="str">
        <f t="shared" si="0"/>
        <v>a</v>
      </c>
      <c r="B45" s="19" t="s">
        <v>17</v>
      </c>
      <c r="C45" s="20" t="s">
        <v>18</v>
      </c>
      <c r="D45" s="21">
        <v>1000</v>
      </c>
      <c r="E45" s="21">
        <f t="shared" ref="E45:G45" si="14">E46+E47+E48+E49+E50+E51+E52</f>
        <v>650</v>
      </c>
      <c r="F45" s="22">
        <f t="shared" si="14"/>
        <v>244.9</v>
      </c>
      <c r="G45" s="22">
        <f t="shared" si="14"/>
        <v>244.81827999999999</v>
      </c>
      <c r="H45" s="23">
        <f t="shared" si="1"/>
        <v>0.99966631278072671</v>
      </c>
      <c r="I45" s="21">
        <v>40.543970000000002</v>
      </c>
      <c r="J45" s="21">
        <v>42.060559999999981</v>
      </c>
      <c r="K45" s="21">
        <f>K46+K47+K48+K49+K50+K51+K52</f>
        <v>43.065149999999988</v>
      </c>
      <c r="L45" s="21">
        <v>47</v>
      </c>
      <c r="M45" s="22">
        <v>8.1720000000018445E-2</v>
      </c>
      <c r="N45" s="23">
        <v>0.99966631278072671</v>
      </c>
      <c r="O45" s="24">
        <f t="shared" si="2"/>
        <v>8.1720000000018445E-2</v>
      </c>
      <c r="P45" s="24">
        <f>P46+P47+P48+P49+P50+P51+P52</f>
        <v>136.1</v>
      </c>
      <c r="Q45" s="24">
        <f>Q46+Q47+Q48+Q49+Q50+Q51+Q52</f>
        <v>35</v>
      </c>
      <c r="R45" s="24">
        <f t="shared" si="3"/>
        <v>-101.01828</v>
      </c>
      <c r="S45" s="24">
        <f>S46+S47+S48+S49+S50+S51+S52</f>
        <v>258</v>
      </c>
      <c r="T45" s="24">
        <f t="shared" si="4"/>
        <v>638.91827999999998</v>
      </c>
      <c r="U45" s="23">
        <f t="shared" si="5"/>
        <v>0.98295120000000002</v>
      </c>
      <c r="V45" s="24">
        <f>V46+V47+V48+V49+V50+V51+V52</f>
        <v>11.081720000000018</v>
      </c>
      <c r="AG45" s="18"/>
      <c r="AH45" s="18"/>
      <c r="AI45" s="18"/>
      <c r="AJ45" s="18"/>
      <c r="AK45" s="18"/>
    </row>
    <row r="46" spans="1:37" s="11" customFormat="1" ht="18" hidden="1">
      <c r="A46" s="57" t="str">
        <f t="shared" si="0"/>
        <v>b</v>
      </c>
      <c r="B46" s="25" t="s">
        <v>17</v>
      </c>
      <c r="C46" s="47" t="s">
        <v>19</v>
      </c>
      <c r="D46" s="32">
        <v>0</v>
      </c>
      <c r="E46" s="32">
        <v>0</v>
      </c>
      <c r="F46" s="33">
        <v>0</v>
      </c>
      <c r="G46" s="33">
        <v>0</v>
      </c>
      <c r="H46" s="34">
        <f t="shared" si="1"/>
        <v>0</v>
      </c>
      <c r="I46" s="32">
        <v>0</v>
      </c>
      <c r="J46" s="32">
        <v>0</v>
      </c>
      <c r="K46" s="32">
        <v>0</v>
      </c>
      <c r="L46" s="32">
        <v>0</v>
      </c>
      <c r="M46" s="33">
        <v>0</v>
      </c>
      <c r="N46" s="34">
        <v>0</v>
      </c>
      <c r="O46" s="35">
        <f t="shared" si="2"/>
        <v>0</v>
      </c>
      <c r="P46" s="35"/>
      <c r="Q46" s="35"/>
      <c r="R46" s="35">
        <f t="shared" si="3"/>
        <v>0</v>
      </c>
      <c r="S46" s="35"/>
      <c r="T46" s="35">
        <f t="shared" si="4"/>
        <v>0</v>
      </c>
      <c r="U46" s="34">
        <f t="shared" si="5"/>
        <v>0</v>
      </c>
      <c r="V46" s="35">
        <f t="shared" ref="V46:V55" si="15">E46-T46</f>
        <v>0</v>
      </c>
      <c r="AG46" s="18"/>
      <c r="AH46" s="18"/>
      <c r="AI46" s="18"/>
      <c r="AJ46" s="18"/>
      <c r="AK46" s="18"/>
    </row>
    <row r="47" spans="1:37" s="11" customFormat="1" ht="18.75" thickBot="1">
      <c r="A47" s="57" t="str">
        <f t="shared" si="0"/>
        <v>a</v>
      </c>
      <c r="B47" s="25" t="s">
        <v>17</v>
      </c>
      <c r="C47" s="47" t="s">
        <v>23</v>
      </c>
      <c r="D47" s="27">
        <v>1000</v>
      </c>
      <c r="E47" s="27">
        <v>650</v>
      </c>
      <c r="F47" s="28">
        <v>244.9</v>
      </c>
      <c r="G47" s="28">
        <v>244.81827999999999</v>
      </c>
      <c r="H47" s="29">
        <f t="shared" si="1"/>
        <v>0.99966631278072671</v>
      </c>
      <c r="I47" s="27">
        <v>40.543970000000002</v>
      </c>
      <c r="J47" s="27">
        <v>42.060559999999981</v>
      </c>
      <c r="K47" s="27">
        <v>43.065149999999988</v>
      </c>
      <c r="L47" s="27">
        <v>47</v>
      </c>
      <c r="M47" s="28">
        <v>8.1720000000018445E-2</v>
      </c>
      <c r="N47" s="29">
        <v>0.99966631278072671</v>
      </c>
      <c r="O47" s="30">
        <f t="shared" si="2"/>
        <v>8.1720000000018445E-2</v>
      </c>
      <c r="P47" s="30">
        <v>136.1</v>
      </c>
      <c r="Q47" s="30">
        <v>35</v>
      </c>
      <c r="R47" s="30">
        <f t="shared" si="3"/>
        <v>-101.01828</v>
      </c>
      <c r="S47" s="30">
        <v>258</v>
      </c>
      <c r="T47" s="30">
        <f t="shared" si="4"/>
        <v>638.91827999999998</v>
      </c>
      <c r="U47" s="29">
        <f t="shared" si="5"/>
        <v>0.98295120000000002</v>
      </c>
      <c r="V47" s="30">
        <f t="shared" si="15"/>
        <v>11.081720000000018</v>
      </c>
      <c r="AG47" s="18"/>
      <c r="AH47" s="18"/>
      <c r="AI47" s="18"/>
      <c r="AJ47" s="18"/>
      <c r="AK47" s="18"/>
    </row>
    <row r="48" spans="1:37" s="11" customFormat="1" ht="18.75" hidden="1" thickBot="1">
      <c r="A48" s="57" t="str">
        <f t="shared" si="0"/>
        <v>b</v>
      </c>
      <c r="B48" s="25" t="s">
        <v>17</v>
      </c>
      <c r="C48" s="47" t="s">
        <v>25</v>
      </c>
      <c r="D48" s="32">
        <v>0</v>
      </c>
      <c r="E48" s="32">
        <v>0</v>
      </c>
      <c r="F48" s="33">
        <v>0</v>
      </c>
      <c r="G48" s="33">
        <v>0</v>
      </c>
      <c r="H48" s="34">
        <f t="shared" si="1"/>
        <v>0</v>
      </c>
      <c r="I48" s="32">
        <v>0</v>
      </c>
      <c r="J48" s="32">
        <v>0</v>
      </c>
      <c r="K48" s="32">
        <v>0</v>
      </c>
      <c r="L48" s="32">
        <v>0</v>
      </c>
      <c r="M48" s="33">
        <v>0</v>
      </c>
      <c r="N48" s="34">
        <v>0</v>
      </c>
      <c r="O48" s="35">
        <f t="shared" si="2"/>
        <v>0</v>
      </c>
      <c r="P48" s="35"/>
      <c r="Q48" s="35"/>
      <c r="R48" s="35">
        <f t="shared" si="3"/>
        <v>0</v>
      </c>
      <c r="S48" s="35"/>
      <c r="T48" s="35">
        <f t="shared" si="4"/>
        <v>0</v>
      </c>
      <c r="U48" s="34">
        <f t="shared" si="5"/>
        <v>0</v>
      </c>
      <c r="V48" s="35">
        <f t="shared" si="15"/>
        <v>0</v>
      </c>
      <c r="AG48" s="18"/>
      <c r="AH48" s="18"/>
      <c r="AI48" s="18"/>
      <c r="AJ48" s="18"/>
      <c r="AK48" s="18"/>
    </row>
    <row r="49" spans="1:37" s="11" customFormat="1" ht="18.75" hidden="1" thickBot="1">
      <c r="A49" s="57" t="str">
        <f t="shared" si="0"/>
        <v>b</v>
      </c>
      <c r="B49" s="25" t="s">
        <v>17</v>
      </c>
      <c r="C49" s="47" t="s">
        <v>26</v>
      </c>
      <c r="D49" s="32">
        <v>0</v>
      </c>
      <c r="E49" s="32">
        <v>0</v>
      </c>
      <c r="F49" s="33">
        <v>0</v>
      </c>
      <c r="G49" s="33">
        <v>0</v>
      </c>
      <c r="H49" s="34">
        <f t="shared" si="1"/>
        <v>0</v>
      </c>
      <c r="I49" s="32">
        <v>0</v>
      </c>
      <c r="J49" s="32">
        <v>0</v>
      </c>
      <c r="K49" s="32">
        <v>0</v>
      </c>
      <c r="L49" s="32">
        <v>0</v>
      </c>
      <c r="M49" s="33">
        <v>0</v>
      </c>
      <c r="N49" s="34">
        <v>0</v>
      </c>
      <c r="O49" s="35">
        <f t="shared" si="2"/>
        <v>0</v>
      </c>
      <c r="P49" s="35"/>
      <c r="Q49" s="35"/>
      <c r="R49" s="35">
        <f t="shared" si="3"/>
        <v>0</v>
      </c>
      <c r="S49" s="35"/>
      <c r="T49" s="35">
        <f t="shared" si="4"/>
        <v>0</v>
      </c>
      <c r="U49" s="34">
        <f t="shared" si="5"/>
        <v>0</v>
      </c>
      <c r="V49" s="35">
        <f t="shared" si="15"/>
        <v>0</v>
      </c>
      <c r="AG49" s="18"/>
      <c r="AH49" s="18"/>
      <c r="AI49" s="18"/>
      <c r="AJ49" s="18"/>
      <c r="AK49" s="18"/>
    </row>
    <row r="50" spans="1:37" s="11" customFormat="1" ht="18.75" hidden="1" thickBot="1">
      <c r="A50" s="57" t="str">
        <f t="shared" si="0"/>
        <v>b</v>
      </c>
      <c r="B50" s="25" t="s">
        <v>17</v>
      </c>
      <c r="C50" s="47" t="s">
        <v>27</v>
      </c>
      <c r="D50" s="32">
        <v>0</v>
      </c>
      <c r="E50" s="32">
        <v>0</v>
      </c>
      <c r="F50" s="33">
        <v>0</v>
      </c>
      <c r="G50" s="33">
        <v>0</v>
      </c>
      <c r="H50" s="34">
        <f t="shared" si="1"/>
        <v>0</v>
      </c>
      <c r="I50" s="32">
        <v>0</v>
      </c>
      <c r="J50" s="32">
        <v>0</v>
      </c>
      <c r="K50" s="32">
        <v>0</v>
      </c>
      <c r="L50" s="32">
        <v>0</v>
      </c>
      <c r="M50" s="33">
        <v>0</v>
      </c>
      <c r="N50" s="34">
        <v>0</v>
      </c>
      <c r="O50" s="35">
        <f t="shared" si="2"/>
        <v>0</v>
      </c>
      <c r="P50" s="35"/>
      <c r="Q50" s="35"/>
      <c r="R50" s="35">
        <f t="shared" si="3"/>
        <v>0</v>
      </c>
      <c r="S50" s="35"/>
      <c r="T50" s="35">
        <f t="shared" si="4"/>
        <v>0</v>
      </c>
      <c r="U50" s="34">
        <f t="shared" si="5"/>
        <v>0</v>
      </c>
      <c r="V50" s="35">
        <f t="shared" si="15"/>
        <v>0</v>
      </c>
      <c r="AG50" s="18"/>
      <c r="AH50" s="18"/>
      <c r="AI50" s="18"/>
      <c r="AJ50" s="18"/>
      <c r="AK50" s="18"/>
    </row>
    <row r="51" spans="1:37" s="11" customFormat="1" ht="18.75" hidden="1" thickBot="1">
      <c r="A51" s="57" t="str">
        <f t="shared" si="0"/>
        <v>b</v>
      </c>
      <c r="B51" s="25" t="s">
        <v>17</v>
      </c>
      <c r="C51" s="47" t="s">
        <v>28</v>
      </c>
      <c r="D51" s="32">
        <v>0</v>
      </c>
      <c r="E51" s="32">
        <v>0</v>
      </c>
      <c r="F51" s="33">
        <v>0</v>
      </c>
      <c r="G51" s="33">
        <v>0</v>
      </c>
      <c r="H51" s="34">
        <f t="shared" si="1"/>
        <v>0</v>
      </c>
      <c r="I51" s="32">
        <v>0</v>
      </c>
      <c r="J51" s="32">
        <v>0</v>
      </c>
      <c r="K51" s="32">
        <v>0</v>
      </c>
      <c r="L51" s="32">
        <v>0</v>
      </c>
      <c r="M51" s="33">
        <v>0</v>
      </c>
      <c r="N51" s="34">
        <v>0</v>
      </c>
      <c r="O51" s="35">
        <f t="shared" si="2"/>
        <v>0</v>
      </c>
      <c r="P51" s="35"/>
      <c r="Q51" s="35"/>
      <c r="R51" s="35">
        <f t="shared" si="3"/>
        <v>0</v>
      </c>
      <c r="S51" s="35"/>
      <c r="T51" s="35">
        <f t="shared" si="4"/>
        <v>0</v>
      </c>
      <c r="U51" s="34">
        <f t="shared" si="5"/>
        <v>0</v>
      </c>
      <c r="V51" s="35">
        <f t="shared" si="15"/>
        <v>0</v>
      </c>
      <c r="AG51" s="18"/>
      <c r="AH51" s="18"/>
      <c r="AI51" s="18"/>
      <c r="AJ51" s="18"/>
      <c r="AK51" s="18"/>
    </row>
    <row r="52" spans="1:37" s="11" customFormat="1" ht="18.75" hidden="1" thickBot="1">
      <c r="A52" s="57" t="str">
        <f t="shared" si="0"/>
        <v>b</v>
      </c>
      <c r="B52" s="25" t="s">
        <v>17</v>
      </c>
      <c r="C52" s="47" t="s">
        <v>29</v>
      </c>
      <c r="D52" s="32">
        <v>0</v>
      </c>
      <c r="E52" s="32">
        <v>0</v>
      </c>
      <c r="F52" s="33">
        <v>0</v>
      </c>
      <c r="G52" s="33">
        <v>0</v>
      </c>
      <c r="H52" s="34">
        <f t="shared" si="1"/>
        <v>0</v>
      </c>
      <c r="I52" s="32">
        <v>0</v>
      </c>
      <c r="J52" s="32">
        <v>0</v>
      </c>
      <c r="K52" s="32">
        <v>0</v>
      </c>
      <c r="L52" s="32">
        <v>0</v>
      </c>
      <c r="M52" s="33">
        <v>0</v>
      </c>
      <c r="N52" s="34">
        <v>0</v>
      </c>
      <c r="O52" s="35">
        <f t="shared" si="2"/>
        <v>0</v>
      </c>
      <c r="P52" s="35"/>
      <c r="Q52" s="35"/>
      <c r="R52" s="35">
        <f t="shared" si="3"/>
        <v>0</v>
      </c>
      <c r="S52" s="35"/>
      <c r="T52" s="35">
        <f t="shared" si="4"/>
        <v>0</v>
      </c>
      <c r="U52" s="34">
        <f t="shared" si="5"/>
        <v>0</v>
      </c>
      <c r="V52" s="35">
        <f t="shared" si="15"/>
        <v>0</v>
      </c>
      <c r="AG52" s="18"/>
      <c r="AH52" s="18"/>
      <c r="AI52" s="18"/>
      <c r="AJ52" s="18"/>
      <c r="AK52" s="18"/>
    </row>
    <row r="53" spans="1:37" s="11" customFormat="1" ht="16.5" hidden="1" thickBot="1">
      <c r="A53" s="57" t="str">
        <f t="shared" si="0"/>
        <v>b</v>
      </c>
      <c r="B53" s="19" t="s">
        <v>17</v>
      </c>
      <c r="C53" s="36" t="s">
        <v>30</v>
      </c>
      <c r="D53" s="37">
        <v>0</v>
      </c>
      <c r="E53" s="37">
        <v>0</v>
      </c>
      <c r="F53" s="38">
        <v>0</v>
      </c>
      <c r="G53" s="38">
        <v>0</v>
      </c>
      <c r="H53" s="39">
        <f t="shared" si="1"/>
        <v>0</v>
      </c>
      <c r="I53" s="37">
        <v>0</v>
      </c>
      <c r="J53" s="37">
        <v>0</v>
      </c>
      <c r="K53" s="37">
        <v>0</v>
      </c>
      <c r="L53" s="37">
        <v>0</v>
      </c>
      <c r="M53" s="38">
        <v>0</v>
      </c>
      <c r="N53" s="39">
        <v>0</v>
      </c>
      <c r="O53" s="40">
        <f t="shared" si="2"/>
        <v>0</v>
      </c>
      <c r="P53" s="40"/>
      <c r="Q53" s="40"/>
      <c r="R53" s="40">
        <f t="shared" si="3"/>
        <v>0</v>
      </c>
      <c r="S53" s="40"/>
      <c r="T53" s="40">
        <f t="shared" si="4"/>
        <v>0</v>
      </c>
      <c r="U53" s="39">
        <f t="shared" si="5"/>
        <v>0</v>
      </c>
      <c r="V53" s="40">
        <f t="shared" si="15"/>
        <v>0</v>
      </c>
      <c r="AG53" s="18"/>
      <c r="AH53" s="18"/>
      <c r="AI53" s="18"/>
      <c r="AJ53" s="18"/>
      <c r="AK53" s="18"/>
    </row>
    <row r="54" spans="1:37" s="11" customFormat="1" ht="16.5" hidden="1" thickBot="1">
      <c r="A54" s="57" t="str">
        <f t="shared" si="0"/>
        <v>b</v>
      </c>
      <c r="B54" s="19" t="s">
        <v>17</v>
      </c>
      <c r="C54" s="36" t="s">
        <v>31</v>
      </c>
      <c r="D54" s="37">
        <v>0</v>
      </c>
      <c r="E54" s="37">
        <v>0</v>
      </c>
      <c r="F54" s="38">
        <v>0</v>
      </c>
      <c r="G54" s="38">
        <v>0</v>
      </c>
      <c r="H54" s="39">
        <f t="shared" si="1"/>
        <v>0</v>
      </c>
      <c r="I54" s="37">
        <v>0</v>
      </c>
      <c r="J54" s="37">
        <v>0</v>
      </c>
      <c r="K54" s="37">
        <v>0</v>
      </c>
      <c r="L54" s="37">
        <v>0</v>
      </c>
      <c r="M54" s="38">
        <v>0</v>
      </c>
      <c r="N54" s="39">
        <v>0</v>
      </c>
      <c r="O54" s="40">
        <f t="shared" si="2"/>
        <v>0</v>
      </c>
      <c r="P54" s="40"/>
      <c r="Q54" s="40"/>
      <c r="R54" s="40">
        <f t="shared" si="3"/>
        <v>0</v>
      </c>
      <c r="S54" s="40"/>
      <c r="T54" s="40">
        <f t="shared" si="4"/>
        <v>0</v>
      </c>
      <c r="U54" s="39">
        <f t="shared" si="5"/>
        <v>0</v>
      </c>
      <c r="V54" s="40">
        <f t="shared" si="15"/>
        <v>0</v>
      </c>
      <c r="AG54" s="18"/>
      <c r="AH54" s="18"/>
      <c r="AI54" s="18"/>
      <c r="AJ54" s="18"/>
      <c r="AK54" s="18"/>
    </row>
    <row r="55" spans="1:37" s="11" customFormat="1" ht="16.5" hidden="1" thickBot="1">
      <c r="A55" s="57" t="str">
        <f t="shared" si="0"/>
        <v>b</v>
      </c>
      <c r="B55" s="41" t="s">
        <v>17</v>
      </c>
      <c r="C55" s="48" t="s">
        <v>32</v>
      </c>
      <c r="D55" s="43">
        <v>0</v>
      </c>
      <c r="E55" s="43">
        <v>0</v>
      </c>
      <c r="F55" s="44">
        <v>0</v>
      </c>
      <c r="G55" s="44">
        <v>0</v>
      </c>
      <c r="H55" s="45">
        <f t="shared" si="1"/>
        <v>0</v>
      </c>
      <c r="I55" s="43">
        <v>0</v>
      </c>
      <c r="J55" s="43">
        <v>0</v>
      </c>
      <c r="K55" s="43">
        <v>0</v>
      </c>
      <c r="L55" s="43">
        <v>0</v>
      </c>
      <c r="M55" s="44">
        <v>0</v>
      </c>
      <c r="N55" s="45">
        <v>0</v>
      </c>
      <c r="O55" s="46">
        <f t="shared" si="2"/>
        <v>0</v>
      </c>
      <c r="P55" s="46"/>
      <c r="Q55" s="46"/>
      <c r="R55" s="46">
        <f t="shared" si="3"/>
        <v>0</v>
      </c>
      <c r="S55" s="46"/>
      <c r="T55" s="46">
        <f t="shared" si="4"/>
        <v>0</v>
      </c>
      <c r="U55" s="45">
        <f t="shared" si="5"/>
        <v>0</v>
      </c>
      <c r="V55" s="46">
        <f t="shared" si="15"/>
        <v>0</v>
      </c>
      <c r="AG55" s="18"/>
      <c r="AH55" s="18"/>
      <c r="AI55" s="18"/>
      <c r="AJ55" s="18"/>
      <c r="AK55" s="18"/>
    </row>
    <row r="56" spans="1:37" s="11" customFormat="1" ht="39.75" customHeight="1" thickTop="1" thickBot="1">
      <c r="A56" s="57" t="str">
        <f t="shared" si="0"/>
        <v>a</v>
      </c>
      <c r="B56" s="12" t="s">
        <v>39</v>
      </c>
      <c r="C56" s="13" t="s">
        <v>40</v>
      </c>
      <c r="D56" s="14">
        <v>1502</v>
      </c>
      <c r="E56" s="14">
        <f t="shared" ref="E56:G56" si="16">E57+E65+E66+E67</f>
        <v>1402</v>
      </c>
      <c r="F56" s="15">
        <f t="shared" si="16"/>
        <v>627.79999999999995</v>
      </c>
      <c r="G56" s="15">
        <f t="shared" si="16"/>
        <v>627.58000000000004</v>
      </c>
      <c r="H56" s="16">
        <f t="shared" si="1"/>
        <v>0.99964956992672838</v>
      </c>
      <c r="I56" s="14">
        <v>106.854</v>
      </c>
      <c r="J56" s="14">
        <v>100.32000000000005</v>
      </c>
      <c r="K56" s="14">
        <f>K57+K65+K66+K67</f>
        <v>110.20600000000002</v>
      </c>
      <c r="L56" s="14">
        <v>111.5</v>
      </c>
      <c r="M56" s="15">
        <v>0.2199999999999136</v>
      </c>
      <c r="N56" s="16">
        <v>0.99964956992672838</v>
      </c>
      <c r="O56" s="17">
        <f t="shared" si="2"/>
        <v>0.2199999999999136</v>
      </c>
      <c r="P56" s="17">
        <f>P57+P65+P66+P67</f>
        <v>374.4</v>
      </c>
      <c r="Q56" s="17">
        <f>Q57+Q65+Q66+Q67</f>
        <v>368.1</v>
      </c>
      <c r="R56" s="17">
        <f t="shared" si="3"/>
        <v>-6.0800000000000409</v>
      </c>
      <c r="S56" s="17">
        <f>S57+S65+S66+S67</f>
        <v>389.9</v>
      </c>
      <c r="T56" s="17">
        <f t="shared" si="4"/>
        <v>1391.88</v>
      </c>
      <c r="U56" s="16">
        <f t="shared" si="5"/>
        <v>0.99278174037089884</v>
      </c>
      <c r="V56" s="17">
        <f>V57+V65+V66+V67</f>
        <v>10.119999999999891</v>
      </c>
      <c r="AG56" s="18"/>
      <c r="AH56" s="18"/>
      <c r="AI56" s="18"/>
      <c r="AJ56" s="18"/>
      <c r="AK56" s="18"/>
    </row>
    <row r="57" spans="1:37" s="11" customFormat="1" ht="18.75" thickTop="1">
      <c r="A57" s="57" t="str">
        <f t="shared" si="0"/>
        <v>a</v>
      </c>
      <c r="B57" s="19" t="s">
        <v>17</v>
      </c>
      <c r="C57" s="20" t="s">
        <v>18</v>
      </c>
      <c r="D57" s="21">
        <v>1502</v>
      </c>
      <c r="E57" s="21">
        <f t="shared" ref="E57:G57" si="17">E58+E59+E60+E61+E62+E63+E64</f>
        <v>1402</v>
      </c>
      <c r="F57" s="22">
        <f t="shared" si="17"/>
        <v>627.79999999999995</v>
      </c>
      <c r="G57" s="22">
        <f t="shared" si="17"/>
        <v>627.58000000000004</v>
      </c>
      <c r="H57" s="23">
        <f t="shared" si="1"/>
        <v>0.99964956992672838</v>
      </c>
      <c r="I57" s="21">
        <v>106.854</v>
      </c>
      <c r="J57" s="21">
        <v>100.32000000000005</v>
      </c>
      <c r="K57" s="21">
        <f>K58+K59+K60+K61+K62+K63+K64</f>
        <v>110.20600000000002</v>
      </c>
      <c r="L57" s="21">
        <v>111.5</v>
      </c>
      <c r="M57" s="22">
        <v>0.2199999999999136</v>
      </c>
      <c r="N57" s="23">
        <v>0.99964956992672838</v>
      </c>
      <c r="O57" s="24">
        <f t="shared" si="2"/>
        <v>0.2199999999999136</v>
      </c>
      <c r="P57" s="24">
        <f>P58+P59+P60+P61+P62+P63+P64</f>
        <v>374.4</v>
      </c>
      <c r="Q57" s="24">
        <f>Q58+Q59+Q60+Q61+Q62+Q63+Q64</f>
        <v>368.1</v>
      </c>
      <c r="R57" s="24">
        <f t="shared" si="3"/>
        <v>-6.0800000000000409</v>
      </c>
      <c r="S57" s="24">
        <f>S58+S59+S60+S61+S62+S63+S64</f>
        <v>389.9</v>
      </c>
      <c r="T57" s="24">
        <f t="shared" si="4"/>
        <v>1391.88</v>
      </c>
      <c r="U57" s="23">
        <f t="shared" si="5"/>
        <v>0.99278174037089884</v>
      </c>
      <c r="V57" s="24">
        <f>V58+V59+V60+V61+V62+V63+V64</f>
        <v>10.119999999999891</v>
      </c>
      <c r="AG57" s="18"/>
      <c r="AH57" s="18"/>
      <c r="AI57" s="18"/>
      <c r="AJ57" s="18"/>
      <c r="AK57" s="18"/>
    </row>
    <row r="58" spans="1:37" s="11" customFormat="1" ht="18" hidden="1">
      <c r="A58" s="57" t="str">
        <f t="shared" si="0"/>
        <v>b</v>
      </c>
      <c r="B58" s="25" t="s">
        <v>17</v>
      </c>
      <c r="C58" s="47" t="s">
        <v>19</v>
      </c>
      <c r="D58" s="32">
        <v>0</v>
      </c>
      <c r="E58" s="32">
        <v>0</v>
      </c>
      <c r="F58" s="33">
        <v>0</v>
      </c>
      <c r="G58" s="33">
        <v>0</v>
      </c>
      <c r="H58" s="34">
        <f t="shared" si="1"/>
        <v>0</v>
      </c>
      <c r="I58" s="32">
        <v>0</v>
      </c>
      <c r="J58" s="32">
        <v>0</v>
      </c>
      <c r="K58" s="32">
        <v>0</v>
      </c>
      <c r="L58" s="32">
        <v>0</v>
      </c>
      <c r="M58" s="33">
        <v>0</v>
      </c>
      <c r="N58" s="34">
        <v>0</v>
      </c>
      <c r="O58" s="35">
        <f t="shared" si="2"/>
        <v>0</v>
      </c>
      <c r="P58" s="35"/>
      <c r="Q58" s="35"/>
      <c r="R58" s="35">
        <f t="shared" si="3"/>
        <v>0</v>
      </c>
      <c r="S58" s="35"/>
      <c r="T58" s="35">
        <f t="shared" si="4"/>
        <v>0</v>
      </c>
      <c r="U58" s="34">
        <f t="shared" si="5"/>
        <v>0</v>
      </c>
      <c r="V58" s="35">
        <f t="shared" ref="V58:V67" si="18">E58-T58</f>
        <v>0</v>
      </c>
      <c r="AG58" s="18"/>
      <c r="AH58" s="18"/>
      <c r="AI58" s="18"/>
      <c r="AJ58" s="18"/>
      <c r="AK58" s="18"/>
    </row>
    <row r="59" spans="1:37" s="11" customFormat="1" ht="18.75" thickBot="1">
      <c r="A59" s="57" t="str">
        <f t="shared" si="0"/>
        <v>a</v>
      </c>
      <c r="B59" s="25" t="s">
        <v>17</v>
      </c>
      <c r="C59" s="47" t="s">
        <v>23</v>
      </c>
      <c r="D59" s="27">
        <v>1502</v>
      </c>
      <c r="E59" s="27">
        <v>1402</v>
      </c>
      <c r="F59" s="28">
        <v>627.79999999999995</v>
      </c>
      <c r="G59" s="28">
        <v>627.58000000000004</v>
      </c>
      <c r="H59" s="29">
        <f t="shared" si="1"/>
        <v>0.99964956992672838</v>
      </c>
      <c r="I59" s="27">
        <v>106.854</v>
      </c>
      <c r="J59" s="27">
        <v>100.32000000000005</v>
      </c>
      <c r="K59" s="27">
        <v>110.20600000000002</v>
      </c>
      <c r="L59" s="27">
        <v>111.5</v>
      </c>
      <c r="M59" s="28">
        <v>0.2199999999999136</v>
      </c>
      <c r="N59" s="29">
        <v>0.99964956992672838</v>
      </c>
      <c r="O59" s="30">
        <f t="shared" si="2"/>
        <v>0.2199999999999136</v>
      </c>
      <c r="P59" s="30">
        <v>374.4</v>
      </c>
      <c r="Q59" s="30">
        <v>368.1</v>
      </c>
      <c r="R59" s="30">
        <f t="shared" si="3"/>
        <v>-6.0800000000000409</v>
      </c>
      <c r="S59" s="30">
        <v>389.9</v>
      </c>
      <c r="T59" s="30">
        <f t="shared" si="4"/>
        <v>1391.88</v>
      </c>
      <c r="U59" s="29">
        <f t="shared" si="5"/>
        <v>0.99278174037089884</v>
      </c>
      <c r="V59" s="30">
        <f t="shared" si="18"/>
        <v>10.119999999999891</v>
      </c>
      <c r="AG59" s="18"/>
      <c r="AH59" s="18"/>
      <c r="AI59" s="18"/>
      <c r="AJ59" s="18"/>
      <c r="AK59" s="18"/>
    </row>
    <row r="60" spans="1:37" s="11" customFormat="1" ht="18.75" hidden="1" thickBot="1">
      <c r="A60" s="57" t="str">
        <f t="shared" si="0"/>
        <v>b</v>
      </c>
      <c r="B60" s="25" t="s">
        <v>17</v>
      </c>
      <c r="C60" s="47" t="s">
        <v>25</v>
      </c>
      <c r="D60" s="32">
        <v>0</v>
      </c>
      <c r="E60" s="32">
        <v>0</v>
      </c>
      <c r="F60" s="33">
        <v>0</v>
      </c>
      <c r="G60" s="33">
        <v>0</v>
      </c>
      <c r="H60" s="34">
        <f t="shared" si="1"/>
        <v>0</v>
      </c>
      <c r="I60" s="32">
        <v>0</v>
      </c>
      <c r="J60" s="32">
        <v>0</v>
      </c>
      <c r="K60" s="32">
        <v>0</v>
      </c>
      <c r="L60" s="32">
        <v>0</v>
      </c>
      <c r="M60" s="33">
        <v>0</v>
      </c>
      <c r="N60" s="34">
        <v>0</v>
      </c>
      <c r="O60" s="35">
        <f t="shared" si="2"/>
        <v>0</v>
      </c>
      <c r="P60" s="35"/>
      <c r="Q60" s="35"/>
      <c r="R60" s="35">
        <f t="shared" si="3"/>
        <v>0</v>
      </c>
      <c r="S60" s="35"/>
      <c r="T60" s="35">
        <f t="shared" si="4"/>
        <v>0</v>
      </c>
      <c r="U60" s="34">
        <f t="shared" si="5"/>
        <v>0</v>
      </c>
      <c r="V60" s="35">
        <f t="shared" si="18"/>
        <v>0</v>
      </c>
      <c r="AG60" s="18"/>
      <c r="AH60" s="18"/>
      <c r="AI60" s="18"/>
      <c r="AJ60" s="18"/>
      <c r="AK60" s="18"/>
    </row>
    <row r="61" spans="1:37" s="11" customFormat="1" ht="18.75" hidden="1" thickBot="1">
      <c r="A61" s="57" t="str">
        <f t="shared" si="0"/>
        <v>b</v>
      </c>
      <c r="B61" s="25" t="s">
        <v>17</v>
      </c>
      <c r="C61" s="47" t="s">
        <v>26</v>
      </c>
      <c r="D61" s="32">
        <v>0</v>
      </c>
      <c r="E61" s="32">
        <v>0</v>
      </c>
      <c r="F61" s="33">
        <v>0</v>
      </c>
      <c r="G61" s="33">
        <v>0</v>
      </c>
      <c r="H61" s="34">
        <f t="shared" si="1"/>
        <v>0</v>
      </c>
      <c r="I61" s="32">
        <v>0</v>
      </c>
      <c r="J61" s="32">
        <v>0</v>
      </c>
      <c r="K61" s="32">
        <v>0</v>
      </c>
      <c r="L61" s="32">
        <v>0</v>
      </c>
      <c r="M61" s="33">
        <v>0</v>
      </c>
      <c r="N61" s="34">
        <v>0</v>
      </c>
      <c r="O61" s="35">
        <f t="shared" si="2"/>
        <v>0</v>
      </c>
      <c r="P61" s="35"/>
      <c r="Q61" s="35"/>
      <c r="R61" s="35">
        <f t="shared" si="3"/>
        <v>0</v>
      </c>
      <c r="S61" s="35"/>
      <c r="T61" s="35">
        <f t="shared" si="4"/>
        <v>0</v>
      </c>
      <c r="U61" s="34">
        <f t="shared" si="5"/>
        <v>0</v>
      </c>
      <c r="V61" s="35">
        <f t="shared" si="18"/>
        <v>0</v>
      </c>
      <c r="Z61" s="18"/>
      <c r="AG61" s="18"/>
      <c r="AH61" s="18"/>
      <c r="AI61" s="18"/>
      <c r="AJ61" s="18"/>
      <c r="AK61" s="18"/>
    </row>
    <row r="62" spans="1:37" s="11" customFormat="1" ht="18.75" hidden="1" thickBot="1">
      <c r="A62" s="57" t="str">
        <f t="shared" si="0"/>
        <v>b</v>
      </c>
      <c r="B62" s="25" t="s">
        <v>17</v>
      </c>
      <c r="C62" s="47" t="s">
        <v>27</v>
      </c>
      <c r="D62" s="32">
        <v>0</v>
      </c>
      <c r="E62" s="32">
        <v>0</v>
      </c>
      <c r="F62" s="33">
        <v>0</v>
      </c>
      <c r="G62" s="33">
        <v>0</v>
      </c>
      <c r="H62" s="34">
        <f t="shared" si="1"/>
        <v>0</v>
      </c>
      <c r="I62" s="32">
        <v>0</v>
      </c>
      <c r="J62" s="32">
        <v>0</v>
      </c>
      <c r="K62" s="32">
        <v>0</v>
      </c>
      <c r="L62" s="32">
        <v>0</v>
      </c>
      <c r="M62" s="33">
        <v>0</v>
      </c>
      <c r="N62" s="34">
        <v>0</v>
      </c>
      <c r="O62" s="35">
        <f t="shared" si="2"/>
        <v>0</v>
      </c>
      <c r="P62" s="35"/>
      <c r="Q62" s="35"/>
      <c r="R62" s="35">
        <f t="shared" si="3"/>
        <v>0</v>
      </c>
      <c r="S62" s="35"/>
      <c r="T62" s="35">
        <f t="shared" si="4"/>
        <v>0</v>
      </c>
      <c r="U62" s="34">
        <f t="shared" si="5"/>
        <v>0</v>
      </c>
      <c r="V62" s="35">
        <f t="shared" si="18"/>
        <v>0</v>
      </c>
      <c r="AG62" s="18"/>
      <c r="AH62" s="18"/>
      <c r="AI62" s="18"/>
      <c r="AJ62" s="18"/>
      <c r="AK62" s="18"/>
    </row>
    <row r="63" spans="1:37" s="11" customFormat="1" ht="18.75" hidden="1" thickBot="1">
      <c r="A63" s="57" t="str">
        <f t="shared" si="0"/>
        <v>b</v>
      </c>
      <c r="B63" s="25" t="s">
        <v>17</v>
      </c>
      <c r="C63" s="47" t="s">
        <v>28</v>
      </c>
      <c r="D63" s="32">
        <v>0</v>
      </c>
      <c r="E63" s="32">
        <v>0</v>
      </c>
      <c r="F63" s="33">
        <v>0</v>
      </c>
      <c r="G63" s="33">
        <v>0</v>
      </c>
      <c r="H63" s="34">
        <f t="shared" si="1"/>
        <v>0</v>
      </c>
      <c r="I63" s="32">
        <v>0</v>
      </c>
      <c r="J63" s="32">
        <v>0</v>
      </c>
      <c r="K63" s="32">
        <v>0</v>
      </c>
      <c r="L63" s="32">
        <v>0</v>
      </c>
      <c r="M63" s="33">
        <v>0</v>
      </c>
      <c r="N63" s="34">
        <v>0</v>
      </c>
      <c r="O63" s="35">
        <f t="shared" si="2"/>
        <v>0</v>
      </c>
      <c r="P63" s="35"/>
      <c r="Q63" s="35"/>
      <c r="R63" s="35">
        <f t="shared" si="3"/>
        <v>0</v>
      </c>
      <c r="S63" s="35"/>
      <c r="T63" s="35">
        <f t="shared" si="4"/>
        <v>0</v>
      </c>
      <c r="U63" s="34">
        <f t="shared" si="5"/>
        <v>0</v>
      </c>
      <c r="V63" s="35">
        <f t="shared" si="18"/>
        <v>0</v>
      </c>
      <c r="AG63" s="18"/>
      <c r="AH63" s="18"/>
      <c r="AI63" s="18"/>
      <c r="AJ63" s="18"/>
      <c r="AK63" s="18"/>
    </row>
    <row r="64" spans="1:37" s="11" customFormat="1" ht="18.75" hidden="1" thickBot="1">
      <c r="A64" s="57" t="str">
        <f t="shared" si="0"/>
        <v>b</v>
      </c>
      <c r="B64" s="25" t="s">
        <v>17</v>
      </c>
      <c r="C64" s="47" t="s">
        <v>29</v>
      </c>
      <c r="D64" s="32">
        <v>0</v>
      </c>
      <c r="E64" s="32">
        <v>0</v>
      </c>
      <c r="F64" s="33">
        <v>0</v>
      </c>
      <c r="G64" s="33">
        <v>0</v>
      </c>
      <c r="H64" s="34">
        <f t="shared" si="1"/>
        <v>0</v>
      </c>
      <c r="I64" s="32">
        <v>0</v>
      </c>
      <c r="J64" s="32">
        <v>0</v>
      </c>
      <c r="K64" s="32">
        <v>0</v>
      </c>
      <c r="L64" s="32">
        <v>0</v>
      </c>
      <c r="M64" s="33">
        <v>0</v>
      </c>
      <c r="N64" s="34">
        <v>0</v>
      </c>
      <c r="O64" s="35">
        <f t="shared" si="2"/>
        <v>0</v>
      </c>
      <c r="P64" s="35"/>
      <c r="Q64" s="35"/>
      <c r="R64" s="35">
        <f t="shared" si="3"/>
        <v>0</v>
      </c>
      <c r="S64" s="35"/>
      <c r="T64" s="35">
        <f t="shared" si="4"/>
        <v>0</v>
      </c>
      <c r="U64" s="34">
        <f t="shared" si="5"/>
        <v>0</v>
      </c>
      <c r="V64" s="35">
        <f t="shared" si="18"/>
        <v>0</v>
      </c>
      <c r="AG64" s="18"/>
      <c r="AH64" s="18"/>
      <c r="AI64" s="18"/>
      <c r="AJ64" s="18"/>
      <c r="AK64" s="18"/>
    </row>
    <row r="65" spans="1:37" s="11" customFormat="1" ht="16.5" hidden="1" thickBot="1">
      <c r="A65" s="57" t="str">
        <f t="shared" si="0"/>
        <v>b</v>
      </c>
      <c r="B65" s="19" t="s">
        <v>17</v>
      </c>
      <c r="C65" s="36" t="s">
        <v>30</v>
      </c>
      <c r="D65" s="37">
        <v>0</v>
      </c>
      <c r="E65" s="37">
        <v>0</v>
      </c>
      <c r="F65" s="38">
        <v>0</v>
      </c>
      <c r="G65" s="38">
        <v>0</v>
      </c>
      <c r="H65" s="39">
        <f t="shared" si="1"/>
        <v>0</v>
      </c>
      <c r="I65" s="37">
        <v>0</v>
      </c>
      <c r="J65" s="37">
        <v>0</v>
      </c>
      <c r="K65" s="37">
        <v>0</v>
      </c>
      <c r="L65" s="37">
        <v>0</v>
      </c>
      <c r="M65" s="38">
        <v>0</v>
      </c>
      <c r="N65" s="39">
        <v>0</v>
      </c>
      <c r="O65" s="40">
        <f t="shared" si="2"/>
        <v>0</v>
      </c>
      <c r="P65" s="40"/>
      <c r="Q65" s="40"/>
      <c r="R65" s="40">
        <f t="shared" si="3"/>
        <v>0</v>
      </c>
      <c r="S65" s="40"/>
      <c r="T65" s="40">
        <f t="shared" si="4"/>
        <v>0</v>
      </c>
      <c r="U65" s="39">
        <f t="shared" si="5"/>
        <v>0</v>
      </c>
      <c r="V65" s="40">
        <f t="shared" si="18"/>
        <v>0</v>
      </c>
      <c r="AG65" s="18"/>
      <c r="AH65" s="18"/>
      <c r="AI65" s="18"/>
      <c r="AJ65" s="18"/>
      <c r="AK65" s="18"/>
    </row>
    <row r="66" spans="1:37" s="11" customFormat="1" ht="16.5" hidden="1" thickBot="1">
      <c r="A66" s="57" t="str">
        <f t="shared" si="0"/>
        <v>b</v>
      </c>
      <c r="B66" s="19" t="s">
        <v>17</v>
      </c>
      <c r="C66" s="36" t="s">
        <v>31</v>
      </c>
      <c r="D66" s="37">
        <v>0</v>
      </c>
      <c r="E66" s="37">
        <v>0</v>
      </c>
      <c r="F66" s="38">
        <v>0</v>
      </c>
      <c r="G66" s="38">
        <v>0</v>
      </c>
      <c r="H66" s="39">
        <f t="shared" si="1"/>
        <v>0</v>
      </c>
      <c r="I66" s="37">
        <v>0</v>
      </c>
      <c r="J66" s="37">
        <v>0</v>
      </c>
      <c r="K66" s="37">
        <v>0</v>
      </c>
      <c r="L66" s="37">
        <v>0</v>
      </c>
      <c r="M66" s="38">
        <v>0</v>
      </c>
      <c r="N66" s="39">
        <v>0</v>
      </c>
      <c r="O66" s="40">
        <f t="shared" si="2"/>
        <v>0</v>
      </c>
      <c r="P66" s="40"/>
      <c r="Q66" s="40"/>
      <c r="R66" s="40">
        <f t="shared" si="3"/>
        <v>0</v>
      </c>
      <c r="S66" s="40"/>
      <c r="T66" s="40">
        <f t="shared" si="4"/>
        <v>0</v>
      </c>
      <c r="U66" s="39">
        <f t="shared" si="5"/>
        <v>0</v>
      </c>
      <c r="V66" s="40">
        <f t="shared" si="18"/>
        <v>0</v>
      </c>
      <c r="AG66" s="18"/>
      <c r="AH66" s="18"/>
      <c r="AI66" s="18"/>
      <c r="AJ66" s="18"/>
      <c r="AK66" s="18"/>
    </row>
    <row r="67" spans="1:37" s="11" customFormat="1" ht="16.5" hidden="1" thickBot="1">
      <c r="A67" s="57" t="str">
        <f t="shared" si="0"/>
        <v>b</v>
      </c>
      <c r="B67" s="41" t="s">
        <v>17</v>
      </c>
      <c r="C67" s="48" t="s">
        <v>32</v>
      </c>
      <c r="D67" s="43">
        <v>0</v>
      </c>
      <c r="E67" s="43">
        <v>0</v>
      </c>
      <c r="F67" s="44">
        <v>0</v>
      </c>
      <c r="G67" s="44">
        <v>0</v>
      </c>
      <c r="H67" s="45">
        <f t="shared" si="1"/>
        <v>0</v>
      </c>
      <c r="I67" s="43">
        <v>0</v>
      </c>
      <c r="J67" s="43">
        <v>0</v>
      </c>
      <c r="K67" s="43">
        <v>0</v>
      </c>
      <c r="L67" s="43">
        <v>0</v>
      </c>
      <c r="M67" s="44">
        <v>0</v>
      </c>
      <c r="N67" s="45">
        <v>0</v>
      </c>
      <c r="O67" s="46">
        <f t="shared" si="2"/>
        <v>0</v>
      </c>
      <c r="P67" s="46"/>
      <c r="Q67" s="46"/>
      <c r="R67" s="46">
        <f t="shared" si="3"/>
        <v>0</v>
      </c>
      <c r="S67" s="46"/>
      <c r="T67" s="46">
        <f t="shared" si="4"/>
        <v>0</v>
      </c>
      <c r="U67" s="45">
        <f t="shared" si="5"/>
        <v>0</v>
      </c>
      <c r="V67" s="46">
        <f t="shared" si="18"/>
        <v>0</v>
      </c>
      <c r="AG67" s="18"/>
      <c r="AH67" s="18"/>
      <c r="AI67" s="18"/>
      <c r="AJ67" s="18"/>
      <c r="AK67" s="18"/>
    </row>
    <row r="68" spans="1:37" s="11" customFormat="1" ht="33" customHeight="1" thickTop="1" thickBot="1">
      <c r="A68" s="57" t="str">
        <f t="shared" si="0"/>
        <v>a</v>
      </c>
      <c r="B68" s="12" t="s">
        <v>41</v>
      </c>
      <c r="C68" s="13" t="s">
        <v>42</v>
      </c>
      <c r="D68" s="14">
        <v>270</v>
      </c>
      <c r="E68" s="14">
        <f t="shared" ref="E68:G68" si="19">E69+E77+E78+E79</f>
        <v>270</v>
      </c>
      <c r="F68" s="15">
        <f t="shared" si="19"/>
        <v>135</v>
      </c>
      <c r="G68" s="15">
        <f t="shared" si="19"/>
        <v>135</v>
      </c>
      <c r="H68" s="16">
        <f t="shared" si="1"/>
        <v>1</v>
      </c>
      <c r="I68" s="14">
        <v>22.5</v>
      </c>
      <c r="J68" s="14">
        <v>22.5</v>
      </c>
      <c r="K68" s="14">
        <f>K69+K77+K78+K79</f>
        <v>22.5</v>
      </c>
      <c r="L68" s="14">
        <v>22.5</v>
      </c>
      <c r="M68" s="15">
        <v>0</v>
      </c>
      <c r="N68" s="16">
        <v>1</v>
      </c>
      <c r="O68" s="17">
        <f t="shared" si="2"/>
        <v>0</v>
      </c>
      <c r="P68" s="17">
        <f>P69+P77+P78+P79</f>
        <v>67.5</v>
      </c>
      <c r="Q68" s="17">
        <f>Q69+Q77+Q78+Q79</f>
        <v>67.5</v>
      </c>
      <c r="R68" s="17">
        <f t="shared" si="3"/>
        <v>0</v>
      </c>
      <c r="S68" s="17">
        <f>S69+S77+S78+S79</f>
        <v>67.5</v>
      </c>
      <c r="T68" s="17">
        <f t="shared" si="4"/>
        <v>270</v>
      </c>
      <c r="U68" s="16">
        <f t="shared" si="5"/>
        <v>1</v>
      </c>
      <c r="V68" s="17">
        <f>V69+V77+V78+V79</f>
        <v>0</v>
      </c>
      <c r="AG68" s="18"/>
      <c r="AH68" s="18"/>
      <c r="AI68" s="18"/>
      <c r="AJ68" s="18"/>
      <c r="AK68" s="18"/>
    </row>
    <row r="69" spans="1:37" s="11" customFormat="1" ht="18.75" thickTop="1">
      <c r="A69" s="57" t="str">
        <f t="shared" ref="A69:A132" si="20">IF((D69+E69+F69+G69+H69+I69+J69+K69+L69+M69+N69+O69+P69+S69+T69+U69+V69)&lt;&gt;0,"a","b")</f>
        <v>a</v>
      </c>
      <c r="B69" s="19" t="s">
        <v>17</v>
      </c>
      <c r="C69" s="20" t="s">
        <v>18</v>
      </c>
      <c r="D69" s="21">
        <v>270</v>
      </c>
      <c r="E69" s="21">
        <f t="shared" ref="E69:G69" si="21">E70+E71+E72+E73+E74+E75+E76</f>
        <v>270</v>
      </c>
      <c r="F69" s="22">
        <f t="shared" si="21"/>
        <v>135</v>
      </c>
      <c r="G69" s="22">
        <f t="shared" si="21"/>
        <v>135</v>
      </c>
      <c r="H69" s="23">
        <f t="shared" ref="H69:H132" si="22">IF(OR(F69="",F69=0),0,G69/F69)</f>
        <v>1</v>
      </c>
      <c r="I69" s="21">
        <v>22.5</v>
      </c>
      <c r="J69" s="21">
        <v>22.5</v>
      </c>
      <c r="K69" s="21">
        <f>K70+K71+K72+K73+K74+K75+K76</f>
        <v>22.5</v>
      </c>
      <c r="L69" s="21">
        <v>22.5</v>
      </c>
      <c r="M69" s="22">
        <v>0</v>
      </c>
      <c r="N69" s="23">
        <v>1</v>
      </c>
      <c r="O69" s="24">
        <f t="shared" ref="O69:O132" si="23">F69-G69</f>
        <v>0</v>
      </c>
      <c r="P69" s="24">
        <f>P70+P71+P72+P73+P74+P75+P76</f>
        <v>67.5</v>
      </c>
      <c r="Q69" s="24">
        <f>Q70+Q71+Q72+Q73+Q74+Q75+Q76</f>
        <v>67.5</v>
      </c>
      <c r="R69" s="24">
        <f t="shared" ref="R69:R132" si="24">F69+Q69-G69-P69</f>
        <v>0</v>
      </c>
      <c r="S69" s="24">
        <f>S70+S71+S72+S73+S74+S75+S76</f>
        <v>67.5</v>
      </c>
      <c r="T69" s="24">
        <f t="shared" ref="T69:T132" si="25">G69+P69+S69</f>
        <v>270</v>
      </c>
      <c r="U69" s="23">
        <f t="shared" ref="U69:U132" si="26">IF(OR(E69="",E69=0),0,T69/E69)</f>
        <v>1</v>
      </c>
      <c r="V69" s="24">
        <f>V70+V71+V72+V73+V74+V75+V76</f>
        <v>0</v>
      </c>
      <c r="AG69" s="18"/>
      <c r="AH69" s="18"/>
      <c r="AI69" s="18"/>
      <c r="AJ69" s="18"/>
      <c r="AK69" s="18"/>
    </row>
    <row r="70" spans="1:37" s="11" customFormat="1" ht="18" hidden="1">
      <c r="A70" s="57" t="str">
        <f t="shared" si="20"/>
        <v>b</v>
      </c>
      <c r="B70" s="25" t="s">
        <v>17</v>
      </c>
      <c r="C70" s="47" t="s">
        <v>19</v>
      </c>
      <c r="D70" s="32">
        <v>0</v>
      </c>
      <c r="E70" s="32">
        <v>0</v>
      </c>
      <c r="F70" s="33">
        <v>0</v>
      </c>
      <c r="G70" s="33">
        <v>0</v>
      </c>
      <c r="H70" s="34">
        <f t="shared" si="22"/>
        <v>0</v>
      </c>
      <c r="I70" s="32">
        <v>0</v>
      </c>
      <c r="J70" s="32">
        <v>0</v>
      </c>
      <c r="K70" s="32">
        <v>0</v>
      </c>
      <c r="L70" s="32">
        <v>0</v>
      </c>
      <c r="M70" s="33">
        <v>0</v>
      </c>
      <c r="N70" s="34">
        <v>0</v>
      </c>
      <c r="O70" s="35">
        <f t="shared" si="23"/>
        <v>0</v>
      </c>
      <c r="P70" s="35"/>
      <c r="Q70" s="35"/>
      <c r="R70" s="35">
        <f t="shared" si="24"/>
        <v>0</v>
      </c>
      <c r="S70" s="35"/>
      <c r="T70" s="35">
        <f t="shared" si="25"/>
        <v>0</v>
      </c>
      <c r="U70" s="34">
        <f t="shared" si="26"/>
        <v>0</v>
      </c>
      <c r="V70" s="35">
        <f t="shared" ref="V70:V79" si="27">E70-T70</f>
        <v>0</v>
      </c>
      <c r="AG70" s="18"/>
      <c r="AH70" s="18"/>
      <c r="AI70" s="18"/>
      <c r="AJ70" s="18"/>
      <c r="AK70" s="18"/>
    </row>
    <row r="71" spans="1:37" s="11" customFormat="1" ht="18.75" thickBot="1">
      <c r="A71" s="57" t="str">
        <f t="shared" si="20"/>
        <v>a</v>
      </c>
      <c r="B71" s="25" t="s">
        <v>17</v>
      </c>
      <c r="C71" s="47" t="s">
        <v>23</v>
      </c>
      <c r="D71" s="27">
        <v>270</v>
      </c>
      <c r="E71" s="27">
        <v>270</v>
      </c>
      <c r="F71" s="28">
        <v>135</v>
      </c>
      <c r="G71" s="28">
        <v>135</v>
      </c>
      <c r="H71" s="29">
        <f t="shared" si="22"/>
        <v>1</v>
      </c>
      <c r="I71" s="27">
        <v>22.5</v>
      </c>
      <c r="J71" s="27">
        <v>22.5</v>
      </c>
      <c r="K71" s="27">
        <v>22.5</v>
      </c>
      <c r="L71" s="27">
        <v>22.5</v>
      </c>
      <c r="M71" s="28">
        <v>0</v>
      </c>
      <c r="N71" s="29">
        <v>1</v>
      </c>
      <c r="O71" s="30">
        <f t="shared" si="23"/>
        <v>0</v>
      </c>
      <c r="P71" s="30">
        <v>67.5</v>
      </c>
      <c r="Q71" s="30">
        <v>67.5</v>
      </c>
      <c r="R71" s="30">
        <f t="shared" si="24"/>
        <v>0</v>
      </c>
      <c r="S71" s="30">
        <v>67.5</v>
      </c>
      <c r="T71" s="30">
        <f t="shared" si="25"/>
        <v>270</v>
      </c>
      <c r="U71" s="29">
        <f t="shared" si="26"/>
        <v>1</v>
      </c>
      <c r="V71" s="30">
        <f t="shared" si="27"/>
        <v>0</v>
      </c>
      <c r="AG71" s="18"/>
      <c r="AH71" s="18"/>
      <c r="AI71" s="18"/>
      <c r="AJ71" s="18"/>
      <c r="AK71" s="18"/>
    </row>
    <row r="72" spans="1:37" s="11" customFormat="1" ht="18.75" hidden="1" thickBot="1">
      <c r="A72" s="57" t="str">
        <f t="shared" si="20"/>
        <v>b</v>
      </c>
      <c r="B72" s="25" t="s">
        <v>17</v>
      </c>
      <c r="C72" s="47" t="s">
        <v>25</v>
      </c>
      <c r="D72" s="32">
        <v>0</v>
      </c>
      <c r="E72" s="32">
        <v>0</v>
      </c>
      <c r="F72" s="33">
        <v>0</v>
      </c>
      <c r="G72" s="33">
        <v>0</v>
      </c>
      <c r="H72" s="34">
        <f t="shared" si="22"/>
        <v>0</v>
      </c>
      <c r="I72" s="32">
        <v>0</v>
      </c>
      <c r="J72" s="32">
        <v>0</v>
      </c>
      <c r="K72" s="32">
        <v>0</v>
      </c>
      <c r="L72" s="32">
        <v>0</v>
      </c>
      <c r="M72" s="33">
        <v>0</v>
      </c>
      <c r="N72" s="34">
        <v>0</v>
      </c>
      <c r="O72" s="35">
        <f t="shared" si="23"/>
        <v>0</v>
      </c>
      <c r="P72" s="35"/>
      <c r="Q72" s="35"/>
      <c r="R72" s="35">
        <f t="shared" si="24"/>
        <v>0</v>
      </c>
      <c r="S72" s="35"/>
      <c r="T72" s="35">
        <f t="shared" si="25"/>
        <v>0</v>
      </c>
      <c r="U72" s="34">
        <f t="shared" si="26"/>
        <v>0</v>
      </c>
      <c r="V72" s="35">
        <f t="shared" si="27"/>
        <v>0</v>
      </c>
      <c r="AG72" s="18"/>
      <c r="AH72" s="18"/>
      <c r="AI72" s="18"/>
      <c r="AJ72" s="18"/>
      <c r="AK72" s="18"/>
    </row>
    <row r="73" spans="1:37" s="11" customFormat="1" ht="18.75" hidden="1" thickBot="1">
      <c r="A73" s="57" t="str">
        <f t="shared" si="20"/>
        <v>b</v>
      </c>
      <c r="B73" s="25" t="s">
        <v>17</v>
      </c>
      <c r="C73" s="47" t="s">
        <v>26</v>
      </c>
      <c r="D73" s="32">
        <v>0</v>
      </c>
      <c r="E73" s="32">
        <v>0</v>
      </c>
      <c r="F73" s="33">
        <v>0</v>
      </c>
      <c r="G73" s="33">
        <v>0</v>
      </c>
      <c r="H73" s="34">
        <f t="shared" si="22"/>
        <v>0</v>
      </c>
      <c r="I73" s="32">
        <v>0</v>
      </c>
      <c r="J73" s="32">
        <v>0</v>
      </c>
      <c r="K73" s="32">
        <v>0</v>
      </c>
      <c r="L73" s="32">
        <v>0</v>
      </c>
      <c r="M73" s="33">
        <v>0</v>
      </c>
      <c r="N73" s="34">
        <v>0</v>
      </c>
      <c r="O73" s="35">
        <f t="shared" si="23"/>
        <v>0</v>
      </c>
      <c r="P73" s="35"/>
      <c r="Q73" s="35"/>
      <c r="R73" s="35">
        <f t="shared" si="24"/>
        <v>0</v>
      </c>
      <c r="S73" s="35"/>
      <c r="T73" s="35">
        <f t="shared" si="25"/>
        <v>0</v>
      </c>
      <c r="U73" s="34">
        <f t="shared" si="26"/>
        <v>0</v>
      </c>
      <c r="V73" s="35">
        <f t="shared" si="27"/>
        <v>0</v>
      </c>
      <c r="AG73" s="18"/>
      <c r="AH73" s="18"/>
      <c r="AI73" s="18"/>
      <c r="AJ73" s="18"/>
      <c r="AK73" s="18"/>
    </row>
    <row r="74" spans="1:37" s="11" customFormat="1" ht="18.75" hidden="1" thickBot="1">
      <c r="A74" s="57" t="str">
        <f t="shared" si="20"/>
        <v>b</v>
      </c>
      <c r="B74" s="25" t="s">
        <v>17</v>
      </c>
      <c r="C74" s="47" t="s">
        <v>27</v>
      </c>
      <c r="D74" s="32">
        <v>0</v>
      </c>
      <c r="E74" s="32">
        <v>0</v>
      </c>
      <c r="F74" s="33">
        <v>0</v>
      </c>
      <c r="G74" s="33">
        <v>0</v>
      </c>
      <c r="H74" s="34">
        <f t="shared" si="22"/>
        <v>0</v>
      </c>
      <c r="I74" s="32">
        <v>0</v>
      </c>
      <c r="J74" s="32">
        <v>0</v>
      </c>
      <c r="K74" s="32">
        <v>0</v>
      </c>
      <c r="L74" s="32">
        <v>0</v>
      </c>
      <c r="M74" s="33">
        <v>0</v>
      </c>
      <c r="N74" s="34">
        <v>0</v>
      </c>
      <c r="O74" s="35">
        <f t="shared" si="23"/>
        <v>0</v>
      </c>
      <c r="P74" s="35"/>
      <c r="Q74" s="35"/>
      <c r="R74" s="35">
        <f t="shared" si="24"/>
        <v>0</v>
      </c>
      <c r="S74" s="35"/>
      <c r="T74" s="35">
        <f t="shared" si="25"/>
        <v>0</v>
      </c>
      <c r="U74" s="34">
        <f t="shared" si="26"/>
        <v>0</v>
      </c>
      <c r="V74" s="35">
        <f t="shared" si="27"/>
        <v>0</v>
      </c>
      <c r="AG74" s="18"/>
      <c r="AH74" s="18"/>
      <c r="AI74" s="18"/>
      <c r="AJ74" s="18"/>
      <c r="AK74" s="18"/>
    </row>
    <row r="75" spans="1:37" s="11" customFormat="1" ht="18.75" hidden="1" thickBot="1">
      <c r="A75" s="57" t="str">
        <f t="shared" si="20"/>
        <v>b</v>
      </c>
      <c r="B75" s="25" t="s">
        <v>17</v>
      </c>
      <c r="C75" s="47" t="s">
        <v>28</v>
      </c>
      <c r="D75" s="32">
        <v>0</v>
      </c>
      <c r="E75" s="32">
        <v>0</v>
      </c>
      <c r="F75" s="33">
        <v>0</v>
      </c>
      <c r="G75" s="33">
        <v>0</v>
      </c>
      <c r="H75" s="34">
        <f t="shared" si="22"/>
        <v>0</v>
      </c>
      <c r="I75" s="32">
        <v>0</v>
      </c>
      <c r="J75" s="32">
        <v>0</v>
      </c>
      <c r="K75" s="32">
        <v>0</v>
      </c>
      <c r="L75" s="32">
        <v>0</v>
      </c>
      <c r="M75" s="33">
        <v>0</v>
      </c>
      <c r="N75" s="34">
        <v>0</v>
      </c>
      <c r="O75" s="35">
        <f t="shared" si="23"/>
        <v>0</v>
      </c>
      <c r="P75" s="35"/>
      <c r="Q75" s="35"/>
      <c r="R75" s="35">
        <f t="shared" si="24"/>
        <v>0</v>
      </c>
      <c r="S75" s="35"/>
      <c r="T75" s="35">
        <f t="shared" si="25"/>
        <v>0</v>
      </c>
      <c r="U75" s="34">
        <f t="shared" si="26"/>
        <v>0</v>
      </c>
      <c r="V75" s="35">
        <f t="shared" si="27"/>
        <v>0</v>
      </c>
      <c r="AG75" s="18"/>
      <c r="AH75" s="18"/>
      <c r="AI75" s="18"/>
      <c r="AJ75" s="18"/>
      <c r="AK75" s="18"/>
    </row>
    <row r="76" spans="1:37" s="11" customFormat="1" ht="18.75" hidden="1" thickBot="1">
      <c r="A76" s="57" t="str">
        <f t="shared" si="20"/>
        <v>b</v>
      </c>
      <c r="B76" s="25" t="s">
        <v>17</v>
      </c>
      <c r="C76" s="47" t="s">
        <v>29</v>
      </c>
      <c r="D76" s="32">
        <v>0</v>
      </c>
      <c r="E76" s="32">
        <v>0</v>
      </c>
      <c r="F76" s="33">
        <v>0</v>
      </c>
      <c r="G76" s="33">
        <v>0</v>
      </c>
      <c r="H76" s="34">
        <f t="shared" si="22"/>
        <v>0</v>
      </c>
      <c r="I76" s="32">
        <v>0</v>
      </c>
      <c r="J76" s="32">
        <v>0</v>
      </c>
      <c r="K76" s="32">
        <v>0</v>
      </c>
      <c r="L76" s="32">
        <v>0</v>
      </c>
      <c r="M76" s="33">
        <v>0</v>
      </c>
      <c r="N76" s="34">
        <v>0</v>
      </c>
      <c r="O76" s="35">
        <f t="shared" si="23"/>
        <v>0</v>
      </c>
      <c r="P76" s="35"/>
      <c r="Q76" s="35"/>
      <c r="R76" s="35">
        <f t="shared" si="24"/>
        <v>0</v>
      </c>
      <c r="S76" s="35"/>
      <c r="T76" s="35">
        <f t="shared" si="25"/>
        <v>0</v>
      </c>
      <c r="U76" s="34">
        <f t="shared" si="26"/>
        <v>0</v>
      </c>
      <c r="V76" s="35">
        <f t="shared" si="27"/>
        <v>0</v>
      </c>
      <c r="AG76" s="18"/>
      <c r="AH76" s="18"/>
      <c r="AI76" s="18"/>
      <c r="AJ76" s="18"/>
      <c r="AK76" s="18"/>
    </row>
    <row r="77" spans="1:37" s="11" customFormat="1" ht="16.5" hidden="1" thickBot="1">
      <c r="A77" s="57" t="str">
        <f t="shared" si="20"/>
        <v>b</v>
      </c>
      <c r="B77" s="19" t="s">
        <v>17</v>
      </c>
      <c r="C77" s="36" t="s">
        <v>30</v>
      </c>
      <c r="D77" s="37">
        <v>0</v>
      </c>
      <c r="E77" s="37">
        <v>0</v>
      </c>
      <c r="F77" s="38">
        <v>0</v>
      </c>
      <c r="G77" s="38">
        <v>0</v>
      </c>
      <c r="H77" s="39">
        <f t="shared" si="22"/>
        <v>0</v>
      </c>
      <c r="I77" s="37">
        <v>0</v>
      </c>
      <c r="J77" s="37">
        <v>0</v>
      </c>
      <c r="K77" s="37">
        <v>0</v>
      </c>
      <c r="L77" s="37">
        <v>0</v>
      </c>
      <c r="M77" s="38">
        <v>0</v>
      </c>
      <c r="N77" s="39">
        <v>0</v>
      </c>
      <c r="O77" s="40">
        <f t="shared" si="23"/>
        <v>0</v>
      </c>
      <c r="P77" s="40"/>
      <c r="Q77" s="40"/>
      <c r="R77" s="40">
        <f t="shared" si="24"/>
        <v>0</v>
      </c>
      <c r="S77" s="40"/>
      <c r="T77" s="40">
        <f t="shared" si="25"/>
        <v>0</v>
      </c>
      <c r="U77" s="39">
        <f t="shared" si="26"/>
        <v>0</v>
      </c>
      <c r="V77" s="40">
        <f t="shared" si="27"/>
        <v>0</v>
      </c>
      <c r="AG77" s="18"/>
      <c r="AH77" s="18"/>
      <c r="AI77" s="18"/>
      <c r="AJ77" s="18"/>
      <c r="AK77" s="18"/>
    </row>
    <row r="78" spans="1:37" s="11" customFormat="1" ht="16.5" hidden="1" thickBot="1">
      <c r="A78" s="57" t="str">
        <f t="shared" si="20"/>
        <v>b</v>
      </c>
      <c r="B78" s="19" t="s">
        <v>17</v>
      </c>
      <c r="C78" s="36" t="s">
        <v>31</v>
      </c>
      <c r="D78" s="37">
        <v>0</v>
      </c>
      <c r="E78" s="37">
        <v>0</v>
      </c>
      <c r="F78" s="38">
        <v>0</v>
      </c>
      <c r="G78" s="38">
        <v>0</v>
      </c>
      <c r="H78" s="39">
        <f t="shared" si="22"/>
        <v>0</v>
      </c>
      <c r="I78" s="37">
        <v>0</v>
      </c>
      <c r="J78" s="37">
        <v>0</v>
      </c>
      <c r="K78" s="37">
        <v>0</v>
      </c>
      <c r="L78" s="37">
        <v>0</v>
      </c>
      <c r="M78" s="38">
        <v>0</v>
      </c>
      <c r="N78" s="39">
        <v>0</v>
      </c>
      <c r="O78" s="40">
        <f t="shared" si="23"/>
        <v>0</v>
      </c>
      <c r="P78" s="40"/>
      <c r="Q78" s="40"/>
      <c r="R78" s="40">
        <f t="shared" si="24"/>
        <v>0</v>
      </c>
      <c r="S78" s="40"/>
      <c r="T78" s="40">
        <f t="shared" si="25"/>
        <v>0</v>
      </c>
      <c r="U78" s="39">
        <f t="shared" si="26"/>
        <v>0</v>
      </c>
      <c r="V78" s="40">
        <f t="shared" si="27"/>
        <v>0</v>
      </c>
      <c r="AG78" s="18"/>
      <c r="AH78" s="18"/>
      <c r="AI78" s="18"/>
      <c r="AJ78" s="18"/>
      <c r="AK78" s="18"/>
    </row>
    <row r="79" spans="1:37" s="11" customFormat="1" ht="16.5" hidden="1" thickBot="1">
      <c r="A79" s="57" t="str">
        <f t="shared" si="20"/>
        <v>b</v>
      </c>
      <c r="B79" s="41" t="s">
        <v>17</v>
      </c>
      <c r="C79" s="48" t="s">
        <v>32</v>
      </c>
      <c r="D79" s="43">
        <v>0</v>
      </c>
      <c r="E79" s="43">
        <v>0</v>
      </c>
      <c r="F79" s="44">
        <v>0</v>
      </c>
      <c r="G79" s="44">
        <v>0</v>
      </c>
      <c r="H79" s="45">
        <f t="shared" si="22"/>
        <v>0</v>
      </c>
      <c r="I79" s="43">
        <v>0</v>
      </c>
      <c r="J79" s="43">
        <v>0</v>
      </c>
      <c r="K79" s="43">
        <v>0</v>
      </c>
      <c r="L79" s="43">
        <v>0</v>
      </c>
      <c r="M79" s="44">
        <v>0</v>
      </c>
      <c r="N79" s="45">
        <v>0</v>
      </c>
      <c r="O79" s="46">
        <f t="shared" si="23"/>
        <v>0</v>
      </c>
      <c r="P79" s="46"/>
      <c r="Q79" s="46"/>
      <c r="R79" s="46">
        <f t="shared" si="24"/>
        <v>0</v>
      </c>
      <c r="S79" s="46"/>
      <c r="T79" s="46">
        <f t="shared" si="25"/>
        <v>0</v>
      </c>
      <c r="U79" s="45">
        <f t="shared" si="26"/>
        <v>0</v>
      </c>
      <c r="V79" s="46">
        <f t="shared" si="27"/>
        <v>0</v>
      </c>
      <c r="AG79" s="18"/>
      <c r="AH79" s="18"/>
      <c r="AI79" s="18"/>
      <c r="AJ79" s="18"/>
      <c r="AK79" s="18"/>
    </row>
    <row r="80" spans="1:37" s="11" customFormat="1" ht="69" customHeight="1" thickTop="1" thickBot="1">
      <c r="A80" s="57" t="str">
        <f t="shared" si="20"/>
        <v>a</v>
      </c>
      <c r="B80" s="12" t="s">
        <v>43</v>
      </c>
      <c r="C80" s="13" t="s">
        <v>44</v>
      </c>
      <c r="D80" s="14">
        <v>1000</v>
      </c>
      <c r="E80" s="14">
        <f t="shared" ref="E80:G80" si="28">E81+E89+E90+E91</f>
        <v>878.96</v>
      </c>
      <c r="F80" s="15">
        <f t="shared" si="28"/>
        <v>451.06</v>
      </c>
      <c r="G80" s="15">
        <f t="shared" si="28"/>
        <v>448.10545999999999</v>
      </c>
      <c r="H80" s="16">
        <f t="shared" si="22"/>
        <v>0.99344978495100433</v>
      </c>
      <c r="I80" s="14">
        <v>84.330850000000012</v>
      </c>
      <c r="J80" s="14">
        <v>85.414279999999962</v>
      </c>
      <c r="K80" s="14">
        <f>K81+K89+K90+K91</f>
        <v>76.589730000000031</v>
      </c>
      <c r="L80" s="14">
        <v>67.400000000000006</v>
      </c>
      <c r="M80" s="15">
        <v>2.9545400000000086</v>
      </c>
      <c r="N80" s="16">
        <v>0.99344978495100433</v>
      </c>
      <c r="O80" s="17">
        <f t="shared" si="23"/>
        <v>2.9545400000000086</v>
      </c>
      <c r="P80" s="17">
        <f>P81+P89+P90+P91</f>
        <v>218.6</v>
      </c>
      <c r="Q80" s="17">
        <f>Q81+Q89+Q90+Q91</f>
        <v>214.5</v>
      </c>
      <c r="R80" s="17">
        <f t="shared" si="24"/>
        <v>-1.1454600000000426</v>
      </c>
      <c r="S80" s="17">
        <f>S81+S89+S90+S91</f>
        <v>211.7</v>
      </c>
      <c r="T80" s="17">
        <f t="shared" si="25"/>
        <v>878.40545999999995</v>
      </c>
      <c r="U80" s="16">
        <f t="shared" si="26"/>
        <v>0.99936909529443874</v>
      </c>
      <c r="V80" s="17">
        <f>V81+V89+V90+V91</f>
        <v>0.55454000000008818</v>
      </c>
      <c r="AG80" s="18"/>
      <c r="AH80" s="18"/>
      <c r="AI80" s="18"/>
      <c r="AJ80" s="18"/>
      <c r="AK80" s="18"/>
    </row>
    <row r="81" spans="1:37" s="11" customFormat="1" ht="18.75" thickTop="1">
      <c r="A81" s="57" t="str">
        <f t="shared" si="20"/>
        <v>a</v>
      </c>
      <c r="B81" s="19" t="s">
        <v>17</v>
      </c>
      <c r="C81" s="20" t="s">
        <v>18</v>
      </c>
      <c r="D81" s="21">
        <v>1000</v>
      </c>
      <c r="E81" s="21">
        <f t="shared" ref="E81:G81" si="29">E82+E83+E84+E85+E86+E87+E88</f>
        <v>878.96</v>
      </c>
      <c r="F81" s="22">
        <f t="shared" si="29"/>
        <v>451.06</v>
      </c>
      <c r="G81" s="22">
        <f t="shared" si="29"/>
        <v>448.10545999999999</v>
      </c>
      <c r="H81" s="23">
        <f t="shared" si="22"/>
        <v>0.99344978495100433</v>
      </c>
      <c r="I81" s="21">
        <v>84.330850000000012</v>
      </c>
      <c r="J81" s="21">
        <v>85.414279999999962</v>
      </c>
      <c r="K81" s="21">
        <f>K82+K83+K84+K85+K86+K87+K88</f>
        <v>76.589730000000031</v>
      </c>
      <c r="L81" s="21">
        <v>67.400000000000006</v>
      </c>
      <c r="M81" s="22">
        <v>2.9545400000000086</v>
      </c>
      <c r="N81" s="23">
        <v>0.99344978495100433</v>
      </c>
      <c r="O81" s="24">
        <f t="shared" si="23"/>
        <v>2.9545400000000086</v>
      </c>
      <c r="P81" s="24">
        <f>P82+P83+P84+P85+P86+P87+P88</f>
        <v>218.6</v>
      </c>
      <c r="Q81" s="24">
        <f>Q82+Q83+Q84+Q85+Q86+Q87+Q88</f>
        <v>214.5</v>
      </c>
      <c r="R81" s="24">
        <f t="shared" si="24"/>
        <v>-1.1454600000000426</v>
      </c>
      <c r="S81" s="24">
        <f>S82+S83+S84+S85+S86+S87+S88</f>
        <v>211.7</v>
      </c>
      <c r="T81" s="24">
        <f t="shared" si="25"/>
        <v>878.40545999999995</v>
      </c>
      <c r="U81" s="23">
        <f t="shared" si="26"/>
        <v>0.99936909529443874</v>
      </c>
      <c r="V81" s="24">
        <f>V82+V83+V84+V85+V86+V87+V88</f>
        <v>0.55454000000008818</v>
      </c>
      <c r="AG81" s="18"/>
      <c r="AH81" s="18"/>
      <c r="AI81" s="18"/>
      <c r="AJ81" s="18"/>
      <c r="AK81" s="18"/>
    </row>
    <row r="82" spans="1:37" s="11" customFormat="1" ht="18" hidden="1">
      <c r="A82" s="57" t="str">
        <f t="shared" si="20"/>
        <v>b</v>
      </c>
      <c r="B82" s="25" t="s">
        <v>17</v>
      </c>
      <c r="C82" s="47" t="s">
        <v>19</v>
      </c>
      <c r="D82" s="32">
        <v>0</v>
      </c>
      <c r="E82" s="32">
        <v>0</v>
      </c>
      <c r="F82" s="33">
        <v>0</v>
      </c>
      <c r="G82" s="33">
        <v>0</v>
      </c>
      <c r="H82" s="34">
        <f t="shared" si="22"/>
        <v>0</v>
      </c>
      <c r="I82" s="32">
        <v>0</v>
      </c>
      <c r="J82" s="32">
        <v>0</v>
      </c>
      <c r="K82" s="32">
        <v>0</v>
      </c>
      <c r="L82" s="32">
        <v>0</v>
      </c>
      <c r="M82" s="33">
        <v>0</v>
      </c>
      <c r="N82" s="34">
        <v>0</v>
      </c>
      <c r="O82" s="35">
        <f t="shared" si="23"/>
        <v>0</v>
      </c>
      <c r="P82" s="35"/>
      <c r="Q82" s="35"/>
      <c r="R82" s="35">
        <f t="shared" si="24"/>
        <v>0</v>
      </c>
      <c r="S82" s="35"/>
      <c r="T82" s="35">
        <f t="shared" si="25"/>
        <v>0</v>
      </c>
      <c r="U82" s="34">
        <f t="shared" si="26"/>
        <v>0</v>
      </c>
      <c r="V82" s="35">
        <f t="shared" ref="V82:V91" si="30">E82-T82</f>
        <v>0</v>
      </c>
      <c r="AG82" s="18"/>
      <c r="AH82" s="18"/>
      <c r="AI82" s="18"/>
      <c r="AJ82" s="18"/>
      <c r="AK82" s="18"/>
    </row>
    <row r="83" spans="1:37" s="11" customFormat="1" ht="18.75" thickBot="1">
      <c r="A83" s="57" t="str">
        <f t="shared" si="20"/>
        <v>a</v>
      </c>
      <c r="B83" s="25" t="s">
        <v>17</v>
      </c>
      <c r="C83" s="49" t="s">
        <v>23</v>
      </c>
      <c r="D83" s="27">
        <v>1000</v>
      </c>
      <c r="E83" s="27">
        <v>878.96</v>
      </c>
      <c r="F83" s="28">
        <v>451.06</v>
      </c>
      <c r="G83" s="28">
        <v>448.10545999999999</v>
      </c>
      <c r="H83" s="29">
        <f t="shared" si="22"/>
        <v>0.99344978495100433</v>
      </c>
      <c r="I83" s="27">
        <v>84.330850000000012</v>
      </c>
      <c r="J83" s="27">
        <v>85.414279999999962</v>
      </c>
      <c r="K83" s="27">
        <v>76.589730000000031</v>
      </c>
      <c r="L83" s="27">
        <v>67.400000000000006</v>
      </c>
      <c r="M83" s="28">
        <v>2.9545400000000086</v>
      </c>
      <c r="N83" s="29">
        <v>0.99344978495100433</v>
      </c>
      <c r="O83" s="30">
        <f t="shared" si="23"/>
        <v>2.9545400000000086</v>
      </c>
      <c r="P83" s="30">
        <v>218.6</v>
      </c>
      <c r="Q83" s="30">
        <v>214.5</v>
      </c>
      <c r="R83" s="30">
        <f t="shared" si="24"/>
        <v>-1.1454600000000426</v>
      </c>
      <c r="S83" s="30">
        <v>211.7</v>
      </c>
      <c r="T83" s="30">
        <f t="shared" si="25"/>
        <v>878.40545999999995</v>
      </c>
      <c r="U83" s="29">
        <f t="shared" si="26"/>
        <v>0.99936909529443874</v>
      </c>
      <c r="V83" s="30">
        <f t="shared" si="30"/>
        <v>0.55454000000008818</v>
      </c>
      <c r="W83" s="18"/>
      <c r="AG83" s="18"/>
      <c r="AH83" s="18"/>
      <c r="AI83" s="18"/>
      <c r="AJ83" s="18"/>
      <c r="AK83" s="18"/>
    </row>
    <row r="84" spans="1:37" s="11" customFormat="1" ht="18.75" hidden="1" thickBot="1">
      <c r="A84" s="57" t="str">
        <f t="shared" si="20"/>
        <v>b</v>
      </c>
      <c r="B84" s="25" t="s">
        <v>17</v>
      </c>
      <c r="C84" s="47" t="s">
        <v>25</v>
      </c>
      <c r="D84" s="32">
        <v>0</v>
      </c>
      <c r="E84" s="32">
        <v>0</v>
      </c>
      <c r="F84" s="33">
        <v>0</v>
      </c>
      <c r="G84" s="33">
        <v>0</v>
      </c>
      <c r="H84" s="34">
        <f t="shared" si="22"/>
        <v>0</v>
      </c>
      <c r="I84" s="32">
        <v>0</v>
      </c>
      <c r="J84" s="32">
        <v>0</v>
      </c>
      <c r="K84" s="32">
        <v>0</v>
      </c>
      <c r="L84" s="32">
        <v>0</v>
      </c>
      <c r="M84" s="33">
        <v>0</v>
      </c>
      <c r="N84" s="34">
        <v>0</v>
      </c>
      <c r="O84" s="35">
        <f t="shared" si="23"/>
        <v>0</v>
      </c>
      <c r="P84" s="35"/>
      <c r="Q84" s="35"/>
      <c r="R84" s="35">
        <f t="shared" si="24"/>
        <v>0</v>
      </c>
      <c r="S84" s="35"/>
      <c r="T84" s="35">
        <f t="shared" si="25"/>
        <v>0</v>
      </c>
      <c r="U84" s="34">
        <f t="shared" si="26"/>
        <v>0</v>
      </c>
      <c r="V84" s="35">
        <f t="shared" si="30"/>
        <v>0</v>
      </c>
      <c r="AG84" s="18"/>
      <c r="AH84" s="18"/>
      <c r="AI84" s="18"/>
      <c r="AJ84" s="18"/>
      <c r="AK84" s="18"/>
    </row>
    <row r="85" spans="1:37" s="11" customFormat="1" ht="18.75" hidden="1" thickBot="1">
      <c r="A85" s="57" t="str">
        <f t="shared" si="20"/>
        <v>b</v>
      </c>
      <c r="B85" s="25" t="s">
        <v>17</v>
      </c>
      <c r="C85" s="47" t="s">
        <v>26</v>
      </c>
      <c r="D85" s="32">
        <v>0</v>
      </c>
      <c r="E85" s="32">
        <v>0</v>
      </c>
      <c r="F85" s="33">
        <v>0</v>
      </c>
      <c r="G85" s="33">
        <v>0</v>
      </c>
      <c r="H85" s="34">
        <f t="shared" si="22"/>
        <v>0</v>
      </c>
      <c r="I85" s="32">
        <v>0</v>
      </c>
      <c r="J85" s="32">
        <v>0</v>
      </c>
      <c r="K85" s="32">
        <v>0</v>
      </c>
      <c r="L85" s="32">
        <v>0</v>
      </c>
      <c r="M85" s="33">
        <v>0</v>
      </c>
      <c r="N85" s="34">
        <v>0</v>
      </c>
      <c r="O85" s="35">
        <f t="shared" si="23"/>
        <v>0</v>
      </c>
      <c r="P85" s="35"/>
      <c r="Q85" s="35"/>
      <c r="R85" s="35">
        <f t="shared" si="24"/>
        <v>0</v>
      </c>
      <c r="S85" s="35"/>
      <c r="T85" s="35">
        <f t="shared" si="25"/>
        <v>0</v>
      </c>
      <c r="U85" s="34">
        <f t="shared" si="26"/>
        <v>0</v>
      </c>
      <c r="V85" s="35">
        <f t="shared" si="30"/>
        <v>0</v>
      </c>
      <c r="AG85" s="18"/>
      <c r="AH85" s="18"/>
      <c r="AI85" s="18"/>
      <c r="AJ85" s="18"/>
      <c r="AK85" s="18"/>
    </row>
    <row r="86" spans="1:37" s="11" customFormat="1" ht="18.75" hidden="1" thickBot="1">
      <c r="A86" s="57" t="str">
        <f t="shared" si="20"/>
        <v>b</v>
      </c>
      <c r="B86" s="25" t="s">
        <v>17</v>
      </c>
      <c r="C86" s="47" t="s">
        <v>27</v>
      </c>
      <c r="D86" s="32">
        <v>0</v>
      </c>
      <c r="E86" s="32">
        <v>0</v>
      </c>
      <c r="F86" s="33">
        <v>0</v>
      </c>
      <c r="G86" s="33">
        <v>0</v>
      </c>
      <c r="H86" s="34">
        <f t="shared" si="22"/>
        <v>0</v>
      </c>
      <c r="I86" s="32">
        <v>0</v>
      </c>
      <c r="J86" s="32">
        <v>0</v>
      </c>
      <c r="K86" s="32">
        <v>0</v>
      </c>
      <c r="L86" s="32">
        <v>0</v>
      </c>
      <c r="M86" s="33">
        <v>0</v>
      </c>
      <c r="N86" s="34">
        <v>0</v>
      </c>
      <c r="O86" s="35">
        <f t="shared" si="23"/>
        <v>0</v>
      </c>
      <c r="P86" s="35"/>
      <c r="Q86" s="35"/>
      <c r="R86" s="35">
        <f t="shared" si="24"/>
        <v>0</v>
      </c>
      <c r="S86" s="35"/>
      <c r="T86" s="35">
        <f t="shared" si="25"/>
        <v>0</v>
      </c>
      <c r="U86" s="34">
        <f t="shared" si="26"/>
        <v>0</v>
      </c>
      <c r="V86" s="35">
        <f t="shared" si="30"/>
        <v>0</v>
      </c>
      <c r="AG86" s="18"/>
      <c r="AH86" s="18"/>
      <c r="AI86" s="18"/>
      <c r="AJ86" s="18"/>
      <c r="AK86" s="18"/>
    </row>
    <row r="87" spans="1:37" s="11" customFormat="1" ht="18.75" hidden="1" thickBot="1">
      <c r="A87" s="57" t="str">
        <f t="shared" si="20"/>
        <v>b</v>
      </c>
      <c r="B87" s="25" t="s">
        <v>17</v>
      </c>
      <c r="C87" s="47" t="s">
        <v>28</v>
      </c>
      <c r="D87" s="32">
        <v>0</v>
      </c>
      <c r="E87" s="32">
        <v>0</v>
      </c>
      <c r="F87" s="33">
        <v>0</v>
      </c>
      <c r="G87" s="33">
        <v>0</v>
      </c>
      <c r="H87" s="34">
        <f t="shared" si="22"/>
        <v>0</v>
      </c>
      <c r="I87" s="32">
        <v>0</v>
      </c>
      <c r="J87" s="32">
        <v>0</v>
      </c>
      <c r="K87" s="32">
        <v>0</v>
      </c>
      <c r="L87" s="32">
        <v>0</v>
      </c>
      <c r="M87" s="33">
        <v>0</v>
      </c>
      <c r="N87" s="34">
        <v>0</v>
      </c>
      <c r="O87" s="35">
        <f t="shared" si="23"/>
        <v>0</v>
      </c>
      <c r="P87" s="35"/>
      <c r="Q87" s="35"/>
      <c r="R87" s="35">
        <f t="shared" si="24"/>
        <v>0</v>
      </c>
      <c r="S87" s="35"/>
      <c r="T87" s="35">
        <f t="shared" si="25"/>
        <v>0</v>
      </c>
      <c r="U87" s="34">
        <f t="shared" si="26"/>
        <v>0</v>
      </c>
      <c r="V87" s="35">
        <f t="shared" si="30"/>
        <v>0</v>
      </c>
      <c r="AG87" s="18"/>
      <c r="AH87" s="18"/>
      <c r="AI87" s="18"/>
      <c r="AJ87" s="18"/>
      <c r="AK87" s="18"/>
    </row>
    <row r="88" spans="1:37" s="11" customFormat="1" ht="18.75" hidden="1" thickBot="1">
      <c r="A88" s="57" t="str">
        <f t="shared" si="20"/>
        <v>b</v>
      </c>
      <c r="B88" s="25" t="s">
        <v>17</v>
      </c>
      <c r="C88" s="47" t="s">
        <v>29</v>
      </c>
      <c r="D88" s="32">
        <v>0</v>
      </c>
      <c r="E88" s="32">
        <v>0</v>
      </c>
      <c r="F88" s="33">
        <v>0</v>
      </c>
      <c r="G88" s="33">
        <v>0</v>
      </c>
      <c r="H88" s="34">
        <f t="shared" si="22"/>
        <v>0</v>
      </c>
      <c r="I88" s="32">
        <v>0</v>
      </c>
      <c r="J88" s="32">
        <v>0</v>
      </c>
      <c r="K88" s="32">
        <v>0</v>
      </c>
      <c r="L88" s="32">
        <v>0</v>
      </c>
      <c r="M88" s="33">
        <v>0</v>
      </c>
      <c r="N88" s="34">
        <v>0</v>
      </c>
      <c r="O88" s="35">
        <f t="shared" si="23"/>
        <v>0</v>
      </c>
      <c r="P88" s="35"/>
      <c r="Q88" s="35"/>
      <c r="R88" s="35">
        <f t="shared" si="24"/>
        <v>0</v>
      </c>
      <c r="S88" s="35"/>
      <c r="T88" s="35">
        <f t="shared" si="25"/>
        <v>0</v>
      </c>
      <c r="U88" s="34">
        <f t="shared" si="26"/>
        <v>0</v>
      </c>
      <c r="V88" s="35">
        <f t="shared" si="30"/>
        <v>0</v>
      </c>
      <c r="AG88" s="18"/>
      <c r="AH88" s="18"/>
      <c r="AI88" s="18"/>
      <c r="AJ88" s="18"/>
      <c r="AK88" s="18"/>
    </row>
    <row r="89" spans="1:37" s="11" customFormat="1" ht="16.5" hidden="1" thickBot="1">
      <c r="A89" s="57" t="str">
        <f t="shared" si="20"/>
        <v>b</v>
      </c>
      <c r="B89" s="19" t="s">
        <v>17</v>
      </c>
      <c r="C89" s="36" t="s">
        <v>30</v>
      </c>
      <c r="D89" s="37">
        <v>0</v>
      </c>
      <c r="E89" s="37">
        <v>0</v>
      </c>
      <c r="F89" s="38">
        <v>0</v>
      </c>
      <c r="G89" s="38">
        <v>0</v>
      </c>
      <c r="H89" s="39">
        <f t="shared" si="22"/>
        <v>0</v>
      </c>
      <c r="I89" s="37">
        <v>0</v>
      </c>
      <c r="J89" s="37">
        <v>0</v>
      </c>
      <c r="K89" s="37">
        <v>0</v>
      </c>
      <c r="L89" s="37">
        <v>0</v>
      </c>
      <c r="M89" s="38">
        <v>0</v>
      </c>
      <c r="N89" s="39">
        <v>0</v>
      </c>
      <c r="O89" s="40">
        <f t="shared" si="23"/>
        <v>0</v>
      </c>
      <c r="P89" s="40"/>
      <c r="Q89" s="40"/>
      <c r="R89" s="40">
        <f t="shared" si="24"/>
        <v>0</v>
      </c>
      <c r="S89" s="40"/>
      <c r="T89" s="40">
        <f t="shared" si="25"/>
        <v>0</v>
      </c>
      <c r="U89" s="39">
        <f t="shared" si="26"/>
        <v>0</v>
      </c>
      <c r="V89" s="40">
        <f t="shared" si="30"/>
        <v>0</v>
      </c>
      <c r="AG89" s="18"/>
      <c r="AH89" s="18"/>
      <c r="AI89" s="18"/>
      <c r="AJ89" s="18"/>
      <c r="AK89" s="18"/>
    </row>
    <row r="90" spans="1:37" s="11" customFormat="1" ht="16.5" hidden="1" thickBot="1">
      <c r="A90" s="57" t="str">
        <f t="shared" si="20"/>
        <v>b</v>
      </c>
      <c r="B90" s="19" t="s">
        <v>17</v>
      </c>
      <c r="C90" s="36" t="s">
        <v>31</v>
      </c>
      <c r="D90" s="37">
        <v>0</v>
      </c>
      <c r="E90" s="37">
        <v>0</v>
      </c>
      <c r="F90" s="38">
        <v>0</v>
      </c>
      <c r="G90" s="38">
        <v>0</v>
      </c>
      <c r="H90" s="39">
        <f t="shared" si="22"/>
        <v>0</v>
      </c>
      <c r="I90" s="37">
        <v>0</v>
      </c>
      <c r="J90" s="37">
        <v>0</v>
      </c>
      <c r="K90" s="37">
        <v>0</v>
      </c>
      <c r="L90" s="37">
        <v>0</v>
      </c>
      <c r="M90" s="38">
        <v>0</v>
      </c>
      <c r="N90" s="39">
        <v>0</v>
      </c>
      <c r="O90" s="40">
        <f t="shared" si="23"/>
        <v>0</v>
      </c>
      <c r="P90" s="40"/>
      <c r="Q90" s="40"/>
      <c r="R90" s="40">
        <f t="shared" si="24"/>
        <v>0</v>
      </c>
      <c r="S90" s="40"/>
      <c r="T90" s="40">
        <f t="shared" si="25"/>
        <v>0</v>
      </c>
      <c r="U90" s="39">
        <f t="shared" si="26"/>
        <v>0</v>
      </c>
      <c r="V90" s="40">
        <f t="shared" si="30"/>
        <v>0</v>
      </c>
      <c r="AG90" s="18"/>
      <c r="AH90" s="18"/>
      <c r="AI90" s="18"/>
      <c r="AJ90" s="18"/>
      <c r="AK90" s="18"/>
    </row>
    <row r="91" spans="1:37" s="11" customFormat="1" ht="16.5" hidden="1" thickBot="1">
      <c r="A91" s="57" t="str">
        <f t="shared" si="20"/>
        <v>b</v>
      </c>
      <c r="B91" s="41" t="s">
        <v>17</v>
      </c>
      <c r="C91" s="48" t="s">
        <v>32</v>
      </c>
      <c r="D91" s="43">
        <v>0</v>
      </c>
      <c r="E91" s="43">
        <v>0</v>
      </c>
      <c r="F91" s="44">
        <v>0</v>
      </c>
      <c r="G91" s="44">
        <v>0</v>
      </c>
      <c r="H91" s="45">
        <f t="shared" si="22"/>
        <v>0</v>
      </c>
      <c r="I91" s="43">
        <v>0</v>
      </c>
      <c r="J91" s="43">
        <v>0</v>
      </c>
      <c r="K91" s="43">
        <v>0</v>
      </c>
      <c r="L91" s="43">
        <v>0</v>
      </c>
      <c r="M91" s="44">
        <v>0</v>
      </c>
      <c r="N91" s="45">
        <v>0</v>
      </c>
      <c r="O91" s="46">
        <f t="shared" si="23"/>
        <v>0</v>
      </c>
      <c r="P91" s="46"/>
      <c r="Q91" s="46"/>
      <c r="R91" s="46">
        <f t="shared" si="24"/>
        <v>0</v>
      </c>
      <c r="S91" s="46"/>
      <c r="T91" s="46">
        <f t="shared" si="25"/>
        <v>0</v>
      </c>
      <c r="U91" s="45">
        <f t="shared" si="26"/>
        <v>0</v>
      </c>
      <c r="V91" s="46">
        <f t="shared" si="30"/>
        <v>0</v>
      </c>
      <c r="AG91" s="18"/>
      <c r="AH91" s="18"/>
      <c r="AI91" s="18"/>
      <c r="AJ91" s="18"/>
      <c r="AK91" s="18"/>
    </row>
    <row r="92" spans="1:37" s="11" customFormat="1" ht="64.5" thickTop="1" thickBot="1">
      <c r="A92" s="57" t="str">
        <f t="shared" si="20"/>
        <v>a</v>
      </c>
      <c r="B92" s="12" t="s">
        <v>45</v>
      </c>
      <c r="C92" s="13" t="s">
        <v>46</v>
      </c>
      <c r="D92" s="14">
        <v>850</v>
      </c>
      <c r="E92" s="14">
        <f t="shared" ref="E92:G92" si="31">E93+E101+E102+E103</f>
        <v>750</v>
      </c>
      <c r="F92" s="15">
        <f t="shared" si="31"/>
        <v>172</v>
      </c>
      <c r="G92" s="15">
        <f t="shared" si="31"/>
        <v>162.39368999999999</v>
      </c>
      <c r="H92" s="16">
        <f t="shared" si="22"/>
        <v>0.94414936046511622</v>
      </c>
      <c r="I92" s="14">
        <v>24.970009999999995</v>
      </c>
      <c r="J92" s="14">
        <v>29.184190000000001</v>
      </c>
      <c r="K92" s="14">
        <f>K93+K101+K102+K103</f>
        <v>41.277779999999993</v>
      </c>
      <c r="L92" s="14">
        <v>35</v>
      </c>
      <c r="M92" s="15">
        <v>9.6063100000000077</v>
      </c>
      <c r="N92" s="16">
        <v>0.94414936046511622</v>
      </c>
      <c r="O92" s="17">
        <f t="shared" si="23"/>
        <v>9.6063100000000077</v>
      </c>
      <c r="P92" s="17">
        <f>P93+P101+P102+P103</f>
        <v>120</v>
      </c>
      <c r="Q92" s="17">
        <f>Q93+Q101+Q102+Q103</f>
        <v>463</v>
      </c>
      <c r="R92" s="17">
        <f t="shared" si="24"/>
        <v>352.60631000000001</v>
      </c>
      <c r="S92" s="17">
        <f>S93+S101+S102+S103</f>
        <v>464</v>
      </c>
      <c r="T92" s="17">
        <f t="shared" si="25"/>
        <v>746.39368999999999</v>
      </c>
      <c r="U92" s="16">
        <f t="shared" si="26"/>
        <v>0.99519158666666663</v>
      </c>
      <c r="V92" s="17">
        <f>V93+V101+V102+V103</f>
        <v>3.6063100000000077</v>
      </c>
      <c r="AG92" s="18"/>
      <c r="AH92" s="18"/>
      <c r="AI92" s="18"/>
      <c r="AJ92" s="18"/>
      <c r="AK92" s="18"/>
    </row>
    <row r="93" spans="1:37" s="11" customFormat="1" ht="18.75" thickTop="1">
      <c r="A93" s="57" t="str">
        <f t="shared" si="20"/>
        <v>a</v>
      </c>
      <c r="B93" s="19" t="s">
        <v>17</v>
      </c>
      <c r="C93" s="20" t="s">
        <v>18</v>
      </c>
      <c r="D93" s="21">
        <v>850</v>
      </c>
      <c r="E93" s="21">
        <f t="shared" ref="E93:G93" si="32">E94+E95+E96+E97+E98+E99+E100</f>
        <v>750</v>
      </c>
      <c r="F93" s="22">
        <f t="shared" si="32"/>
        <v>172</v>
      </c>
      <c r="G93" s="22">
        <f t="shared" si="32"/>
        <v>162.39368999999999</v>
      </c>
      <c r="H93" s="23">
        <f t="shared" si="22"/>
        <v>0.94414936046511622</v>
      </c>
      <c r="I93" s="21">
        <v>24.970009999999995</v>
      </c>
      <c r="J93" s="21">
        <v>29.184190000000001</v>
      </c>
      <c r="K93" s="21">
        <f>K94+K95+K96+K97+K98+K99+K100</f>
        <v>41.277779999999993</v>
      </c>
      <c r="L93" s="21">
        <v>35</v>
      </c>
      <c r="M93" s="22">
        <v>9.6063100000000077</v>
      </c>
      <c r="N93" s="23">
        <v>0.94414936046511622</v>
      </c>
      <c r="O93" s="24">
        <f t="shared" si="23"/>
        <v>9.6063100000000077</v>
      </c>
      <c r="P93" s="24">
        <f>P94+P95+P96+P97+P98+P99+P100</f>
        <v>120</v>
      </c>
      <c r="Q93" s="24">
        <f>Q94+Q95+Q96+Q97+Q98+Q99+Q100</f>
        <v>463</v>
      </c>
      <c r="R93" s="24">
        <f t="shared" si="24"/>
        <v>352.60631000000001</v>
      </c>
      <c r="S93" s="24">
        <f>S94+S95+S96+S97+S98+S99+S100</f>
        <v>464</v>
      </c>
      <c r="T93" s="24">
        <f t="shared" si="25"/>
        <v>746.39368999999999</v>
      </c>
      <c r="U93" s="23">
        <f t="shared" si="26"/>
        <v>0.99519158666666663</v>
      </c>
      <c r="V93" s="24">
        <f>V94+V95+V96+V97+V98+V99+V100</f>
        <v>3.6063100000000077</v>
      </c>
      <c r="AG93" s="18"/>
      <c r="AH93" s="18"/>
      <c r="AI93" s="18"/>
      <c r="AJ93" s="18"/>
      <c r="AK93" s="18"/>
    </row>
    <row r="94" spans="1:37" s="11" customFormat="1" ht="18" hidden="1">
      <c r="A94" s="57" t="str">
        <f t="shared" si="20"/>
        <v>b</v>
      </c>
      <c r="B94" s="25" t="s">
        <v>17</v>
      </c>
      <c r="C94" s="47" t="s">
        <v>19</v>
      </c>
      <c r="D94" s="32">
        <v>0</v>
      </c>
      <c r="E94" s="32">
        <v>0</v>
      </c>
      <c r="F94" s="33">
        <v>0</v>
      </c>
      <c r="G94" s="33">
        <v>0</v>
      </c>
      <c r="H94" s="34">
        <f t="shared" si="22"/>
        <v>0</v>
      </c>
      <c r="I94" s="32">
        <v>0</v>
      </c>
      <c r="J94" s="32">
        <v>0</v>
      </c>
      <c r="K94" s="32">
        <v>0</v>
      </c>
      <c r="L94" s="32">
        <v>0</v>
      </c>
      <c r="M94" s="33">
        <v>0</v>
      </c>
      <c r="N94" s="34">
        <v>0</v>
      </c>
      <c r="O94" s="35">
        <f t="shared" si="23"/>
        <v>0</v>
      </c>
      <c r="P94" s="35"/>
      <c r="Q94" s="35"/>
      <c r="R94" s="35">
        <f t="shared" si="24"/>
        <v>0</v>
      </c>
      <c r="S94" s="35"/>
      <c r="T94" s="35">
        <f t="shared" si="25"/>
        <v>0</v>
      </c>
      <c r="U94" s="34">
        <f t="shared" si="26"/>
        <v>0</v>
      </c>
      <c r="V94" s="35">
        <f t="shared" ref="V94:V103" si="33">E94-T94</f>
        <v>0</v>
      </c>
      <c r="AG94" s="18"/>
      <c r="AH94" s="18"/>
      <c r="AI94" s="18"/>
      <c r="AJ94" s="18"/>
      <c r="AK94" s="18"/>
    </row>
    <row r="95" spans="1:37" s="11" customFormat="1" ht="18">
      <c r="A95" s="57" t="str">
        <f t="shared" si="20"/>
        <v>a</v>
      </c>
      <c r="B95" s="25" t="s">
        <v>17</v>
      </c>
      <c r="C95" s="47" t="s">
        <v>23</v>
      </c>
      <c r="D95" s="32">
        <v>350</v>
      </c>
      <c r="E95" s="32">
        <v>350</v>
      </c>
      <c r="F95" s="33">
        <v>0</v>
      </c>
      <c r="G95" s="33">
        <v>0</v>
      </c>
      <c r="H95" s="34">
        <f t="shared" si="22"/>
        <v>0</v>
      </c>
      <c r="I95" s="32">
        <v>0</v>
      </c>
      <c r="J95" s="32">
        <v>0</v>
      </c>
      <c r="K95" s="32">
        <v>0</v>
      </c>
      <c r="L95" s="32">
        <v>0</v>
      </c>
      <c r="M95" s="33">
        <v>0</v>
      </c>
      <c r="N95" s="34">
        <v>0</v>
      </c>
      <c r="O95" s="35">
        <f t="shared" si="23"/>
        <v>0</v>
      </c>
      <c r="P95" s="35">
        <v>120</v>
      </c>
      <c r="Q95" s="35">
        <v>350</v>
      </c>
      <c r="R95" s="35">
        <f t="shared" si="24"/>
        <v>230</v>
      </c>
      <c r="S95" s="35">
        <v>114</v>
      </c>
      <c r="T95" s="35">
        <f t="shared" si="25"/>
        <v>234</v>
      </c>
      <c r="U95" s="34">
        <f t="shared" si="26"/>
        <v>0.66857142857142859</v>
      </c>
      <c r="V95" s="35">
        <f t="shared" si="33"/>
        <v>116</v>
      </c>
      <c r="AG95" s="18"/>
      <c r="AH95" s="18"/>
      <c r="AI95" s="18"/>
      <c r="AJ95" s="18"/>
      <c r="AK95" s="18"/>
    </row>
    <row r="96" spans="1:37" s="11" customFormat="1" ht="18" hidden="1">
      <c r="A96" s="57" t="str">
        <f t="shared" si="20"/>
        <v>b</v>
      </c>
      <c r="B96" s="25" t="s">
        <v>17</v>
      </c>
      <c r="C96" s="47" t="s">
        <v>25</v>
      </c>
      <c r="D96" s="32">
        <v>0</v>
      </c>
      <c r="E96" s="32">
        <v>0</v>
      </c>
      <c r="F96" s="33">
        <v>0</v>
      </c>
      <c r="G96" s="33">
        <v>0</v>
      </c>
      <c r="H96" s="34">
        <f t="shared" si="22"/>
        <v>0</v>
      </c>
      <c r="I96" s="32">
        <v>0</v>
      </c>
      <c r="J96" s="32">
        <v>0</v>
      </c>
      <c r="K96" s="32">
        <v>0</v>
      </c>
      <c r="L96" s="32">
        <v>0</v>
      </c>
      <c r="M96" s="33">
        <v>0</v>
      </c>
      <c r="N96" s="34">
        <v>0</v>
      </c>
      <c r="O96" s="35">
        <f t="shared" si="23"/>
        <v>0</v>
      </c>
      <c r="P96" s="35"/>
      <c r="Q96" s="35"/>
      <c r="R96" s="35">
        <f t="shared" si="24"/>
        <v>0</v>
      </c>
      <c r="S96" s="35"/>
      <c r="T96" s="35">
        <f t="shared" si="25"/>
        <v>0</v>
      </c>
      <c r="U96" s="34">
        <f t="shared" si="26"/>
        <v>0</v>
      </c>
      <c r="V96" s="35">
        <f t="shared" si="33"/>
        <v>0</v>
      </c>
      <c r="AG96" s="18"/>
      <c r="AH96" s="18"/>
      <c r="AI96" s="18"/>
      <c r="AJ96" s="18"/>
      <c r="AK96" s="18"/>
    </row>
    <row r="97" spans="1:37" s="11" customFormat="1" ht="18" hidden="1">
      <c r="A97" s="57" t="str">
        <f t="shared" si="20"/>
        <v>b</v>
      </c>
      <c r="B97" s="25" t="s">
        <v>17</v>
      </c>
      <c r="C97" s="47" t="s">
        <v>26</v>
      </c>
      <c r="D97" s="32">
        <v>0</v>
      </c>
      <c r="E97" s="32">
        <v>0</v>
      </c>
      <c r="F97" s="33">
        <v>0</v>
      </c>
      <c r="G97" s="33">
        <v>0</v>
      </c>
      <c r="H97" s="34">
        <f t="shared" si="22"/>
        <v>0</v>
      </c>
      <c r="I97" s="32">
        <v>0</v>
      </c>
      <c r="J97" s="32">
        <v>0</v>
      </c>
      <c r="K97" s="32">
        <v>0</v>
      </c>
      <c r="L97" s="32">
        <v>0</v>
      </c>
      <c r="M97" s="33">
        <v>0</v>
      </c>
      <c r="N97" s="34">
        <v>0</v>
      </c>
      <c r="O97" s="35">
        <f t="shared" si="23"/>
        <v>0</v>
      </c>
      <c r="P97" s="35"/>
      <c r="Q97" s="35"/>
      <c r="R97" s="35">
        <f t="shared" si="24"/>
        <v>0</v>
      </c>
      <c r="S97" s="35"/>
      <c r="T97" s="35">
        <f t="shared" si="25"/>
        <v>0</v>
      </c>
      <c r="U97" s="34">
        <f t="shared" si="26"/>
        <v>0</v>
      </c>
      <c r="V97" s="35">
        <f t="shared" si="33"/>
        <v>0</v>
      </c>
      <c r="AG97" s="18"/>
      <c r="AH97" s="18"/>
      <c r="AI97" s="18"/>
      <c r="AJ97" s="18"/>
      <c r="AK97" s="18"/>
    </row>
    <row r="98" spans="1:37" s="11" customFormat="1" ht="18" hidden="1">
      <c r="A98" s="57" t="str">
        <f t="shared" si="20"/>
        <v>b</v>
      </c>
      <c r="B98" s="25" t="s">
        <v>17</v>
      </c>
      <c r="C98" s="47" t="s">
        <v>27</v>
      </c>
      <c r="D98" s="32">
        <v>0</v>
      </c>
      <c r="E98" s="32">
        <v>0</v>
      </c>
      <c r="F98" s="33">
        <v>0</v>
      </c>
      <c r="G98" s="33">
        <v>0</v>
      </c>
      <c r="H98" s="34">
        <f t="shared" si="22"/>
        <v>0</v>
      </c>
      <c r="I98" s="32">
        <v>0</v>
      </c>
      <c r="J98" s="32">
        <v>0</v>
      </c>
      <c r="K98" s="32">
        <v>0</v>
      </c>
      <c r="L98" s="32">
        <v>0</v>
      </c>
      <c r="M98" s="33">
        <v>0</v>
      </c>
      <c r="N98" s="34">
        <v>0</v>
      </c>
      <c r="O98" s="35">
        <f t="shared" si="23"/>
        <v>0</v>
      </c>
      <c r="P98" s="35"/>
      <c r="Q98" s="35"/>
      <c r="R98" s="35">
        <f t="shared" si="24"/>
        <v>0</v>
      </c>
      <c r="S98" s="35"/>
      <c r="T98" s="35">
        <f t="shared" si="25"/>
        <v>0</v>
      </c>
      <c r="U98" s="34">
        <f t="shared" si="26"/>
        <v>0</v>
      </c>
      <c r="V98" s="35">
        <f t="shared" si="33"/>
        <v>0</v>
      </c>
      <c r="AG98" s="18"/>
      <c r="AH98" s="18"/>
      <c r="AI98" s="18"/>
      <c r="AJ98" s="18"/>
      <c r="AK98" s="18"/>
    </row>
    <row r="99" spans="1:37" s="11" customFormat="1" ht="18.75" thickBot="1">
      <c r="A99" s="57" t="str">
        <f t="shared" si="20"/>
        <v>a</v>
      </c>
      <c r="B99" s="25" t="s">
        <v>17</v>
      </c>
      <c r="C99" s="47" t="s">
        <v>28</v>
      </c>
      <c r="D99" s="27">
        <v>500</v>
      </c>
      <c r="E99" s="27">
        <v>400</v>
      </c>
      <c r="F99" s="28">
        <v>172</v>
      </c>
      <c r="G99" s="28">
        <v>162.39368999999999</v>
      </c>
      <c r="H99" s="29">
        <f t="shared" si="22"/>
        <v>0.94414936046511622</v>
      </c>
      <c r="I99" s="27">
        <v>24.970009999999995</v>
      </c>
      <c r="J99" s="27">
        <v>29.184190000000001</v>
      </c>
      <c r="K99" s="27">
        <v>41.277779999999993</v>
      </c>
      <c r="L99" s="27">
        <v>35</v>
      </c>
      <c r="M99" s="28">
        <v>9.6063100000000077</v>
      </c>
      <c r="N99" s="29">
        <v>0.94414936046511622</v>
      </c>
      <c r="O99" s="30">
        <f t="shared" si="23"/>
        <v>9.6063100000000077</v>
      </c>
      <c r="P99" s="30"/>
      <c r="Q99" s="30">
        <v>113</v>
      </c>
      <c r="R99" s="30">
        <f t="shared" si="24"/>
        <v>122.60631000000001</v>
      </c>
      <c r="S99" s="30">
        <v>350</v>
      </c>
      <c r="T99" s="30">
        <f t="shared" si="25"/>
        <v>512.39368999999999</v>
      </c>
      <c r="U99" s="29">
        <f t="shared" si="26"/>
        <v>1.2809842250000001</v>
      </c>
      <c r="V99" s="30">
        <f t="shared" si="33"/>
        <v>-112.39368999999999</v>
      </c>
      <c r="AG99" s="18"/>
      <c r="AH99" s="18"/>
      <c r="AI99" s="18"/>
      <c r="AJ99" s="18"/>
      <c r="AK99" s="18"/>
    </row>
    <row r="100" spans="1:37" s="11" customFormat="1" ht="18.75" hidden="1" thickBot="1">
      <c r="A100" s="57" t="str">
        <f t="shared" si="20"/>
        <v>b</v>
      </c>
      <c r="B100" s="25" t="s">
        <v>17</v>
      </c>
      <c r="C100" s="47" t="s">
        <v>29</v>
      </c>
      <c r="D100" s="32">
        <v>0</v>
      </c>
      <c r="E100" s="32">
        <v>0</v>
      </c>
      <c r="F100" s="33">
        <v>0</v>
      </c>
      <c r="G100" s="33">
        <v>0</v>
      </c>
      <c r="H100" s="34">
        <f t="shared" si="22"/>
        <v>0</v>
      </c>
      <c r="I100" s="32">
        <v>0</v>
      </c>
      <c r="J100" s="32">
        <v>0</v>
      </c>
      <c r="K100" s="32">
        <v>0</v>
      </c>
      <c r="L100" s="32">
        <v>0</v>
      </c>
      <c r="M100" s="33">
        <v>0</v>
      </c>
      <c r="N100" s="34">
        <v>0</v>
      </c>
      <c r="O100" s="35">
        <f t="shared" si="23"/>
        <v>0</v>
      </c>
      <c r="P100" s="35"/>
      <c r="Q100" s="35"/>
      <c r="R100" s="35">
        <f t="shared" si="24"/>
        <v>0</v>
      </c>
      <c r="S100" s="35"/>
      <c r="T100" s="35">
        <f t="shared" si="25"/>
        <v>0</v>
      </c>
      <c r="U100" s="34">
        <f t="shared" si="26"/>
        <v>0</v>
      </c>
      <c r="V100" s="35">
        <f t="shared" si="33"/>
        <v>0</v>
      </c>
      <c r="AG100" s="18"/>
      <c r="AH100" s="18"/>
      <c r="AI100" s="18"/>
      <c r="AJ100" s="18"/>
      <c r="AK100" s="18"/>
    </row>
    <row r="101" spans="1:37" s="11" customFormat="1" ht="16.5" hidden="1" thickBot="1">
      <c r="A101" s="57" t="str">
        <f t="shared" si="20"/>
        <v>b</v>
      </c>
      <c r="B101" s="19" t="s">
        <v>17</v>
      </c>
      <c r="C101" s="36" t="s">
        <v>30</v>
      </c>
      <c r="D101" s="37">
        <v>0</v>
      </c>
      <c r="E101" s="37">
        <v>0</v>
      </c>
      <c r="F101" s="38">
        <v>0</v>
      </c>
      <c r="G101" s="38">
        <v>0</v>
      </c>
      <c r="H101" s="39">
        <f t="shared" si="22"/>
        <v>0</v>
      </c>
      <c r="I101" s="37">
        <v>0</v>
      </c>
      <c r="J101" s="37">
        <v>0</v>
      </c>
      <c r="K101" s="37">
        <v>0</v>
      </c>
      <c r="L101" s="37">
        <v>0</v>
      </c>
      <c r="M101" s="38">
        <v>0</v>
      </c>
      <c r="N101" s="39">
        <v>0</v>
      </c>
      <c r="O101" s="40">
        <f t="shared" si="23"/>
        <v>0</v>
      </c>
      <c r="P101" s="40"/>
      <c r="Q101" s="40"/>
      <c r="R101" s="40">
        <f t="shared" si="24"/>
        <v>0</v>
      </c>
      <c r="S101" s="40"/>
      <c r="T101" s="40">
        <f t="shared" si="25"/>
        <v>0</v>
      </c>
      <c r="U101" s="39">
        <f t="shared" si="26"/>
        <v>0</v>
      </c>
      <c r="V101" s="40">
        <f t="shared" si="33"/>
        <v>0</v>
      </c>
      <c r="AG101" s="18"/>
      <c r="AH101" s="18"/>
      <c r="AI101" s="18"/>
      <c r="AJ101" s="18"/>
      <c r="AK101" s="18"/>
    </row>
    <row r="102" spans="1:37" s="11" customFormat="1" ht="16.5" hidden="1" thickBot="1">
      <c r="A102" s="57" t="str">
        <f t="shared" si="20"/>
        <v>b</v>
      </c>
      <c r="B102" s="19" t="s">
        <v>17</v>
      </c>
      <c r="C102" s="36" t="s">
        <v>31</v>
      </c>
      <c r="D102" s="37">
        <v>0</v>
      </c>
      <c r="E102" s="37">
        <v>0</v>
      </c>
      <c r="F102" s="38">
        <v>0</v>
      </c>
      <c r="G102" s="38">
        <v>0</v>
      </c>
      <c r="H102" s="39">
        <f t="shared" si="22"/>
        <v>0</v>
      </c>
      <c r="I102" s="37">
        <v>0</v>
      </c>
      <c r="J102" s="37">
        <v>0</v>
      </c>
      <c r="K102" s="37">
        <v>0</v>
      </c>
      <c r="L102" s="37">
        <v>0</v>
      </c>
      <c r="M102" s="38">
        <v>0</v>
      </c>
      <c r="N102" s="39">
        <v>0</v>
      </c>
      <c r="O102" s="40">
        <f t="shared" si="23"/>
        <v>0</v>
      </c>
      <c r="P102" s="40"/>
      <c r="Q102" s="40"/>
      <c r="R102" s="40">
        <f t="shared" si="24"/>
        <v>0</v>
      </c>
      <c r="S102" s="40"/>
      <c r="T102" s="40">
        <f t="shared" si="25"/>
        <v>0</v>
      </c>
      <c r="U102" s="39">
        <f t="shared" si="26"/>
        <v>0</v>
      </c>
      <c r="V102" s="40">
        <f t="shared" si="33"/>
        <v>0</v>
      </c>
      <c r="AG102" s="18"/>
      <c r="AH102" s="18"/>
      <c r="AI102" s="18"/>
      <c r="AJ102" s="18"/>
      <c r="AK102" s="18"/>
    </row>
    <row r="103" spans="1:37" s="11" customFormat="1" ht="16.5" hidden="1" thickBot="1">
      <c r="A103" s="57" t="str">
        <f t="shared" si="20"/>
        <v>b</v>
      </c>
      <c r="B103" s="41" t="s">
        <v>17</v>
      </c>
      <c r="C103" s="48" t="s">
        <v>32</v>
      </c>
      <c r="D103" s="43">
        <v>0</v>
      </c>
      <c r="E103" s="43">
        <v>0</v>
      </c>
      <c r="F103" s="44">
        <v>0</v>
      </c>
      <c r="G103" s="44">
        <v>0</v>
      </c>
      <c r="H103" s="45">
        <f t="shared" si="22"/>
        <v>0</v>
      </c>
      <c r="I103" s="43">
        <v>0</v>
      </c>
      <c r="J103" s="43">
        <v>0</v>
      </c>
      <c r="K103" s="43">
        <v>0</v>
      </c>
      <c r="L103" s="43">
        <v>0</v>
      </c>
      <c r="M103" s="44">
        <v>0</v>
      </c>
      <c r="N103" s="45">
        <v>0</v>
      </c>
      <c r="O103" s="46">
        <f t="shared" si="23"/>
        <v>0</v>
      </c>
      <c r="P103" s="46"/>
      <c r="Q103" s="46"/>
      <c r="R103" s="46">
        <f t="shared" si="24"/>
        <v>0</v>
      </c>
      <c r="S103" s="46"/>
      <c r="T103" s="46">
        <f t="shared" si="25"/>
        <v>0</v>
      </c>
      <c r="U103" s="45">
        <f t="shared" si="26"/>
        <v>0</v>
      </c>
      <c r="V103" s="46">
        <f t="shared" si="33"/>
        <v>0</v>
      </c>
      <c r="AG103" s="18"/>
      <c r="AH103" s="18"/>
      <c r="AI103" s="18"/>
      <c r="AJ103" s="18"/>
      <c r="AK103" s="18"/>
    </row>
    <row r="104" spans="1:37" s="11" customFormat="1" ht="116.25" customHeight="1" thickTop="1" thickBot="1">
      <c r="A104" s="57" t="str">
        <f t="shared" si="20"/>
        <v>a</v>
      </c>
      <c r="B104" s="12" t="s">
        <v>47</v>
      </c>
      <c r="C104" s="13" t="s">
        <v>48</v>
      </c>
      <c r="D104" s="14">
        <v>700</v>
      </c>
      <c r="E104" s="14">
        <f t="shared" ref="E104:G104" si="34">E105+E113+E114+E115</f>
        <v>450</v>
      </c>
      <c r="F104" s="15">
        <f t="shared" si="34"/>
        <v>202</v>
      </c>
      <c r="G104" s="15">
        <f t="shared" si="34"/>
        <v>196.98808</v>
      </c>
      <c r="H104" s="16">
        <f t="shared" si="22"/>
        <v>0.97518851485148517</v>
      </c>
      <c r="I104" s="14">
        <v>0</v>
      </c>
      <c r="J104" s="14">
        <v>77.617219999999975</v>
      </c>
      <c r="K104" s="14">
        <f>K105+K113+K114+K115</f>
        <v>29.540620000000018</v>
      </c>
      <c r="L104" s="14">
        <v>29.9</v>
      </c>
      <c r="M104" s="15">
        <v>5.0119200000000035</v>
      </c>
      <c r="N104" s="16">
        <v>0.97518851485148517</v>
      </c>
      <c r="O104" s="17">
        <f t="shared" si="23"/>
        <v>5.0119200000000035</v>
      </c>
      <c r="P104" s="17">
        <f>P105+P113+P114+P115</f>
        <v>110</v>
      </c>
      <c r="Q104" s="17">
        <f>Q105+Q113+Q114+Q115</f>
        <v>120</v>
      </c>
      <c r="R104" s="17">
        <f t="shared" si="24"/>
        <v>15.011920000000003</v>
      </c>
      <c r="S104" s="17">
        <f>S105+S113+S114+S115</f>
        <v>132.30000000000001</v>
      </c>
      <c r="T104" s="17">
        <f t="shared" si="25"/>
        <v>439.28807999999998</v>
      </c>
      <c r="U104" s="16">
        <f t="shared" si="26"/>
        <v>0.97619573333333332</v>
      </c>
      <c r="V104" s="17">
        <f>V105+V113+V114+V115</f>
        <v>10.711920000000021</v>
      </c>
      <c r="AG104" s="18"/>
      <c r="AH104" s="18"/>
      <c r="AI104" s="18"/>
      <c r="AJ104" s="18"/>
      <c r="AK104" s="18"/>
    </row>
    <row r="105" spans="1:37" s="11" customFormat="1" ht="18.75" thickTop="1">
      <c r="A105" s="57" t="str">
        <f t="shared" si="20"/>
        <v>a</v>
      </c>
      <c r="B105" s="19" t="s">
        <v>17</v>
      </c>
      <c r="C105" s="20" t="s">
        <v>18</v>
      </c>
      <c r="D105" s="21">
        <v>700</v>
      </c>
      <c r="E105" s="21">
        <f t="shared" ref="E105:G105" si="35">E106+E107+E108+E109+E110+E111+E112</f>
        <v>450</v>
      </c>
      <c r="F105" s="22">
        <f t="shared" si="35"/>
        <v>202</v>
      </c>
      <c r="G105" s="22">
        <f t="shared" si="35"/>
        <v>196.98808</v>
      </c>
      <c r="H105" s="23">
        <f t="shared" si="22"/>
        <v>0.97518851485148517</v>
      </c>
      <c r="I105" s="21">
        <v>0</v>
      </c>
      <c r="J105" s="21">
        <v>77.617219999999975</v>
      </c>
      <c r="K105" s="21">
        <f>K106+K107+K108+K109+K110+K111+K112</f>
        <v>29.540620000000018</v>
      </c>
      <c r="L105" s="21">
        <v>29.9</v>
      </c>
      <c r="M105" s="22">
        <v>5.0119200000000035</v>
      </c>
      <c r="N105" s="23">
        <v>0.97518851485148517</v>
      </c>
      <c r="O105" s="24">
        <f t="shared" si="23"/>
        <v>5.0119200000000035</v>
      </c>
      <c r="P105" s="24">
        <f>P106+P107+P108+P109+P110+P111+P112</f>
        <v>110</v>
      </c>
      <c r="Q105" s="24">
        <f>Q106+Q107+Q108+Q109+Q110+Q111+Q112</f>
        <v>120</v>
      </c>
      <c r="R105" s="24">
        <f t="shared" si="24"/>
        <v>15.011920000000003</v>
      </c>
      <c r="S105" s="24">
        <f>S106+S107+S108+S109+S110+S111+S112</f>
        <v>132.30000000000001</v>
      </c>
      <c r="T105" s="24">
        <f t="shared" si="25"/>
        <v>439.28807999999998</v>
      </c>
      <c r="U105" s="23">
        <f t="shared" si="26"/>
        <v>0.97619573333333332</v>
      </c>
      <c r="V105" s="24">
        <f>V106+V107+V108+V109+V110+V111+V112</f>
        <v>10.711920000000021</v>
      </c>
      <c r="AG105" s="18"/>
      <c r="AH105" s="18"/>
      <c r="AI105" s="18"/>
      <c r="AJ105" s="18"/>
      <c r="AK105" s="18"/>
    </row>
    <row r="106" spans="1:37" s="11" customFormat="1" ht="18" hidden="1">
      <c r="A106" s="57" t="str">
        <f t="shared" si="20"/>
        <v>b</v>
      </c>
      <c r="B106" s="25" t="s">
        <v>17</v>
      </c>
      <c r="C106" s="47" t="s">
        <v>19</v>
      </c>
      <c r="D106" s="32">
        <v>0</v>
      </c>
      <c r="E106" s="32">
        <v>0</v>
      </c>
      <c r="F106" s="33">
        <v>0</v>
      </c>
      <c r="G106" s="33">
        <v>0</v>
      </c>
      <c r="H106" s="34">
        <f t="shared" si="22"/>
        <v>0</v>
      </c>
      <c r="I106" s="32">
        <v>0</v>
      </c>
      <c r="J106" s="32">
        <v>0</v>
      </c>
      <c r="K106" s="32">
        <v>0</v>
      </c>
      <c r="L106" s="32">
        <v>0</v>
      </c>
      <c r="M106" s="33">
        <v>0</v>
      </c>
      <c r="N106" s="34">
        <v>0</v>
      </c>
      <c r="O106" s="35">
        <f t="shared" si="23"/>
        <v>0</v>
      </c>
      <c r="P106" s="35"/>
      <c r="Q106" s="35"/>
      <c r="R106" s="35">
        <f t="shared" si="24"/>
        <v>0</v>
      </c>
      <c r="S106" s="35"/>
      <c r="T106" s="35">
        <f t="shared" si="25"/>
        <v>0</v>
      </c>
      <c r="U106" s="34">
        <f t="shared" si="26"/>
        <v>0</v>
      </c>
      <c r="V106" s="35">
        <f t="shared" ref="V106:V115" si="36">E106-T106</f>
        <v>0</v>
      </c>
      <c r="AG106" s="18"/>
      <c r="AH106" s="18"/>
      <c r="AI106" s="18"/>
      <c r="AJ106" s="18"/>
      <c r="AK106" s="18"/>
    </row>
    <row r="107" spans="1:37" s="11" customFormat="1" ht="18.75" thickBot="1">
      <c r="A107" s="57" t="str">
        <f t="shared" si="20"/>
        <v>a</v>
      </c>
      <c r="B107" s="25" t="s">
        <v>17</v>
      </c>
      <c r="C107" s="47" t="s">
        <v>23</v>
      </c>
      <c r="D107" s="27">
        <v>700</v>
      </c>
      <c r="E107" s="27">
        <v>450</v>
      </c>
      <c r="F107" s="28">
        <v>202</v>
      </c>
      <c r="G107" s="28">
        <v>196.98808</v>
      </c>
      <c r="H107" s="29">
        <f t="shared" si="22"/>
        <v>0.97518851485148517</v>
      </c>
      <c r="I107" s="27">
        <v>0</v>
      </c>
      <c r="J107" s="27">
        <v>77.617219999999975</v>
      </c>
      <c r="K107" s="27">
        <v>29.540620000000018</v>
      </c>
      <c r="L107" s="27">
        <v>29.9</v>
      </c>
      <c r="M107" s="28">
        <v>5.0119200000000035</v>
      </c>
      <c r="N107" s="29">
        <v>0.97518851485148517</v>
      </c>
      <c r="O107" s="30">
        <f t="shared" si="23"/>
        <v>5.0119200000000035</v>
      </c>
      <c r="P107" s="30">
        <v>110</v>
      </c>
      <c r="Q107" s="30">
        <v>120</v>
      </c>
      <c r="R107" s="30">
        <f t="shared" si="24"/>
        <v>15.011920000000003</v>
      </c>
      <c r="S107" s="30">
        <v>132.30000000000001</v>
      </c>
      <c r="T107" s="30">
        <f t="shared" si="25"/>
        <v>439.28807999999998</v>
      </c>
      <c r="U107" s="29">
        <f t="shared" si="26"/>
        <v>0.97619573333333332</v>
      </c>
      <c r="V107" s="30">
        <f t="shared" si="36"/>
        <v>10.711920000000021</v>
      </c>
      <c r="AG107" s="18"/>
      <c r="AH107" s="18"/>
      <c r="AI107" s="18"/>
      <c r="AJ107" s="18"/>
      <c r="AK107" s="18"/>
    </row>
    <row r="108" spans="1:37" s="11" customFormat="1" ht="18.75" hidden="1" thickBot="1">
      <c r="A108" s="57" t="str">
        <f t="shared" si="20"/>
        <v>b</v>
      </c>
      <c r="B108" s="25" t="s">
        <v>17</v>
      </c>
      <c r="C108" s="47" t="s">
        <v>25</v>
      </c>
      <c r="D108" s="32">
        <v>0</v>
      </c>
      <c r="E108" s="32">
        <v>0</v>
      </c>
      <c r="F108" s="33">
        <v>0</v>
      </c>
      <c r="G108" s="33">
        <v>0</v>
      </c>
      <c r="H108" s="34">
        <f t="shared" si="22"/>
        <v>0</v>
      </c>
      <c r="I108" s="32">
        <v>0</v>
      </c>
      <c r="J108" s="32">
        <v>0</v>
      </c>
      <c r="K108" s="32">
        <v>0</v>
      </c>
      <c r="L108" s="32">
        <v>0</v>
      </c>
      <c r="M108" s="33">
        <v>0</v>
      </c>
      <c r="N108" s="34">
        <v>0</v>
      </c>
      <c r="O108" s="35">
        <f t="shared" si="23"/>
        <v>0</v>
      </c>
      <c r="P108" s="35"/>
      <c r="Q108" s="35"/>
      <c r="R108" s="35">
        <f t="shared" si="24"/>
        <v>0</v>
      </c>
      <c r="S108" s="35"/>
      <c r="T108" s="35">
        <f t="shared" si="25"/>
        <v>0</v>
      </c>
      <c r="U108" s="34">
        <f t="shared" si="26"/>
        <v>0</v>
      </c>
      <c r="V108" s="35">
        <f t="shared" si="36"/>
        <v>0</v>
      </c>
      <c r="AG108" s="18"/>
      <c r="AH108" s="18"/>
      <c r="AI108" s="18"/>
      <c r="AJ108" s="18"/>
      <c r="AK108" s="18"/>
    </row>
    <row r="109" spans="1:37" s="11" customFormat="1" ht="18.75" hidden="1" thickBot="1">
      <c r="A109" s="57" t="str">
        <f t="shared" si="20"/>
        <v>b</v>
      </c>
      <c r="B109" s="25" t="s">
        <v>17</v>
      </c>
      <c r="C109" s="47" t="s">
        <v>26</v>
      </c>
      <c r="D109" s="32">
        <v>0</v>
      </c>
      <c r="E109" s="32">
        <v>0</v>
      </c>
      <c r="F109" s="33">
        <v>0</v>
      </c>
      <c r="G109" s="33">
        <v>0</v>
      </c>
      <c r="H109" s="34">
        <f t="shared" si="22"/>
        <v>0</v>
      </c>
      <c r="I109" s="32">
        <v>0</v>
      </c>
      <c r="J109" s="32">
        <v>0</v>
      </c>
      <c r="K109" s="32">
        <v>0</v>
      </c>
      <c r="L109" s="32">
        <v>0</v>
      </c>
      <c r="M109" s="33">
        <v>0</v>
      </c>
      <c r="N109" s="34">
        <v>0</v>
      </c>
      <c r="O109" s="35">
        <f t="shared" si="23"/>
        <v>0</v>
      </c>
      <c r="P109" s="35"/>
      <c r="Q109" s="35"/>
      <c r="R109" s="35">
        <f t="shared" si="24"/>
        <v>0</v>
      </c>
      <c r="S109" s="35"/>
      <c r="T109" s="35">
        <f t="shared" si="25"/>
        <v>0</v>
      </c>
      <c r="U109" s="34">
        <f t="shared" si="26"/>
        <v>0</v>
      </c>
      <c r="V109" s="35">
        <f t="shared" si="36"/>
        <v>0</v>
      </c>
      <c r="AG109" s="18"/>
      <c r="AH109" s="18"/>
      <c r="AI109" s="18"/>
      <c r="AJ109" s="18"/>
      <c r="AK109" s="18"/>
    </row>
    <row r="110" spans="1:37" s="11" customFormat="1" ht="18.75" hidden="1" thickBot="1">
      <c r="A110" s="57" t="str">
        <f t="shared" si="20"/>
        <v>b</v>
      </c>
      <c r="B110" s="25" t="s">
        <v>17</v>
      </c>
      <c r="C110" s="47" t="s">
        <v>27</v>
      </c>
      <c r="D110" s="32">
        <v>0</v>
      </c>
      <c r="E110" s="32">
        <v>0</v>
      </c>
      <c r="F110" s="33">
        <v>0</v>
      </c>
      <c r="G110" s="33">
        <v>0</v>
      </c>
      <c r="H110" s="34">
        <f t="shared" si="22"/>
        <v>0</v>
      </c>
      <c r="I110" s="32">
        <v>0</v>
      </c>
      <c r="J110" s="32">
        <v>0</v>
      </c>
      <c r="K110" s="32">
        <v>0</v>
      </c>
      <c r="L110" s="32">
        <v>0</v>
      </c>
      <c r="M110" s="33">
        <v>0</v>
      </c>
      <c r="N110" s="34">
        <v>0</v>
      </c>
      <c r="O110" s="35">
        <f t="shared" si="23"/>
        <v>0</v>
      </c>
      <c r="P110" s="35"/>
      <c r="Q110" s="35"/>
      <c r="R110" s="35">
        <f t="shared" si="24"/>
        <v>0</v>
      </c>
      <c r="S110" s="35"/>
      <c r="T110" s="35">
        <f t="shared" si="25"/>
        <v>0</v>
      </c>
      <c r="U110" s="34">
        <f t="shared" si="26"/>
        <v>0</v>
      </c>
      <c r="V110" s="35">
        <f t="shared" si="36"/>
        <v>0</v>
      </c>
      <c r="AG110" s="18"/>
      <c r="AH110" s="18"/>
      <c r="AI110" s="18"/>
      <c r="AJ110" s="18"/>
      <c r="AK110" s="18"/>
    </row>
    <row r="111" spans="1:37" s="11" customFormat="1" ht="18.75" hidden="1" thickBot="1">
      <c r="A111" s="57" t="str">
        <f t="shared" si="20"/>
        <v>b</v>
      </c>
      <c r="B111" s="25" t="s">
        <v>17</v>
      </c>
      <c r="C111" s="47" t="s">
        <v>28</v>
      </c>
      <c r="D111" s="32">
        <v>0</v>
      </c>
      <c r="E111" s="32">
        <v>0</v>
      </c>
      <c r="F111" s="33">
        <v>0</v>
      </c>
      <c r="G111" s="33">
        <v>0</v>
      </c>
      <c r="H111" s="34">
        <f t="shared" si="22"/>
        <v>0</v>
      </c>
      <c r="I111" s="32">
        <v>0</v>
      </c>
      <c r="J111" s="32">
        <v>0</v>
      </c>
      <c r="K111" s="32">
        <v>0</v>
      </c>
      <c r="L111" s="32">
        <v>0</v>
      </c>
      <c r="M111" s="33">
        <v>0</v>
      </c>
      <c r="N111" s="34">
        <v>0</v>
      </c>
      <c r="O111" s="35">
        <f t="shared" si="23"/>
        <v>0</v>
      </c>
      <c r="P111" s="35"/>
      <c r="Q111" s="35"/>
      <c r="R111" s="35">
        <f t="shared" si="24"/>
        <v>0</v>
      </c>
      <c r="S111" s="35"/>
      <c r="T111" s="35">
        <f t="shared" si="25"/>
        <v>0</v>
      </c>
      <c r="U111" s="34">
        <f t="shared" si="26"/>
        <v>0</v>
      </c>
      <c r="V111" s="35">
        <f t="shared" si="36"/>
        <v>0</v>
      </c>
      <c r="AG111" s="18"/>
      <c r="AH111" s="18"/>
      <c r="AI111" s="18"/>
      <c r="AJ111" s="18"/>
      <c r="AK111" s="18"/>
    </row>
    <row r="112" spans="1:37" s="11" customFormat="1" ht="18.75" hidden="1" thickBot="1">
      <c r="A112" s="57" t="str">
        <f t="shared" si="20"/>
        <v>b</v>
      </c>
      <c r="B112" s="25" t="s">
        <v>17</v>
      </c>
      <c r="C112" s="47" t="s">
        <v>29</v>
      </c>
      <c r="D112" s="32">
        <v>0</v>
      </c>
      <c r="E112" s="32">
        <v>0</v>
      </c>
      <c r="F112" s="33">
        <v>0</v>
      </c>
      <c r="G112" s="33">
        <v>0</v>
      </c>
      <c r="H112" s="34">
        <f t="shared" si="22"/>
        <v>0</v>
      </c>
      <c r="I112" s="32">
        <v>0</v>
      </c>
      <c r="J112" s="32">
        <v>0</v>
      </c>
      <c r="K112" s="32">
        <v>0</v>
      </c>
      <c r="L112" s="32">
        <v>0</v>
      </c>
      <c r="M112" s="33">
        <v>0</v>
      </c>
      <c r="N112" s="34">
        <v>0</v>
      </c>
      <c r="O112" s="35">
        <f t="shared" si="23"/>
        <v>0</v>
      </c>
      <c r="P112" s="35"/>
      <c r="Q112" s="35"/>
      <c r="R112" s="35">
        <f t="shared" si="24"/>
        <v>0</v>
      </c>
      <c r="S112" s="35"/>
      <c r="T112" s="35">
        <f t="shared" si="25"/>
        <v>0</v>
      </c>
      <c r="U112" s="34">
        <f t="shared" si="26"/>
        <v>0</v>
      </c>
      <c r="V112" s="35">
        <f t="shared" si="36"/>
        <v>0</v>
      </c>
      <c r="AG112" s="18"/>
      <c r="AH112" s="18"/>
      <c r="AI112" s="18"/>
      <c r="AJ112" s="18"/>
      <c r="AK112" s="18"/>
    </row>
    <row r="113" spans="1:37" s="11" customFormat="1" ht="16.5" hidden="1" thickBot="1">
      <c r="A113" s="57" t="str">
        <f t="shared" si="20"/>
        <v>b</v>
      </c>
      <c r="B113" s="19" t="s">
        <v>17</v>
      </c>
      <c r="C113" s="36" t="s">
        <v>30</v>
      </c>
      <c r="D113" s="37">
        <v>0</v>
      </c>
      <c r="E113" s="37">
        <v>0</v>
      </c>
      <c r="F113" s="38">
        <v>0</v>
      </c>
      <c r="G113" s="38">
        <v>0</v>
      </c>
      <c r="H113" s="39">
        <f t="shared" si="22"/>
        <v>0</v>
      </c>
      <c r="I113" s="37">
        <v>0</v>
      </c>
      <c r="J113" s="37">
        <v>0</v>
      </c>
      <c r="K113" s="37">
        <v>0</v>
      </c>
      <c r="L113" s="37">
        <v>0</v>
      </c>
      <c r="M113" s="38">
        <v>0</v>
      </c>
      <c r="N113" s="39">
        <v>0</v>
      </c>
      <c r="O113" s="40">
        <f t="shared" si="23"/>
        <v>0</v>
      </c>
      <c r="P113" s="40"/>
      <c r="Q113" s="40"/>
      <c r="R113" s="40">
        <f t="shared" si="24"/>
        <v>0</v>
      </c>
      <c r="S113" s="40"/>
      <c r="T113" s="40">
        <f t="shared" si="25"/>
        <v>0</v>
      </c>
      <c r="U113" s="39">
        <f t="shared" si="26"/>
        <v>0</v>
      </c>
      <c r="V113" s="40">
        <f t="shared" si="36"/>
        <v>0</v>
      </c>
      <c r="AG113" s="18"/>
      <c r="AH113" s="18"/>
      <c r="AI113" s="18"/>
      <c r="AJ113" s="18"/>
      <c r="AK113" s="18"/>
    </row>
    <row r="114" spans="1:37" s="11" customFormat="1" ht="16.5" hidden="1" thickBot="1">
      <c r="A114" s="57" t="str">
        <f t="shared" si="20"/>
        <v>b</v>
      </c>
      <c r="B114" s="19" t="s">
        <v>17</v>
      </c>
      <c r="C114" s="36" t="s">
        <v>31</v>
      </c>
      <c r="D114" s="37">
        <v>0</v>
      </c>
      <c r="E114" s="37">
        <v>0</v>
      </c>
      <c r="F114" s="38">
        <v>0</v>
      </c>
      <c r="G114" s="38">
        <v>0</v>
      </c>
      <c r="H114" s="39">
        <f t="shared" si="22"/>
        <v>0</v>
      </c>
      <c r="I114" s="37">
        <v>0</v>
      </c>
      <c r="J114" s="37">
        <v>0</v>
      </c>
      <c r="K114" s="37">
        <v>0</v>
      </c>
      <c r="L114" s="37">
        <v>0</v>
      </c>
      <c r="M114" s="38">
        <v>0</v>
      </c>
      <c r="N114" s="39">
        <v>0</v>
      </c>
      <c r="O114" s="40">
        <f t="shared" si="23"/>
        <v>0</v>
      </c>
      <c r="P114" s="40"/>
      <c r="Q114" s="40"/>
      <c r="R114" s="40">
        <f t="shared" si="24"/>
        <v>0</v>
      </c>
      <c r="S114" s="40"/>
      <c r="T114" s="40">
        <f t="shared" si="25"/>
        <v>0</v>
      </c>
      <c r="U114" s="39">
        <f t="shared" si="26"/>
        <v>0</v>
      </c>
      <c r="V114" s="40">
        <f t="shared" si="36"/>
        <v>0</v>
      </c>
      <c r="AG114" s="18"/>
      <c r="AH114" s="18"/>
      <c r="AI114" s="18"/>
      <c r="AJ114" s="18"/>
      <c r="AK114" s="18"/>
    </row>
    <row r="115" spans="1:37" s="11" customFormat="1" ht="16.5" hidden="1" thickBot="1">
      <c r="A115" s="57" t="str">
        <f t="shared" si="20"/>
        <v>b</v>
      </c>
      <c r="B115" s="41" t="s">
        <v>17</v>
      </c>
      <c r="C115" s="48" t="s">
        <v>32</v>
      </c>
      <c r="D115" s="43">
        <v>0</v>
      </c>
      <c r="E115" s="43">
        <v>0</v>
      </c>
      <c r="F115" s="44">
        <v>0</v>
      </c>
      <c r="G115" s="44">
        <v>0</v>
      </c>
      <c r="H115" s="45">
        <f t="shared" si="22"/>
        <v>0</v>
      </c>
      <c r="I115" s="43">
        <v>0</v>
      </c>
      <c r="J115" s="43">
        <v>0</v>
      </c>
      <c r="K115" s="43">
        <v>0</v>
      </c>
      <c r="L115" s="43">
        <v>0</v>
      </c>
      <c r="M115" s="44">
        <v>0</v>
      </c>
      <c r="N115" s="45">
        <v>0</v>
      </c>
      <c r="O115" s="46">
        <f t="shared" si="23"/>
        <v>0</v>
      </c>
      <c r="P115" s="46"/>
      <c r="Q115" s="46"/>
      <c r="R115" s="46">
        <f t="shared" si="24"/>
        <v>0</v>
      </c>
      <c r="S115" s="46"/>
      <c r="T115" s="46">
        <f t="shared" si="25"/>
        <v>0</v>
      </c>
      <c r="U115" s="45">
        <f t="shared" si="26"/>
        <v>0</v>
      </c>
      <c r="V115" s="46">
        <f t="shared" si="36"/>
        <v>0</v>
      </c>
      <c r="AG115" s="18"/>
      <c r="AH115" s="18"/>
      <c r="AI115" s="18"/>
      <c r="AJ115" s="18"/>
      <c r="AK115" s="18"/>
    </row>
    <row r="116" spans="1:37" s="11" customFormat="1" ht="136.5" thickTop="1" thickBot="1">
      <c r="A116" s="57" t="str">
        <f t="shared" si="20"/>
        <v>a</v>
      </c>
      <c r="B116" s="12" t="s">
        <v>49</v>
      </c>
      <c r="C116" s="50" t="s">
        <v>50</v>
      </c>
      <c r="D116" s="51">
        <v>1700</v>
      </c>
      <c r="E116" s="51">
        <f t="shared" ref="E116:G116" si="37">E117+E125+E126+E127</f>
        <v>1700</v>
      </c>
      <c r="F116" s="52">
        <f t="shared" si="37"/>
        <v>0</v>
      </c>
      <c r="G116" s="52">
        <f t="shared" si="37"/>
        <v>0</v>
      </c>
      <c r="H116" s="53">
        <f t="shared" si="22"/>
        <v>0</v>
      </c>
      <c r="I116" s="51">
        <v>0</v>
      </c>
      <c r="J116" s="51">
        <v>0</v>
      </c>
      <c r="K116" s="51">
        <f>K117+K125+K126+K127</f>
        <v>0</v>
      </c>
      <c r="L116" s="51">
        <v>0</v>
      </c>
      <c r="M116" s="52">
        <v>0</v>
      </c>
      <c r="N116" s="53">
        <v>0</v>
      </c>
      <c r="O116" s="54">
        <f t="shared" si="23"/>
        <v>0</v>
      </c>
      <c r="P116" s="54">
        <f>P117+P125+P126+P127</f>
        <v>0</v>
      </c>
      <c r="Q116" s="54">
        <f>Q117+Q125+Q126+Q127</f>
        <v>0</v>
      </c>
      <c r="R116" s="54">
        <f t="shared" si="24"/>
        <v>0</v>
      </c>
      <c r="S116" s="54">
        <f>S117+S125+S126+S127</f>
        <v>1700</v>
      </c>
      <c r="T116" s="54">
        <f t="shared" si="25"/>
        <v>1700</v>
      </c>
      <c r="U116" s="53">
        <f t="shared" si="26"/>
        <v>1</v>
      </c>
      <c r="V116" s="54">
        <f>V117+V125+V126+V127</f>
        <v>0</v>
      </c>
      <c r="AG116" s="18"/>
      <c r="AH116" s="18"/>
      <c r="AI116" s="18"/>
      <c r="AJ116" s="18"/>
      <c r="AK116" s="18"/>
    </row>
    <row r="117" spans="1:37" s="11" customFormat="1" ht="16.5" thickTop="1">
      <c r="A117" s="57" t="str">
        <f t="shared" si="20"/>
        <v>a</v>
      </c>
      <c r="B117" s="19" t="s">
        <v>17</v>
      </c>
      <c r="C117" s="36" t="s">
        <v>18</v>
      </c>
      <c r="D117" s="37">
        <v>1700</v>
      </c>
      <c r="E117" s="37">
        <f t="shared" ref="E117:G117" si="38">E118+E119+E120+E121+E122+E123+E124</f>
        <v>1700</v>
      </c>
      <c r="F117" s="38">
        <f t="shared" si="38"/>
        <v>0</v>
      </c>
      <c r="G117" s="38">
        <f t="shared" si="38"/>
        <v>0</v>
      </c>
      <c r="H117" s="39">
        <f t="shared" si="22"/>
        <v>0</v>
      </c>
      <c r="I117" s="37">
        <v>0</v>
      </c>
      <c r="J117" s="37">
        <v>0</v>
      </c>
      <c r="K117" s="37">
        <f>K118+K119+K120+K121+K122+K123+K124</f>
        <v>0</v>
      </c>
      <c r="L117" s="37">
        <v>0</v>
      </c>
      <c r="M117" s="38">
        <v>0</v>
      </c>
      <c r="N117" s="39">
        <v>0</v>
      </c>
      <c r="O117" s="40">
        <f t="shared" si="23"/>
        <v>0</v>
      </c>
      <c r="P117" s="40">
        <f>P118+P119+P120+P121+P122+P123+P124</f>
        <v>0</v>
      </c>
      <c r="Q117" s="40">
        <f>Q118+Q119+Q120+Q121+Q122+Q123+Q124</f>
        <v>0</v>
      </c>
      <c r="R117" s="40">
        <f t="shared" si="24"/>
        <v>0</v>
      </c>
      <c r="S117" s="40">
        <f>S118+S119+S120+S121+S122+S123+S124</f>
        <v>1700</v>
      </c>
      <c r="T117" s="40">
        <f t="shared" si="25"/>
        <v>1700</v>
      </c>
      <c r="U117" s="39">
        <f t="shared" si="26"/>
        <v>1</v>
      </c>
      <c r="V117" s="40">
        <f>V118+V119+V120+V121+V122+V123+V124</f>
        <v>0</v>
      </c>
      <c r="AG117" s="18"/>
      <c r="AH117" s="18"/>
      <c r="AI117" s="18"/>
      <c r="AJ117" s="18"/>
      <c r="AK117" s="18"/>
    </row>
    <row r="118" spans="1:37" s="11" customFormat="1" ht="18" hidden="1">
      <c r="A118" s="57" t="str">
        <f t="shared" si="20"/>
        <v>b</v>
      </c>
      <c r="B118" s="25" t="s">
        <v>17</v>
      </c>
      <c r="C118" s="47" t="s">
        <v>19</v>
      </c>
      <c r="D118" s="32">
        <v>0</v>
      </c>
      <c r="E118" s="32">
        <v>0</v>
      </c>
      <c r="F118" s="33">
        <v>0</v>
      </c>
      <c r="G118" s="33">
        <v>0</v>
      </c>
      <c r="H118" s="34">
        <f t="shared" si="22"/>
        <v>0</v>
      </c>
      <c r="I118" s="32">
        <v>0</v>
      </c>
      <c r="J118" s="32">
        <v>0</v>
      </c>
      <c r="K118" s="32">
        <v>0</v>
      </c>
      <c r="L118" s="32">
        <v>0</v>
      </c>
      <c r="M118" s="33">
        <v>0</v>
      </c>
      <c r="N118" s="34">
        <v>0</v>
      </c>
      <c r="O118" s="35">
        <f t="shared" si="23"/>
        <v>0</v>
      </c>
      <c r="P118" s="35"/>
      <c r="Q118" s="35"/>
      <c r="R118" s="35">
        <f t="shared" si="24"/>
        <v>0</v>
      </c>
      <c r="S118" s="35"/>
      <c r="T118" s="35">
        <f t="shared" si="25"/>
        <v>0</v>
      </c>
      <c r="U118" s="34">
        <f t="shared" si="26"/>
        <v>0</v>
      </c>
      <c r="V118" s="35">
        <f t="shared" ref="V118:V127" si="39">E118-T118</f>
        <v>0</v>
      </c>
      <c r="AG118" s="18"/>
      <c r="AH118" s="18"/>
      <c r="AI118" s="18"/>
      <c r="AJ118" s="18"/>
      <c r="AK118" s="18"/>
    </row>
    <row r="119" spans="1:37" s="11" customFormat="1" ht="18.75" thickBot="1">
      <c r="A119" s="57" t="str">
        <f t="shared" si="20"/>
        <v>a</v>
      </c>
      <c r="B119" s="25" t="s">
        <v>17</v>
      </c>
      <c r="C119" s="47" t="s">
        <v>23</v>
      </c>
      <c r="D119" s="32">
        <v>1700</v>
      </c>
      <c r="E119" s="32">
        <v>1700</v>
      </c>
      <c r="F119" s="33">
        <v>0</v>
      </c>
      <c r="G119" s="33">
        <v>0</v>
      </c>
      <c r="H119" s="34">
        <f t="shared" si="22"/>
        <v>0</v>
      </c>
      <c r="I119" s="32">
        <v>0</v>
      </c>
      <c r="J119" s="32">
        <v>0</v>
      </c>
      <c r="K119" s="32">
        <v>0</v>
      </c>
      <c r="L119" s="32">
        <v>0</v>
      </c>
      <c r="M119" s="33">
        <v>0</v>
      </c>
      <c r="N119" s="34">
        <v>0</v>
      </c>
      <c r="O119" s="35">
        <f t="shared" si="23"/>
        <v>0</v>
      </c>
      <c r="P119" s="35"/>
      <c r="Q119" s="35"/>
      <c r="R119" s="35">
        <f t="shared" si="24"/>
        <v>0</v>
      </c>
      <c r="S119" s="35">
        <v>1700</v>
      </c>
      <c r="T119" s="35">
        <f t="shared" si="25"/>
        <v>1700</v>
      </c>
      <c r="U119" s="34">
        <f t="shared" si="26"/>
        <v>1</v>
      </c>
      <c r="V119" s="35">
        <f t="shared" si="39"/>
        <v>0</v>
      </c>
      <c r="AG119" s="18"/>
      <c r="AH119" s="18"/>
      <c r="AI119" s="18"/>
      <c r="AJ119" s="18"/>
      <c r="AK119" s="18"/>
    </row>
    <row r="120" spans="1:37" s="11" customFormat="1" ht="18.75" hidden="1" thickBot="1">
      <c r="A120" s="57" t="str">
        <f t="shared" si="20"/>
        <v>b</v>
      </c>
      <c r="B120" s="25" t="s">
        <v>17</v>
      </c>
      <c r="C120" s="47" t="s">
        <v>25</v>
      </c>
      <c r="D120" s="32">
        <v>0</v>
      </c>
      <c r="E120" s="32">
        <v>0</v>
      </c>
      <c r="F120" s="33">
        <v>0</v>
      </c>
      <c r="G120" s="33">
        <v>0</v>
      </c>
      <c r="H120" s="34">
        <f t="shared" si="22"/>
        <v>0</v>
      </c>
      <c r="I120" s="32">
        <v>0</v>
      </c>
      <c r="J120" s="32">
        <v>0</v>
      </c>
      <c r="K120" s="32">
        <v>0</v>
      </c>
      <c r="L120" s="32">
        <v>0</v>
      </c>
      <c r="M120" s="33">
        <v>0</v>
      </c>
      <c r="N120" s="34">
        <v>0</v>
      </c>
      <c r="O120" s="35">
        <f t="shared" si="23"/>
        <v>0</v>
      </c>
      <c r="P120" s="35"/>
      <c r="Q120" s="35"/>
      <c r="R120" s="35">
        <f t="shared" si="24"/>
        <v>0</v>
      </c>
      <c r="S120" s="35"/>
      <c r="T120" s="35">
        <f t="shared" si="25"/>
        <v>0</v>
      </c>
      <c r="U120" s="34">
        <f t="shared" si="26"/>
        <v>0</v>
      </c>
      <c r="V120" s="35">
        <f t="shared" si="39"/>
        <v>0</v>
      </c>
      <c r="AG120" s="18"/>
      <c r="AH120" s="18"/>
      <c r="AI120" s="18"/>
      <c r="AJ120" s="18"/>
      <c r="AK120" s="18"/>
    </row>
    <row r="121" spans="1:37" s="11" customFormat="1" ht="18.75" hidden="1" thickBot="1">
      <c r="A121" s="57" t="str">
        <f t="shared" si="20"/>
        <v>b</v>
      </c>
      <c r="B121" s="25" t="s">
        <v>17</v>
      </c>
      <c r="C121" s="47" t="s">
        <v>26</v>
      </c>
      <c r="D121" s="32">
        <v>0</v>
      </c>
      <c r="E121" s="32">
        <v>0</v>
      </c>
      <c r="F121" s="33">
        <v>0</v>
      </c>
      <c r="G121" s="33">
        <v>0</v>
      </c>
      <c r="H121" s="34">
        <f t="shared" si="22"/>
        <v>0</v>
      </c>
      <c r="I121" s="32">
        <v>0</v>
      </c>
      <c r="J121" s="32">
        <v>0</v>
      </c>
      <c r="K121" s="32">
        <v>0</v>
      </c>
      <c r="L121" s="32">
        <v>0</v>
      </c>
      <c r="M121" s="33">
        <v>0</v>
      </c>
      <c r="N121" s="34">
        <v>0</v>
      </c>
      <c r="O121" s="35">
        <f t="shared" si="23"/>
        <v>0</v>
      </c>
      <c r="P121" s="35"/>
      <c r="Q121" s="35"/>
      <c r="R121" s="35">
        <f t="shared" si="24"/>
        <v>0</v>
      </c>
      <c r="S121" s="35"/>
      <c r="T121" s="35">
        <f t="shared" si="25"/>
        <v>0</v>
      </c>
      <c r="U121" s="34">
        <f t="shared" si="26"/>
        <v>0</v>
      </c>
      <c r="V121" s="35">
        <f t="shared" si="39"/>
        <v>0</v>
      </c>
      <c r="AG121" s="18"/>
      <c r="AH121" s="18"/>
      <c r="AI121" s="18"/>
      <c r="AJ121" s="18"/>
      <c r="AK121" s="18"/>
    </row>
    <row r="122" spans="1:37" s="11" customFormat="1" ht="18.75" hidden="1" thickBot="1">
      <c r="A122" s="57" t="str">
        <f t="shared" si="20"/>
        <v>b</v>
      </c>
      <c r="B122" s="25" t="s">
        <v>17</v>
      </c>
      <c r="C122" s="47" t="s">
        <v>27</v>
      </c>
      <c r="D122" s="32">
        <v>0</v>
      </c>
      <c r="E122" s="32">
        <v>0</v>
      </c>
      <c r="F122" s="33">
        <v>0</v>
      </c>
      <c r="G122" s="33">
        <v>0</v>
      </c>
      <c r="H122" s="34">
        <f t="shared" si="22"/>
        <v>0</v>
      </c>
      <c r="I122" s="32">
        <v>0</v>
      </c>
      <c r="J122" s="32">
        <v>0</v>
      </c>
      <c r="K122" s="32">
        <v>0</v>
      </c>
      <c r="L122" s="32">
        <v>0</v>
      </c>
      <c r="M122" s="33">
        <v>0</v>
      </c>
      <c r="N122" s="34">
        <v>0</v>
      </c>
      <c r="O122" s="35">
        <f t="shared" si="23"/>
        <v>0</v>
      </c>
      <c r="P122" s="35"/>
      <c r="Q122" s="35"/>
      <c r="R122" s="35">
        <f t="shared" si="24"/>
        <v>0</v>
      </c>
      <c r="S122" s="35"/>
      <c r="T122" s="35">
        <f t="shared" si="25"/>
        <v>0</v>
      </c>
      <c r="U122" s="34">
        <f t="shared" si="26"/>
        <v>0</v>
      </c>
      <c r="V122" s="35">
        <f t="shared" si="39"/>
        <v>0</v>
      </c>
      <c r="AG122" s="18"/>
      <c r="AH122" s="18"/>
      <c r="AI122" s="18"/>
      <c r="AJ122" s="18"/>
      <c r="AK122" s="18"/>
    </row>
    <row r="123" spans="1:37" s="11" customFormat="1" ht="18.75" hidden="1" thickBot="1">
      <c r="A123" s="57" t="str">
        <f t="shared" si="20"/>
        <v>b</v>
      </c>
      <c r="B123" s="25" t="s">
        <v>17</v>
      </c>
      <c r="C123" s="47" t="s">
        <v>28</v>
      </c>
      <c r="D123" s="32">
        <v>0</v>
      </c>
      <c r="E123" s="32">
        <v>0</v>
      </c>
      <c r="F123" s="33">
        <v>0</v>
      </c>
      <c r="G123" s="33">
        <v>0</v>
      </c>
      <c r="H123" s="34">
        <f t="shared" si="22"/>
        <v>0</v>
      </c>
      <c r="I123" s="32">
        <v>0</v>
      </c>
      <c r="J123" s="32">
        <v>0</v>
      </c>
      <c r="K123" s="32">
        <v>0</v>
      </c>
      <c r="L123" s="32">
        <v>0</v>
      </c>
      <c r="M123" s="33">
        <v>0</v>
      </c>
      <c r="N123" s="34">
        <v>0</v>
      </c>
      <c r="O123" s="35">
        <f t="shared" si="23"/>
        <v>0</v>
      </c>
      <c r="P123" s="35"/>
      <c r="Q123" s="35"/>
      <c r="R123" s="35">
        <f t="shared" si="24"/>
        <v>0</v>
      </c>
      <c r="S123" s="35"/>
      <c r="T123" s="35">
        <f t="shared" si="25"/>
        <v>0</v>
      </c>
      <c r="U123" s="34">
        <f t="shared" si="26"/>
        <v>0</v>
      </c>
      <c r="V123" s="35">
        <f t="shared" si="39"/>
        <v>0</v>
      </c>
      <c r="AG123" s="18"/>
      <c r="AH123" s="18"/>
      <c r="AI123" s="18"/>
      <c r="AJ123" s="18"/>
      <c r="AK123" s="18"/>
    </row>
    <row r="124" spans="1:37" s="11" customFormat="1" ht="18.75" hidden="1" thickBot="1">
      <c r="A124" s="57" t="str">
        <f t="shared" si="20"/>
        <v>b</v>
      </c>
      <c r="B124" s="25" t="s">
        <v>17</v>
      </c>
      <c r="C124" s="47" t="s">
        <v>29</v>
      </c>
      <c r="D124" s="32">
        <v>0</v>
      </c>
      <c r="E124" s="32">
        <v>0</v>
      </c>
      <c r="F124" s="33">
        <v>0</v>
      </c>
      <c r="G124" s="33">
        <v>0</v>
      </c>
      <c r="H124" s="34">
        <f t="shared" si="22"/>
        <v>0</v>
      </c>
      <c r="I124" s="32">
        <v>0</v>
      </c>
      <c r="J124" s="32">
        <v>0</v>
      </c>
      <c r="K124" s="32">
        <v>0</v>
      </c>
      <c r="L124" s="32">
        <v>0</v>
      </c>
      <c r="M124" s="33">
        <v>0</v>
      </c>
      <c r="N124" s="34">
        <v>0</v>
      </c>
      <c r="O124" s="35">
        <f t="shared" si="23"/>
        <v>0</v>
      </c>
      <c r="P124" s="35"/>
      <c r="Q124" s="35"/>
      <c r="R124" s="35">
        <f t="shared" si="24"/>
        <v>0</v>
      </c>
      <c r="S124" s="35"/>
      <c r="T124" s="35">
        <f t="shared" si="25"/>
        <v>0</v>
      </c>
      <c r="U124" s="34">
        <f t="shared" si="26"/>
        <v>0</v>
      </c>
      <c r="V124" s="35">
        <f t="shared" si="39"/>
        <v>0</v>
      </c>
      <c r="AG124" s="18"/>
      <c r="AH124" s="18"/>
      <c r="AI124" s="18"/>
      <c r="AJ124" s="18"/>
      <c r="AK124" s="18"/>
    </row>
    <row r="125" spans="1:37" s="11" customFormat="1" ht="16.5" hidden="1" thickBot="1">
      <c r="A125" s="57" t="str">
        <f t="shared" si="20"/>
        <v>b</v>
      </c>
      <c r="B125" s="19" t="s">
        <v>17</v>
      </c>
      <c r="C125" s="36" t="s">
        <v>30</v>
      </c>
      <c r="D125" s="37">
        <v>0</v>
      </c>
      <c r="E125" s="37">
        <v>0</v>
      </c>
      <c r="F125" s="38">
        <v>0</v>
      </c>
      <c r="G125" s="38">
        <v>0</v>
      </c>
      <c r="H125" s="39">
        <f t="shared" si="22"/>
        <v>0</v>
      </c>
      <c r="I125" s="37">
        <v>0</v>
      </c>
      <c r="J125" s="37">
        <v>0</v>
      </c>
      <c r="K125" s="32">
        <v>0</v>
      </c>
      <c r="L125" s="32">
        <v>0</v>
      </c>
      <c r="M125" s="38">
        <v>0</v>
      </c>
      <c r="N125" s="39">
        <v>0</v>
      </c>
      <c r="O125" s="40">
        <f t="shared" si="23"/>
        <v>0</v>
      </c>
      <c r="P125" s="40"/>
      <c r="Q125" s="40"/>
      <c r="R125" s="40">
        <f t="shared" si="24"/>
        <v>0</v>
      </c>
      <c r="S125" s="40"/>
      <c r="T125" s="40">
        <f t="shared" si="25"/>
        <v>0</v>
      </c>
      <c r="U125" s="39">
        <f t="shared" si="26"/>
        <v>0</v>
      </c>
      <c r="V125" s="40">
        <f t="shared" si="39"/>
        <v>0</v>
      </c>
      <c r="AG125" s="18"/>
      <c r="AH125" s="18"/>
      <c r="AI125" s="18"/>
      <c r="AJ125" s="18"/>
      <c r="AK125" s="18"/>
    </row>
    <row r="126" spans="1:37" s="11" customFormat="1" ht="16.5" hidden="1" thickBot="1">
      <c r="A126" s="57" t="str">
        <f t="shared" si="20"/>
        <v>b</v>
      </c>
      <c r="B126" s="19" t="s">
        <v>17</v>
      </c>
      <c r="C126" s="36" t="s">
        <v>31</v>
      </c>
      <c r="D126" s="37">
        <v>0</v>
      </c>
      <c r="E126" s="37">
        <v>0</v>
      </c>
      <c r="F126" s="38">
        <v>0</v>
      </c>
      <c r="G126" s="38">
        <v>0</v>
      </c>
      <c r="H126" s="39">
        <f t="shared" si="22"/>
        <v>0</v>
      </c>
      <c r="I126" s="37">
        <v>0</v>
      </c>
      <c r="J126" s="37">
        <v>0</v>
      </c>
      <c r="K126" s="37">
        <v>0</v>
      </c>
      <c r="L126" s="37">
        <v>0</v>
      </c>
      <c r="M126" s="38">
        <v>0</v>
      </c>
      <c r="N126" s="39">
        <v>0</v>
      </c>
      <c r="O126" s="40">
        <f t="shared" si="23"/>
        <v>0</v>
      </c>
      <c r="P126" s="40"/>
      <c r="Q126" s="40"/>
      <c r="R126" s="40">
        <f t="shared" si="24"/>
        <v>0</v>
      </c>
      <c r="S126" s="40"/>
      <c r="T126" s="40">
        <f t="shared" si="25"/>
        <v>0</v>
      </c>
      <c r="U126" s="39">
        <f t="shared" si="26"/>
        <v>0</v>
      </c>
      <c r="V126" s="40">
        <f t="shared" si="39"/>
        <v>0</v>
      </c>
      <c r="AG126" s="18"/>
      <c r="AH126" s="18"/>
      <c r="AI126" s="18"/>
      <c r="AJ126" s="18"/>
      <c r="AK126" s="18"/>
    </row>
    <row r="127" spans="1:37" s="11" customFormat="1" ht="16.5" hidden="1" thickBot="1">
      <c r="A127" s="57" t="str">
        <f t="shared" si="20"/>
        <v>b</v>
      </c>
      <c r="B127" s="41" t="s">
        <v>17</v>
      </c>
      <c r="C127" s="48" t="s">
        <v>32</v>
      </c>
      <c r="D127" s="43">
        <v>0</v>
      </c>
      <c r="E127" s="43">
        <v>0</v>
      </c>
      <c r="F127" s="44">
        <v>0</v>
      </c>
      <c r="G127" s="44">
        <v>0</v>
      </c>
      <c r="H127" s="45">
        <f t="shared" si="22"/>
        <v>0</v>
      </c>
      <c r="I127" s="43">
        <v>0</v>
      </c>
      <c r="J127" s="43">
        <v>0</v>
      </c>
      <c r="K127" s="43">
        <v>0</v>
      </c>
      <c r="L127" s="43">
        <v>0</v>
      </c>
      <c r="M127" s="44">
        <v>0</v>
      </c>
      <c r="N127" s="45">
        <v>0</v>
      </c>
      <c r="O127" s="46">
        <f t="shared" si="23"/>
        <v>0</v>
      </c>
      <c r="P127" s="46"/>
      <c r="Q127" s="46"/>
      <c r="R127" s="46">
        <f t="shared" si="24"/>
        <v>0</v>
      </c>
      <c r="S127" s="46"/>
      <c r="T127" s="46">
        <f t="shared" si="25"/>
        <v>0</v>
      </c>
      <c r="U127" s="45">
        <f t="shared" si="26"/>
        <v>0</v>
      </c>
      <c r="V127" s="46">
        <f t="shared" si="39"/>
        <v>0</v>
      </c>
      <c r="AG127" s="18"/>
      <c r="AH127" s="18"/>
      <c r="AI127" s="18"/>
      <c r="AJ127" s="18"/>
      <c r="AK127" s="18"/>
    </row>
    <row r="128" spans="1:37" s="11" customFormat="1" ht="122.25" customHeight="1" thickTop="1" thickBot="1">
      <c r="A128" s="57" t="str">
        <f t="shared" si="20"/>
        <v>a</v>
      </c>
      <c r="B128" s="12" t="s">
        <v>51</v>
      </c>
      <c r="C128" s="13" t="s">
        <v>52</v>
      </c>
      <c r="D128" s="14">
        <v>541</v>
      </c>
      <c r="E128" s="14">
        <f t="shared" ref="E128:G128" si="40">E129+E137+E138+E139</f>
        <v>461</v>
      </c>
      <c r="F128" s="15">
        <f t="shared" si="40"/>
        <v>145.69999999999999</v>
      </c>
      <c r="G128" s="15">
        <f t="shared" si="40"/>
        <v>109.229</v>
      </c>
      <c r="H128" s="16">
        <f t="shared" si="22"/>
        <v>0.74968428277282095</v>
      </c>
      <c r="I128" s="14">
        <v>4.2789999999999999</v>
      </c>
      <c r="J128" s="14">
        <v>88.242999999999995</v>
      </c>
      <c r="K128" s="14">
        <f>K129+K137+K138+K139</f>
        <v>4.2070000000000007</v>
      </c>
      <c r="L128" s="14">
        <v>4.3</v>
      </c>
      <c r="M128" s="15">
        <v>36.470999999999989</v>
      </c>
      <c r="N128" s="16">
        <v>0.74968428277282095</v>
      </c>
      <c r="O128" s="17">
        <f t="shared" si="23"/>
        <v>36.470999999999989</v>
      </c>
      <c r="P128" s="17">
        <f>P129+P137+P138+P139</f>
        <v>39.5</v>
      </c>
      <c r="Q128" s="17">
        <f>Q129+Q137+Q138+Q139</f>
        <v>218</v>
      </c>
      <c r="R128" s="17">
        <f t="shared" si="24"/>
        <v>214.971</v>
      </c>
      <c r="S128" s="17">
        <f>S129+S137+S138+S139</f>
        <v>226.89999999999998</v>
      </c>
      <c r="T128" s="17">
        <f t="shared" si="25"/>
        <v>375.62899999999996</v>
      </c>
      <c r="U128" s="16">
        <f t="shared" si="26"/>
        <v>0.8148134490238611</v>
      </c>
      <c r="V128" s="17">
        <f>V129+V137+V138+V139</f>
        <v>85.370999999999995</v>
      </c>
      <c r="AG128" s="18"/>
      <c r="AH128" s="18"/>
      <c r="AI128" s="18"/>
      <c r="AJ128" s="18"/>
      <c r="AK128" s="18"/>
    </row>
    <row r="129" spans="1:37" s="11" customFormat="1" ht="18.75" thickTop="1">
      <c r="A129" s="57" t="str">
        <f t="shared" si="20"/>
        <v>a</v>
      </c>
      <c r="B129" s="19" t="s">
        <v>17</v>
      </c>
      <c r="C129" s="20" t="s">
        <v>18</v>
      </c>
      <c r="D129" s="21">
        <v>541</v>
      </c>
      <c r="E129" s="21">
        <f t="shared" ref="E129:G129" si="41">E130+E131+E132+E133+E134+E135+E136</f>
        <v>461</v>
      </c>
      <c r="F129" s="22">
        <f t="shared" si="41"/>
        <v>145.69999999999999</v>
      </c>
      <c r="G129" s="22">
        <f t="shared" si="41"/>
        <v>109.229</v>
      </c>
      <c r="H129" s="23">
        <f t="shared" si="22"/>
        <v>0.74968428277282095</v>
      </c>
      <c r="I129" s="21">
        <v>4.2789999999999999</v>
      </c>
      <c r="J129" s="21">
        <v>88.242999999999995</v>
      </c>
      <c r="K129" s="21">
        <f>K130+K131+K132+K133+K134+K135+K136</f>
        <v>4.2070000000000007</v>
      </c>
      <c r="L129" s="21">
        <v>4.3</v>
      </c>
      <c r="M129" s="22">
        <v>36.470999999999989</v>
      </c>
      <c r="N129" s="23">
        <v>0.74968428277282095</v>
      </c>
      <c r="O129" s="24">
        <f t="shared" si="23"/>
        <v>36.470999999999989</v>
      </c>
      <c r="P129" s="24">
        <f>P130+P131+P132+P133+P134+P135+P136</f>
        <v>39.5</v>
      </c>
      <c r="Q129" s="24">
        <f>Q130+Q131+Q132+Q133+Q134+Q135+Q136</f>
        <v>218</v>
      </c>
      <c r="R129" s="24">
        <f t="shared" si="24"/>
        <v>214.971</v>
      </c>
      <c r="S129" s="24">
        <f>S130+S131+S132+S133+S134+S135+S136</f>
        <v>226.89999999999998</v>
      </c>
      <c r="T129" s="24">
        <f t="shared" si="25"/>
        <v>375.62899999999996</v>
      </c>
      <c r="U129" s="23">
        <f t="shared" si="26"/>
        <v>0.8148134490238611</v>
      </c>
      <c r="V129" s="24">
        <f>V130+V131+V132+V133+V134+V135+V136</f>
        <v>85.370999999999995</v>
      </c>
      <c r="AG129" s="18"/>
      <c r="AH129" s="18"/>
      <c r="AI129" s="18"/>
      <c r="AJ129" s="18"/>
      <c r="AK129" s="18"/>
    </row>
    <row r="130" spans="1:37" s="11" customFormat="1" ht="18" hidden="1">
      <c r="A130" s="57" t="str">
        <f t="shared" si="20"/>
        <v>b</v>
      </c>
      <c r="B130" s="25" t="s">
        <v>17</v>
      </c>
      <c r="C130" s="47" t="s">
        <v>19</v>
      </c>
      <c r="D130" s="32">
        <v>0</v>
      </c>
      <c r="E130" s="32">
        <v>0</v>
      </c>
      <c r="F130" s="33">
        <v>0</v>
      </c>
      <c r="G130" s="33">
        <v>0</v>
      </c>
      <c r="H130" s="34">
        <f t="shared" si="22"/>
        <v>0</v>
      </c>
      <c r="I130" s="32">
        <v>0</v>
      </c>
      <c r="J130" s="32">
        <v>0</v>
      </c>
      <c r="K130" s="32">
        <v>0</v>
      </c>
      <c r="L130" s="32">
        <v>0</v>
      </c>
      <c r="M130" s="33">
        <v>0</v>
      </c>
      <c r="N130" s="34">
        <v>0</v>
      </c>
      <c r="O130" s="35">
        <f t="shared" si="23"/>
        <v>0</v>
      </c>
      <c r="P130" s="35"/>
      <c r="Q130" s="35"/>
      <c r="R130" s="35">
        <f t="shared" si="24"/>
        <v>0</v>
      </c>
      <c r="S130" s="35"/>
      <c r="T130" s="35">
        <f t="shared" si="25"/>
        <v>0</v>
      </c>
      <c r="U130" s="34">
        <f t="shared" si="26"/>
        <v>0</v>
      </c>
      <c r="V130" s="35">
        <f t="shared" ref="V130:V139" si="42">E130-T130</f>
        <v>0</v>
      </c>
      <c r="AG130" s="18"/>
      <c r="AH130" s="18"/>
      <c r="AI130" s="18"/>
      <c r="AJ130" s="18"/>
      <c r="AK130" s="18"/>
    </row>
    <row r="131" spans="1:37" s="11" customFormat="1" ht="18">
      <c r="A131" s="57" t="str">
        <f t="shared" si="20"/>
        <v>a</v>
      </c>
      <c r="B131" s="25" t="s">
        <v>17</v>
      </c>
      <c r="C131" s="47" t="s">
        <v>23</v>
      </c>
      <c r="D131" s="27">
        <v>51</v>
      </c>
      <c r="E131" s="27">
        <v>51</v>
      </c>
      <c r="F131" s="28">
        <v>25.5</v>
      </c>
      <c r="G131" s="28">
        <v>25.193000000000001</v>
      </c>
      <c r="H131" s="29">
        <f t="shared" si="22"/>
        <v>0.98796078431372558</v>
      </c>
      <c r="I131" s="27">
        <v>4.2789999999999999</v>
      </c>
      <c r="J131" s="27">
        <v>4.2070000000000007</v>
      </c>
      <c r="K131" s="27">
        <v>4.2070000000000007</v>
      </c>
      <c r="L131" s="27">
        <v>4.3</v>
      </c>
      <c r="M131" s="28">
        <v>0.30699999999999861</v>
      </c>
      <c r="N131" s="29">
        <v>0.98796078431372558</v>
      </c>
      <c r="O131" s="30">
        <f t="shared" si="23"/>
        <v>0.30699999999999861</v>
      </c>
      <c r="P131" s="30">
        <v>4.2</v>
      </c>
      <c r="Q131" s="30">
        <v>25.5</v>
      </c>
      <c r="R131" s="30">
        <f t="shared" si="24"/>
        <v>21.606999999999999</v>
      </c>
      <c r="S131" s="30">
        <v>4.2</v>
      </c>
      <c r="T131" s="30">
        <f t="shared" si="25"/>
        <v>33.593000000000004</v>
      </c>
      <c r="U131" s="29">
        <f t="shared" si="26"/>
        <v>0.65868627450980399</v>
      </c>
      <c r="V131" s="30">
        <f t="shared" si="42"/>
        <v>17.406999999999996</v>
      </c>
      <c r="AG131" s="18"/>
      <c r="AH131" s="18"/>
      <c r="AI131" s="18"/>
      <c r="AJ131" s="18"/>
      <c r="AK131" s="18"/>
    </row>
    <row r="132" spans="1:37" s="11" customFormat="1" ht="18" hidden="1">
      <c r="A132" s="57" t="str">
        <f t="shared" si="20"/>
        <v>b</v>
      </c>
      <c r="B132" s="25" t="s">
        <v>17</v>
      </c>
      <c r="C132" s="47" t="s">
        <v>25</v>
      </c>
      <c r="D132" s="32">
        <v>0</v>
      </c>
      <c r="E132" s="32">
        <v>0</v>
      </c>
      <c r="F132" s="33">
        <v>0</v>
      </c>
      <c r="G132" s="33">
        <v>0</v>
      </c>
      <c r="H132" s="34">
        <f t="shared" si="22"/>
        <v>0</v>
      </c>
      <c r="I132" s="32">
        <v>0</v>
      </c>
      <c r="J132" s="32">
        <v>0</v>
      </c>
      <c r="K132" s="32">
        <v>0</v>
      </c>
      <c r="L132" s="32">
        <v>0</v>
      </c>
      <c r="M132" s="33">
        <v>0</v>
      </c>
      <c r="N132" s="34">
        <v>0</v>
      </c>
      <c r="O132" s="35">
        <f t="shared" si="23"/>
        <v>0</v>
      </c>
      <c r="P132" s="35"/>
      <c r="Q132" s="35"/>
      <c r="R132" s="35">
        <f t="shared" si="24"/>
        <v>0</v>
      </c>
      <c r="S132" s="35"/>
      <c r="T132" s="35">
        <f t="shared" si="25"/>
        <v>0</v>
      </c>
      <c r="U132" s="34">
        <f t="shared" si="26"/>
        <v>0</v>
      </c>
      <c r="V132" s="35">
        <f t="shared" si="42"/>
        <v>0</v>
      </c>
      <c r="AG132" s="18"/>
      <c r="AH132" s="18"/>
      <c r="AI132" s="18"/>
      <c r="AJ132" s="18"/>
      <c r="AK132" s="18"/>
    </row>
    <row r="133" spans="1:37" s="11" customFormat="1" ht="18" hidden="1">
      <c r="A133" s="57" t="str">
        <f t="shared" ref="A133:A151" si="43">IF((D133+E133+F133+G133+H133+I133+J133+K133+L133+M133+N133+O133+P133+S133+T133+U133+V133)&lt;&gt;0,"a","b")</f>
        <v>b</v>
      </c>
      <c r="B133" s="25" t="s">
        <v>17</v>
      </c>
      <c r="C133" s="47" t="s">
        <v>26</v>
      </c>
      <c r="D133" s="32">
        <v>0</v>
      </c>
      <c r="E133" s="32">
        <v>0</v>
      </c>
      <c r="F133" s="33">
        <v>0</v>
      </c>
      <c r="G133" s="33">
        <v>0</v>
      </c>
      <c r="H133" s="34">
        <f t="shared" ref="H133:H151" si="44">IF(OR(F133="",F133=0),0,G133/F133)</f>
        <v>0</v>
      </c>
      <c r="I133" s="32">
        <v>0</v>
      </c>
      <c r="J133" s="32">
        <v>0</v>
      </c>
      <c r="K133" s="32">
        <v>0</v>
      </c>
      <c r="L133" s="32">
        <v>0</v>
      </c>
      <c r="M133" s="33">
        <v>0</v>
      </c>
      <c r="N133" s="34">
        <v>0</v>
      </c>
      <c r="O133" s="35">
        <f t="shared" ref="O133:O151" si="45">F133-G133</f>
        <v>0</v>
      </c>
      <c r="P133" s="35"/>
      <c r="Q133" s="35"/>
      <c r="R133" s="35">
        <f t="shared" ref="R133:R151" si="46">F133+Q133-G133-P133</f>
        <v>0</v>
      </c>
      <c r="S133" s="35"/>
      <c r="T133" s="35">
        <f t="shared" ref="T133:T151" si="47">G133+P133+S133</f>
        <v>0</v>
      </c>
      <c r="U133" s="34">
        <f t="shared" ref="U133:U151" si="48">IF(OR(E133="",E133=0),0,T133/E133)</f>
        <v>0</v>
      </c>
      <c r="V133" s="35">
        <f t="shared" si="42"/>
        <v>0</v>
      </c>
      <c r="AG133" s="18"/>
      <c r="AH133" s="18"/>
      <c r="AI133" s="18"/>
      <c r="AJ133" s="18"/>
      <c r="AK133" s="18"/>
    </row>
    <row r="134" spans="1:37" s="11" customFormat="1" ht="18" hidden="1">
      <c r="A134" s="57" t="str">
        <f t="shared" si="43"/>
        <v>b</v>
      </c>
      <c r="B134" s="25" t="s">
        <v>17</v>
      </c>
      <c r="C134" s="47" t="s">
        <v>27</v>
      </c>
      <c r="D134" s="32">
        <v>0</v>
      </c>
      <c r="E134" s="32">
        <v>0</v>
      </c>
      <c r="F134" s="33">
        <v>0</v>
      </c>
      <c r="G134" s="33">
        <v>0</v>
      </c>
      <c r="H134" s="34">
        <f t="shared" si="44"/>
        <v>0</v>
      </c>
      <c r="I134" s="32">
        <v>0</v>
      </c>
      <c r="J134" s="32">
        <v>0</v>
      </c>
      <c r="K134" s="32">
        <v>0</v>
      </c>
      <c r="L134" s="32">
        <v>0</v>
      </c>
      <c r="M134" s="33">
        <v>0</v>
      </c>
      <c r="N134" s="34">
        <v>0</v>
      </c>
      <c r="O134" s="35">
        <f t="shared" si="45"/>
        <v>0</v>
      </c>
      <c r="P134" s="35"/>
      <c r="Q134" s="35"/>
      <c r="R134" s="35">
        <f t="shared" si="46"/>
        <v>0</v>
      </c>
      <c r="S134" s="35"/>
      <c r="T134" s="35">
        <f t="shared" si="47"/>
        <v>0</v>
      </c>
      <c r="U134" s="34">
        <f t="shared" si="48"/>
        <v>0</v>
      </c>
      <c r="V134" s="35">
        <f t="shared" si="42"/>
        <v>0</v>
      </c>
      <c r="AG134" s="18"/>
      <c r="AH134" s="18"/>
      <c r="AI134" s="18"/>
      <c r="AJ134" s="18"/>
      <c r="AK134" s="18"/>
    </row>
    <row r="135" spans="1:37" s="11" customFormat="1" ht="18.75" thickBot="1">
      <c r="A135" s="57" t="str">
        <f t="shared" si="43"/>
        <v>a</v>
      </c>
      <c r="B135" s="25" t="s">
        <v>17</v>
      </c>
      <c r="C135" s="47" t="s">
        <v>28</v>
      </c>
      <c r="D135" s="27">
        <v>490</v>
      </c>
      <c r="E135" s="27">
        <v>410</v>
      </c>
      <c r="F135" s="28">
        <v>120.2</v>
      </c>
      <c r="G135" s="28">
        <v>84.036000000000001</v>
      </c>
      <c r="H135" s="29">
        <f t="shared" si="44"/>
        <v>0.69913477537437607</v>
      </c>
      <c r="I135" s="27">
        <v>0</v>
      </c>
      <c r="J135" s="27">
        <v>84.036000000000001</v>
      </c>
      <c r="K135" s="27">
        <v>0</v>
      </c>
      <c r="L135" s="27">
        <v>0</v>
      </c>
      <c r="M135" s="28">
        <v>36.164000000000001</v>
      </c>
      <c r="N135" s="29">
        <v>0.69913477537437607</v>
      </c>
      <c r="O135" s="30">
        <f t="shared" si="45"/>
        <v>36.164000000000001</v>
      </c>
      <c r="P135" s="30">
        <v>35.299999999999997</v>
      </c>
      <c r="Q135" s="30">
        <v>192.5</v>
      </c>
      <c r="R135" s="30">
        <f t="shared" si="46"/>
        <v>193.36399999999998</v>
      </c>
      <c r="S135" s="30">
        <v>222.7</v>
      </c>
      <c r="T135" s="30">
        <f t="shared" si="47"/>
        <v>342.036</v>
      </c>
      <c r="U135" s="29">
        <f t="shared" si="48"/>
        <v>0.83423414634146342</v>
      </c>
      <c r="V135" s="30">
        <f t="shared" si="42"/>
        <v>67.963999999999999</v>
      </c>
      <c r="X135" s="18"/>
      <c r="AG135" s="18"/>
      <c r="AH135" s="18"/>
      <c r="AI135" s="18"/>
      <c r="AJ135" s="18"/>
      <c r="AK135" s="18"/>
    </row>
    <row r="136" spans="1:37" s="11" customFormat="1" ht="18.75" hidden="1" thickBot="1">
      <c r="A136" s="57" t="str">
        <f t="shared" si="43"/>
        <v>b</v>
      </c>
      <c r="B136" s="25" t="s">
        <v>17</v>
      </c>
      <c r="C136" s="47" t="s">
        <v>29</v>
      </c>
      <c r="D136" s="32">
        <v>0</v>
      </c>
      <c r="E136" s="32">
        <v>0</v>
      </c>
      <c r="F136" s="33">
        <v>0</v>
      </c>
      <c r="G136" s="33">
        <v>0</v>
      </c>
      <c r="H136" s="34">
        <f t="shared" si="44"/>
        <v>0</v>
      </c>
      <c r="I136" s="32">
        <v>0</v>
      </c>
      <c r="J136" s="32">
        <v>0</v>
      </c>
      <c r="K136" s="32">
        <v>0</v>
      </c>
      <c r="L136" s="32">
        <v>0</v>
      </c>
      <c r="M136" s="33">
        <v>0</v>
      </c>
      <c r="N136" s="34">
        <v>0</v>
      </c>
      <c r="O136" s="35">
        <f t="shared" si="45"/>
        <v>0</v>
      </c>
      <c r="P136" s="35"/>
      <c r="Q136" s="35"/>
      <c r="R136" s="35">
        <f t="shared" si="46"/>
        <v>0</v>
      </c>
      <c r="S136" s="35"/>
      <c r="T136" s="35">
        <f t="shared" si="47"/>
        <v>0</v>
      </c>
      <c r="U136" s="34">
        <f t="shared" si="48"/>
        <v>0</v>
      </c>
      <c r="V136" s="35">
        <f t="shared" si="42"/>
        <v>0</v>
      </c>
      <c r="AG136" s="18"/>
      <c r="AH136" s="18"/>
      <c r="AI136" s="18"/>
      <c r="AJ136" s="18"/>
      <c r="AK136" s="18"/>
    </row>
    <row r="137" spans="1:37" s="11" customFormat="1" ht="16.5" hidden="1" thickBot="1">
      <c r="A137" s="57" t="str">
        <f t="shared" si="43"/>
        <v>b</v>
      </c>
      <c r="B137" s="19" t="s">
        <v>17</v>
      </c>
      <c r="C137" s="36" t="s">
        <v>30</v>
      </c>
      <c r="D137" s="37">
        <v>0</v>
      </c>
      <c r="E137" s="37">
        <v>0</v>
      </c>
      <c r="F137" s="38">
        <v>0</v>
      </c>
      <c r="G137" s="38">
        <v>0</v>
      </c>
      <c r="H137" s="39">
        <f t="shared" si="44"/>
        <v>0</v>
      </c>
      <c r="I137" s="37">
        <v>0</v>
      </c>
      <c r="J137" s="37">
        <v>0</v>
      </c>
      <c r="K137" s="37">
        <v>0</v>
      </c>
      <c r="L137" s="37">
        <v>0</v>
      </c>
      <c r="M137" s="38">
        <v>0</v>
      </c>
      <c r="N137" s="39">
        <v>0</v>
      </c>
      <c r="O137" s="40">
        <f t="shared" si="45"/>
        <v>0</v>
      </c>
      <c r="P137" s="40"/>
      <c r="Q137" s="40"/>
      <c r="R137" s="40">
        <f t="shared" si="46"/>
        <v>0</v>
      </c>
      <c r="S137" s="40"/>
      <c r="T137" s="40">
        <f t="shared" si="47"/>
        <v>0</v>
      </c>
      <c r="U137" s="39">
        <f t="shared" si="48"/>
        <v>0</v>
      </c>
      <c r="V137" s="40">
        <f t="shared" si="42"/>
        <v>0</v>
      </c>
      <c r="AG137" s="18"/>
      <c r="AH137" s="18"/>
      <c r="AI137" s="18"/>
      <c r="AJ137" s="18"/>
      <c r="AK137" s="18"/>
    </row>
    <row r="138" spans="1:37" s="11" customFormat="1" ht="16.5" hidden="1" thickBot="1">
      <c r="A138" s="57" t="str">
        <f t="shared" si="43"/>
        <v>b</v>
      </c>
      <c r="B138" s="19" t="s">
        <v>17</v>
      </c>
      <c r="C138" s="36" t="s">
        <v>31</v>
      </c>
      <c r="D138" s="37">
        <v>0</v>
      </c>
      <c r="E138" s="37">
        <v>0</v>
      </c>
      <c r="F138" s="38">
        <v>0</v>
      </c>
      <c r="G138" s="38">
        <v>0</v>
      </c>
      <c r="H138" s="39">
        <f t="shared" si="44"/>
        <v>0</v>
      </c>
      <c r="I138" s="37">
        <v>0</v>
      </c>
      <c r="J138" s="37">
        <v>0</v>
      </c>
      <c r="K138" s="37">
        <v>0</v>
      </c>
      <c r="L138" s="37">
        <v>0</v>
      </c>
      <c r="M138" s="38">
        <v>0</v>
      </c>
      <c r="N138" s="39">
        <v>0</v>
      </c>
      <c r="O138" s="40">
        <f t="shared" si="45"/>
        <v>0</v>
      </c>
      <c r="P138" s="40"/>
      <c r="Q138" s="40"/>
      <c r="R138" s="40">
        <f t="shared" si="46"/>
        <v>0</v>
      </c>
      <c r="S138" s="40"/>
      <c r="T138" s="40">
        <f t="shared" si="47"/>
        <v>0</v>
      </c>
      <c r="U138" s="39">
        <f t="shared" si="48"/>
        <v>0</v>
      </c>
      <c r="V138" s="40">
        <f t="shared" si="42"/>
        <v>0</v>
      </c>
      <c r="AG138" s="18"/>
      <c r="AH138" s="18"/>
      <c r="AI138" s="18"/>
      <c r="AJ138" s="18"/>
      <c r="AK138" s="18"/>
    </row>
    <row r="139" spans="1:37" s="11" customFormat="1" ht="16.5" hidden="1" thickBot="1">
      <c r="A139" s="57" t="str">
        <f t="shared" si="43"/>
        <v>b</v>
      </c>
      <c r="B139" s="41" t="s">
        <v>17</v>
      </c>
      <c r="C139" s="48" t="s">
        <v>32</v>
      </c>
      <c r="D139" s="43">
        <v>0</v>
      </c>
      <c r="E139" s="43">
        <v>0</v>
      </c>
      <c r="F139" s="44">
        <v>0</v>
      </c>
      <c r="G139" s="44">
        <v>0</v>
      </c>
      <c r="H139" s="45">
        <f t="shared" si="44"/>
        <v>0</v>
      </c>
      <c r="I139" s="43">
        <v>0</v>
      </c>
      <c r="J139" s="43">
        <v>0</v>
      </c>
      <c r="K139" s="43">
        <v>0</v>
      </c>
      <c r="L139" s="43">
        <v>0</v>
      </c>
      <c r="M139" s="44">
        <v>0</v>
      </c>
      <c r="N139" s="45">
        <v>0</v>
      </c>
      <c r="O139" s="46">
        <f t="shared" si="45"/>
        <v>0</v>
      </c>
      <c r="P139" s="46"/>
      <c r="Q139" s="46"/>
      <c r="R139" s="46">
        <f t="shared" si="46"/>
        <v>0</v>
      </c>
      <c r="S139" s="46"/>
      <c r="T139" s="46">
        <f t="shared" si="47"/>
        <v>0</v>
      </c>
      <c r="U139" s="45">
        <f t="shared" si="48"/>
        <v>0</v>
      </c>
      <c r="V139" s="46">
        <f t="shared" si="42"/>
        <v>0</v>
      </c>
      <c r="AG139" s="18"/>
      <c r="AH139" s="18"/>
      <c r="AI139" s="18"/>
      <c r="AJ139" s="18"/>
      <c r="AK139" s="18"/>
    </row>
    <row r="140" spans="1:37" s="11" customFormat="1" ht="35.25" customHeight="1" thickTop="1" thickBot="1">
      <c r="A140" s="57" t="str">
        <f t="shared" si="43"/>
        <v>a</v>
      </c>
      <c r="B140" s="12" t="s">
        <v>53</v>
      </c>
      <c r="C140" s="13" t="s">
        <v>54</v>
      </c>
      <c r="D140" s="14">
        <v>200</v>
      </c>
      <c r="E140" s="14">
        <f t="shared" ref="E140:G140" si="49">E141+E149+E150+E151</f>
        <v>200</v>
      </c>
      <c r="F140" s="15">
        <f t="shared" si="49"/>
        <v>0</v>
      </c>
      <c r="G140" s="15">
        <f t="shared" si="49"/>
        <v>0</v>
      </c>
      <c r="H140" s="16">
        <f t="shared" si="44"/>
        <v>0</v>
      </c>
      <c r="I140" s="14">
        <v>0</v>
      </c>
      <c r="J140" s="14">
        <v>0</v>
      </c>
      <c r="K140" s="14">
        <f>K141+K149+K150+K151</f>
        <v>0</v>
      </c>
      <c r="L140" s="14">
        <v>0</v>
      </c>
      <c r="M140" s="15">
        <v>0</v>
      </c>
      <c r="N140" s="16">
        <v>0</v>
      </c>
      <c r="O140" s="17">
        <f t="shared" si="45"/>
        <v>0</v>
      </c>
      <c r="P140" s="17">
        <f>P141+P149+P150+P151</f>
        <v>50</v>
      </c>
      <c r="Q140" s="17">
        <f>Q141+Q149+Q150+Q151</f>
        <v>76.599999999999994</v>
      </c>
      <c r="R140" s="17">
        <f t="shared" si="46"/>
        <v>26.599999999999994</v>
      </c>
      <c r="S140" s="17">
        <f>S141+S149+S150+S151</f>
        <v>150</v>
      </c>
      <c r="T140" s="17">
        <f t="shared" si="47"/>
        <v>200</v>
      </c>
      <c r="U140" s="16">
        <f t="shared" si="48"/>
        <v>1</v>
      </c>
      <c r="V140" s="17">
        <f>V141+V149+V150+V151</f>
        <v>0</v>
      </c>
      <c r="AG140" s="18"/>
      <c r="AH140" s="18"/>
      <c r="AI140" s="18"/>
      <c r="AJ140" s="18"/>
      <c r="AK140" s="18"/>
    </row>
    <row r="141" spans="1:37" s="11" customFormat="1" ht="18.75" thickTop="1">
      <c r="A141" s="57" t="str">
        <f t="shared" si="43"/>
        <v>a</v>
      </c>
      <c r="B141" s="19" t="s">
        <v>17</v>
      </c>
      <c r="C141" s="20" t="s">
        <v>18</v>
      </c>
      <c r="D141" s="21">
        <v>200</v>
      </c>
      <c r="E141" s="21">
        <f t="shared" ref="E141:G141" si="50">E142+E143+E144+E145+E146+E147+E148</f>
        <v>200</v>
      </c>
      <c r="F141" s="22">
        <f t="shared" si="50"/>
        <v>0</v>
      </c>
      <c r="G141" s="22">
        <f t="shared" si="50"/>
        <v>0</v>
      </c>
      <c r="H141" s="23">
        <f t="shared" si="44"/>
        <v>0</v>
      </c>
      <c r="I141" s="21">
        <v>0</v>
      </c>
      <c r="J141" s="21">
        <v>0</v>
      </c>
      <c r="K141" s="21">
        <f>K142+K143+K144+K145+K146+K147+K148</f>
        <v>0</v>
      </c>
      <c r="L141" s="21">
        <v>0</v>
      </c>
      <c r="M141" s="22">
        <v>0</v>
      </c>
      <c r="N141" s="23">
        <v>0</v>
      </c>
      <c r="O141" s="24">
        <f t="shared" si="45"/>
        <v>0</v>
      </c>
      <c r="P141" s="24">
        <f>P142+P143+P144+P145+P146+P147+P148</f>
        <v>50</v>
      </c>
      <c r="Q141" s="24">
        <f>Q142+Q143+Q144+Q145+Q146+Q147+Q148</f>
        <v>76.599999999999994</v>
      </c>
      <c r="R141" s="24">
        <f t="shared" si="46"/>
        <v>26.599999999999994</v>
      </c>
      <c r="S141" s="24">
        <f>S142+S143+S144+S145+S146+S147+S148</f>
        <v>150</v>
      </c>
      <c r="T141" s="24">
        <f t="shared" si="47"/>
        <v>200</v>
      </c>
      <c r="U141" s="23">
        <f t="shared" si="48"/>
        <v>1</v>
      </c>
      <c r="V141" s="24">
        <f>V142+V143+V144+V145+V146+V147+V148</f>
        <v>0</v>
      </c>
      <c r="AG141" s="18"/>
      <c r="AH141" s="18"/>
      <c r="AI141" s="18"/>
      <c r="AJ141" s="18"/>
      <c r="AK141" s="18"/>
    </row>
    <row r="142" spans="1:37" s="11" customFormat="1" ht="18" hidden="1">
      <c r="A142" s="57" t="str">
        <f t="shared" si="43"/>
        <v>b</v>
      </c>
      <c r="B142" s="25" t="s">
        <v>17</v>
      </c>
      <c r="C142" s="47" t="s">
        <v>19</v>
      </c>
      <c r="D142" s="32">
        <v>0</v>
      </c>
      <c r="E142" s="32">
        <v>0</v>
      </c>
      <c r="F142" s="33">
        <v>0</v>
      </c>
      <c r="G142" s="33">
        <v>0</v>
      </c>
      <c r="H142" s="34">
        <f t="shared" si="44"/>
        <v>0</v>
      </c>
      <c r="I142" s="32">
        <v>0</v>
      </c>
      <c r="J142" s="32">
        <v>0</v>
      </c>
      <c r="K142" s="32">
        <v>0</v>
      </c>
      <c r="L142" s="32">
        <v>0</v>
      </c>
      <c r="M142" s="33">
        <v>0</v>
      </c>
      <c r="N142" s="34">
        <v>0</v>
      </c>
      <c r="O142" s="35">
        <f t="shared" si="45"/>
        <v>0</v>
      </c>
      <c r="P142" s="35"/>
      <c r="Q142" s="35"/>
      <c r="R142" s="35">
        <f t="shared" si="46"/>
        <v>0</v>
      </c>
      <c r="S142" s="35"/>
      <c r="T142" s="35">
        <f t="shared" si="47"/>
        <v>0</v>
      </c>
      <c r="U142" s="34">
        <f t="shared" si="48"/>
        <v>0</v>
      </c>
      <c r="V142" s="35">
        <f t="shared" ref="V142:V151" si="51">E142-T142</f>
        <v>0</v>
      </c>
      <c r="AG142" s="18"/>
      <c r="AH142" s="18"/>
      <c r="AI142" s="18"/>
      <c r="AJ142" s="18"/>
      <c r="AK142" s="18"/>
    </row>
    <row r="143" spans="1:37" s="11" customFormat="1" ht="18">
      <c r="A143" s="57" t="str">
        <f t="shared" si="43"/>
        <v>a</v>
      </c>
      <c r="B143" s="25" t="s">
        <v>17</v>
      </c>
      <c r="C143" s="47" t="s">
        <v>23</v>
      </c>
      <c r="D143" s="27">
        <v>200</v>
      </c>
      <c r="E143" s="27">
        <v>200</v>
      </c>
      <c r="F143" s="28">
        <v>0</v>
      </c>
      <c r="G143" s="28">
        <v>0</v>
      </c>
      <c r="H143" s="29">
        <f t="shared" si="44"/>
        <v>0</v>
      </c>
      <c r="I143" s="27">
        <v>0</v>
      </c>
      <c r="J143" s="27">
        <v>0</v>
      </c>
      <c r="K143" s="27">
        <v>0</v>
      </c>
      <c r="L143" s="27">
        <v>0</v>
      </c>
      <c r="M143" s="28">
        <v>0</v>
      </c>
      <c r="N143" s="29">
        <v>0</v>
      </c>
      <c r="O143" s="30">
        <f t="shared" si="45"/>
        <v>0</v>
      </c>
      <c r="P143" s="30">
        <v>50</v>
      </c>
      <c r="Q143" s="30">
        <v>76.599999999999994</v>
      </c>
      <c r="R143" s="30">
        <f t="shared" si="46"/>
        <v>26.599999999999994</v>
      </c>
      <c r="S143" s="30">
        <v>150</v>
      </c>
      <c r="T143" s="30">
        <f t="shared" si="47"/>
        <v>200</v>
      </c>
      <c r="U143" s="29">
        <f t="shared" si="48"/>
        <v>1</v>
      </c>
      <c r="V143" s="30">
        <f t="shared" si="51"/>
        <v>0</v>
      </c>
      <c r="AG143" s="18"/>
      <c r="AH143" s="18"/>
      <c r="AI143" s="18"/>
      <c r="AJ143" s="18"/>
      <c r="AK143" s="18"/>
    </row>
    <row r="144" spans="1:37" s="11" customFormat="1" ht="18" hidden="1">
      <c r="A144" s="57" t="str">
        <f t="shared" si="43"/>
        <v>b</v>
      </c>
      <c r="B144" s="25" t="s">
        <v>17</v>
      </c>
      <c r="C144" s="47" t="s">
        <v>25</v>
      </c>
      <c r="D144" s="32">
        <v>0</v>
      </c>
      <c r="E144" s="32">
        <v>0</v>
      </c>
      <c r="F144" s="33">
        <v>0</v>
      </c>
      <c r="G144" s="33">
        <v>0</v>
      </c>
      <c r="H144" s="34">
        <f t="shared" si="44"/>
        <v>0</v>
      </c>
      <c r="I144" s="32">
        <v>0</v>
      </c>
      <c r="J144" s="32">
        <v>0</v>
      </c>
      <c r="K144" s="32">
        <v>0</v>
      </c>
      <c r="L144" s="32">
        <v>0</v>
      </c>
      <c r="M144" s="33">
        <v>0</v>
      </c>
      <c r="N144" s="34">
        <v>0</v>
      </c>
      <c r="O144" s="35">
        <f t="shared" si="45"/>
        <v>0</v>
      </c>
      <c r="P144" s="35"/>
      <c r="Q144" s="35"/>
      <c r="R144" s="35">
        <f t="shared" si="46"/>
        <v>0</v>
      </c>
      <c r="S144" s="35"/>
      <c r="T144" s="35">
        <f t="shared" si="47"/>
        <v>0</v>
      </c>
      <c r="U144" s="34">
        <f t="shared" si="48"/>
        <v>0</v>
      </c>
      <c r="V144" s="35">
        <f t="shared" si="51"/>
        <v>0</v>
      </c>
      <c r="AG144" s="18"/>
      <c r="AH144" s="18"/>
      <c r="AI144" s="18"/>
      <c r="AJ144" s="18"/>
      <c r="AK144" s="18"/>
    </row>
    <row r="145" spans="1:37" s="11" customFormat="1" ht="18" hidden="1">
      <c r="A145" s="57" t="str">
        <f t="shared" si="43"/>
        <v>b</v>
      </c>
      <c r="B145" s="25" t="s">
        <v>17</v>
      </c>
      <c r="C145" s="47" t="s">
        <v>26</v>
      </c>
      <c r="D145" s="32">
        <v>0</v>
      </c>
      <c r="E145" s="32">
        <v>0</v>
      </c>
      <c r="F145" s="33">
        <v>0</v>
      </c>
      <c r="G145" s="33">
        <v>0</v>
      </c>
      <c r="H145" s="34">
        <f t="shared" si="44"/>
        <v>0</v>
      </c>
      <c r="I145" s="32">
        <v>0</v>
      </c>
      <c r="J145" s="32">
        <v>0</v>
      </c>
      <c r="K145" s="32">
        <v>0</v>
      </c>
      <c r="L145" s="32">
        <v>0</v>
      </c>
      <c r="M145" s="33">
        <v>0</v>
      </c>
      <c r="N145" s="34">
        <v>0</v>
      </c>
      <c r="O145" s="35">
        <f t="shared" si="45"/>
        <v>0</v>
      </c>
      <c r="P145" s="35"/>
      <c r="Q145" s="35"/>
      <c r="R145" s="35">
        <f t="shared" si="46"/>
        <v>0</v>
      </c>
      <c r="S145" s="35"/>
      <c r="T145" s="35">
        <f t="shared" si="47"/>
        <v>0</v>
      </c>
      <c r="U145" s="34">
        <f t="shared" si="48"/>
        <v>0</v>
      </c>
      <c r="V145" s="35">
        <f t="shared" si="51"/>
        <v>0</v>
      </c>
      <c r="AG145" s="18"/>
      <c r="AH145" s="18"/>
      <c r="AI145" s="18"/>
      <c r="AJ145" s="18"/>
      <c r="AK145" s="18"/>
    </row>
    <row r="146" spans="1:37" s="11" customFormat="1" ht="18" hidden="1">
      <c r="A146" s="57" t="str">
        <f t="shared" si="43"/>
        <v>b</v>
      </c>
      <c r="B146" s="25" t="s">
        <v>17</v>
      </c>
      <c r="C146" s="47" t="s">
        <v>27</v>
      </c>
      <c r="D146" s="32">
        <v>0</v>
      </c>
      <c r="E146" s="32">
        <v>0</v>
      </c>
      <c r="F146" s="33">
        <v>0</v>
      </c>
      <c r="G146" s="33">
        <v>0</v>
      </c>
      <c r="H146" s="34">
        <f t="shared" si="44"/>
        <v>0</v>
      </c>
      <c r="I146" s="32">
        <v>0</v>
      </c>
      <c r="J146" s="32">
        <v>0</v>
      </c>
      <c r="K146" s="32">
        <v>0</v>
      </c>
      <c r="L146" s="32">
        <v>0</v>
      </c>
      <c r="M146" s="33">
        <v>0</v>
      </c>
      <c r="N146" s="34">
        <v>0</v>
      </c>
      <c r="O146" s="35">
        <f t="shared" si="45"/>
        <v>0</v>
      </c>
      <c r="P146" s="35"/>
      <c r="Q146" s="35"/>
      <c r="R146" s="35">
        <f t="shared" si="46"/>
        <v>0</v>
      </c>
      <c r="S146" s="35"/>
      <c r="T146" s="35">
        <f t="shared" si="47"/>
        <v>0</v>
      </c>
      <c r="U146" s="34">
        <f t="shared" si="48"/>
        <v>0</v>
      </c>
      <c r="V146" s="35">
        <f t="shared" si="51"/>
        <v>0</v>
      </c>
      <c r="AG146" s="18"/>
      <c r="AH146" s="18"/>
      <c r="AI146" s="18"/>
      <c r="AJ146" s="18"/>
      <c r="AK146" s="18"/>
    </row>
    <row r="147" spans="1:37" s="11" customFormat="1" ht="18" hidden="1">
      <c r="A147" s="57" t="str">
        <f t="shared" si="43"/>
        <v>b</v>
      </c>
      <c r="B147" s="25" t="s">
        <v>17</v>
      </c>
      <c r="C147" s="47" t="s">
        <v>28</v>
      </c>
      <c r="D147" s="32">
        <v>0</v>
      </c>
      <c r="E147" s="32">
        <v>0</v>
      </c>
      <c r="F147" s="33">
        <v>0</v>
      </c>
      <c r="G147" s="33">
        <v>0</v>
      </c>
      <c r="H147" s="34">
        <f t="shared" si="44"/>
        <v>0</v>
      </c>
      <c r="I147" s="32">
        <v>0</v>
      </c>
      <c r="J147" s="32">
        <v>0</v>
      </c>
      <c r="K147" s="32">
        <v>0</v>
      </c>
      <c r="L147" s="32">
        <v>0</v>
      </c>
      <c r="M147" s="33">
        <v>0</v>
      </c>
      <c r="N147" s="34">
        <v>0</v>
      </c>
      <c r="O147" s="35">
        <f t="shared" si="45"/>
        <v>0</v>
      </c>
      <c r="P147" s="35"/>
      <c r="Q147" s="35"/>
      <c r="R147" s="35">
        <f t="shared" si="46"/>
        <v>0</v>
      </c>
      <c r="S147" s="35"/>
      <c r="T147" s="35">
        <f t="shared" si="47"/>
        <v>0</v>
      </c>
      <c r="U147" s="34">
        <f t="shared" si="48"/>
        <v>0</v>
      </c>
      <c r="V147" s="35">
        <f t="shared" si="51"/>
        <v>0</v>
      </c>
      <c r="AG147" s="18"/>
      <c r="AH147" s="18"/>
      <c r="AI147" s="18"/>
      <c r="AJ147" s="18"/>
      <c r="AK147" s="18"/>
    </row>
    <row r="148" spans="1:37" s="11" customFormat="1" ht="18" hidden="1">
      <c r="A148" s="57" t="str">
        <f t="shared" si="43"/>
        <v>b</v>
      </c>
      <c r="B148" s="25" t="s">
        <v>17</v>
      </c>
      <c r="C148" s="47" t="s">
        <v>29</v>
      </c>
      <c r="D148" s="32">
        <v>0</v>
      </c>
      <c r="E148" s="32">
        <v>0</v>
      </c>
      <c r="F148" s="33">
        <v>0</v>
      </c>
      <c r="G148" s="33">
        <v>0</v>
      </c>
      <c r="H148" s="34">
        <f t="shared" si="44"/>
        <v>0</v>
      </c>
      <c r="I148" s="32">
        <v>0</v>
      </c>
      <c r="J148" s="32">
        <v>0</v>
      </c>
      <c r="K148" s="32">
        <v>0</v>
      </c>
      <c r="L148" s="32">
        <v>0</v>
      </c>
      <c r="M148" s="33">
        <v>0</v>
      </c>
      <c r="N148" s="34">
        <v>0</v>
      </c>
      <c r="O148" s="35">
        <f t="shared" si="45"/>
        <v>0</v>
      </c>
      <c r="P148" s="35"/>
      <c r="Q148" s="35"/>
      <c r="R148" s="35">
        <f t="shared" si="46"/>
        <v>0</v>
      </c>
      <c r="S148" s="35"/>
      <c r="T148" s="35">
        <f t="shared" si="47"/>
        <v>0</v>
      </c>
      <c r="U148" s="34">
        <f t="shared" si="48"/>
        <v>0</v>
      </c>
      <c r="V148" s="35">
        <f t="shared" si="51"/>
        <v>0</v>
      </c>
      <c r="AG148" s="18"/>
      <c r="AH148" s="18"/>
      <c r="AI148" s="18"/>
      <c r="AJ148" s="18"/>
      <c r="AK148" s="18"/>
    </row>
    <row r="149" spans="1:37" s="11" customFormat="1" ht="15.75" hidden="1">
      <c r="A149" s="57" t="str">
        <f t="shared" si="43"/>
        <v>b</v>
      </c>
      <c r="B149" s="19" t="s">
        <v>17</v>
      </c>
      <c r="C149" s="36" t="s">
        <v>30</v>
      </c>
      <c r="D149" s="37">
        <v>0</v>
      </c>
      <c r="E149" s="37">
        <v>0</v>
      </c>
      <c r="F149" s="38">
        <v>0</v>
      </c>
      <c r="G149" s="38">
        <v>0</v>
      </c>
      <c r="H149" s="39">
        <f t="shared" si="44"/>
        <v>0</v>
      </c>
      <c r="I149" s="37">
        <v>0</v>
      </c>
      <c r="J149" s="37">
        <v>0</v>
      </c>
      <c r="K149" s="37">
        <v>0</v>
      </c>
      <c r="L149" s="37">
        <v>0</v>
      </c>
      <c r="M149" s="38">
        <v>0</v>
      </c>
      <c r="N149" s="39">
        <v>0</v>
      </c>
      <c r="O149" s="40">
        <f t="shared" si="45"/>
        <v>0</v>
      </c>
      <c r="P149" s="40"/>
      <c r="Q149" s="40"/>
      <c r="R149" s="40">
        <f t="shared" si="46"/>
        <v>0</v>
      </c>
      <c r="S149" s="40"/>
      <c r="T149" s="40">
        <f t="shared" si="47"/>
        <v>0</v>
      </c>
      <c r="U149" s="39">
        <f t="shared" si="48"/>
        <v>0</v>
      </c>
      <c r="V149" s="40">
        <f t="shared" si="51"/>
        <v>0</v>
      </c>
      <c r="AG149" s="18"/>
      <c r="AH149" s="18"/>
      <c r="AI149" s="18"/>
      <c r="AJ149" s="18"/>
      <c r="AK149" s="18"/>
    </row>
    <row r="150" spans="1:37" s="11" customFormat="1" ht="15.75" hidden="1">
      <c r="A150" s="57" t="str">
        <f t="shared" si="43"/>
        <v>b</v>
      </c>
      <c r="B150" s="19" t="s">
        <v>17</v>
      </c>
      <c r="C150" s="36" t="s">
        <v>31</v>
      </c>
      <c r="D150" s="37">
        <v>0</v>
      </c>
      <c r="E150" s="37">
        <v>0</v>
      </c>
      <c r="F150" s="38">
        <v>0</v>
      </c>
      <c r="G150" s="38">
        <v>0</v>
      </c>
      <c r="H150" s="39">
        <f t="shared" si="44"/>
        <v>0</v>
      </c>
      <c r="I150" s="37">
        <v>0</v>
      </c>
      <c r="J150" s="37">
        <v>0</v>
      </c>
      <c r="K150" s="37">
        <v>0</v>
      </c>
      <c r="L150" s="37">
        <v>0</v>
      </c>
      <c r="M150" s="38">
        <v>0</v>
      </c>
      <c r="N150" s="39">
        <v>0</v>
      </c>
      <c r="O150" s="40">
        <f t="shared" si="45"/>
        <v>0</v>
      </c>
      <c r="P150" s="40"/>
      <c r="Q150" s="40"/>
      <c r="R150" s="40">
        <f t="shared" si="46"/>
        <v>0</v>
      </c>
      <c r="S150" s="40"/>
      <c r="T150" s="40">
        <f t="shared" si="47"/>
        <v>0</v>
      </c>
      <c r="U150" s="39">
        <f t="shared" si="48"/>
        <v>0</v>
      </c>
      <c r="V150" s="40">
        <f t="shared" si="51"/>
        <v>0</v>
      </c>
      <c r="AG150" s="18"/>
      <c r="AH150" s="18"/>
      <c r="AI150" s="18"/>
      <c r="AJ150" s="18"/>
      <c r="AK150" s="18"/>
    </row>
    <row r="151" spans="1:37" s="11" customFormat="1" ht="16.5" hidden="1" thickBot="1">
      <c r="A151" s="57" t="str">
        <f t="shared" si="43"/>
        <v>b</v>
      </c>
      <c r="B151" s="41" t="s">
        <v>17</v>
      </c>
      <c r="C151" s="48" t="s">
        <v>32</v>
      </c>
      <c r="D151" s="43">
        <v>0</v>
      </c>
      <c r="E151" s="43">
        <v>0</v>
      </c>
      <c r="F151" s="44">
        <v>0</v>
      </c>
      <c r="G151" s="44">
        <v>0</v>
      </c>
      <c r="H151" s="45">
        <f t="shared" si="44"/>
        <v>0</v>
      </c>
      <c r="I151" s="43">
        <v>0</v>
      </c>
      <c r="J151" s="43">
        <v>0</v>
      </c>
      <c r="K151" s="43">
        <v>0</v>
      </c>
      <c r="L151" s="43">
        <v>0</v>
      </c>
      <c r="M151" s="44">
        <v>0</v>
      </c>
      <c r="N151" s="45">
        <v>0</v>
      </c>
      <c r="O151" s="46">
        <f t="shared" si="45"/>
        <v>0</v>
      </c>
      <c r="P151" s="46"/>
      <c r="Q151" s="46"/>
      <c r="R151" s="46">
        <f t="shared" si="46"/>
        <v>0</v>
      </c>
      <c r="S151" s="46"/>
      <c r="T151" s="46">
        <f t="shared" si="47"/>
        <v>0</v>
      </c>
      <c r="U151" s="45">
        <f t="shared" si="48"/>
        <v>0</v>
      </c>
      <c r="V151" s="46">
        <f t="shared" si="51"/>
        <v>0</v>
      </c>
      <c r="AG151" s="18"/>
      <c r="AH151" s="18"/>
      <c r="AI151" s="18"/>
      <c r="AJ151" s="18"/>
      <c r="AK151" s="18"/>
    </row>
    <row r="152" spans="1:37">
      <c r="AI152" s="18"/>
      <c r="AJ152" s="18"/>
      <c r="AK152" s="18"/>
    </row>
    <row r="153" spans="1:37" ht="62.25" customHeight="1">
      <c r="B153" s="60"/>
      <c r="C153" s="60"/>
      <c r="D153" s="61"/>
      <c r="E153" s="60"/>
      <c r="F153" s="60"/>
      <c r="G153" s="60"/>
      <c r="H153" s="60"/>
      <c r="I153" s="61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55"/>
    </row>
    <row r="154" spans="1:37" ht="18.75" customHeight="1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55"/>
    </row>
    <row r="155" spans="1:37" ht="34.5" customHeight="1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55"/>
    </row>
    <row r="156" spans="1:37" ht="46.5" customHeight="1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</row>
    <row r="157" spans="1:37" ht="93.75" customHeight="1">
      <c r="B157" s="60"/>
      <c r="C157" s="60"/>
      <c r="D157" s="62"/>
      <c r="E157" s="60"/>
      <c r="F157" s="60"/>
      <c r="G157" s="60"/>
      <c r="H157" s="60"/>
      <c r="I157" s="62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56"/>
    </row>
    <row r="158" spans="1:37">
      <c r="B158" s="60"/>
      <c r="C158" s="60"/>
      <c r="D158" s="62"/>
      <c r="E158" s="60"/>
      <c r="F158" s="60"/>
      <c r="G158" s="60"/>
      <c r="H158" s="60"/>
      <c r="I158" s="62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</row>
  </sheetData>
  <autoFilter ref="A3:U151">
    <filterColumn colId="0">
      <filters>
        <filter val="a"/>
      </filters>
    </filterColumn>
  </autoFilter>
  <mergeCells count="5">
    <mergeCell ref="J2:K2"/>
    <mergeCell ref="B153:U153"/>
    <mergeCell ref="B154:U155"/>
    <mergeCell ref="B156:U156"/>
    <mergeCell ref="B157:U158"/>
  </mergeCells>
  <pageMargins left="0.2" right="0.25" top="0.5" bottom="0.5" header="0.3" footer="0.3"/>
  <pageSetup scale="5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cp:lastPrinted>2015-07-09T13:16:48Z</cp:lastPrinted>
  <dcterms:created xsi:type="dcterms:W3CDTF">2015-07-03T06:29:31Z</dcterms:created>
  <dcterms:modified xsi:type="dcterms:W3CDTF">2015-07-09T13:16:53Z</dcterms:modified>
</cp:coreProperties>
</file>