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Sheet1!$A$2:$I$1270</definedName>
    <definedName name="_xlnm.Print_Area" localSheetId="0">Sheet1!$B$1:$I$1270</definedName>
  </definedNames>
  <calcPr calcId="125725"/>
</workbook>
</file>

<file path=xl/calcChain.xml><?xml version="1.0" encoding="utf-8"?>
<calcChain xmlns="http://schemas.openxmlformats.org/spreadsheetml/2006/main">
  <c r="A33" i="1"/>
  <c r="A35"/>
  <c r="A36"/>
  <c r="A37"/>
  <c r="A38"/>
  <c r="A39"/>
  <c r="A40"/>
  <c r="A41"/>
  <c r="A42"/>
  <c r="A61"/>
  <c r="A63"/>
  <c r="A64"/>
  <c r="A65"/>
  <c r="A66"/>
  <c r="A67"/>
  <c r="A68"/>
  <c r="A69"/>
  <c r="A70"/>
  <c r="A73"/>
  <c r="A74"/>
  <c r="A75"/>
  <c r="A76"/>
  <c r="A77"/>
  <c r="A78"/>
  <c r="A79"/>
  <c r="A80"/>
  <c r="A81"/>
  <c r="A82"/>
  <c r="A85"/>
  <c r="A86"/>
  <c r="A87"/>
  <c r="A88"/>
  <c r="A89"/>
  <c r="A90"/>
  <c r="A91"/>
  <c r="A92"/>
  <c r="A93"/>
  <c r="A94"/>
  <c r="A101"/>
  <c r="A103"/>
  <c r="A104"/>
  <c r="A105"/>
  <c r="A106"/>
  <c r="A107"/>
  <c r="A108"/>
  <c r="A109"/>
  <c r="A110"/>
  <c r="A131"/>
  <c r="A133"/>
  <c r="A135"/>
  <c r="A136"/>
  <c r="A137"/>
  <c r="A138"/>
  <c r="A139"/>
  <c r="A140"/>
  <c r="A141"/>
  <c r="A142"/>
  <c r="A147"/>
  <c r="A148"/>
  <c r="A149"/>
  <c r="A151"/>
  <c r="A152"/>
  <c r="A153"/>
  <c r="A154"/>
  <c r="A155"/>
  <c r="A156"/>
  <c r="A157"/>
  <c r="A158"/>
  <c r="A163"/>
  <c r="A164"/>
  <c r="A165"/>
  <c r="A167"/>
  <c r="A168"/>
  <c r="A169"/>
  <c r="A170"/>
  <c r="A171"/>
  <c r="A172"/>
  <c r="A173"/>
  <c r="A174"/>
  <c r="A179"/>
  <c r="A180"/>
  <c r="A181"/>
  <c r="A183"/>
  <c r="A184"/>
  <c r="A185"/>
  <c r="A186"/>
  <c r="A187"/>
  <c r="A188"/>
  <c r="A189"/>
  <c r="A190"/>
  <c r="A195"/>
  <c r="A196"/>
  <c r="A197"/>
  <c r="A198"/>
  <c r="A199"/>
  <c r="A200"/>
  <c r="A201"/>
  <c r="A202"/>
  <c r="A203"/>
  <c r="A204"/>
  <c r="A205"/>
  <c r="A206"/>
  <c r="A211"/>
  <c r="A212"/>
  <c r="A213"/>
  <c r="A214"/>
  <c r="A215"/>
  <c r="A216"/>
  <c r="A217"/>
  <c r="A218"/>
  <c r="A219"/>
  <c r="A220"/>
  <c r="A221"/>
  <c r="A222"/>
  <c r="A227"/>
  <c r="A228"/>
  <c r="A229"/>
  <c r="A230"/>
  <c r="A231"/>
  <c r="A232"/>
  <c r="A233"/>
  <c r="A234"/>
  <c r="A235"/>
  <c r="A236"/>
  <c r="A237"/>
  <c r="A238"/>
  <c r="A243"/>
  <c r="A244"/>
  <c r="A245"/>
  <c r="A246"/>
  <c r="A247"/>
  <c r="A248"/>
  <c r="A249"/>
  <c r="A250"/>
  <c r="A251"/>
  <c r="A252"/>
  <c r="A253"/>
  <c r="A254"/>
  <c r="A259"/>
  <c r="A260"/>
  <c r="A261"/>
  <c r="A263"/>
  <c r="A264"/>
  <c r="A265"/>
  <c r="A266"/>
  <c r="A267"/>
  <c r="A268"/>
  <c r="A269"/>
  <c r="A270"/>
  <c r="A275"/>
  <c r="A276"/>
  <c r="A277"/>
  <c r="A278"/>
  <c r="A279"/>
  <c r="A280"/>
  <c r="A281"/>
  <c r="A282"/>
  <c r="A283"/>
  <c r="A284"/>
  <c r="A285"/>
  <c r="A286"/>
  <c r="A291"/>
  <c r="A292"/>
  <c r="A293"/>
  <c r="A295"/>
  <c r="A296"/>
  <c r="A297"/>
  <c r="A298"/>
  <c r="A299"/>
  <c r="A300"/>
  <c r="A301"/>
  <c r="A302"/>
  <c r="A309"/>
  <c r="A311"/>
  <c r="A312"/>
  <c r="A313"/>
  <c r="A314"/>
  <c r="A315"/>
  <c r="A316"/>
  <c r="A317"/>
  <c r="A318"/>
  <c r="A321"/>
  <c r="A322"/>
  <c r="A323"/>
  <c r="A324"/>
  <c r="A325"/>
  <c r="A326"/>
  <c r="A327"/>
  <c r="A328"/>
  <c r="A329"/>
  <c r="A330"/>
  <c r="A333"/>
  <c r="A334"/>
  <c r="A335"/>
  <c r="A336"/>
  <c r="A337"/>
  <c r="A338"/>
  <c r="A339"/>
  <c r="A340"/>
  <c r="A341"/>
  <c r="A342"/>
  <c r="A348"/>
  <c r="A349"/>
  <c r="A350"/>
  <c r="A351"/>
  <c r="A352"/>
  <c r="A353"/>
  <c r="A354"/>
  <c r="A355"/>
  <c r="A356"/>
  <c r="A357"/>
  <c r="A358"/>
  <c r="A373"/>
  <c r="A374"/>
  <c r="A375"/>
  <c r="A376"/>
  <c r="A377"/>
  <c r="A378"/>
  <c r="A379"/>
  <c r="A380"/>
  <c r="A381"/>
  <c r="A382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A433"/>
  <c r="A434"/>
  <c r="A435"/>
  <c r="A436"/>
  <c r="A437"/>
  <c r="A438"/>
  <c r="A439"/>
  <c r="A440"/>
  <c r="A441"/>
  <c r="A442"/>
  <c r="A443"/>
  <c r="A444"/>
  <c r="A445"/>
  <c r="A446"/>
  <c r="A447"/>
  <c r="A448"/>
  <c r="A449"/>
  <c r="A450"/>
  <c r="A451"/>
  <c r="A452"/>
  <c r="A453"/>
  <c r="A454"/>
  <c r="A455"/>
  <c r="A456"/>
  <c r="A457"/>
  <c r="A458"/>
  <c r="A459"/>
  <c r="A460"/>
  <c r="A461"/>
  <c r="A462"/>
  <c r="A463"/>
  <c r="A464"/>
  <c r="A465"/>
  <c r="A466"/>
  <c r="A467"/>
  <c r="A468"/>
  <c r="A469"/>
  <c r="A470"/>
  <c r="A471"/>
  <c r="A472"/>
  <c r="A473"/>
  <c r="A474"/>
  <c r="A475"/>
  <c r="A476"/>
  <c r="A477"/>
  <c r="A478"/>
  <c r="A479"/>
  <c r="A480"/>
  <c r="A481"/>
  <c r="A482"/>
  <c r="A483"/>
  <c r="A484"/>
  <c r="A485"/>
  <c r="A486"/>
  <c r="A487"/>
  <c r="A488"/>
  <c r="A489"/>
  <c r="A490"/>
  <c r="A491"/>
  <c r="A492"/>
  <c r="A493"/>
  <c r="A494"/>
  <c r="A495"/>
  <c r="A496"/>
  <c r="A497"/>
  <c r="A498"/>
  <c r="A499"/>
  <c r="A500"/>
  <c r="A501"/>
  <c r="A502"/>
  <c r="A503"/>
  <c r="A504"/>
  <c r="A505"/>
  <c r="A506"/>
  <c r="A507"/>
  <c r="A508"/>
  <c r="A509"/>
  <c r="A510"/>
  <c r="A511"/>
  <c r="A512"/>
  <c r="A513"/>
  <c r="A514"/>
  <c r="A515"/>
  <c r="A516"/>
  <c r="A517"/>
  <c r="A518"/>
  <c r="A519"/>
  <c r="A520"/>
  <c r="A521"/>
  <c r="A522"/>
  <c r="A523"/>
  <c r="A524"/>
  <c r="A525"/>
  <c r="A526"/>
  <c r="A541"/>
  <c r="A542"/>
  <c r="A543"/>
  <c r="A544"/>
  <c r="A545"/>
  <c r="A546"/>
  <c r="A547"/>
  <c r="A548"/>
  <c r="A549"/>
  <c r="A550"/>
  <c r="A553"/>
  <c r="A554"/>
  <c r="A555"/>
  <c r="A556"/>
  <c r="A557"/>
  <c r="A558"/>
  <c r="A559"/>
  <c r="A560"/>
  <c r="A561"/>
  <c r="A562"/>
  <c r="A565"/>
  <c r="A566"/>
  <c r="A567"/>
  <c r="A568"/>
  <c r="A569"/>
  <c r="A570"/>
  <c r="A571"/>
  <c r="A572"/>
  <c r="A573"/>
  <c r="A574"/>
  <c r="A577"/>
  <c r="A578"/>
  <c r="A579"/>
  <c r="A580"/>
  <c r="A581"/>
  <c r="A582"/>
  <c r="A583"/>
  <c r="A584"/>
  <c r="A585"/>
  <c r="A586"/>
  <c r="A589"/>
  <c r="A590"/>
  <c r="A591"/>
  <c r="A592"/>
  <c r="A593"/>
  <c r="A594"/>
  <c r="A595"/>
  <c r="A596"/>
  <c r="A597"/>
  <c r="A598"/>
  <c r="A601"/>
  <c r="A602"/>
  <c r="A603"/>
  <c r="A604"/>
  <c r="A605"/>
  <c r="A606"/>
  <c r="A607"/>
  <c r="A608"/>
  <c r="A609"/>
  <c r="A610"/>
  <c r="A613"/>
  <c r="A614"/>
  <c r="A615"/>
  <c r="A616"/>
  <c r="A617"/>
  <c r="A618"/>
  <c r="A619"/>
  <c r="A620"/>
  <c r="A621"/>
  <c r="A622"/>
  <c r="A625"/>
  <c r="A626"/>
  <c r="A627"/>
  <c r="A628"/>
  <c r="A629"/>
  <c r="A630"/>
  <c r="A631"/>
  <c r="A632"/>
  <c r="A633"/>
  <c r="A634"/>
  <c r="A637"/>
  <c r="A638"/>
  <c r="A639"/>
  <c r="A640"/>
  <c r="A641"/>
  <c r="A642"/>
  <c r="A643"/>
  <c r="A644"/>
  <c r="A645"/>
  <c r="A646"/>
  <c r="A649"/>
  <c r="A650"/>
  <c r="A651"/>
  <c r="A652"/>
  <c r="A653"/>
  <c r="A654"/>
  <c r="A655"/>
  <c r="A656"/>
  <c r="A657"/>
  <c r="A658"/>
  <c r="A661"/>
  <c r="A662"/>
  <c r="A663"/>
  <c r="A664"/>
  <c r="A665"/>
  <c r="A666"/>
  <c r="A667"/>
  <c r="A668"/>
  <c r="A669"/>
  <c r="A670"/>
  <c r="A673"/>
  <c r="A674"/>
  <c r="A675"/>
  <c r="A676"/>
  <c r="A677"/>
  <c r="A678"/>
  <c r="A679"/>
  <c r="A680"/>
  <c r="A681"/>
  <c r="A682"/>
  <c r="A685"/>
  <c r="A686"/>
  <c r="A687"/>
  <c r="A688"/>
  <c r="A689"/>
  <c r="A690"/>
  <c r="A691"/>
  <c r="A692"/>
  <c r="A693"/>
  <c r="A694"/>
  <c r="A709"/>
  <c r="A710"/>
  <c r="A711"/>
  <c r="A712"/>
  <c r="A713"/>
  <c r="A714"/>
  <c r="A715"/>
  <c r="A716"/>
  <c r="A717"/>
  <c r="A718"/>
  <c r="A733"/>
  <c r="A734"/>
  <c r="A735"/>
  <c r="A736"/>
  <c r="A737"/>
  <c r="A738"/>
  <c r="A739"/>
  <c r="A740"/>
  <c r="A741"/>
  <c r="A742"/>
  <c r="A757"/>
  <c r="A758"/>
  <c r="A759"/>
  <c r="A760"/>
  <c r="A761"/>
  <c r="A762"/>
  <c r="A763"/>
  <c r="A764"/>
  <c r="A765"/>
  <c r="A766"/>
  <c r="A769"/>
  <c r="A770"/>
  <c r="A771"/>
  <c r="A772"/>
  <c r="A773"/>
  <c r="A774"/>
  <c r="A775"/>
  <c r="A776"/>
  <c r="A777"/>
  <c r="A778"/>
  <c r="A781"/>
  <c r="A782"/>
  <c r="A783"/>
  <c r="A784"/>
  <c r="A785"/>
  <c r="A786"/>
  <c r="A787"/>
  <c r="A788"/>
  <c r="A789"/>
  <c r="A790"/>
  <c r="A793"/>
  <c r="A794"/>
  <c r="A795"/>
  <c r="A796"/>
  <c r="A797"/>
  <c r="A798"/>
  <c r="A799"/>
  <c r="A800"/>
  <c r="A801"/>
  <c r="A802"/>
  <c r="A817"/>
  <c r="A818"/>
  <c r="A819"/>
  <c r="A820"/>
  <c r="A821"/>
  <c r="A822"/>
  <c r="A823"/>
  <c r="A824"/>
  <c r="A825"/>
  <c r="A826"/>
  <c r="A829"/>
  <c r="A830"/>
  <c r="A831"/>
  <c r="A832"/>
  <c r="A833"/>
  <c r="A834"/>
  <c r="A835"/>
  <c r="A836"/>
  <c r="A837"/>
  <c r="A838"/>
  <c r="A853"/>
  <c r="A854"/>
  <c r="A855"/>
  <c r="A856"/>
  <c r="A857"/>
  <c r="A858"/>
  <c r="A859"/>
  <c r="A860"/>
  <c r="A861"/>
  <c r="A862"/>
  <c r="A865"/>
  <c r="A866"/>
  <c r="A867"/>
  <c r="A868"/>
  <c r="A869"/>
  <c r="A870"/>
  <c r="A871"/>
  <c r="A872"/>
  <c r="A873"/>
  <c r="A874"/>
  <c r="A877"/>
  <c r="A878"/>
  <c r="A879"/>
  <c r="A880"/>
  <c r="A881"/>
  <c r="A882"/>
  <c r="A883"/>
  <c r="A884"/>
  <c r="A885"/>
  <c r="A886"/>
  <c r="A901"/>
  <c r="A902"/>
  <c r="A903"/>
  <c r="A904"/>
  <c r="A905"/>
  <c r="A906"/>
  <c r="A907"/>
  <c r="A908"/>
  <c r="A909"/>
  <c r="A910"/>
  <c r="A913"/>
  <c r="A914"/>
  <c r="A915"/>
  <c r="A916"/>
  <c r="A917"/>
  <c r="A918"/>
  <c r="A919"/>
  <c r="A920"/>
  <c r="A921"/>
  <c r="A922"/>
  <c r="A925"/>
  <c r="A926"/>
  <c r="A927"/>
  <c r="A928"/>
  <c r="A929"/>
  <c r="A930"/>
  <c r="A931"/>
  <c r="A932"/>
  <c r="A933"/>
  <c r="A934"/>
  <c r="A949"/>
  <c r="A950"/>
  <c r="A951"/>
  <c r="A952"/>
  <c r="A953"/>
  <c r="A954"/>
  <c r="A955"/>
  <c r="A956"/>
  <c r="A957"/>
  <c r="A958"/>
  <c r="A961"/>
  <c r="A962"/>
  <c r="A963"/>
  <c r="A964"/>
  <c r="A965"/>
  <c r="A966"/>
  <c r="A967"/>
  <c r="A968"/>
  <c r="A969"/>
  <c r="A970"/>
  <c r="A973"/>
  <c r="A974"/>
  <c r="A975"/>
  <c r="A976"/>
  <c r="A977"/>
  <c r="A978"/>
  <c r="A979"/>
  <c r="A980"/>
  <c r="A981"/>
  <c r="A982"/>
  <c r="A985"/>
  <c r="A986"/>
  <c r="A987"/>
  <c r="A988"/>
  <c r="A989"/>
  <c r="A990"/>
  <c r="A991"/>
  <c r="A992"/>
  <c r="A993"/>
  <c r="A994"/>
  <c r="A997"/>
  <c r="A998"/>
  <c r="A999"/>
  <c r="A1000"/>
  <c r="A1001"/>
  <c r="A1002"/>
  <c r="A1003"/>
  <c r="A1004"/>
  <c r="A1005"/>
  <c r="A1006"/>
  <c r="A1021"/>
  <c r="A1022"/>
  <c r="A1023"/>
  <c r="A1024"/>
  <c r="A1025"/>
  <c r="A1026"/>
  <c r="A1027"/>
  <c r="A1028"/>
  <c r="A1029"/>
  <c r="A1030"/>
  <c r="A1033"/>
  <c r="A1034"/>
  <c r="A1035"/>
  <c r="A1036"/>
  <c r="A1037"/>
  <c r="A1038"/>
  <c r="A1039"/>
  <c r="A1040"/>
  <c r="A1041"/>
  <c r="A1042"/>
  <c r="A1045"/>
  <c r="A1046"/>
  <c r="A1047"/>
  <c r="A1048"/>
  <c r="A1049"/>
  <c r="A1050"/>
  <c r="A1051"/>
  <c r="A1052"/>
  <c r="A1053"/>
  <c r="A1054"/>
  <c r="A1069"/>
  <c r="A1070"/>
  <c r="A1071"/>
  <c r="A1072"/>
  <c r="A1073"/>
  <c r="A1074"/>
  <c r="A1075"/>
  <c r="A1076"/>
  <c r="A1077"/>
  <c r="A1078"/>
  <c r="A1081"/>
  <c r="A1082"/>
  <c r="A1083"/>
  <c r="A1084"/>
  <c r="A1085"/>
  <c r="A1086"/>
  <c r="A1087"/>
  <c r="A1088"/>
  <c r="A1089"/>
  <c r="A1090"/>
  <c r="A1093"/>
  <c r="A1094"/>
  <c r="A1095"/>
  <c r="A1096"/>
  <c r="A1097"/>
  <c r="A1098"/>
  <c r="A1099"/>
  <c r="A1100"/>
  <c r="A1101"/>
  <c r="A1102"/>
  <c r="A1105"/>
  <c r="A1106"/>
  <c r="A1107"/>
  <c r="A1108"/>
  <c r="A1109"/>
  <c r="A1110"/>
  <c r="A1111"/>
  <c r="A1112"/>
  <c r="A1113"/>
  <c r="A1114"/>
  <c r="A1129"/>
  <c r="A1130"/>
  <c r="A1131"/>
  <c r="A1132"/>
  <c r="A1133"/>
  <c r="A1134"/>
  <c r="A1135"/>
  <c r="A1136"/>
  <c r="A1137"/>
  <c r="A1138"/>
  <c r="A1141"/>
  <c r="A1142"/>
  <c r="A1143"/>
  <c r="A1144"/>
  <c r="A1145"/>
  <c r="A1146"/>
  <c r="A1147"/>
  <c r="A1148"/>
  <c r="A1149"/>
  <c r="A1150"/>
  <c r="A1153"/>
  <c r="A1154"/>
  <c r="A1155"/>
  <c r="A1156"/>
  <c r="A1157"/>
  <c r="A1158"/>
  <c r="A1159"/>
  <c r="A1160"/>
  <c r="A1161"/>
  <c r="A1162"/>
  <c r="A1165"/>
  <c r="A1166"/>
  <c r="A1167"/>
  <c r="A1168"/>
  <c r="A1169"/>
  <c r="A1170"/>
  <c r="A1171"/>
  <c r="A1172"/>
  <c r="A1173"/>
  <c r="A1174"/>
  <c r="A1177"/>
  <c r="A1178"/>
  <c r="A1179"/>
  <c r="A1180"/>
  <c r="A1181"/>
  <c r="A1182"/>
  <c r="A1183"/>
  <c r="A1184"/>
  <c r="A1185"/>
  <c r="A1186"/>
  <c r="A1201"/>
  <c r="A1202"/>
  <c r="A1203"/>
  <c r="A1204"/>
  <c r="A1205"/>
  <c r="A1206"/>
  <c r="A1207"/>
  <c r="A1208"/>
  <c r="A1209"/>
  <c r="A1210"/>
  <c r="A1213"/>
  <c r="A1214"/>
  <c r="A1215"/>
  <c r="A1216"/>
  <c r="A1217"/>
  <c r="A1218"/>
  <c r="A1219"/>
  <c r="A1220"/>
  <c r="A1221"/>
  <c r="A1222"/>
  <c r="A1225"/>
  <c r="A1226"/>
  <c r="A1227"/>
  <c r="A1228"/>
  <c r="A1229"/>
  <c r="A1230"/>
  <c r="A1231"/>
  <c r="A1232"/>
  <c r="A1233"/>
  <c r="A1234"/>
  <c r="A1237"/>
  <c r="A1238"/>
  <c r="A1239"/>
  <c r="A1240"/>
  <c r="A1241"/>
  <c r="A1242"/>
  <c r="A1243"/>
  <c r="A1244"/>
  <c r="A1245"/>
  <c r="A1246"/>
  <c r="A1249"/>
  <c r="A1250"/>
  <c r="A1251"/>
  <c r="A1252"/>
  <c r="A1253"/>
  <c r="A1254"/>
  <c r="A1255"/>
  <c r="A1256"/>
  <c r="A1257"/>
  <c r="A1258"/>
  <c r="A1261"/>
  <c r="A1262"/>
  <c r="A1263"/>
  <c r="A1264"/>
  <c r="A1265"/>
  <c r="A1266"/>
  <c r="A1267"/>
  <c r="A1268"/>
  <c r="A1269"/>
  <c r="A1270"/>
  <c r="H1270" l="1"/>
  <c r="H1269"/>
  <c r="H1268"/>
  <c r="H1267"/>
  <c r="H1266"/>
  <c r="H1265"/>
  <c r="H1264"/>
  <c r="H1263"/>
  <c r="H1262"/>
  <c r="H1261"/>
  <c r="H1258"/>
  <c r="H1257"/>
  <c r="H1256"/>
  <c r="H1255"/>
  <c r="H1254"/>
  <c r="H1253"/>
  <c r="H1252"/>
  <c r="H1251"/>
  <c r="H1250"/>
  <c r="H1249"/>
  <c r="H1246"/>
  <c r="H1245"/>
  <c r="H1244"/>
  <c r="H1243"/>
  <c r="H1242"/>
  <c r="H1241"/>
  <c r="H1240"/>
  <c r="H1239"/>
  <c r="H1238"/>
  <c r="H1237"/>
  <c r="H1234"/>
  <c r="H1233"/>
  <c r="H1232"/>
  <c r="H1231"/>
  <c r="H1230"/>
  <c r="H1229"/>
  <c r="H1228"/>
  <c r="H1227"/>
  <c r="H1226"/>
  <c r="H1225"/>
  <c r="H1222"/>
  <c r="H1221"/>
  <c r="H1220"/>
  <c r="H1219"/>
  <c r="H1218"/>
  <c r="H1217"/>
  <c r="H1216"/>
  <c r="H1215"/>
  <c r="H1214"/>
  <c r="H1213"/>
  <c r="H1210"/>
  <c r="H1209"/>
  <c r="H1208"/>
  <c r="H1207"/>
  <c r="H1206"/>
  <c r="H1205"/>
  <c r="H1204"/>
  <c r="H1203"/>
  <c r="H1202"/>
  <c r="H1201"/>
  <c r="H1186"/>
  <c r="H1185"/>
  <c r="H1184"/>
  <c r="H1183"/>
  <c r="H1182"/>
  <c r="H1181"/>
  <c r="H1180"/>
  <c r="H1179"/>
  <c r="H1178"/>
  <c r="H1177"/>
  <c r="H1174"/>
  <c r="H1173"/>
  <c r="H1172"/>
  <c r="H1171"/>
  <c r="H1170"/>
  <c r="H1169"/>
  <c r="H1168"/>
  <c r="H1167"/>
  <c r="H1166"/>
  <c r="H1165"/>
  <c r="H1162"/>
  <c r="H1161"/>
  <c r="H1160"/>
  <c r="H1159"/>
  <c r="H1158"/>
  <c r="H1157"/>
  <c r="H1156"/>
  <c r="H1155"/>
  <c r="H1154"/>
  <c r="H1153"/>
  <c r="H1150"/>
  <c r="H1149"/>
  <c r="H1148"/>
  <c r="H1147"/>
  <c r="H1146"/>
  <c r="H1145"/>
  <c r="H1144"/>
  <c r="H1143"/>
  <c r="H1142"/>
  <c r="H1141"/>
  <c r="H1138"/>
  <c r="H1137"/>
  <c r="H1136"/>
  <c r="H1135"/>
  <c r="H1134"/>
  <c r="H1133"/>
  <c r="H1132"/>
  <c r="H1131"/>
  <c r="H1130"/>
  <c r="H1129"/>
  <c r="H1114"/>
  <c r="H1113"/>
  <c r="H1112"/>
  <c r="H1111"/>
  <c r="H1110"/>
  <c r="H1109"/>
  <c r="H1108"/>
  <c r="H1107"/>
  <c r="H1106"/>
  <c r="H1105"/>
  <c r="H1102"/>
  <c r="H1101"/>
  <c r="H1100"/>
  <c r="H1099"/>
  <c r="H1098"/>
  <c r="H1097"/>
  <c r="H1096"/>
  <c r="H1095"/>
  <c r="H1094"/>
  <c r="H1093"/>
  <c r="H1090"/>
  <c r="H1089"/>
  <c r="H1088"/>
  <c r="H1087"/>
  <c r="H1086"/>
  <c r="H1085"/>
  <c r="H1084"/>
  <c r="H1083"/>
  <c r="H1082"/>
  <c r="H1081"/>
  <c r="H1078"/>
  <c r="H1077"/>
  <c r="H1076"/>
  <c r="H1075"/>
  <c r="H1074"/>
  <c r="H1073"/>
  <c r="H1072"/>
  <c r="H1071"/>
  <c r="H1070"/>
  <c r="H1069"/>
  <c r="H1054"/>
  <c r="H1053"/>
  <c r="H1052"/>
  <c r="H1051"/>
  <c r="H1050"/>
  <c r="H1049"/>
  <c r="H1048"/>
  <c r="H1047"/>
  <c r="H1046"/>
  <c r="H1045"/>
  <c r="H1042"/>
  <c r="H1041"/>
  <c r="H1040"/>
  <c r="H1039"/>
  <c r="H1038"/>
  <c r="H1037"/>
  <c r="H1036"/>
  <c r="H1035"/>
  <c r="H1034"/>
  <c r="H1033"/>
  <c r="H1030"/>
  <c r="H1029"/>
  <c r="H1028"/>
  <c r="H1027"/>
  <c r="H1026"/>
  <c r="H1025"/>
  <c r="H1024"/>
  <c r="H1023"/>
  <c r="H1022"/>
  <c r="H1021"/>
  <c r="H1006"/>
  <c r="H1005"/>
  <c r="H1004"/>
  <c r="H1003"/>
  <c r="H1002"/>
  <c r="H1001"/>
  <c r="H1000"/>
  <c r="H999"/>
  <c r="H998"/>
  <c r="H997"/>
  <c r="H994"/>
  <c r="H993"/>
  <c r="H992"/>
  <c r="H991"/>
  <c r="H990"/>
  <c r="H989"/>
  <c r="H988"/>
  <c r="H987"/>
  <c r="H986"/>
  <c r="H985"/>
  <c r="H982"/>
  <c r="H981"/>
  <c r="H980"/>
  <c r="H979"/>
  <c r="H978"/>
  <c r="H977"/>
  <c r="H976"/>
  <c r="H975"/>
  <c r="H974"/>
  <c r="H973"/>
  <c r="H970"/>
  <c r="H969"/>
  <c r="H968"/>
  <c r="H967"/>
  <c r="H966"/>
  <c r="H965"/>
  <c r="H964"/>
  <c r="H963"/>
  <c r="H962"/>
  <c r="H961"/>
  <c r="H958"/>
  <c r="H957"/>
  <c r="H956"/>
  <c r="H955"/>
  <c r="H954"/>
  <c r="H953"/>
  <c r="H952"/>
  <c r="H951"/>
  <c r="H950"/>
  <c r="H949"/>
  <c r="H934"/>
  <c r="H933"/>
  <c r="H932"/>
  <c r="H931"/>
  <c r="H930"/>
  <c r="H929"/>
  <c r="H928"/>
  <c r="H927"/>
  <c r="H926"/>
  <c r="H925"/>
  <c r="H922"/>
  <c r="H921"/>
  <c r="H920"/>
  <c r="H919"/>
  <c r="H918"/>
  <c r="H917"/>
  <c r="H916"/>
  <c r="H915"/>
  <c r="H914"/>
  <c r="H913"/>
  <c r="H910"/>
  <c r="H909"/>
  <c r="H908"/>
  <c r="H907"/>
  <c r="H906"/>
  <c r="H905"/>
  <c r="H904"/>
  <c r="H903"/>
  <c r="H902"/>
  <c r="H901"/>
  <c r="H886"/>
  <c r="H885"/>
  <c r="H884"/>
  <c r="H883"/>
  <c r="H882"/>
  <c r="H881"/>
  <c r="H880"/>
  <c r="H879"/>
  <c r="H878"/>
  <c r="H877"/>
  <c r="H874"/>
  <c r="H873"/>
  <c r="H872"/>
  <c r="H871"/>
  <c r="H870"/>
  <c r="H869"/>
  <c r="H868"/>
  <c r="H867"/>
  <c r="H866"/>
  <c r="H865"/>
  <c r="H862"/>
  <c r="H861"/>
  <c r="H860"/>
  <c r="H859"/>
  <c r="H858"/>
  <c r="H857"/>
  <c r="H856"/>
  <c r="H855"/>
  <c r="H854"/>
  <c r="H853"/>
  <c r="H838"/>
  <c r="H837"/>
  <c r="H836"/>
  <c r="H835"/>
  <c r="H834"/>
  <c r="H833"/>
  <c r="H832"/>
  <c r="H831"/>
  <c r="H830"/>
  <c r="H829"/>
  <c r="H826"/>
  <c r="H825"/>
  <c r="H824"/>
  <c r="H823"/>
  <c r="H822"/>
  <c r="H821"/>
  <c r="H820"/>
  <c r="H819"/>
  <c r="H818"/>
  <c r="H817"/>
  <c r="H814"/>
  <c r="H813"/>
  <c r="H812"/>
  <c r="H811"/>
  <c r="H809"/>
  <c r="H808"/>
  <c r="H807"/>
  <c r="H806"/>
  <c r="H805"/>
  <c r="H802"/>
  <c r="H801"/>
  <c r="H800"/>
  <c r="H799"/>
  <c r="H798"/>
  <c r="H797"/>
  <c r="H796"/>
  <c r="H795"/>
  <c r="H794"/>
  <c r="H793"/>
  <c r="H790"/>
  <c r="H789"/>
  <c r="H788"/>
  <c r="H787"/>
  <c r="H786"/>
  <c r="H785"/>
  <c r="H784"/>
  <c r="H783"/>
  <c r="H782"/>
  <c r="H781"/>
  <c r="H778"/>
  <c r="H777"/>
  <c r="H776"/>
  <c r="H775"/>
  <c r="H774"/>
  <c r="H773"/>
  <c r="H772"/>
  <c r="H771"/>
  <c r="H770"/>
  <c r="H769"/>
  <c r="H766"/>
  <c r="H765"/>
  <c r="H764"/>
  <c r="H763"/>
  <c r="H762"/>
  <c r="H761"/>
  <c r="H760"/>
  <c r="H759"/>
  <c r="H758"/>
  <c r="H757"/>
  <c r="H742"/>
  <c r="H741"/>
  <c r="H740"/>
  <c r="H739"/>
  <c r="H738"/>
  <c r="H737"/>
  <c r="H736"/>
  <c r="H735"/>
  <c r="H734"/>
  <c r="H733"/>
  <c r="H718"/>
  <c r="H717"/>
  <c r="H716"/>
  <c r="H715"/>
  <c r="H714"/>
  <c r="H713"/>
  <c r="H712"/>
  <c r="H711"/>
  <c r="H710"/>
  <c r="H709"/>
  <c r="H694"/>
  <c r="H693"/>
  <c r="H692"/>
  <c r="H691"/>
  <c r="H690"/>
  <c r="H689"/>
  <c r="H688"/>
  <c r="H687"/>
  <c r="H686"/>
  <c r="H685"/>
  <c r="H682"/>
  <c r="H681"/>
  <c r="H680"/>
  <c r="H679"/>
  <c r="H678"/>
  <c r="H677"/>
  <c r="H676"/>
  <c r="H675"/>
  <c r="H674"/>
  <c r="H673"/>
  <c r="H670"/>
  <c r="H669"/>
  <c r="H668"/>
  <c r="H667"/>
  <c r="H666"/>
  <c r="H665"/>
  <c r="H664"/>
  <c r="H663"/>
  <c r="H662"/>
  <c r="H661"/>
  <c r="H658"/>
  <c r="H657"/>
  <c r="H656"/>
  <c r="H655"/>
  <c r="H654"/>
  <c r="H653"/>
  <c r="H652"/>
  <c r="H651"/>
  <c r="H650"/>
  <c r="H649"/>
  <c r="H646"/>
  <c r="H645"/>
  <c r="H644"/>
  <c r="H643"/>
  <c r="H642"/>
  <c r="H641"/>
  <c r="H640"/>
  <c r="H639"/>
  <c r="H638"/>
  <c r="H637"/>
  <c r="H634"/>
  <c r="H633"/>
  <c r="H632"/>
  <c r="H631"/>
  <c r="H630"/>
  <c r="H629"/>
  <c r="H628"/>
  <c r="H627"/>
  <c r="H626"/>
  <c r="H625"/>
  <c r="H622"/>
  <c r="H621"/>
  <c r="H620"/>
  <c r="H619"/>
  <c r="H618"/>
  <c r="H617"/>
  <c r="H616"/>
  <c r="H615"/>
  <c r="H614"/>
  <c r="H613"/>
  <c r="H610"/>
  <c r="H609"/>
  <c r="H608"/>
  <c r="H607"/>
  <c r="H606"/>
  <c r="H605"/>
  <c r="H604"/>
  <c r="H603"/>
  <c r="H602"/>
  <c r="H601"/>
  <c r="H598"/>
  <c r="H597"/>
  <c r="H596"/>
  <c r="H595"/>
  <c r="H594"/>
  <c r="H593"/>
  <c r="H592"/>
  <c r="H591"/>
  <c r="H590"/>
  <c r="H589"/>
  <c r="H586"/>
  <c r="H585"/>
  <c r="H584"/>
  <c r="H583"/>
  <c r="H582"/>
  <c r="H581"/>
  <c r="H580"/>
  <c r="H579"/>
  <c r="H578"/>
  <c r="H577"/>
  <c r="H574"/>
  <c r="H573"/>
  <c r="H572"/>
  <c r="H571"/>
  <c r="H570"/>
  <c r="H569"/>
  <c r="H568"/>
  <c r="H567"/>
  <c r="H566"/>
  <c r="H565"/>
  <c r="H562"/>
  <c r="H561"/>
  <c r="H560"/>
  <c r="H559"/>
  <c r="H558"/>
  <c r="H557"/>
  <c r="H556"/>
  <c r="H555"/>
  <c r="H554"/>
  <c r="H553"/>
  <c r="H550"/>
  <c r="H549"/>
  <c r="H548"/>
  <c r="H547"/>
  <c r="H546"/>
  <c r="H545"/>
  <c r="H544"/>
  <c r="H543"/>
  <c r="H542"/>
  <c r="H541"/>
  <c r="H526"/>
  <c r="H525"/>
  <c r="H524"/>
  <c r="H523"/>
  <c r="H522"/>
  <c r="H521"/>
  <c r="H520"/>
  <c r="H519"/>
  <c r="H518"/>
  <c r="H517"/>
  <c r="H516"/>
  <c r="H515"/>
  <c r="H514"/>
  <c r="H513"/>
  <c r="H512"/>
  <c r="H511"/>
  <c r="H510"/>
  <c r="H509"/>
  <c r="H508"/>
  <c r="H507"/>
  <c r="H506"/>
  <c r="H505"/>
  <c r="H504"/>
  <c r="H503"/>
  <c r="H502"/>
  <c r="H501"/>
  <c r="H500"/>
  <c r="H499"/>
  <c r="H498"/>
  <c r="H497"/>
  <c r="H496"/>
  <c r="H495"/>
  <c r="H494"/>
  <c r="H493"/>
  <c r="H492"/>
  <c r="H491"/>
  <c r="H490"/>
  <c r="H489"/>
  <c r="H488"/>
  <c r="H487"/>
  <c r="H486"/>
  <c r="H485"/>
  <c r="H484"/>
  <c r="H483"/>
  <c r="H482"/>
  <c r="H481"/>
  <c r="H480"/>
  <c r="H479"/>
  <c r="H478"/>
  <c r="H477"/>
  <c r="H476"/>
  <c r="H475"/>
  <c r="H474"/>
  <c r="H473"/>
  <c r="H472"/>
  <c r="H471"/>
  <c r="H470"/>
  <c r="H469"/>
  <c r="H468"/>
  <c r="H467"/>
  <c r="H466"/>
  <c r="H465"/>
  <c r="H464"/>
  <c r="H463"/>
  <c r="H462"/>
  <c r="H461"/>
  <c r="H460"/>
  <c r="H459"/>
  <c r="H458"/>
  <c r="H457"/>
  <c r="H456"/>
  <c r="H455"/>
  <c r="H454"/>
  <c r="H453"/>
  <c r="H452"/>
  <c r="H451"/>
  <c r="H450"/>
  <c r="H449"/>
  <c r="H448"/>
  <c r="H447"/>
  <c r="H446"/>
  <c r="H445"/>
  <c r="H444"/>
  <c r="H443"/>
  <c r="H442"/>
  <c r="H441"/>
  <c r="H440"/>
  <c r="H439"/>
  <c r="H438"/>
  <c r="H437"/>
  <c r="H436"/>
  <c r="H435"/>
  <c r="H434"/>
  <c r="H433"/>
  <c r="H432"/>
  <c r="H431"/>
  <c r="H430"/>
  <c r="H429"/>
  <c r="H428"/>
  <c r="H427"/>
  <c r="H426"/>
  <c r="H425"/>
  <c r="H424"/>
  <c r="H423"/>
  <c r="H422"/>
  <c r="H421"/>
  <c r="H420"/>
  <c r="H419"/>
  <c r="H418"/>
  <c r="H417"/>
  <c r="H416"/>
  <c r="H415"/>
  <c r="H414"/>
  <c r="H413"/>
  <c r="H412"/>
  <c r="H411"/>
  <c r="H410"/>
  <c r="H409"/>
  <c r="H408"/>
  <c r="H407"/>
  <c r="H406"/>
  <c r="H405"/>
  <c r="H404"/>
  <c r="H403"/>
  <c r="H402"/>
  <c r="H401"/>
  <c r="H400"/>
  <c r="H399"/>
  <c r="H398"/>
  <c r="H397"/>
  <c r="H382"/>
  <c r="H381"/>
  <c r="H380"/>
  <c r="H379"/>
  <c r="H378"/>
  <c r="H377"/>
  <c r="H376"/>
  <c r="H375"/>
  <c r="H374"/>
  <c r="H373"/>
  <c r="H358"/>
  <c r="H357"/>
  <c r="H356"/>
  <c r="H355"/>
  <c r="H354"/>
  <c r="H353"/>
  <c r="H352"/>
  <c r="H351"/>
  <c r="H350"/>
  <c r="H349"/>
  <c r="H348"/>
  <c r="H347"/>
  <c r="H346"/>
  <c r="H342"/>
  <c r="H341"/>
  <c r="H340"/>
  <c r="H339"/>
  <c r="H338"/>
  <c r="H337"/>
  <c r="H336"/>
  <c r="H335"/>
  <c r="H334"/>
  <c r="H333"/>
  <c r="H330"/>
  <c r="H329"/>
  <c r="H328"/>
  <c r="H327"/>
  <c r="H326"/>
  <c r="H325"/>
  <c r="H324"/>
  <c r="H323"/>
  <c r="H322"/>
  <c r="H321"/>
  <c r="H318"/>
  <c r="H317"/>
  <c r="H316"/>
  <c r="H315"/>
  <c r="H314"/>
  <c r="H313"/>
  <c r="H312"/>
  <c r="H311"/>
  <c r="H310"/>
  <c r="H309"/>
  <c r="H308"/>
  <c r="H307"/>
  <c r="H306"/>
  <c r="H302"/>
  <c r="H301"/>
  <c r="H300"/>
  <c r="H299"/>
  <c r="H298"/>
  <c r="H297"/>
  <c r="H296"/>
  <c r="H295"/>
  <c r="H294"/>
  <c r="H293"/>
  <c r="H292"/>
  <c r="H291"/>
  <c r="H290"/>
  <c r="H286"/>
  <c r="H285"/>
  <c r="H284"/>
  <c r="H283"/>
  <c r="H282"/>
  <c r="H281"/>
  <c r="H280"/>
  <c r="H279"/>
  <c r="H278"/>
  <c r="H277"/>
  <c r="H276"/>
  <c r="H275"/>
  <c r="H274"/>
  <c r="H270"/>
  <c r="H269"/>
  <c r="H268"/>
  <c r="H267"/>
  <c r="H266"/>
  <c r="H265"/>
  <c r="H264"/>
  <c r="H263"/>
  <c r="H262"/>
  <c r="H261"/>
  <c r="H260"/>
  <c r="H259"/>
  <c r="H258"/>
  <c r="H254"/>
  <c r="H253"/>
  <c r="H252"/>
  <c r="H251"/>
  <c r="H250"/>
  <c r="H249"/>
  <c r="H248"/>
  <c r="H247"/>
  <c r="H246"/>
  <c r="H245"/>
  <c r="H244"/>
  <c r="H243"/>
  <c r="H242"/>
  <c r="H238"/>
  <c r="H237"/>
  <c r="H236"/>
  <c r="H235"/>
  <c r="H234"/>
  <c r="H233"/>
  <c r="H232"/>
  <c r="H231"/>
  <c r="H230"/>
  <c r="H229"/>
  <c r="H228"/>
  <c r="H227"/>
  <c r="H226"/>
  <c r="H222"/>
  <c r="H221"/>
  <c r="H220"/>
  <c r="H219"/>
  <c r="H218"/>
  <c r="H217"/>
  <c r="H216"/>
  <c r="H215"/>
  <c r="H214"/>
  <c r="H213"/>
  <c r="H212"/>
  <c r="H211"/>
  <c r="H210"/>
  <c r="H206"/>
  <c r="H205"/>
  <c r="H204"/>
  <c r="H203"/>
  <c r="H202"/>
  <c r="H201"/>
  <c r="H200"/>
  <c r="H199"/>
  <c r="H198"/>
  <c r="H197"/>
  <c r="H196"/>
  <c r="H195"/>
  <c r="H194"/>
  <c r="H190"/>
  <c r="H189"/>
  <c r="H188"/>
  <c r="H187"/>
  <c r="H186"/>
  <c r="H185"/>
  <c r="H184"/>
  <c r="H183"/>
  <c r="H182"/>
  <c r="H181"/>
  <c r="H180"/>
  <c r="H179"/>
  <c r="H178"/>
  <c r="H174"/>
  <c r="H173"/>
  <c r="H172"/>
  <c r="H171"/>
  <c r="H170"/>
  <c r="H169"/>
  <c r="H168"/>
  <c r="H167"/>
  <c r="H166"/>
  <c r="H165"/>
  <c r="H164"/>
  <c r="H163"/>
  <c r="H162"/>
  <c r="H158"/>
  <c r="H157"/>
  <c r="H156"/>
  <c r="H155"/>
  <c r="H154"/>
  <c r="H153"/>
  <c r="H152"/>
  <c r="H151"/>
  <c r="H150"/>
  <c r="H149"/>
  <c r="H148"/>
  <c r="H147"/>
  <c r="H146"/>
  <c r="H142"/>
  <c r="H141"/>
  <c r="H140"/>
  <c r="H139"/>
  <c r="H138"/>
  <c r="H137"/>
  <c r="H136"/>
  <c r="H135"/>
  <c r="H134"/>
  <c r="H133"/>
  <c r="H132"/>
  <c r="H131"/>
  <c r="H130"/>
  <c r="H118"/>
  <c r="H116"/>
  <c r="H115"/>
  <c r="H114"/>
  <c r="H110"/>
  <c r="H109"/>
  <c r="H108"/>
  <c r="H107"/>
  <c r="H106"/>
  <c r="H105"/>
  <c r="H104"/>
  <c r="H103"/>
  <c r="H102"/>
  <c r="H101"/>
  <c r="H100"/>
  <c r="H99"/>
  <c r="H98"/>
  <c r="H94"/>
  <c r="H93"/>
  <c r="H92"/>
  <c r="H91"/>
  <c r="H90"/>
  <c r="H89"/>
  <c r="H88"/>
  <c r="H87"/>
  <c r="H86"/>
  <c r="H85"/>
  <c r="H82"/>
  <c r="H81"/>
  <c r="H80"/>
  <c r="H79"/>
  <c r="H78"/>
  <c r="H77"/>
  <c r="H76"/>
  <c r="H75"/>
  <c r="H74"/>
  <c r="H73"/>
  <c r="H70"/>
  <c r="H69"/>
  <c r="H68"/>
  <c r="H67"/>
  <c r="H66"/>
  <c r="H65"/>
  <c r="H64"/>
  <c r="H63"/>
  <c r="H62"/>
  <c r="H61"/>
  <c r="H60"/>
  <c r="H59"/>
  <c r="H58"/>
  <c r="H42"/>
  <c r="H41"/>
  <c r="H40"/>
  <c r="H39"/>
  <c r="H38"/>
  <c r="H37"/>
  <c r="H36"/>
  <c r="H35"/>
  <c r="H34"/>
  <c r="H33"/>
  <c r="H32"/>
  <c r="H31"/>
  <c r="H30"/>
  <c r="G50"/>
  <c r="I1270"/>
  <c r="I1269"/>
  <c r="I1268"/>
  <c r="I1267"/>
  <c r="I1266"/>
  <c r="I1265"/>
  <c r="I1264"/>
  <c r="I1263"/>
  <c r="I1262"/>
  <c r="I1261"/>
  <c r="G1260"/>
  <c r="F1260"/>
  <c r="F1259" s="1"/>
  <c r="E1260"/>
  <c r="D1260"/>
  <c r="D1259" s="1"/>
  <c r="I1258"/>
  <c r="I1257"/>
  <c r="I1256"/>
  <c r="I1255"/>
  <c r="I1254"/>
  <c r="I1253"/>
  <c r="I1252"/>
  <c r="I1251"/>
  <c r="I1250"/>
  <c r="I1249"/>
  <c r="G1248"/>
  <c r="G1247" s="1"/>
  <c r="F1248"/>
  <c r="H1248" s="1"/>
  <c r="E1248"/>
  <c r="D1248"/>
  <c r="D1247" s="1"/>
  <c r="I1246"/>
  <c r="I1245"/>
  <c r="I1244"/>
  <c r="I1243"/>
  <c r="I1242"/>
  <c r="I1241"/>
  <c r="I1240"/>
  <c r="I1239"/>
  <c r="I1238"/>
  <c r="I1237"/>
  <c r="G1236"/>
  <c r="G1235" s="1"/>
  <c r="F1236"/>
  <c r="H1236" s="1"/>
  <c r="E1236"/>
  <c r="D1236"/>
  <c r="D1235" s="1"/>
  <c r="I1234"/>
  <c r="I1233"/>
  <c r="I1232"/>
  <c r="I1231"/>
  <c r="I1230"/>
  <c r="I1229"/>
  <c r="I1228"/>
  <c r="I1227"/>
  <c r="I1226"/>
  <c r="I1225"/>
  <c r="G1224"/>
  <c r="G1223" s="1"/>
  <c r="F1224"/>
  <c r="H1224" s="1"/>
  <c r="E1224"/>
  <c r="D1224"/>
  <c r="D1223" s="1"/>
  <c r="I1222"/>
  <c r="I1221"/>
  <c r="I1220"/>
  <c r="I1219"/>
  <c r="I1218"/>
  <c r="I1217"/>
  <c r="I1216"/>
  <c r="I1215"/>
  <c r="I1214"/>
  <c r="I1213"/>
  <c r="G1212"/>
  <c r="F1212"/>
  <c r="H1212" s="1"/>
  <c r="E1212"/>
  <c r="D1212"/>
  <c r="I1210"/>
  <c r="I1209"/>
  <c r="I1208"/>
  <c r="I1207"/>
  <c r="I1206"/>
  <c r="I1205"/>
  <c r="I1204"/>
  <c r="I1203"/>
  <c r="I1202"/>
  <c r="I1201"/>
  <c r="G1200"/>
  <c r="F1200"/>
  <c r="H1200" s="1"/>
  <c r="E1200"/>
  <c r="D1200"/>
  <c r="D1199" s="1"/>
  <c r="G1198"/>
  <c r="F1198"/>
  <c r="H1198" s="1"/>
  <c r="E1198"/>
  <c r="D1198"/>
  <c r="G1197"/>
  <c r="F1197"/>
  <c r="H1197" s="1"/>
  <c r="E1197"/>
  <c r="D1197"/>
  <c r="G1196"/>
  <c r="F1196"/>
  <c r="H1196" s="1"/>
  <c r="E1196"/>
  <c r="D1196"/>
  <c r="G1195"/>
  <c r="F1195"/>
  <c r="H1195" s="1"/>
  <c r="E1195"/>
  <c r="D1195"/>
  <c r="G1194"/>
  <c r="F1194"/>
  <c r="H1194" s="1"/>
  <c r="E1194"/>
  <c r="D1194"/>
  <c r="G1193"/>
  <c r="F1193"/>
  <c r="H1193" s="1"/>
  <c r="E1193"/>
  <c r="D1193"/>
  <c r="G1192"/>
  <c r="F1192"/>
  <c r="H1192" s="1"/>
  <c r="E1192"/>
  <c r="D1192"/>
  <c r="G1191"/>
  <c r="F1191"/>
  <c r="H1191" s="1"/>
  <c r="E1191"/>
  <c r="D1191"/>
  <c r="G1190"/>
  <c r="F1190"/>
  <c r="H1190" s="1"/>
  <c r="E1190"/>
  <c r="D1190"/>
  <c r="G1189"/>
  <c r="F1189"/>
  <c r="H1189" s="1"/>
  <c r="E1189"/>
  <c r="D1189"/>
  <c r="I1186"/>
  <c r="I1185"/>
  <c r="I1184"/>
  <c r="I1183"/>
  <c r="I1182"/>
  <c r="I1181"/>
  <c r="I1180"/>
  <c r="I1179"/>
  <c r="I1178"/>
  <c r="I1177"/>
  <c r="G1176"/>
  <c r="F1176"/>
  <c r="H1176" s="1"/>
  <c r="E1176"/>
  <c r="D1176"/>
  <c r="D1175" s="1"/>
  <c r="I1174"/>
  <c r="I1173"/>
  <c r="I1172"/>
  <c r="I1171"/>
  <c r="I1170"/>
  <c r="I1169"/>
  <c r="I1168"/>
  <c r="I1167"/>
  <c r="I1166"/>
  <c r="I1165"/>
  <c r="G1164"/>
  <c r="F1164"/>
  <c r="H1164" s="1"/>
  <c r="E1164"/>
  <c r="D1164"/>
  <c r="D1163" s="1"/>
  <c r="I1162"/>
  <c r="I1161"/>
  <c r="I1160"/>
  <c r="I1159"/>
  <c r="I1158"/>
  <c r="I1157"/>
  <c r="I1156"/>
  <c r="I1155"/>
  <c r="I1154"/>
  <c r="I1153"/>
  <c r="G1152"/>
  <c r="F1152"/>
  <c r="H1152" s="1"/>
  <c r="E1152"/>
  <c r="D1152"/>
  <c r="D1151" s="1"/>
  <c r="I1150"/>
  <c r="I1149"/>
  <c r="I1148"/>
  <c r="I1147"/>
  <c r="I1146"/>
  <c r="I1145"/>
  <c r="I1144"/>
  <c r="I1143"/>
  <c r="I1142"/>
  <c r="I1141"/>
  <c r="G1140"/>
  <c r="F1140"/>
  <c r="H1140" s="1"/>
  <c r="E1140"/>
  <c r="D1140"/>
  <c r="D1139" s="1"/>
  <c r="I1138"/>
  <c r="I1137"/>
  <c r="I1136"/>
  <c r="I1135"/>
  <c r="I1134"/>
  <c r="I1133"/>
  <c r="I1132"/>
  <c r="I1131"/>
  <c r="I1130"/>
  <c r="I1129"/>
  <c r="G1128"/>
  <c r="F1128"/>
  <c r="H1128" s="1"/>
  <c r="E1128"/>
  <c r="D1128"/>
  <c r="D1127" s="1"/>
  <c r="G1126"/>
  <c r="F1126"/>
  <c r="H1126" s="1"/>
  <c r="E1126"/>
  <c r="D1126"/>
  <c r="G1125"/>
  <c r="F1125"/>
  <c r="H1125" s="1"/>
  <c r="E1125"/>
  <c r="D1125"/>
  <c r="G1124"/>
  <c r="F1124"/>
  <c r="H1124" s="1"/>
  <c r="E1124"/>
  <c r="D1124"/>
  <c r="G1123"/>
  <c r="F1123"/>
  <c r="H1123" s="1"/>
  <c r="E1123"/>
  <c r="D1123"/>
  <c r="G1122"/>
  <c r="F1122"/>
  <c r="H1122" s="1"/>
  <c r="E1122"/>
  <c r="D1122"/>
  <c r="G1121"/>
  <c r="F1121"/>
  <c r="H1121" s="1"/>
  <c r="E1121"/>
  <c r="D1121"/>
  <c r="G1120"/>
  <c r="F1120"/>
  <c r="H1120" s="1"/>
  <c r="E1120"/>
  <c r="D1120"/>
  <c r="G1119"/>
  <c r="F1119"/>
  <c r="H1119" s="1"/>
  <c r="E1119"/>
  <c r="D1119"/>
  <c r="G1118"/>
  <c r="F1118"/>
  <c r="H1118" s="1"/>
  <c r="E1118"/>
  <c r="D1118"/>
  <c r="G1117"/>
  <c r="F1117"/>
  <c r="H1117" s="1"/>
  <c r="E1117"/>
  <c r="D1117"/>
  <c r="I1114"/>
  <c r="I1113"/>
  <c r="I1112"/>
  <c r="I1111"/>
  <c r="I1110"/>
  <c r="I1109"/>
  <c r="I1108"/>
  <c r="I1107"/>
  <c r="I1106"/>
  <c r="I1105"/>
  <c r="G1104"/>
  <c r="G1103" s="1"/>
  <c r="F1104"/>
  <c r="H1104" s="1"/>
  <c r="E1104"/>
  <c r="D1104"/>
  <c r="D1103" s="1"/>
  <c r="I1102"/>
  <c r="I1101"/>
  <c r="I1100"/>
  <c r="I1099"/>
  <c r="I1098"/>
  <c r="I1097"/>
  <c r="I1096"/>
  <c r="I1095"/>
  <c r="I1094"/>
  <c r="I1093"/>
  <c r="G1092"/>
  <c r="F1092"/>
  <c r="H1092" s="1"/>
  <c r="E1092"/>
  <c r="D1092"/>
  <c r="D1091" s="1"/>
  <c r="I1090"/>
  <c r="I1089"/>
  <c r="I1088"/>
  <c r="I1087"/>
  <c r="I1086"/>
  <c r="I1085"/>
  <c r="I1084"/>
  <c r="I1083"/>
  <c r="I1082"/>
  <c r="I1081"/>
  <c r="G1080"/>
  <c r="G1079" s="1"/>
  <c r="F1080"/>
  <c r="H1080" s="1"/>
  <c r="E1080"/>
  <c r="D1080"/>
  <c r="D1079" s="1"/>
  <c r="I1078"/>
  <c r="I1077"/>
  <c r="I1076"/>
  <c r="I1075"/>
  <c r="I1074"/>
  <c r="I1073"/>
  <c r="I1072"/>
  <c r="I1071"/>
  <c r="I1070"/>
  <c r="I1069"/>
  <c r="G1068"/>
  <c r="G1067" s="1"/>
  <c r="F1068"/>
  <c r="H1068" s="1"/>
  <c r="E1068"/>
  <c r="D1068"/>
  <c r="D1067" s="1"/>
  <c r="G1066"/>
  <c r="F1066"/>
  <c r="H1066" s="1"/>
  <c r="E1066"/>
  <c r="D1066"/>
  <c r="G1065"/>
  <c r="F1065"/>
  <c r="H1065" s="1"/>
  <c r="E1065"/>
  <c r="D1065"/>
  <c r="G1064"/>
  <c r="F1064"/>
  <c r="H1064" s="1"/>
  <c r="E1064"/>
  <c r="D1064"/>
  <c r="G1063"/>
  <c r="F1063"/>
  <c r="H1063" s="1"/>
  <c r="E1063"/>
  <c r="D1063"/>
  <c r="G1062"/>
  <c r="F1062"/>
  <c r="H1062" s="1"/>
  <c r="E1062"/>
  <c r="D1062"/>
  <c r="G1061"/>
  <c r="F1061"/>
  <c r="H1061" s="1"/>
  <c r="E1061"/>
  <c r="D1061"/>
  <c r="G1060"/>
  <c r="F1060"/>
  <c r="H1060" s="1"/>
  <c r="E1060"/>
  <c r="D1060"/>
  <c r="G1059"/>
  <c r="F1059"/>
  <c r="H1059" s="1"/>
  <c r="E1059"/>
  <c r="D1059"/>
  <c r="G1058"/>
  <c r="F1058"/>
  <c r="H1058" s="1"/>
  <c r="E1058"/>
  <c r="D1058"/>
  <c r="G1057"/>
  <c r="F1057"/>
  <c r="H1057" s="1"/>
  <c r="E1057"/>
  <c r="D1057"/>
  <c r="I1054"/>
  <c r="I1053"/>
  <c r="I1052"/>
  <c r="I1051"/>
  <c r="I1050"/>
  <c r="I1049"/>
  <c r="I1048"/>
  <c r="I1047"/>
  <c r="I1046"/>
  <c r="I1045"/>
  <c r="G1044"/>
  <c r="G1043" s="1"/>
  <c r="F1044"/>
  <c r="H1044" s="1"/>
  <c r="E1044"/>
  <c r="D1044"/>
  <c r="D1043" s="1"/>
  <c r="I1042"/>
  <c r="I1041"/>
  <c r="I1040"/>
  <c r="I1039"/>
  <c r="I1038"/>
  <c r="I1037"/>
  <c r="I1036"/>
  <c r="I1035"/>
  <c r="I1034"/>
  <c r="I1033"/>
  <c r="G1032"/>
  <c r="F1032"/>
  <c r="H1032" s="1"/>
  <c r="E1032"/>
  <c r="D1032"/>
  <c r="D1031" s="1"/>
  <c r="I1030"/>
  <c r="I1029"/>
  <c r="I1028"/>
  <c r="I1027"/>
  <c r="I1026"/>
  <c r="I1025"/>
  <c r="I1024"/>
  <c r="I1023"/>
  <c r="I1022"/>
  <c r="I1021"/>
  <c r="G1020"/>
  <c r="F1020"/>
  <c r="H1020" s="1"/>
  <c r="E1020"/>
  <c r="D1020"/>
  <c r="I1006"/>
  <c r="I1005"/>
  <c r="I1004"/>
  <c r="I1003"/>
  <c r="I1002"/>
  <c r="I1001"/>
  <c r="I1000"/>
  <c r="I999"/>
  <c r="I998"/>
  <c r="I997"/>
  <c r="G996"/>
  <c r="G995" s="1"/>
  <c r="F996"/>
  <c r="H996" s="1"/>
  <c r="E996"/>
  <c r="D996"/>
  <c r="D995" s="1"/>
  <c r="I994"/>
  <c r="I993"/>
  <c r="I992"/>
  <c r="I991"/>
  <c r="I990"/>
  <c r="I989"/>
  <c r="I988"/>
  <c r="I987"/>
  <c r="I986"/>
  <c r="I985"/>
  <c r="G984"/>
  <c r="G983" s="1"/>
  <c r="F984"/>
  <c r="H984" s="1"/>
  <c r="E984"/>
  <c r="D984"/>
  <c r="D983" s="1"/>
  <c r="I982"/>
  <c r="I981"/>
  <c r="I980"/>
  <c r="I979"/>
  <c r="I978"/>
  <c r="I977"/>
  <c r="I976"/>
  <c r="I975"/>
  <c r="I974"/>
  <c r="I973"/>
  <c r="G972"/>
  <c r="G971" s="1"/>
  <c r="F972"/>
  <c r="H972" s="1"/>
  <c r="E972"/>
  <c r="D972"/>
  <c r="D971" s="1"/>
  <c r="I970"/>
  <c r="I969"/>
  <c r="I968"/>
  <c r="I967"/>
  <c r="I966"/>
  <c r="I965"/>
  <c r="I964"/>
  <c r="I963"/>
  <c r="I962"/>
  <c r="I961"/>
  <c r="G960"/>
  <c r="G959" s="1"/>
  <c r="F960"/>
  <c r="H960" s="1"/>
  <c r="E960"/>
  <c r="D960"/>
  <c r="D959" s="1"/>
  <c r="I958"/>
  <c r="I957"/>
  <c r="I956"/>
  <c r="I955"/>
  <c r="I954"/>
  <c r="I953"/>
  <c r="I952"/>
  <c r="I951"/>
  <c r="I950"/>
  <c r="I949"/>
  <c r="G948"/>
  <c r="F948"/>
  <c r="H948" s="1"/>
  <c r="E948"/>
  <c r="D948"/>
  <c r="D947" s="1"/>
  <c r="G946"/>
  <c r="F946"/>
  <c r="H946" s="1"/>
  <c r="E946"/>
  <c r="D946"/>
  <c r="G945"/>
  <c r="F945"/>
  <c r="H945" s="1"/>
  <c r="E945"/>
  <c r="D945"/>
  <c r="G944"/>
  <c r="F944"/>
  <c r="H944" s="1"/>
  <c r="E944"/>
  <c r="D944"/>
  <c r="G943"/>
  <c r="F943"/>
  <c r="H943" s="1"/>
  <c r="E943"/>
  <c r="D943"/>
  <c r="G942"/>
  <c r="F942"/>
  <c r="H942" s="1"/>
  <c r="E942"/>
  <c r="D942"/>
  <c r="G941"/>
  <c r="F941"/>
  <c r="H941" s="1"/>
  <c r="E941"/>
  <c r="D941"/>
  <c r="G940"/>
  <c r="F940"/>
  <c r="H940" s="1"/>
  <c r="E940"/>
  <c r="D940"/>
  <c r="G939"/>
  <c r="F939"/>
  <c r="H939" s="1"/>
  <c r="E939"/>
  <c r="D939"/>
  <c r="G938"/>
  <c r="F938"/>
  <c r="H938" s="1"/>
  <c r="E938"/>
  <c r="D938"/>
  <c r="G937"/>
  <c r="F937"/>
  <c r="H937" s="1"/>
  <c r="E937"/>
  <c r="D937"/>
  <c r="I934"/>
  <c r="I933"/>
  <c r="I932"/>
  <c r="I931"/>
  <c r="I930"/>
  <c r="I929"/>
  <c r="I928"/>
  <c r="I927"/>
  <c r="I926"/>
  <c r="I925"/>
  <c r="G924"/>
  <c r="G923" s="1"/>
  <c r="F924"/>
  <c r="H924" s="1"/>
  <c r="E924"/>
  <c r="D924"/>
  <c r="D923" s="1"/>
  <c r="I922"/>
  <c r="I921"/>
  <c r="I920"/>
  <c r="I919"/>
  <c r="I918"/>
  <c r="I917"/>
  <c r="I916"/>
  <c r="I915"/>
  <c r="I914"/>
  <c r="I913"/>
  <c r="G912"/>
  <c r="G911" s="1"/>
  <c r="F912"/>
  <c r="H912" s="1"/>
  <c r="E912"/>
  <c r="D912"/>
  <c r="D911" s="1"/>
  <c r="I910"/>
  <c r="I909"/>
  <c r="I908"/>
  <c r="I907"/>
  <c r="I906"/>
  <c r="I905"/>
  <c r="I904"/>
  <c r="I903"/>
  <c r="I902"/>
  <c r="I901"/>
  <c r="G900"/>
  <c r="G899" s="1"/>
  <c r="F900"/>
  <c r="H900" s="1"/>
  <c r="E900"/>
  <c r="D900"/>
  <c r="D899" s="1"/>
  <c r="G898"/>
  <c r="F898"/>
  <c r="H898" s="1"/>
  <c r="E898"/>
  <c r="D898"/>
  <c r="G897"/>
  <c r="F897"/>
  <c r="H897" s="1"/>
  <c r="E897"/>
  <c r="D897"/>
  <c r="G896"/>
  <c r="F896"/>
  <c r="H896" s="1"/>
  <c r="E896"/>
  <c r="D896"/>
  <c r="G895"/>
  <c r="F895"/>
  <c r="H895" s="1"/>
  <c r="E895"/>
  <c r="D895"/>
  <c r="G894"/>
  <c r="F894"/>
  <c r="H894" s="1"/>
  <c r="E894"/>
  <c r="D894"/>
  <c r="G893"/>
  <c r="F893"/>
  <c r="H893" s="1"/>
  <c r="E893"/>
  <c r="D893"/>
  <c r="G892"/>
  <c r="F892"/>
  <c r="H892" s="1"/>
  <c r="E892"/>
  <c r="D892"/>
  <c r="G891"/>
  <c r="F891"/>
  <c r="H891" s="1"/>
  <c r="E891"/>
  <c r="D891"/>
  <c r="G890"/>
  <c r="F890"/>
  <c r="H890" s="1"/>
  <c r="E890"/>
  <c r="D890"/>
  <c r="G889"/>
  <c r="F889"/>
  <c r="H889" s="1"/>
  <c r="E889"/>
  <c r="D889"/>
  <c r="I886"/>
  <c r="I885"/>
  <c r="I884"/>
  <c r="I883"/>
  <c r="I882"/>
  <c r="I881"/>
  <c r="I880"/>
  <c r="I879"/>
  <c r="I878"/>
  <c r="I877"/>
  <c r="G876"/>
  <c r="F876"/>
  <c r="H876" s="1"/>
  <c r="E876"/>
  <c r="D876"/>
  <c r="D875" s="1"/>
  <c r="I874"/>
  <c r="I873"/>
  <c r="I872"/>
  <c r="I871"/>
  <c r="I870"/>
  <c r="I869"/>
  <c r="I868"/>
  <c r="I867"/>
  <c r="I866"/>
  <c r="I865"/>
  <c r="G864"/>
  <c r="G863" s="1"/>
  <c r="F864"/>
  <c r="E864"/>
  <c r="D864"/>
  <c r="D863" s="1"/>
  <c r="I862"/>
  <c r="I861"/>
  <c r="I860"/>
  <c r="I859"/>
  <c r="I858"/>
  <c r="I857"/>
  <c r="I856"/>
  <c r="I855"/>
  <c r="I854"/>
  <c r="I853"/>
  <c r="G852"/>
  <c r="F852"/>
  <c r="E852"/>
  <c r="D852"/>
  <c r="G850"/>
  <c r="F850"/>
  <c r="H850" s="1"/>
  <c r="E850"/>
  <c r="D850"/>
  <c r="G849"/>
  <c r="F849"/>
  <c r="H849" s="1"/>
  <c r="E849"/>
  <c r="D849"/>
  <c r="G848"/>
  <c r="F848"/>
  <c r="H848" s="1"/>
  <c r="E848"/>
  <c r="D848"/>
  <c r="G847"/>
  <c r="F847"/>
  <c r="H847" s="1"/>
  <c r="E847"/>
  <c r="D847"/>
  <c r="G846"/>
  <c r="H846" s="1"/>
  <c r="E846"/>
  <c r="D846"/>
  <c r="G845"/>
  <c r="F845"/>
  <c r="H845" s="1"/>
  <c r="E845"/>
  <c r="D845"/>
  <c r="G844"/>
  <c r="F844"/>
  <c r="H844" s="1"/>
  <c r="E844"/>
  <c r="D844"/>
  <c r="G843"/>
  <c r="F843"/>
  <c r="H843" s="1"/>
  <c r="E843"/>
  <c r="D843"/>
  <c r="G842"/>
  <c r="H842" s="1"/>
  <c r="E842"/>
  <c r="D842"/>
  <c r="G841"/>
  <c r="F841"/>
  <c r="H841" s="1"/>
  <c r="E841"/>
  <c r="D841"/>
  <c r="I838"/>
  <c r="I837"/>
  <c r="I836"/>
  <c r="I835"/>
  <c r="I834"/>
  <c r="I833"/>
  <c r="I832"/>
  <c r="I831"/>
  <c r="I830"/>
  <c r="I829"/>
  <c r="G828"/>
  <c r="F828"/>
  <c r="H828" s="1"/>
  <c r="E828"/>
  <c r="D828"/>
  <c r="D827" s="1"/>
  <c r="I826"/>
  <c r="I825"/>
  <c r="I824"/>
  <c r="I823"/>
  <c r="I822"/>
  <c r="I821"/>
  <c r="I820"/>
  <c r="I819"/>
  <c r="I818"/>
  <c r="I817"/>
  <c r="G816"/>
  <c r="G815" s="1"/>
  <c r="F816"/>
  <c r="E816"/>
  <c r="D816"/>
  <c r="G814"/>
  <c r="E814"/>
  <c r="D814"/>
  <c r="G813"/>
  <c r="E813"/>
  <c r="D813"/>
  <c r="G812"/>
  <c r="E812"/>
  <c r="D812"/>
  <c r="G811"/>
  <c r="E811"/>
  <c r="D811"/>
  <c r="G810"/>
  <c r="H810" s="1"/>
  <c r="E810"/>
  <c r="D810"/>
  <c r="G809"/>
  <c r="E809"/>
  <c r="D809"/>
  <c r="G808"/>
  <c r="E808"/>
  <c r="D808"/>
  <c r="G807"/>
  <c r="E807"/>
  <c r="D807"/>
  <c r="G806"/>
  <c r="E806"/>
  <c r="D806"/>
  <c r="G805"/>
  <c r="E805"/>
  <c r="D805"/>
  <c r="I802"/>
  <c r="I801"/>
  <c r="I800"/>
  <c r="I799"/>
  <c r="I798"/>
  <c r="I797"/>
  <c r="I796"/>
  <c r="I795"/>
  <c r="I794"/>
  <c r="I793"/>
  <c r="G792"/>
  <c r="F792"/>
  <c r="E792"/>
  <c r="D792"/>
  <c r="D791" s="1"/>
  <c r="I790"/>
  <c r="I789"/>
  <c r="I788"/>
  <c r="I787"/>
  <c r="I786"/>
  <c r="I785"/>
  <c r="I784"/>
  <c r="I783"/>
  <c r="I782"/>
  <c r="I781"/>
  <c r="G780"/>
  <c r="F780"/>
  <c r="E780"/>
  <c r="D780"/>
  <c r="D779" s="1"/>
  <c r="I778"/>
  <c r="I777"/>
  <c r="I776"/>
  <c r="I775"/>
  <c r="I774"/>
  <c r="I773"/>
  <c r="I772"/>
  <c r="I771"/>
  <c r="I770"/>
  <c r="I769"/>
  <c r="G768"/>
  <c r="F768"/>
  <c r="E768"/>
  <c r="D768"/>
  <c r="D767" s="1"/>
  <c r="I766"/>
  <c r="I765"/>
  <c r="I764"/>
  <c r="I763"/>
  <c r="I762"/>
  <c r="I761"/>
  <c r="I760"/>
  <c r="I759"/>
  <c r="I758"/>
  <c r="I757"/>
  <c r="G756"/>
  <c r="F756"/>
  <c r="E756"/>
  <c r="D756"/>
  <c r="D755" s="1"/>
  <c r="D743" s="1"/>
  <c r="G754"/>
  <c r="F754"/>
  <c r="H754" s="1"/>
  <c r="E754"/>
  <c r="D754"/>
  <c r="G753"/>
  <c r="F753"/>
  <c r="H753" s="1"/>
  <c r="E753"/>
  <c r="D753"/>
  <c r="G752"/>
  <c r="F752"/>
  <c r="H752" s="1"/>
  <c r="E752"/>
  <c r="D752"/>
  <c r="G751"/>
  <c r="F751"/>
  <c r="H751" s="1"/>
  <c r="E751"/>
  <c r="D751"/>
  <c r="G750"/>
  <c r="F750"/>
  <c r="E750"/>
  <c r="D750"/>
  <c r="G749"/>
  <c r="F749"/>
  <c r="H749" s="1"/>
  <c r="E749"/>
  <c r="D749"/>
  <c r="G748"/>
  <c r="F748"/>
  <c r="H748" s="1"/>
  <c r="E748"/>
  <c r="D748"/>
  <c r="G747"/>
  <c r="F747"/>
  <c r="H747" s="1"/>
  <c r="E747"/>
  <c r="D747"/>
  <c r="G746"/>
  <c r="F746"/>
  <c r="E746"/>
  <c r="D746"/>
  <c r="G745"/>
  <c r="F745"/>
  <c r="H745" s="1"/>
  <c r="E745"/>
  <c r="D745"/>
  <c r="I742"/>
  <c r="I741"/>
  <c r="I740"/>
  <c r="I739"/>
  <c r="I738"/>
  <c r="I737"/>
  <c r="I736"/>
  <c r="I735"/>
  <c r="I734"/>
  <c r="I733"/>
  <c r="G732"/>
  <c r="F732"/>
  <c r="E732"/>
  <c r="D732"/>
  <c r="D731" s="1"/>
  <c r="I718"/>
  <c r="I717"/>
  <c r="I716"/>
  <c r="I715"/>
  <c r="E714"/>
  <c r="I714" s="1"/>
  <c r="I713"/>
  <c r="I712"/>
  <c r="I711"/>
  <c r="E710"/>
  <c r="I709"/>
  <c r="G708"/>
  <c r="G707" s="1"/>
  <c r="F708"/>
  <c r="D708"/>
  <c r="D707" s="1"/>
  <c r="I694"/>
  <c r="I693"/>
  <c r="I692"/>
  <c r="I691"/>
  <c r="I690"/>
  <c r="I689"/>
  <c r="I688"/>
  <c r="I687"/>
  <c r="I686"/>
  <c r="I685"/>
  <c r="G684"/>
  <c r="G683" s="1"/>
  <c r="F684"/>
  <c r="E684"/>
  <c r="D684"/>
  <c r="D683" s="1"/>
  <c r="I682"/>
  <c r="I681"/>
  <c r="I680"/>
  <c r="I679"/>
  <c r="I678"/>
  <c r="I677"/>
  <c r="I676"/>
  <c r="I675"/>
  <c r="I674"/>
  <c r="I673"/>
  <c r="G672"/>
  <c r="F672"/>
  <c r="E672"/>
  <c r="D672"/>
  <c r="D671" s="1"/>
  <c r="I670"/>
  <c r="I669"/>
  <c r="I668"/>
  <c r="I667"/>
  <c r="I666"/>
  <c r="I665"/>
  <c r="I664"/>
  <c r="I663"/>
  <c r="I662"/>
  <c r="I661"/>
  <c r="G660"/>
  <c r="G659" s="1"/>
  <c r="F660"/>
  <c r="E660"/>
  <c r="D660"/>
  <c r="D659" s="1"/>
  <c r="I658"/>
  <c r="I657"/>
  <c r="I656"/>
  <c r="I655"/>
  <c r="I654"/>
  <c r="I653"/>
  <c r="I652"/>
  <c r="I651"/>
  <c r="I650"/>
  <c r="I649"/>
  <c r="G648"/>
  <c r="G647" s="1"/>
  <c r="F648"/>
  <c r="E648"/>
  <c r="D648"/>
  <c r="D647" s="1"/>
  <c r="I646"/>
  <c r="I645"/>
  <c r="I644"/>
  <c r="I643"/>
  <c r="I642"/>
  <c r="I641"/>
  <c r="I640"/>
  <c r="I639"/>
  <c r="I638"/>
  <c r="I637"/>
  <c r="G636"/>
  <c r="G635" s="1"/>
  <c r="F636"/>
  <c r="E636"/>
  <c r="D636"/>
  <c r="D635" s="1"/>
  <c r="I634"/>
  <c r="I633"/>
  <c r="I632"/>
  <c r="I631"/>
  <c r="I630"/>
  <c r="I629"/>
  <c r="I628"/>
  <c r="I627"/>
  <c r="I626"/>
  <c r="I625"/>
  <c r="G624"/>
  <c r="G623" s="1"/>
  <c r="F624"/>
  <c r="E624"/>
  <c r="D624"/>
  <c r="D623" s="1"/>
  <c r="I622"/>
  <c r="I621"/>
  <c r="I620"/>
  <c r="I619"/>
  <c r="I618"/>
  <c r="I617"/>
  <c r="I616"/>
  <c r="I615"/>
  <c r="I614"/>
  <c r="I613"/>
  <c r="G612"/>
  <c r="F612"/>
  <c r="E612"/>
  <c r="D612"/>
  <c r="D611" s="1"/>
  <c r="I610"/>
  <c r="I609"/>
  <c r="I608"/>
  <c r="I607"/>
  <c r="I606"/>
  <c r="I605"/>
  <c r="I604"/>
  <c r="I603"/>
  <c r="I602"/>
  <c r="I601"/>
  <c r="G600"/>
  <c r="G599" s="1"/>
  <c r="F600"/>
  <c r="H600" s="1"/>
  <c r="E600"/>
  <c r="D600"/>
  <c r="D599" s="1"/>
  <c r="I598"/>
  <c r="I597"/>
  <c r="I596"/>
  <c r="I595"/>
  <c r="I594"/>
  <c r="I593"/>
  <c r="I592"/>
  <c r="I591"/>
  <c r="I590"/>
  <c r="I589"/>
  <c r="G588"/>
  <c r="F588"/>
  <c r="E588"/>
  <c r="D588"/>
  <c r="D587" s="1"/>
  <c r="I586"/>
  <c r="I585"/>
  <c r="I584"/>
  <c r="I583"/>
  <c r="I582"/>
  <c r="I581"/>
  <c r="I580"/>
  <c r="I579"/>
  <c r="I578"/>
  <c r="I577"/>
  <c r="G576"/>
  <c r="F576"/>
  <c r="E576"/>
  <c r="D576"/>
  <c r="D575" s="1"/>
  <c r="I574"/>
  <c r="I573"/>
  <c r="I572"/>
  <c r="I571"/>
  <c r="I570"/>
  <c r="I569"/>
  <c r="I568"/>
  <c r="I567"/>
  <c r="I566"/>
  <c r="I565"/>
  <c r="G564"/>
  <c r="F564"/>
  <c r="E564"/>
  <c r="D564"/>
  <c r="D563" s="1"/>
  <c r="G563"/>
  <c r="I562"/>
  <c r="I561"/>
  <c r="I560"/>
  <c r="I559"/>
  <c r="I558"/>
  <c r="I557"/>
  <c r="I556"/>
  <c r="I555"/>
  <c r="I554"/>
  <c r="I553"/>
  <c r="G552"/>
  <c r="F552"/>
  <c r="H552" s="1"/>
  <c r="E552"/>
  <c r="D552"/>
  <c r="D551" s="1"/>
  <c r="G551"/>
  <c r="I550"/>
  <c r="I549"/>
  <c r="I548"/>
  <c r="I547"/>
  <c r="I546"/>
  <c r="I545"/>
  <c r="I544"/>
  <c r="I543"/>
  <c r="I542"/>
  <c r="I541"/>
  <c r="G540"/>
  <c r="F540"/>
  <c r="E540"/>
  <c r="D540"/>
  <c r="D539" s="1"/>
  <c r="G538"/>
  <c r="F538"/>
  <c r="H538" s="1"/>
  <c r="E538"/>
  <c r="D538"/>
  <c r="G537"/>
  <c r="F537"/>
  <c r="H537" s="1"/>
  <c r="E537"/>
  <c r="D537"/>
  <c r="G536"/>
  <c r="F536"/>
  <c r="H536" s="1"/>
  <c r="E536"/>
  <c r="D536"/>
  <c r="G535"/>
  <c r="F535"/>
  <c r="E535"/>
  <c r="D535"/>
  <c r="G534"/>
  <c r="F534"/>
  <c r="E534"/>
  <c r="D534"/>
  <c r="G533"/>
  <c r="F533"/>
  <c r="H533" s="1"/>
  <c r="E533"/>
  <c r="D533"/>
  <c r="G532"/>
  <c r="F532"/>
  <c r="H532" s="1"/>
  <c r="E532"/>
  <c r="D532"/>
  <c r="G531"/>
  <c r="F531"/>
  <c r="H531" s="1"/>
  <c r="E531"/>
  <c r="D531"/>
  <c r="G530"/>
  <c r="F530"/>
  <c r="E530"/>
  <c r="D530"/>
  <c r="G529"/>
  <c r="F529"/>
  <c r="H529" s="1"/>
  <c r="E529"/>
  <c r="D529"/>
  <c r="I526"/>
  <c r="I525"/>
  <c r="I524"/>
  <c r="I523"/>
  <c r="I522"/>
  <c r="I521"/>
  <c r="I520"/>
  <c r="I519"/>
  <c r="I518"/>
  <c r="I517"/>
  <c r="I516"/>
  <c r="I515"/>
  <c r="I514"/>
  <c r="I513"/>
  <c r="I512"/>
  <c r="I511"/>
  <c r="I510"/>
  <c r="I509"/>
  <c r="I508"/>
  <c r="I507"/>
  <c r="I506"/>
  <c r="I505"/>
  <c r="I504"/>
  <c r="I503"/>
  <c r="I502"/>
  <c r="I501"/>
  <c r="I500"/>
  <c r="I499"/>
  <c r="I498"/>
  <c r="I497"/>
  <c r="I496"/>
  <c r="I495"/>
  <c r="I494"/>
  <c r="I493"/>
  <c r="I492"/>
  <c r="I491"/>
  <c r="I490"/>
  <c r="I489"/>
  <c r="I488"/>
  <c r="I487"/>
  <c r="I486"/>
  <c r="I485"/>
  <c r="I484"/>
  <c r="I483"/>
  <c r="I482"/>
  <c r="I481"/>
  <c r="I480"/>
  <c r="I479"/>
  <c r="I478"/>
  <c r="I477"/>
  <c r="I476"/>
  <c r="I475"/>
  <c r="I474"/>
  <c r="I473"/>
  <c r="I472"/>
  <c r="I471"/>
  <c r="I470"/>
  <c r="I469"/>
  <c r="I468"/>
  <c r="I467"/>
  <c r="I466"/>
  <c r="I465"/>
  <c r="I464"/>
  <c r="I463"/>
  <c r="I462"/>
  <c r="I461"/>
  <c r="I460"/>
  <c r="I459"/>
  <c r="I458"/>
  <c r="I457"/>
  <c r="I456"/>
  <c r="I455"/>
  <c r="I454"/>
  <c r="I453"/>
  <c r="I452"/>
  <c r="I451"/>
  <c r="I450"/>
  <c r="I449"/>
  <c r="I448"/>
  <c r="I447"/>
  <c r="I446"/>
  <c r="I445"/>
  <c r="I444"/>
  <c r="I443"/>
  <c r="I442"/>
  <c r="I441"/>
  <c r="I440"/>
  <c r="I439"/>
  <c r="I438"/>
  <c r="I437"/>
  <c r="I436"/>
  <c r="I435"/>
  <c r="I434"/>
  <c r="I433"/>
  <c r="I432"/>
  <c r="I431"/>
  <c r="I430"/>
  <c r="I429"/>
  <c r="I428"/>
  <c r="I427"/>
  <c r="I426"/>
  <c r="I425"/>
  <c r="I424"/>
  <c r="I423"/>
  <c r="I422"/>
  <c r="I421"/>
  <c r="I420"/>
  <c r="I419"/>
  <c r="I418"/>
  <c r="I417"/>
  <c r="I416"/>
  <c r="I415"/>
  <c r="I414"/>
  <c r="I413"/>
  <c r="I412"/>
  <c r="I411"/>
  <c r="I410"/>
  <c r="I409"/>
  <c r="I408"/>
  <c r="D408"/>
  <c r="D407" s="1"/>
  <c r="I407"/>
  <c r="I406"/>
  <c r="I405"/>
  <c r="I404"/>
  <c r="I403"/>
  <c r="I402"/>
  <c r="I401"/>
  <c r="I400"/>
  <c r="I399"/>
  <c r="I398"/>
  <c r="I397"/>
  <c r="G396"/>
  <c r="G384" s="1"/>
  <c r="F396"/>
  <c r="E396"/>
  <c r="D396"/>
  <c r="G394"/>
  <c r="F394"/>
  <c r="E394"/>
  <c r="D394"/>
  <c r="G393"/>
  <c r="F393"/>
  <c r="H393" s="1"/>
  <c r="E393"/>
  <c r="D393"/>
  <c r="G392"/>
  <c r="F392"/>
  <c r="H392" s="1"/>
  <c r="E392"/>
  <c r="D392"/>
  <c r="G391"/>
  <c r="F391"/>
  <c r="E391"/>
  <c r="D391"/>
  <c r="G390"/>
  <c r="F390"/>
  <c r="E390"/>
  <c r="D390"/>
  <c r="G389"/>
  <c r="F389"/>
  <c r="H389" s="1"/>
  <c r="E389"/>
  <c r="D389"/>
  <c r="G388"/>
  <c r="F388"/>
  <c r="H388" s="1"/>
  <c r="E388"/>
  <c r="D388"/>
  <c r="G387"/>
  <c r="F387"/>
  <c r="H387" s="1"/>
  <c r="E387"/>
  <c r="D387"/>
  <c r="G386"/>
  <c r="F386"/>
  <c r="E386"/>
  <c r="D386"/>
  <c r="G385"/>
  <c r="F385"/>
  <c r="H385" s="1"/>
  <c r="E385"/>
  <c r="D385"/>
  <c r="I382"/>
  <c r="I381"/>
  <c r="I380"/>
  <c r="I379"/>
  <c r="I378"/>
  <c r="I377"/>
  <c r="I376"/>
  <c r="I375"/>
  <c r="I374"/>
  <c r="I373"/>
  <c r="G372"/>
  <c r="F372"/>
  <c r="E372"/>
  <c r="D372"/>
  <c r="D371" s="1"/>
  <c r="E358"/>
  <c r="I358" s="1"/>
  <c r="I357"/>
  <c r="I356"/>
  <c r="E355"/>
  <c r="I355" s="1"/>
  <c r="E354"/>
  <c r="I354" s="1"/>
  <c r="I353"/>
  <c r="I352"/>
  <c r="I351"/>
  <c r="I350"/>
  <c r="E349"/>
  <c r="I349" s="1"/>
  <c r="I348"/>
  <c r="I347"/>
  <c r="I346"/>
  <c r="G345"/>
  <c r="A345" s="1"/>
  <c r="E345"/>
  <c r="F344"/>
  <c r="D344"/>
  <c r="D343" s="1"/>
  <c r="I342"/>
  <c r="I341"/>
  <c r="I340"/>
  <c r="I339"/>
  <c r="I338"/>
  <c r="I337"/>
  <c r="I336"/>
  <c r="I335"/>
  <c r="I334"/>
  <c r="I333"/>
  <c r="G332"/>
  <c r="G331" s="1"/>
  <c r="F332"/>
  <c r="E332"/>
  <c r="D332"/>
  <c r="D331" s="1"/>
  <c r="I330"/>
  <c r="I329"/>
  <c r="I328"/>
  <c r="I327"/>
  <c r="I326"/>
  <c r="I325"/>
  <c r="I324"/>
  <c r="I323"/>
  <c r="I322"/>
  <c r="I321"/>
  <c r="G320"/>
  <c r="G319" s="1"/>
  <c r="F320"/>
  <c r="E320"/>
  <c r="D320"/>
  <c r="D319" s="1"/>
  <c r="I318"/>
  <c r="I317"/>
  <c r="I316"/>
  <c r="I315"/>
  <c r="I314"/>
  <c r="I313"/>
  <c r="I312"/>
  <c r="I311"/>
  <c r="I310"/>
  <c r="I309"/>
  <c r="I308"/>
  <c r="I307"/>
  <c r="I306"/>
  <c r="G305"/>
  <c r="A305" s="1"/>
  <c r="F304"/>
  <c r="E304"/>
  <c r="D304"/>
  <c r="D303" s="1"/>
  <c r="I302"/>
  <c r="I301"/>
  <c r="I300"/>
  <c r="I299"/>
  <c r="I298"/>
  <c r="I297"/>
  <c r="I296"/>
  <c r="I295"/>
  <c r="I294"/>
  <c r="I293"/>
  <c r="I292"/>
  <c r="I291"/>
  <c r="I290"/>
  <c r="G289"/>
  <c r="A289" s="1"/>
  <c r="F288"/>
  <c r="E288"/>
  <c r="D288"/>
  <c r="D287" s="1"/>
  <c r="I286"/>
  <c r="I285"/>
  <c r="I284"/>
  <c r="I283"/>
  <c r="I282"/>
  <c r="I281"/>
  <c r="I280"/>
  <c r="I279"/>
  <c r="I278"/>
  <c r="I277"/>
  <c r="I276"/>
  <c r="I275"/>
  <c r="I274"/>
  <c r="G273"/>
  <c r="A273" s="1"/>
  <c r="F272"/>
  <c r="E272"/>
  <c r="D272"/>
  <c r="D271" s="1"/>
  <c r="I270"/>
  <c r="I269"/>
  <c r="I268"/>
  <c r="I267"/>
  <c r="I266"/>
  <c r="I265"/>
  <c r="I264"/>
  <c r="I263"/>
  <c r="I262"/>
  <c r="I261"/>
  <c r="I260"/>
  <c r="I259"/>
  <c r="I258"/>
  <c r="G257"/>
  <c r="A257" s="1"/>
  <c r="F256"/>
  <c r="E256"/>
  <c r="D256"/>
  <c r="D255" s="1"/>
  <c r="I254"/>
  <c r="I253"/>
  <c r="I252"/>
  <c r="I251"/>
  <c r="I250"/>
  <c r="I249"/>
  <c r="I248"/>
  <c r="I247"/>
  <c r="I246"/>
  <c r="I245"/>
  <c r="I244"/>
  <c r="I243"/>
  <c r="I242"/>
  <c r="G241"/>
  <c r="A241" s="1"/>
  <c r="F240"/>
  <c r="E240"/>
  <c r="D240"/>
  <c r="D239" s="1"/>
  <c r="I238"/>
  <c r="I237"/>
  <c r="I236"/>
  <c r="I235"/>
  <c r="I234"/>
  <c r="I233"/>
  <c r="I232"/>
  <c r="I231"/>
  <c r="I230"/>
  <c r="I229"/>
  <c r="I228"/>
  <c r="I227"/>
  <c r="I226"/>
  <c r="G225"/>
  <c r="A225" s="1"/>
  <c r="F224"/>
  <c r="E224"/>
  <c r="D224"/>
  <c r="D223" s="1"/>
  <c r="I222"/>
  <c r="I221"/>
  <c r="I220"/>
  <c r="I219"/>
  <c r="I218"/>
  <c r="I217"/>
  <c r="I216"/>
  <c r="I215"/>
  <c r="I214"/>
  <c r="I213"/>
  <c r="I212"/>
  <c r="I211"/>
  <c r="I210"/>
  <c r="G209"/>
  <c r="A209" s="1"/>
  <c r="F208"/>
  <c r="E208"/>
  <c r="D208"/>
  <c r="D207" s="1"/>
  <c r="I206"/>
  <c r="I205"/>
  <c r="I204"/>
  <c r="I203"/>
  <c r="I202"/>
  <c r="I201"/>
  <c r="I200"/>
  <c r="I199"/>
  <c r="I198"/>
  <c r="I197"/>
  <c r="I196"/>
  <c r="I195"/>
  <c r="I194"/>
  <c r="G193"/>
  <c r="A193" s="1"/>
  <c r="F192"/>
  <c r="E192"/>
  <c r="D192"/>
  <c r="D191" s="1"/>
  <c r="I190"/>
  <c r="I189"/>
  <c r="I188"/>
  <c r="I187"/>
  <c r="I186"/>
  <c r="I185"/>
  <c r="I184"/>
  <c r="I183"/>
  <c r="I182"/>
  <c r="I181"/>
  <c r="I180"/>
  <c r="I179"/>
  <c r="I178"/>
  <c r="G177"/>
  <c r="A177" s="1"/>
  <c r="F176"/>
  <c r="E176"/>
  <c r="D176"/>
  <c r="D175" s="1"/>
  <c r="I174"/>
  <c r="I173"/>
  <c r="I172"/>
  <c r="I171"/>
  <c r="I170"/>
  <c r="I169"/>
  <c r="I168"/>
  <c r="I167"/>
  <c r="I166"/>
  <c r="I165"/>
  <c r="I164"/>
  <c r="I163"/>
  <c r="I162"/>
  <c r="G161"/>
  <c r="A161" s="1"/>
  <c r="F160"/>
  <c r="E160"/>
  <c r="D160"/>
  <c r="D159" s="1"/>
  <c r="I158"/>
  <c r="I157"/>
  <c r="I156"/>
  <c r="I155"/>
  <c r="I154"/>
  <c r="I153"/>
  <c r="I152"/>
  <c r="I151"/>
  <c r="I150"/>
  <c r="I149"/>
  <c r="I148"/>
  <c r="I147"/>
  <c r="I146"/>
  <c r="G145"/>
  <c r="A145" s="1"/>
  <c r="F144"/>
  <c r="E144"/>
  <c r="D144"/>
  <c r="D143" s="1"/>
  <c r="I142"/>
  <c r="I141"/>
  <c r="I140"/>
  <c r="I139"/>
  <c r="I138"/>
  <c r="I137"/>
  <c r="I136"/>
  <c r="I135"/>
  <c r="I134"/>
  <c r="I133"/>
  <c r="I132"/>
  <c r="I131"/>
  <c r="I130"/>
  <c r="G129"/>
  <c r="A129" s="1"/>
  <c r="F128"/>
  <c r="E128"/>
  <c r="D128"/>
  <c r="D127" s="1"/>
  <c r="G126"/>
  <c r="F126"/>
  <c r="H126" s="1"/>
  <c r="E126"/>
  <c r="D126"/>
  <c r="G125"/>
  <c r="F125"/>
  <c r="H125" s="1"/>
  <c r="E125"/>
  <c r="D125"/>
  <c r="G124"/>
  <c r="F124"/>
  <c r="E124"/>
  <c r="D124"/>
  <c r="G123"/>
  <c r="F123"/>
  <c r="E123"/>
  <c r="D123"/>
  <c r="G122"/>
  <c r="F122"/>
  <c r="E122"/>
  <c r="D122"/>
  <c r="G121"/>
  <c r="F121"/>
  <c r="E121"/>
  <c r="D121"/>
  <c r="G120"/>
  <c r="F120"/>
  <c r="H120" s="1"/>
  <c r="E120"/>
  <c r="D120"/>
  <c r="G119"/>
  <c r="F119"/>
  <c r="H119" s="1"/>
  <c r="E119"/>
  <c r="D119"/>
  <c r="I118"/>
  <c r="G118"/>
  <c r="G117"/>
  <c r="F117"/>
  <c r="E117"/>
  <c r="D117"/>
  <c r="I116"/>
  <c r="G116"/>
  <c r="I115"/>
  <c r="G115"/>
  <c r="A115" s="1"/>
  <c r="I114"/>
  <c r="G114"/>
  <c r="F113"/>
  <c r="E113"/>
  <c r="D113"/>
  <c r="I110"/>
  <c r="I109"/>
  <c r="I108"/>
  <c r="I107"/>
  <c r="I106"/>
  <c r="I105"/>
  <c r="I104"/>
  <c r="I103"/>
  <c r="I102"/>
  <c r="I101"/>
  <c r="I100"/>
  <c r="I99"/>
  <c r="I98"/>
  <c r="G97"/>
  <c r="A97" s="1"/>
  <c r="F96"/>
  <c r="E96"/>
  <c r="D96"/>
  <c r="D95" s="1"/>
  <c r="I94"/>
  <c r="I93"/>
  <c r="I92"/>
  <c r="I91"/>
  <c r="I90"/>
  <c r="I89"/>
  <c r="I88"/>
  <c r="I87"/>
  <c r="I86"/>
  <c r="I85"/>
  <c r="G84"/>
  <c r="F84"/>
  <c r="E84"/>
  <c r="D84"/>
  <c r="I82"/>
  <c r="I81"/>
  <c r="I80"/>
  <c r="I79"/>
  <c r="I78"/>
  <c r="I77"/>
  <c r="I76"/>
  <c r="I75"/>
  <c r="I74"/>
  <c r="I73"/>
  <c r="G72"/>
  <c r="G71" s="1"/>
  <c r="F72"/>
  <c r="E72"/>
  <c r="D72"/>
  <c r="D71" s="1"/>
  <c r="I70"/>
  <c r="I69"/>
  <c r="I68"/>
  <c r="I67"/>
  <c r="I66"/>
  <c r="I65"/>
  <c r="I64"/>
  <c r="I63"/>
  <c r="I62"/>
  <c r="I61"/>
  <c r="I60"/>
  <c r="I59"/>
  <c r="I58"/>
  <c r="G57"/>
  <c r="A57" s="1"/>
  <c r="F56"/>
  <c r="E56"/>
  <c r="D56"/>
  <c r="D55" s="1"/>
  <c r="G54"/>
  <c r="F54"/>
  <c r="E54"/>
  <c r="D54"/>
  <c r="G53"/>
  <c r="F53"/>
  <c r="H53" s="1"/>
  <c r="E53"/>
  <c r="D53"/>
  <c r="G52"/>
  <c r="F52"/>
  <c r="E52"/>
  <c r="D52"/>
  <c r="G51"/>
  <c r="F51"/>
  <c r="E51"/>
  <c r="D51"/>
  <c r="F50"/>
  <c r="H50" s="1"/>
  <c r="E50"/>
  <c r="D50"/>
  <c r="G49"/>
  <c r="F49"/>
  <c r="H49" s="1"/>
  <c r="E49"/>
  <c r="D49"/>
  <c r="G48"/>
  <c r="F48"/>
  <c r="H48" s="1"/>
  <c r="E48"/>
  <c r="D48"/>
  <c r="G47"/>
  <c r="F47"/>
  <c r="H47" s="1"/>
  <c r="E47"/>
  <c r="D47"/>
  <c r="G46"/>
  <c r="F46"/>
  <c r="E46"/>
  <c r="D46"/>
  <c r="F45"/>
  <c r="E45"/>
  <c r="D45"/>
  <c r="I42"/>
  <c r="I41"/>
  <c r="I40"/>
  <c r="I39"/>
  <c r="I38"/>
  <c r="I37"/>
  <c r="I36"/>
  <c r="I35"/>
  <c r="I34"/>
  <c r="I33"/>
  <c r="I32"/>
  <c r="I31"/>
  <c r="I30"/>
  <c r="G29"/>
  <c r="A29" s="1"/>
  <c r="F28"/>
  <c r="E28"/>
  <c r="D28"/>
  <c r="D27" s="1"/>
  <c r="H708" l="1"/>
  <c r="H732"/>
  <c r="H746"/>
  <c r="H750"/>
  <c r="H756"/>
  <c r="H768"/>
  <c r="H780"/>
  <c r="H792"/>
  <c r="H816"/>
  <c r="H852"/>
  <c r="H864"/>
  <c r="H46"/>
  <c r="A51"/>
  <c r="A52"/>
  <c r="A53"/>
  <c r="A54"/>
  <c r="H72"/>
  <c r="H84"/>
  <c r="H117"/>
  <c r="H121"/>
  <c r="H122"/>
  <c r="H123"/>
  <c r="H124"/>
  <c r="H320"/>
  <c r="H332"/>
  <c r="A386"/>
  <c r="A387"/>
  <c r="A390"/>
  <c r="A391"/>
  <c r="A394"/>
  <c r="A396"/>
  <c r="H530"/>
  <c r="H534"/>
  <c r="H535"/>
  <c r="H540"/>
  <c r="H564"/>
  <c r="H576"/>
  <c r="H588"/>
  <c r="H612"/>
  <c r="H624"/>
  <c r="H636"/>
  <c r="H648"/>
  <c r="H660"/>
  <c r="H672"/>
  <c r="H684"/>
  <c r="A732"/>
  <c r="A746"/>
  <c r="A749"/>
  <c r="A750"/>
  <c r="A752"/>
  <c r="A756"/>
  <c r="A768"/>
  <c r="A816"/>
  <c r="A842"/>
  <c r="A852"/>
  <c r="A864"/>
  <c r="A890"/>
  <c r="A894"/>
  <c r="A900"/>
  <c r="A912"/>
  <c r="A938"/>
  <c r="A942"/>
  <c r="A996"/>
  <c r="A1057"/>
  <c r="A1058"/>
  <c r="A1061"/>
  <c r="A1062"/>
  <c r="A1065"/>
  <c r="A1066"/>
  <c r="A1080"/>
  <c r="A1092"/>
  <c r="A1104"/>
  <c r="A1118"/>
  <c r="A1120"/>
  <c r="A1122"/>
  <c r="A1123"/>
  <c r="A1126"/>
  <c r="A1190"/>
  <c r="A1195"/>
  <c r="A1236"/>
  <c r="H51"/>
  <c r="H52"/>
  <c r="H54"/>
  <c r="H372"/>
  <c r="H386"/>
  <c r="H390"/>
  <c r="H391"/>
  <c r="H394"/>
  <c r="H396"/>
  <c r="E143"/>
  <c r="E175"/>
  <c r="E207"/>
  <c r="E239"/>
  <c r="E371"/>
  <c r="A372"/>
  <c r="I385"/>
  <c r="A385"/>
  <c r="I388"/>
  <c r="A388"/>
  <c r="I389"/>
  <c r="A389"/>
  <c r="I392"/>
  <c r="A392"/>
  <c r="I393"/>
  <c r="A393"/>
  <c r="E551"/>
  <c r="A552"/>
  <c r="I745"/>
  <c r="A745"/>
  <c r="I747"/>
  <c r="A747"/>
  <c r="I748"/>
  <c r="A748"/>
  <c r="I751"/>
  <c r="A751"/>
  <c r="I753"/>
  <c r="A753"/>
  <c r="I754"/>
  <c r="A754"/>
  <c r="E779"/>
  <c r="A780"/>
  <c r="E791"/>
  <c r="A792"/>
  <c r="I805"/>
  <c r="A805"/>
  <c r="I807"/>
  <c r="A807"/>
  <c r="I809"/>
  <c r="A809"/>
  <c r="I811"/>
  <c r="A811"/>
  <c r="I813"/>
  <c r="A813"/>
  <c r="E827"/>
  <c r="A828"/>
  <c r="I841"/>
  <c r="A841"/>
  <c r="I847"/>
  <c r="A847"/>
  <c r="I848"/>
  <c r="A848"/>
  <c r="I849"/>
  <c r="A849"/>
  <c r="I850"/>
  <c r="A850"/>
  <c r="E875"/>
  <c r="A876"/>
  <c r="I889"/>
  <c r="A889"/>
  <c r="I891"/>
  <c r="A891"/>
  <c r="I892"/>
  <c r="A892"/>
  <c r="I893"/>
  <c r="A893"/>
  <c r="I895"/>
  <c r="A895"/>
  <c r="I896"/>
  <c r="A896"/>
  <c r="I897"/>
  <c r="A897"/>
  <c r="I898"/>
  <c r="A898"/>
  <c r="E923"/>
  <c r="A924"/>
  <c r="I937"/>
  <c r="A937"/>
  <c r="I939"/>
  <c r="A939"/>
  <c r="I940"/>
  <c r="A940"/>
  <c r="I941"/>
  <c r="A941"/>
  <c r="I943"/>
  <c r="A943"/>
  <c r="I944"/>
  <c r="A944"/>
  <c r="I945"/>
  <c r="A945"/>
  <c r="I946"/>
  <c r="A946"/>
  <c r="E947"/>
  <c r="A948"/>
  <c r="E959"/>
  <c r="A960"/>
  <c r="E971"/>
  <c r="A972"/>
  <c r="E983"/>
  <c r="A984"/>
  <c r="E1019"/>
  <c r="A1020"/>
  <c r="E1031"/>
  <c r="A1032"/>
  <c r="E1043"/>
  <c r="A1044"/>
  <c r="I1059"/>
  <c r="A1059"/>
  <c r="I1060"/>
  <c r="A1060"/>
  <c r="I1063"/>
  <c r="A1063"/>
  <c r="I1064"/>
  <c r="A1064"/>
  <c r="E1067"/>
  <c r="A1068"/>
  <c r="I1117"/>
  <c r="A1117"/>
  <c r="I1119"/>
  <c r="A1119"/>
  <c r="I1121"/>
  <c r="A1121"/>
  <c r="I1124"/>
  <c r="A1124"/>
  <c r="I1125"/>
  <c r="A1125"/>
  <c r="E1127"/>
  <c r="A1128"/>
  <c r="E1139"/>
  <c r="A1140"/>
  <c r="E1151"/>
  <c r="A1152"/>
  <c r="E1163"/>
  <c r="A1164"/>
  <c r="E1175"/>
  <c r="A1176"/>
  <c r="I1189"/>
  <c r="A1189"/>
  <c r="I1191"/>
  <c r="A1191"/>
  <c r="I1192"/>
  <c r="A1192"/>
  <c r="I1193"/>
  <c r="A1193"/>
  <c r="I1194"/>
  <c r="A1194"/>
  <c r="I1196"/>
  <c r="A1196"/>
  <c r="I1197"/>
  <c r="A1197"/>
  <c r="I1198"/>
  <c r="A1198"/>
  <c r="E1199"/>
  <c r="A1200"/>
  <c r="I1212"/>
  <c r="A1212"/>
  <c r="E1223"/>
  <c r="A1224"/>
  <c r="E1247"/>
  <c r="A1248"/>
  <c r="E1259"/>
  <c r="A1260"/>
  <c r="H1260"/>
  <c r="I48"/>
  <c r="A48"/>
  <c r="E71"/>
  <c r="A72"/>
  <c r="E83"/>
  <c r="A84"/>
  <c r="E95"/>
  <c r="I119"/>
  <c r="A119"/>
  <c r="I120"/>
  <c r="A120"/>
  <c r="I125"/>
  <c r="A125"/>
  <c r="I126"/>
  <c r="A126"/>
  <c r="E159"/>
  <c r="E191"/>
  <c r="E223"/>
  <c r="E255"/>
  <c r="E331"/>
  <c r="A332"/>
  <c r="I529"/>
  <c r="A529"/>
  <c r="I531"/>
  <c r="A531"/>
  <c r="I532"/>
  <c r="A532"/>
  <c r="I533"/>
  <c r="A533"/>
  <c r="I536"/>
  <c r="A536"/>
  <c r="I537"/>
  <c r="A537"/>
  <c r="I538"/>
  <c r="A538"/>
  <c r="E587"/>
  <c r="A588"/>
  <c r="E611"/>
  <c r="A612"/>
  <c r="E623"/>
  <c r="A624"/>
  <c r="E635"/>
  <c r="A636"/>
  <c r="E647"/>
  <c r="A648"/>
  <c r="E659"/>
  <c r="A660"/>
  <c r="I806"/>
  <c r="A806"/>
  <c r="I812"/>
  <c r="A812"/>
  <c r="I814"/>
  <c r="A814"/>
  <c r="I843"/>
  <c r="A843"/>
  <c r="I844"/>
  <c r="A844"/>
  <c r="I845"/>
  <c r="A845"/>
  <c r="A46"/>
  <c r="A47"/>
  <c r="A49"/>
  <c r="A50"/>
  <c r="A117"/>
  <c r="A121"/>
  <c r="A122"/>
  <c r="A123"/>
  <c r="A124"/>
  <c r="A320"/>
  <c r="A530"/>
  <c r="A534"/>
  <c r="A535"/>
  <c r="A540"/>
  <c r="A564"/>
  <c r="A576"/>
  <c r="A600"/>
  <c r="A672"/>
  <c r="A684"/>
  <c r="A808"/>
  <c r="A810"/>
  <c r="A846"/>
  <c r="H29"/>
  <c r="H57"/>
  <c r="H97"/>
  <c r="H129"/>
  <c r="H145"/>
  <c r="H161"/>
  <c r="H177"/>
  <c r="H193"/>
  <c r="H209"/>
  <c r="H225"/>
  <c r="H241"/>
  <c r="H257"/>
  <c r="H273"/>
  <c r="H289"/>
  <c r="H305"/>
  <c r="H345"/>
  <c r="G22"/>
  <c r="G272"/>
  <c r="H272" s="1"/>
  <c r="F331"/>
  <c r="H331" s="1"/>
  <c r="D365"/>
  <c r="D1009"/>
  <c r="D1010"/>
  <c r="D1011"/>
  <c r="D1012"/>
  <c r="D1013"/>
  <c r="D1015"/>
  <c r="D1017"/>
  <c r="D1018"/>
  <c r="E112"/>
  <c r="F1017"/>
  <c r="H1017" s="1"/>
  <c r="F368"/>
  <c r="H368" s="1"/>
  <c r="D840"/>
  <c r="E1188"/>
  <c r="G1017"/>
  <c r="D1188"/>
  <c r="E1009"/>
  <c r="E1010"/>
  <c r="D1115"/>
  <c r="G1012"/>
  <c r="G1013"/>
  <c r="G1014"/>
  <c r="G1015"/>
  <c r="G1016"/>
  <c r="G1018"/>
  <c r="D724"/>
  <c r="F271"/>
  <c r="F1019"/>
  <c r="F1011"/>
  <c r="H1011" s="1"/>
  <c r="F1127"/>
  <c r="I145"/>
  <c r="F159"/>
  <c r="D24"/>
  <c r="F95"/>
  <c r="F27"/>
  <c r="D17"/>
  <c r="G96"/>
  <c r="I96" s="1"/>
  <c r="I289"/>
  <c r="G851"/>
  <c r="G1175"/>
  <c r="I1175" s="1"/>
  <c r="F343"/>
  <c r="F791"/>
  <c r="F1139"/>
  <c r="F1151"/>
  <c r="E17"/>
  <c r="F22"/>
  <c r="H22" s="1"/>
  <c r="I193"/>
  <c r="F255"/>
  <c r="G304"/>
  <c r="G303" s="1"/>
  <c r="F827"/>
  <c r="H827" s="1"/>
  <c r="F875"/>
  <c r="F947"/>
  <c r="F26"/>
  <c r="F127"/>
  <c r="F175"/>
  <c r="F239"/>
  <c r="F364"/>
  <c r="H364" s="1"/>
  <c r="F370"/>
  <c r="F384"/>
  <c r="H384" s="1"/>
  <c r="G725"/>
  <c r="F779"/>
  <c r="F804"/>
  <c r="G1055"/>
  <c r="I57"/>
  <c r="G20"/>
  <c r="I121"/>
  <c r="I129"/>
  <c r="F143"/>
  <c r="G176"/>
  <c r="G175" s="1"/>
  <c r="I175" s="1"/>
  <c r="F191"/>
  <c r="I273"/>
  <c r="F287"/>
  <c r="G361"/>
  <c r="G362"/>
  <c r="G364"/>
  <c r="G366"/>
  <c r="I366" s="1"/>
  <c r="G368"/>
  <c r="G369"/>
  <c r="G370"/>
  <c r="D728"/>
  <c r="G1009"/>
  <c r="D19"/>
  <c r="D20"/>
  <c r="D21"/>
  <c r="D25"/>
  <c r="D26"/>
  <c r="G288"/>
  <c r="G287" s="1"/>
  <c r="G722"/>
  <c r="I810"/>
  <c r="G727"/>
  <c r="E1014"/>
  <c r="E1015"/>
  <c r="E1018"/>
  <c r="D1211"/>
  <c r="D1187" s="1"/>
  <c r="F362"/>
  <c r="H362" s="1"/>
  <c r="I647"/>
  <c r="E1011"/>
  <c r="F1012"/>
  <c r="H1012" s="1"/>
  <c r="F1013"/>
  <c r="H1013" s="1"/>
  <c r="I177"/>
  <c r="G18"/>
  <c r="D361"/>
  <c r="D362"/>
  <c r="D363"/>
  <c r="D364"/>
  <c r="F722"/>
  <c r="H722" s="1"/>
  <c r="F726"/>
  <c r="I938"/>
  <c r="D366"/>
  <c r="D369"/>
  <c r="E528"/>
  <c r="E726"/>
  <c r="E1116"/>
  <c r="E24"/>
  <c r="E365"/>
  <c r="E370"/>
  <c r="E727"/>
  <c r="D721"/>
  <c r="D722"/>
  <c r="G723"/>
  <c r="F724"/>
  <c r="H724" s="1"/>
  <c r="F840"/>
  <c r="G888"/>
  <c r="E888"/>
  <c r="D887"/>
  <c r="E936"/>
  <c r="E1016"/>
  <c r="E1211"/>
  <c r="F1009"/>
  <c r="H1009" s="1"/>
  <c r="D367"/>
  <c r="D744"/>
  <c r="G23"/>
  <c r="G25"/>
  <c r="F44"/>
  <c r="F19"/>
  <c r="H19" s="1"/>
  <c r="G144"/>
  <c r="H144" s="1"/>
  <c r="I331"/>
  <c r="F365"/>
  <c r="H365" s="1"/>
  <c r="E362"/>
  <c r="A362" s="1"/>
  <c r="E723"/>
  <c r="D723"/>
  <c r="D726"/>
  <c r="D851"/>
  <c r="D839" s="1"/>
  <c r="F936"/>
  <c r="E1017"/>
  <c r="G1056"/>
  <c r="I1128"/>
  <c r="F21"/>
  <c r="F24"/>
  <c r="I122"/>
  <c r="G128"/>
  <c r="I128" s="1"/>
  <c r="I624"/>
  <c r="D730"/>
  <c r="F725"/>
  <c r="H725" s="1"/>
  <c r="E1013"/>
  <c r="F1116"/>
  <c r="D44"/>
  <c r="I746"/>
  <c r="I1140"/>
  <c r="D18"/>
  <c r="E361"/>
  <c r="I46"/>
  <c r="E19"/>
  <c r="E21"/>
  <c r="E22"/>
  <c r="A22" s="1"/>
  <c r="E23"/>
  <c r="E26"/>
  <c r="I272"/>
  <c r="I320"/>
  <c r="I386"/>
  <c r="I390"/>
  <c r="I648"/>
  <c r="I684"/>
  <c r="E722"/>
  <c r="A722" s="1"/>
  <c r="D725"/>
  <c r="G729"/>
  <c r="E724"/>
  <c r="I816"/>
  <c r="I842"/>
  <c r="I894"/>
  <c r="I912"/>
  <c r="D935"/>
  <c r="I971"/>
  <c r="D1056"/>
  <c r="I1068"/>
  <c r="I1176"/>
  <c r="I1260"/>
  <c r="D527"/>
  <c r="G28"/>
  <c r="I28" s="1"/>
  <c r="G767"/>
  <c r="E18"/>
  <c r="F23"/>
  <c r="H23" s="1"/>
  <c r="F83"/>
  <c r="I84"/>
  <c r="E127"/>
  <c r="G240"/>
  <c r="H240" s="1"/>
  <c r="I241"/>
  <c r="I257"/>
  <c r="G344"/>
  <c r="G343" s="1"/>
  <c r="G367"/>
  <c r="G363"/>
  <c r="G365"/>
  <c r="I391"/>
  <c r="D370"/>
  <c r="F395"/>
  <c r="I535"/>
  <c r="G575"/>
  <c r="G611"/>
  <c r="I611" s="1"/>
  <c r="E683"/>
  <c r="E730"/>
  <c r="F744"/>
  <c r="I71"/>
  <c r="G539"/>
  <c r="G744"/>
  <c r="G755"/>
  <c r="G743" s="1"/>
  <c r="D22"/>
  <c r="I51"/>
  <c r="D23"/>
  <c r="E319"/>
  <c r="F361"/>
  <c r="H361" s="1"/>
  <c r="E364"/>
  <c r="D368"/>
  <c r="I551"/>
  <c r="G587"/>
  <c r="I587" s="1"/>
  <c r="G671"/>
  <c r="I710"/>
  <c r="G728"/>
  <c r="F728"/>
  <c r="H728" s="1"/>
  <c r="F731"/>
  <c r="G21"/>
  <c r="I50"/>
  <c r="I54"/>
  <c r="D112"/>
  <c r="D111" s="1"/>
  <c r="I123"/>
  <c r="I305"/>
  <c r="F319"/>
  <c r="H319" s="1"/>
  <c r="F367"/>
  <c r="I394"/>
  <c r="F727"/>
  <c r="H727" s="1"/>
  <c r="G1031"/>
  <c r="I1031" s="1"/>
  <c r="F1091"/>
  <c r="D528"/>
  <c r="I672"/>
  <c r="E671"/>
  <c r="I900"/>
  <c r="E899"/>
  <c r="I1061"/>
  <c r="F1015"/>
  <c r="H1015" s="1"/>
  <c r="G1151"/>
  <c r="I530"/>
  <c r="I623"/>
  <c r="I659"/>
  <c r="E721"/>
  <c r="F723"/>
  <c r="H723" s="1"/>
  <c r="D729"/>
  <c r="I808"/>
  <c r="D815"/>
  <c r="D803" s="1"/>
  <c r="D804"/>
  <c r="I828"/>
  <c r="G827"/>
  <c r="I827" s="1"/>
  <c r="I660"/>
  <c r="F721"/>
  <c r="H721" s="1"/>
  <c r="G730"/>
  <c r="G804"/>
  <c r="I846"/>
  <c r="D888"/>
  <c r="E911"/>
  <c r="F923"/>
  <c r="H923" s="1"/>
  <c r="I972"/>
  <c r="I984"/>
  <c r="G1127"/>
  <c r="G1116"/>
  <c r="G1211"/>
  <c r="I1236"/>
  <c r="E1235"/>
  <c r="I1043"/>
  <c r="E1079"/>
  <c r="E1056"/>
  <c r="E1103"/>
  <c r="I1104"/>
  <c r="G1139"/>
  <c r="G1199"/>
  <c r="I1199" s="1"/>
  <c r="G1188"/>
  <c r="I890"/>
  <c r="I942"/>
  <c r="I960"/>
  <c r="I1032"/>
  <c r="I1057"/>
  <c r="I1065"/>
  <c r="G1259"/>
  <c r="H1259" s="1"/>
  <c r="D1055"/>
  <c r="D1116"/>
  <c r="I1122"/>
  <c r="I1123"/>
  <c r="I1195"/>
  <c r="F1247"/>
  <c r="H1247" s="1"/>
  <c r="D1014"/>
  <c r="D1016"/>
  <c r="I1247"/>
  <c r="I1062"/>
  <c r="I1126"/>
  <c r="I1152"/>
  <c r="I1200"/>
  <c r="F1223"/>
  <c r="H1223" s="1"/>
  <c r="G24"/>
  <c r="G19"/>
  <c r="I52"/>
  <c r="E25"/>
  <c r="I53"/>
  <c r="I29"/>
  <c r="F18"/>
  <c r="H18" s="1"/>
  <c r="I49"/>
  <c r="I72"/>
  <c r="I117"/>
  <c r="I124"/>
  <c r="I564"/>
  <c r="E563"/>
  <c r="E55"/>
  <c r="E20"/>
  <c r="F25"/>
  <c r="H25" s="1"/>
  <c r="G26"/>
  <c r="I47"/>
  <c r="F55"/>
  <c r="G83"/>
  <c r="F20"/>
  <c r="H20" s="1"/>
  <c r="E27"/>
  <c r="E44"/>
  <c r="G45"/>
  <c r="A45" s="1"/>
  <c r="F71"/>
  <c r="H71" s="1"/>
  <c r="D83"/>
  <c r="D43" s="1"/>
  <c r="G160"/>
  <c r="I160" s="1"/>
  <c r="I161"/>
  <c r="G192"/>
  <c r="H192" s="1"/>
  <c r="F207"/>
  <c r="I209"/>
  <c r="G256"/>
  <c r="H256" s="1"/>
  <c r="G271"/>
  <c r="I332"/>
  <c r="E368"/>
  <c r="A368" s="1"/>
  <c r="E369"/>
  <c r="F371"/>
  <c r="I387"/>
  <c r="E363"/>
  <c r="F369"/>
  <c r="H369" s="1"/>
  <c r="I534"/>
  <c r="I540"/>
  <c r="E539"/>
  <c r="G528"/>
  <c r="G360" s="1"/>
  <c r="I576"/>
  <c r="E575"/>
  <c r="I372"/>
  <c r="I396"/>
  <c r="E395"/>
  <c r="I864"/>
  <c r="E863"/>
  <c r="I97"/>
  <c r="F112"/>
  <c r="G113"/>
  <c r="A113" s="1"/>
  <c r="G224"/>
  <c r="H224" s="1"/>
  <c r="E271"/>
  <c r="E287"/>
  <c r="A287" s="1"/>
  <c r="E303"/>
  <c r="F303"/>
  <c r="H303" s="1"/>
  <c r="E384"/>
  <c r="A384" s="1"/>
  <c r="I600"/>
  <c r="E599"/>
  <c r="I749"/>
  <c r="E725"/>
  <c r="A725" s="1"/>
  <c r="F17"/>
  <c r="G56"/>
  <c r="H56" s="1"/>
  <c r="G208"/>
  <c r="H208" s="1"/>
  <c r="F223"/>
  <c r="I225"/>
  <c r="I345"/>
  <c r="E344"/>
  <c r="A344" s="1"/>
  <c r="F363"/>
  <c r="H363" s="1"/>
  <c r="G371"/>
  <c r="F366"/>
  <c r="G395"/>
  <c r="G383" s="1"/>
  <c r="F683"/>
  <c r="H683" s="1"/>
  <c r="F528"/>
  <c r="F539"/>
  <c r="H539" s="1"/>
  <c r="I552"/>
  <c r="F563"/>
  <c r="H563" s="1"/>
  <c r="F575"/>
  <c r="H575" s="1"/>
  <c r="I588"/>
  <c r="F599"/>
  <c r="H599" s="1"/>
  <c r="I612"/>
  <c r="F671"/>
  <c r="H671" s="1"/>
  <c r="E744"/>
  <c r="A744" s="1"/>
  <c r="E755"/>
  <c r="I756"/>
  <c r="I635"/>
  <c r="F659"/>
  <c r="H659" s="1"/>
  <c r="F707"/>
  <c r="H707" s="1"/>
  <c r="G721"/>
  <c r="G697" s="1"/>
  <c r="G726"/>
  <c r="E728"/>
  <c r="A728" s="1"/>
  <c r="I752"/>
  <c r="E767"/>
  <c r="I768"/>
  <c r="D395"/>
  <c r="D383" s="1"/>
  <c r="D384"/>
  <c r="F551"/>
  <c r="H551" s="1"/>
  <c r="F587"/>
  <c r="H587" s="1"/>
  <c r="F611"/>
  <c r="H611" s="1"/>
  <c r="I636"/>
  <c r="F647"/>
  <c r="H647" s="1"/>
  <c r="E731"/>
  <c r="I732"/>
  <c r="G779"/>
  <c r="I779" s="1"/>
  <c r="G875"/>
  <c r="I875" s="1"/>
  <c r="F623"/>
  <c r="H623" s="1"/>
  <c r="F635"/>
  <c r="H635" s="1"/>
  <c r="E708"/>
  <c r="A708" s="1"/>
  <c r="G724"/>
  <c r="E729"/>
  <c r="F730"/>
  <c r="H730" s="1"/>
  <c r="G731"/>
  <c r="F729"/>
  <c r="H729" s="1"/>
  <c r="I792"/>
  <c r="E815"/>
  <c r="E804"/>
  <c r="A804" s="1"/>
  <c r="I1120"/>
  <c r="E1012"/>
  <c r="A1012" s="1"/>
  <c r="F755"/>
  <c r="H755" s="1"/>
  <c r="F767"/>
  <c r="H767" s="1"/>
  <c r="G791"/>
  <c r="F911"/>
  <c r="H911" s="1"/>
  <c r="E935"/>
  <c r="E995"/>
  <c r="I996"/>
  <c r="I750"/>
  <c r="D727"/>
  <c r="I780"/>
  <c r="I852"/>
  <c r="G840"/>
  <c r="F888"/>
  <c r="H888" s="1"/>
  <c r="F899"/>
  <c r="H899" s="1"/>
  <c r="F863"/>
  <c r="H863" s="1"/>
  <c r="G887"/>
  <c r="F1010"/>
  <c r="F1016"/>
  <c r="H1016" s="1"/>
  <c r="G1010"/>
  <c r="E840"/>
  <c r="A840" s="1"/>
  <c r="I876"/>
  <c r="G936"/>
  <c r="I936" s="1"/>
  <c r="I948"/>
  <c r="G947"/>
  <c r="G935" s="1"/>
  <c r="F971"/>
  <c r="H971" s="1"/>
  <c r="F815"/>
  <c r="H815" s="1"/>
  <c r="E851"/>
  <c r="F851"/>
  <c r="H851" s="1"/>
  <c r="I923"/>
  <c r="G1019"/>
  <c r="I959"/>
  <c r="I983"/>
  <c r="F1031"/>
  <c r="H1031" s="1"/>
  <c r="F1018"/>
  <c r="H1018" s="1"/>
  <c r="E1115"/>
  <c r="I924"/>
  <c r="F995"/>
  <c r="H995" s="1"/>
  <c r="D1019"/>
  <c r="I1020"/>
  <c r="I1044"/>
  <c r="I1067"/>
  <c r="F1079"/>
  <c r="H1079" s="1"/>
  <c r="F1103"/>
  <c r="H1103" s="1"/>
  <c r="D936"/>
  <c r="F959"/>
  <c r="H959" s="1"/>
  <c r="F983"/>
  <c r="H983" s="1"/>
  <c r="F1067"/>
  <c r="H1067" s="1"/>
  <c r="F1056"/>
  <c r="H1056" s="1"/>
  <c r="E1091"/>
  <c r="I1092"/>
  <c r="G1011"/>
  <c r="F1014"/>
  <c r="H1014" s="1"/>
  <c r="F1043"/>
  <c r="H1043" s="1"/>
  <c r="I1058"/>
  <c r="I1066"/>
  <c r="I1080"/>
  <c r="G1091"/>
  <c r="I1118"/>
  <c r="G1163"/>
  <c r="I1163" s="1"/>
  <c r="F1163"/>
  <c r="F1175"/>
  <c r="H1175" s="1"/>
  <c r="I1190"/>
  <c r="F1211"/>
  <c r="H1211" s="1"/>
  <c r="I1164"/>
  <c r="F1199"/>
  <c r="H1199" s="1"/>
  <c r="F1188"/>
  <c r="H1188" s="1"/>
  <c r="F1235"/>
  <c r="H1235" s="1"/>
  <c r="I1224"/>
  <c r="I1248"/>
  <c r="A271" l="1"/>
  <c r="H1163"/>
  <c r="A729"/>
  <c r="H528"/>
  <c r="H744"/>
  <c r="I176"/>
  <c r="A370"/>
  <c r="H287"/>
  <c r="H370"/>
  <c r="I995"/>
  <c r="A995"/>
  <c r="I863"/>
  <c r="A863"/>
  <c r="I363"/>
  <c r="A363"/>
  <c r="I563"/>
  <c r="A563"/>
  <c r="I1103"/>
  <c r="A1103"/>
  <c r="I1079"/>
  <c r="A1079"/>
  <c r="I1235"/>
  <c r="A1235"/>
  <c r="I911"/>
  <c r="A911"/>
  <c r="A367"/>
  <c r="H367"/>
  <c r="I364"/>
  <c r="A364"/>
  <c r="I319"/>
  <c r="A319"/>
  <c r="I683"/>
  <c r="A683"/>
  <c r="I724"/>
  <c r="A724"/>
  <c r="I19"/>
  <c r="A19"/>
  <c r="I361"/>
  <c r="A361"/>
  <c r="I1013"/>
  <c r="A1013"/>
  <c r="I723"/>
  <c r="A723"/>
  <c r="I1211"/>
  <c r="A1211"/>
  <c r="E111"/>
  <c r="A731"/>
  <c r="A755"/>
  <c r="A395"/>
  <c r="A539"/>
  <c r="H371"/>
  <c r="A20"/>
  <c r="A721"/>
  <c r="H1091"/>
  <c r="H731"/>
  <c r="H395"/>
  <c r="H83"/>
  <c r="A18"/>
  <c r="A26"/>
  <c r="H21"/>
  <c r="H936"/>
  <c r="A936"/>
  <c r="A888"/>
  <c r="H840"/>
  <c r="A24"/>
  <c r="A726"/>
  <c r="A1015"/>
  <c r="H804"/>
  <c r="H947"/>
  <c r="H1151"/>
  <c r="H791"/>
  <c r="H1127"/>
  <c r="H1019"/>
  <c r="A1010"/>
  <c r="A1188"/>
  <c r="A288"/>
  <c r="A256"/>
  <c r="A224"/>
  <c r="A192"/>
  <c r="A160"/>
  <c r="A96"/>
  <c r="A272"/>
  <c r="A56"/>
  <c r="A240"/>
  <c r="A208"/>
  <c r="A176"/>
  <c r="A144"/>
  <c r="H288"/>
  <c r="H160"/>
  <c r="H96"/>
  <c r="H344"/>
  <c r="H113"/>
  <c r="H45"/>
  <c r="A366"/>
  <c r="H366"/>
  <c r="I599"/>
  <c r="A599"/>
  <c r="I575"/>
  <c r="A575"/>
  <c r="I369"/>
  <c r="A369"/>
  <c r="I899"/>
  <c r="A899"/>
  <c r="I1017"/>
  <c r="A1017"/>
  <c r="I1016"/>
  <c r="A1016"/>
  <c r="I365"/>
  <c r="A365"/>
  <c r="I1011"/>
  <c r="A1011"/>
  <c r="I1009"/>
  <c r="A1009"/>
  <c r="I1223"/>
  <c r="A1223"/>
  <c r="A1091"/>
  <c r="A851"/>
  <c r="H1010"/>
  <c r="A815"/>
  <c r="A767"/>
  <c r="A303"/>
  <c r="A25"/>
  <c r="A1056"/>
  <c r="A671"/>
  <c r="A730"/>
  <c r="A23"/>
  <c r="A21"/>
  <c r="H1116"/>
  <c r="H24"/>
  <c r="A727"/>
  <c r="A1116"/>
  <c r="A528"/>
  <c r="H726"/>
  <c r="A1018"/>
  <c r="A1014"/>
  <c r="H779"/>
  <c r="H175"/>
  <c r="H26"/>
  <c r="H875"/>
  <c r="H1139"/>
  <c r="H343"/>
  <c r="H271"/>
  <c r="A128"/>
  <c r="A28"/>
  <c r="A659"/>
  <c r="A647"/>
  <c r="A635"/>
  <c r="A623"/>
  <c r="A611"/>
  <c r="A587"/>
  <c r="A331"/>
  <c r="A83"/>
  <c r="A71"/>
  <c r="A304"/>
  <c r="A1259"/>
  <c r="A1247"/>
  <c r="A1199"/>
  <c r="A1175"/>
  <c r="A1163"/>
  <c r="A1151"/>
  <c r="A1139"/>
  <c r="A1127"/>
  <c r="A1067"/>
  <c r="A1043"/>
  <c r="A1031"/>
  <c r="A1019"/>
  <c r="A983"/>
  <c r="A971"/>
  <c r="A959"/>
  <c r="A947"/>
  <c r="A923"/>
  <c r="A875"/>
  <c r="A827"/>
  <c r="A791"/>
  <c r="A779"/>
  <c r="A551"/>
  <c r="A371"/>
  <c r="A175"/>
  <c r="H304"/>
  <c r="H176"/>
  <c r="H128"/>
  <c r="H28"/>
  <c r="D700"/>
  <c r="D8" s="1"/>
  <c r="G705"/>
  <c r="G13" s="1"/>
  <c r="D699"/>
  <c r="D7" s="1"/>
  <c r="I1018"/>
  <c r="I1188"/>
  <c r="D701"/>
  <c r="D9" s="1"/>
  <c r="G699"/>
  <c r="G7" s="1"/>
  <c r="D706"/>
  <c r="D14" s="1"/>
  <c r="I303"/>
  <c r="D704"/>
  <c r="D12" s="1"/>
  <c r="D705"/>
  <c r="D13" s="1"/>
  <c r="G704"/>
  <c r="G12" s="1"/>
  <c r="I528"/>
  <c r="F1115"/>
  <c r="D698"/>
  <c r="D6" s="1"/>
  <c r="G703"/>
  <c r="G11" s="1"/>
  <c r="I1015"/>
  <c r="D703"/>
  <c r="I1056"/>
  <c r="D697"/>
  <c r="D5" s="1"/>
  <c r="I1014"/>
  <c r="G95"/>
  <c r="I95" s="1"/>
  <c r="I304"/>
  <c r="E1055"/>
  <c r="G706"/>
  <c r="G14" s="1"/>
  <c r="E697"/>
  <c r="I727"/>
  <c r="G701"/>
  <c r="G9" s="1"/>
  <c r="E698"/>
  <c r="E6" s="1"/>
  <c r="D359"/>
  <c r="I370"/>
  <c r="E1187"/>
  <c r="G127"/>
  <c r="I127" s="1"/>
  <c r="F700"/>
  <c r="H700" s="1"/>
  <c r="I240"/>
  <c r="I288"/>
  <c r="G1008"/>
  <c r="F383"/>
  <c r="H383" s="1"/>
  <c r="G112"/>
  <c r="G111" s="1"/>
  <c r="D15"/>
  <c r="I362"/>
  <c r="I1116"/>
  <c r="F935"/>
  <c r="H935" s="1"/>
  <c r="I144"/>
  <c r="G143"/>
  <c r="I143" s="1"/>
  <c r="I21"/>
  <c r="I287"/>
  <c r="I721"/>
  <c r="D702"/>
  <c r="D10" s="1"/>
  <c r="E703"/>
  <c r="F16"/>
  <c r="I722"/>
  <c r="F701"/>
  <c r="H701" s="1"/>
  <c r="E702"/>
  <c r="I22"/>
  <c r="D11"/>
  <c r="I804"/>
  <c r="G803"/>
  <c r="G27"/>
  <c r="I27" s="1"/>
  <c r="I767"/>
  <c r="D1008"/>
  <c r="I23"/>
  <c r="E699"/>
  <c r="I888"/>
  <c r="I1091"/>
  <c r="D720"/>
  <c r="D360"/>
  <c r="I744"/>
  <c r="G1187"/>
  <c r="G527"/>
  <c r="G359" s="1"/>
  <c r="G1115"/>
  <c r="G1007" s="1"/>
  <c r="I1151"/>
  <c r="D1007"/>
  <c r="E887"/>
  <c r="G839"/>
  <c r="I1139"/>
  <c r="D719"/>
  <c r="G720"/>
  <c r="I271"/>
  <c r="I1259"/>
  <c r="I1127"/>
  <c r="F697"/>
  <c r="H697" s="1"/>
  <c r="F699"/>
  <c r="H699" s="1"/>
  <c r="I671"/>
  <c r="I730"/>
  <c r="E706"/>
  <c r="G239"/>
  <c r="A239" s="1"/>
  <c r="E1008"/>
  <c r="F703"/>
  <c r="D16"/>
  <c r="I367"/>
  <c r="I18"/>
  <c r="F839"/>
  <c r="H839" s="1"/>
  <c r="I384"/>
  <c r="E360"/>
  <c r="I697"/>
  <c r="E5"/>
  <c r="F1187"/>
  <c r="I24"/>
  <c r="I83"/>
  <c r="F1055"/>
  <c r="H1055" s="1"/>
  <c r="I1012"/>
  <c r="E700"/>
  <c r="F705"/>
  <c r="H705" s="1"/>
  <c r="I731"/>
  <c r="F720"/>
  <c r="H720" s="1"/>
  <c r="G55"/>
  <c r="G43" s="1"/>
  <c r="G44"/>
  <c r="A44" s="1"/>
  <c r="I224"/>
  <c r="G223"/>
  <c r="I223" s="1"/>
  <c r="F43"/>
  <c r="H43" s="1"/>
  <c r="I25"/>
  <c r="I45"/>
  <c r="I947"/>
  <c r="I791"/>
  <c r="F706"/>
  <c r="H706" s="1"/>
  <c r="G700"/>
  <c r="E707"/>
  <c r="A707" s="1"/>
  <c r="I708"/>
  <c r="I728"/>
  <c r="E704"/>
  <c r="I371"/>
  <c r="I344"/>
  <c r="E343"/>
  <c r="G207"/>
  <c r="I207" s="1"/>
  <c r="I208"/>
  <c r="F111"/>
  <c r="H111" s="1"/>
  <c r="I256"/>
  <c r="G255"/>
  <c r="H255" s="1"/>
  <c r="I192"/>
  <c r="G191"/>
  <c r="H191" s="1"/>
  <c r="G159"/>
  <c r="H159" s="1"/>
  <c r="I851"/>
  <c r="E839"/>
  <c r="F887"/>
  <c r="H887" s="1"/>
  <c r="I935"/>
  <c r="I815"/>
  <c r="E803"/>
  <c r="E705"/>
  <c r="I729"/>
  <c r="I755"/>
  <c r="E743"/>
  <c r="F360"/>
  <c r="H360" s="1"/>
  <c r="I395"/>
  <c r="E383"/>
  <c r="I539"/>
  <c r="E527"/>
  <c r="E16"/>
  <c r="I26"/>
  <c r="I20"/>
  <c r="E8"/>
  <c r="E43"/>
  <c r="F1008"/>
  <c r="H1008" s="1"/>
  <c r="I1019"/>
  <c r="F803"/>
  <c r="H803" s="1"/>
  <c r="I840"/>
  <c r="I1010"/>
  <c r="G698"/>
  <c r="F743"/>
  <c r="H743" s="1"/>
  <c r="F702"/>
  <c r="E720"/>
  <c r="A720" s="1"/>
  <c r="I726"/>
  <c r="G702"/>
  <c r="G10" s="1"/>
  <c r="F698"/>
  <c r="H698" s="1"/>
  <c r="F527"/>
  <c r="H527" s="1"/>
  <c r="F704"/>
  <c r="H704" s="1"/>
  <c r="I725"/>
  <c r="E701"/>
  <c r="A701" s="1"/>
  <c r="I368"/>
  <c r="I113"/>
  <c r="G17"/>
  <c r="H17" s="1"/>
  <c r="I56"/>
  <c r="A43" l="1"/>
  <c r="A839"/>
  <c r="H1187"/>
  <c r="A383"/>
  <c r="H703"/>
  <c r="I111"/>
  <c r="I8"/>
  <c r="I743"/>
  <c r="A743"/>
  <c r="I343"/>
  <c r="A343"/>
  <c r="I887"/>
  <c r="A887"/>
  <c r="E10"/>
  <c r="A702"/>
  <c r="A803"/>
  <c r="A1008"/>
  <c r="A706"/>
  <c r="A698"/>
  <c r="H1115"/>
  <c r="A143"/>
  <c r="A207"/>
  <c r="A95"/>
  <c r="A191"/>
  <c r="A255"/>
  <c r="A17"/>
  <c r="A27"/>
  <c r="A935"/>
  <c r="H95"/>
  <c r="H239"/>
  <c r="H143"/>
  <c r="H44"/>
  <c r="A127"/>
  <c r="H55"/>
  <c r="A111"/>
  <c r="I705"/>
  <c r="A705"/>
  <c r="I704"/>
  <c r="A704"/>
  <c r="I700"/>
  <c r="A700"/>
  <c r="I360"/>
  <c r="A360"/>
  <c r="I699"/>
  <c r="A699"/>
  <c r="I1055"/>
  <c r="A1055"/>
  <c r="H702"/>
  <c r="A527"/>
  <c r="A703"/>
  <c r="A1187"/>
  <c r="A697"/>
  <c r="A159"/>
  <c r="A223"/>
  <c r="H27"/>
  <c r="A55"/>
  <c r="H207"/>
  <c r="H223"/>
  <c r="A1115"/>
  <c r="H127"/>
  <c r="H112"/>
  <c r="A112"/>
  <c r="E12"/>
  <c r="I1115"/>
  <c r="F8"/>
  <c r="H8" s="1"/>
  <c r="F5"/>
  <c r="I702"/>
  <c r="E1007"/>
  <c r="I703"/>
  <c r="I112"/>
  <c r="I1187"/>
  <c r="I43"/>
  <c r="G696"/>
  <c r="E11"/>
  <c r="F13"/>
  <c r="H13" s="1"/>
  <c r="F10"/>
  <c r="H10" s="1"/>
  <c r="I1008"/>
  <c r="F9"/>
  <c r="H9" s="1"/>
  <c r="F11"/>
  <c r="H11" s="1"/>
  <c r="I10"/>
  <c r="I12"/>
  <c r="G719"/>
  <c r="G695" s="1"/>
  <c r="I720"/>
  <c r="D696"/>
  <c r="D4" s="1"/>
  <c r="G15"/>
  <c r="I839"/>
  <c r="I803"/>
  <c r="E7"/>
  <c r="I527"/>
  <c r="D695"/>
  <c r="D3" s="1"/>
  <c r="I239"/>
  <c r="I55"/>
  <c r="F7"/>
  <c r="H7" s="1"/>
  <c r="I706"/>
  <c r="E14"/>
  <c r="G5"/>
  <c r="I17"/>
  <c r="G16"/>
  <c r="A16" s="1"/>
  <c r="F359"/>
  <c r="H359" s="1"/>
  <c r="F719"/>
  <c r="H719" s="1"/>
  <c r="I44"/>
  <c r="I383"/>
  <c r="E359"/>
  <c r="I707"/>
  <c r="F15"/>
  <c r="H15" s="1"/>
  <c r="F1007"/>
  <c r="H1007" s="1"/>
  <c r="F696"/>
  <c r="H696" s="1"/>
  <c r="I701"/>
  <c r="E9"/>
  <c r="I159"/>
  <c r="E696"/>
  <c r="A696" s="1"/>
  <c r="G8"/>
  <c r="G6"/>
  <c r="I6" s="1"/>
  <c r="I698"/>
  <c r="I255"/>
  <c r="E15"/>
  <c r="F12"/>
  <c r="H12" s="1"/>
  <c r="I191"/>
  <c r="F14"/>
  <c r="H14" s="1"/>
  <c r="E13"/>
  <c r="E719"/>
  <c r="A719" s="1"/>
  <c r="F6"/>
  <c r="H6" l="1"/>
  <c r="A15"/>
  <c r="I13"/>
  <c r="A13"/>
  <c r="I7"/>
  <c r="A7"/>
  <c r="I11"/>
  <c r="A11"/>
  <c r="I1007"/>
  <c r="A1007"/>
  <c r="H5"/>
  <c r="A5"/>
  <c r="H16"/>
  <c r="A10"/>
  <c r="I9"/>
  <c r="A9"/>
  <c r="I359"/>
  <c r="A359"/>
  <c r="I14"/>
  <c r="A14"/>
  <c r="A12"/>
  <c r="A6"/>
  <c r="A8"/>
  <c r="I696"/>
  <c r="G3"/>
  <c r="I719"/>
  <c r="I15"/>
  <c r="E695"/>
  <c r="I5"/>
  <c r="E4"/>
  <c r="G4"/>
  <c r="F695"/>
  <c r="H695" s="1"/>
  <c r="I16"/>
  <c r="F4"/>
  <c r="H4" l="1"/>
  <c r="I695"/>
  <c r="A695"/>
  <c r="A4"/>
  <c r="F3"/>
  <c r="H3" s="1"/>
  <c r="E3"/>
  <c r="I4"/>
  <c r="A3" l="1"/>
  <c r="I3"/>
</calcChain>
</file>

<file path=xl/sharedStrings.xml><?xml version="1.0" encoding="utf-8"?>
<sst xmlns="http://schemas.openxmlformats.org/spreadsheetml/2006/main" count="2503" uniqueCount="234">
  <si>
    <t>პროგრამული კოდი</t>
  </si>
  <si>
    <t>დ ა ს ა ხ ე ლ ე ბ ა</t>
  </si>
  <si>
    <t>დამტკიცებული საბიუჯეტო</t>
  </si>
  <si>
    <t>35 00</t>
  </si>
  <si>
    <t>საქართველოს შრომის, ჯანმრთელობისა და სოციალური დაცვის სამინისტრო</t>
  </si>
  <si>
    <t/>
  </si>
  <si>
    <t>ხარჯები</t>
  </si>
  <si>
    <r>
      <rPr>
        <sz val="12"/>
        <color indexed="8"/>
        <rFont val="Sylfaen"/>
        <family val="1"/>
        <charset val="204"/>
      </rPr>
      <t>შრომის ანაზღაურება</t>
    </r>
  </si>
  <si>
    <r>
      <rPr>
        <sz val="12"/>
        <color indexed="8"/>
        <rFont val="Sylfaen"/>
        <family val="1"/>
        <charset val="204"/>
      </rPr>
      <t>საქონელი და მომსახურება</t>
    </r>
  </si>
  <si>
    <r>
      <rPr>
        <sz val="12"/>
        <color indexed="8"/>
        <rFont val="Sylfaen"/>
        <family val="1"/>
        <charset val="204"/>
      </rPr>
      <t>პროცენტი</t>
    </r>
  </si>
  <si>
    <r>
      <rPr>
        <sz val="12"/>
        <color indexed="8"/>
        <rFont val="Sylfaen"/>
        <family val="1"/>
        <charset val="204"/>
      </rPr>
      <t>სუბსიდიები</t>
    </r>
  </si>
  <si>
    <r>
      <rPr>
        <sz val="12"/>
        <color indexed="8"/>
        <rFont val="Sylfaen"/>
        <family val="1"/>
        <charset val="204"/>
      </rPr>
      <t>გრანტები</t>
    </r>
  </si>
  <si>
    <r>
      <rPr>
        <sz val="12"/>
        <color indexed="8"/>
        <rFont val="Sylfaen"/>
        <family val="1"/>
        <charset val="204"/>
      </rPr>
      <t>სოციალური უზრუნველყოფა</t>
    </r>
  </si>
  <si>
    <r>
      <rPr>
        <sz val="12"/>
        <color indexed="8"/>
        <rFont val="Sylfaen"/>
        <family val="1"/>
        <charset val="204"/>
      </rPr>
      <t>სხვა ხარჯები</t>
    </r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</si>
  <si>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</si>
  <si>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</si>
  <si>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</si>
  <si>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35 01</t>
  </si>
  <si>
    <t>შრომის, ჯანმრთელობისა და სოციალური დაცვის პროგრამების მართვა</t>
  </si>
  <si>
    <r>
      <rPr>
        <sz val="12"/>
        <color indexed="8"/>
        <rFont val="Sylfaen"/>
        <family val="1"/>
      </rPr>
      <t>შრომის ანაზღაურება</t>
    </r>
  </si>
  <si>
    <r>
      <rPr>
        <sz val="12"/>
        <color indexed="8"/>
        <rFont val="Sylfaen"/>
        <family val="1"/>
      </rPr>
      <t>საქონელი და მომსახურება</t>
    </r>
  </si>
  <si>
    <r>
      <rPr>
        <sz val="12"/>
        <color indexed="8"/>
        <rFont val="Sylfaen"/>
        <family val="1"/>
      </rPr>
      <t>პროცენტი</t>
    </r>
  </si>
  <si>
    <r>
      <rPr>
        <sz val="12"/>
        <color indexed="8"/>
        <rFont val="Sylfaen"/>
        <family val="1"/>
      </rPr>
      <t>სუბსიდიები</t>
    </r>
  </si>
  <si>
    <r>
      <rPr>
        <sz val="12"/>
        <color indexed="8"/>
        <rFont val="Sylfaen"/>
        <family val="1"/>
      </rPr>
      <t>გრანტები</t>
    </r>
  </si>
  <si>
    <r>
      <rPr>
        <sz val="12"/>
        <color indexed="8"/>
        <rFont val="Sylfaen"/>
        <family val="1"/>
      </rPr>
      <t>სოციალური უზრუნველყოფა</t>
    </r>
  </si>
  <si>
    <r>
      <rPr>
        <sz val="12"/>
        <color indexed="8"/>
        <rFont val="Sylfaen"/>
        <family val="1"/>
      </rPr>
      <t>სხვა ხარჯები</t>
    </r>
  </si>
  <si>
    <t>35 01 01</t>
  </si>
  <si>
    <t>შრომის, ჯანმრთელობისა და სოციალური დაცვის სფეროში პოლიტიკის შემუშავება და მართვა</t>
  </si>
  <si>
    <t>შრომის ანაზღაურება</t>
  </si>
  <si>
    <t>თანამდებობრივი სარგო</t>
  </si>
  <si>
    <t>პრემია</t>
  </si>
  <si>
    <t>დანამატი</t>
  </si>
  <si>
    <t>საქონელი და მომსახურება</t>
  </si>
  <si>
    <t>მ.შ. შტატგარეშეთა შრომის ანაზღაურება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</si>
  <si>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</si>
  <si>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</si>
  <si>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</si>
  <si>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</si>
  <si>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</si>
  <si>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35 01 02</t>
  </si>
  <si>
    <t>სამედიცინო საქმიანობის რეგულირების პროგრამა</t>
  </si>
  <si>
    <t>35 01 02 01</t>
  </si>
  <si>
    <t xml:space="preserve">სამედიცინო საქმიანობის რეგულირების პროგრამა </t>
  </si>
  <si>
    <t>35 01 02 02</t>
  </si>
  <si>
    <t>სამედიცინო-სოციალური ექსპერტიზა და კონტროლი</t>
  </si>
  <si>
    <t>35 01 02 03</t>
  </si>
  <si>
    <t>სამკურნალო საშუალებების ხარისხის სახელმწიფო კონტროლი</t>
  </si>
  <si>
    <t>35 01 03</t>
  </si>
  <si>
    <t>დაავადებათა კონტროლისა და ეპიდემიოლოგიური უსაფრთხოების პროგრამის მართვა</t>
  </si>
  <si>
    <t>35 01 04</t>
  </si>
  <si>
    <t>სოციალური და ჯანმრთელობის დაცვის პროგრამების მართვა</t>
  </si>
  <si>
    <t>35 01 04 01</t>
  </si>
  <si>
    <t>სსიპ - სოციალური მომსახურების სააგენტო (აპარატი)</t>
  </si>
  <si>
    <t>35 01 04 02</t>
  </si>
  <si>
    <t>სსიპ - სოციალური მომსახურების სააგენტოს იმერეთის სამხარეო ცენტრი</t>
  </si>
  <si>
    <t>35 01 04 03</t>
  </si>
  <si>
    <t>სსიპ - სოციალური მომსახურების სააგენტოს კახეთის სამხარეო ცენტრი</t>
  </si>
  <si>
    <t>35 01 04 04</t>
  </si>
  <si>
    <t>სსიპ - სოციალური მომსახურების სააგენტოს ქვემო  ქართლის სამხარეო ცენტრი</t>
  </si>
  <si>
    <t>35 01 04 05</t>
  </si>
  <si>
    <t>სსიპ - სოციალური მომსახურების სააგენტოს შიდა ქართლის სამხარეო ცენტრი</t>
  </si>
  <si>
    <t>35 01 04 06</t>
  </si>
  <si>
    <t>სსიპ - სოციალური მომსახურების სააგენტოს სამეგრელო-ზემო სვანეთის სამხარეო ცენტრი</t>
  </si>
  <si>
    <t>35 01 04 07</t>
  </si>
  <si>
    <t>სსიპ - სოციალური მომსახურების სააგენტოს სამცხე-ჯავახეთის სამხარეო ცენტრი</t>
  </si>
  <si>
    <t>35 01 04 08</t>
  </si>
  <si>
    <t>სსიპ - სოციალური მომსახურების სააგენტოს მცხეთა-მთიანეთის სამხარეო ცენტრი</t>
  </si>
  <si>
    <t>35 01 04 09</t>
  </si>
  <si>
    <t>სსიპ - სოციალური მომსახურების სააგენტოს გურიის სამხარეო ცენტრი</t>
  </si>
  <si>
    <t>35 01 04 10</t>
  </si>
  <si>
    <t>სსიპ - სოციალური მომსახურების სააგენტოს რაჭა-ლეჩხუმისა და ქვემო სვანეთის სამხარეო ცენტრი</t>
  </si>
  <si>
    <t>35 01 04 11</t>
  </si>
  <si>
    <t>სსიპ - სოციალური მომსახურების სააგენტოს აჭარის ა.რ. ფილიალი</t>
  </si>
  <si>
    <t>35 01 05</t>
  </si>
  <si>
    <t>სახელმწიფო ზრუნვის, ადამიანით ვაჭრობის (ტრეფიკინგის) მსხვერპლთა დაცვა და დახმარების პროგრამა</t>
  </si>
  <si>
    <t>35 01 06</t>
  </si>
  <si>
    <t>სამედიცინო მედიაციის პროგრამა</t>
  </si>
  <si>
    <t>35 01 07</t>
  </si>
  <si>
    <t>ნარკომანიისა და ფსიქიკური ჯანმრთელობის პოლიტიკისა და პროგრამების მართვის პროგრამა</t>
  </si>
  <si>
    <t>35 01 08</t>
  </si>
  <si>
    <t>სასწრაფო სამედიცინო დახმარების მართვის პროგრამა</t>
  </si>
  <si>
    <t xml:space="preserve">      შტატგარეშე მომუშავეთა ანაზღაურება</t>
  </si>
  <si>
    <t>35 02</t>
  </si>
  <si>
    <t>სოციალური დაცვა და საპენსიო უზრუნველყოფა</t>
  </si>
  <si>
    <t>35 02 01</t>
  </si>
  <si>
    <t>საპენსიო უზრუნველყოფა</t>
  </si>
  <si>
    <t>35 02 02</t>
  </si>
  <si>
    <t>სოციალური დახმარებები</t>
  </si>
  <si>
    <t>35 02 02 01</t>
  </si>
  <si>
    <t>სსიპ - სოციალური მომსახურების სააგენტო (აპარატი) - სოციალური დახმარებები</t>
  </si>
  <si>
    <t>35 02 02 02</t>
  </si>
  <si>
    <t>სსიპ - სოციალური მომსახურების სააგენტოს იმერეთის სამხარეო ცენტრი -  სოციალური დახმარებები</t>
  </si>
  <si>
    <t>35 02 02 03</t>
  </si>
  <si>
    <t>სსიპ - სოციალური მომსახურების სააგენტოს კახეთის სამხარეო ცენტრი -  სოციალური დახმარებები</t>
  </si>
  <si>
    <t>35 02 02 04</t>
  </si>
  <si>
    <t>სსიპ - სოციალური მომსახურების სააგენტოს ქვემო ქართლის სამხარეო ცენტრი -  სოციალური დახმარებები</t>
  </si>
  <si>
    <t>35 02 02 05</t>
  </si>
  <si>
    <t>სსიპ - სოციალური მომსახურების სააგენტოს შიდა ქართლის სამხარეო ცენტრი -  სოციალური დახმარებები</t>
  </si>
  <si>
    <t>35 02 02 06</t>
  </si>
  <si>
    <t>სსიპ - სოციალური მომსახურების სააგენტოს სამეგრელო-ზემო სვანეთის სამხარეო ცენტრი -  სოციალური დახმარებები</t>
  </si>
  <si>
    <t>35 02 02 07</t>
  </si>
  <si>
    <t>სსიპ - სოციალური მომსახურების სააგენტოს სამცხე-ჯავახეთის სამხარეო ცენტრი -  სოციალური დახმარებები</t>
  </si>
  <si>
    <t>35 02 02 08</t>
  </si>
  <si>
    <t>სსიპ - სოციალური მომსახურების სააგენტოს მცხეთა-მთიანეთის სამხარეო ცენტრი -  სოციალური დახმარებები</t>
  </si>
  <si>
    <t>35 02 02 09</t>
  </si>
  <si>
    <t>სსიპ - სოციალური მომსახურების სააგენტოს გურიის სამხარეო ცენტრი -  სოციალური დახმარებები</t>
  </si>
  <si>
    <t>35 02 02 10</t>
  </si>
  <si>
    <t>სსიპ - სოციალური მომსახურების სააგენტოს რაჭა-ლეჩხუმისა და ქვემო სვანეთის სამხარეო ცენტრი -  სოციალური დახმარებები</t>
  </si>
  <si>
    <t>35 02 02 11</t>
  </si>
  <si>
    <t>სსიპ - სოციალური მომსახურების სააგენტოს აჭარის ა.რ ფილიალი - სოციალური დახმარებები</t>
  </si>
  <si>
    <t>35 02 03</t>
  </si>
  <si>
    <t>სოციალური რეაბილიტაცია და ბავშვზე ზრუნვა</t>
  </si>
  <si>
    <t>35 02 03 01</t>
  </si>
  <si>
    <t>მიტოვების რისკის ქვეშ მყოფი ბავშვების კვებით უზრუნველყოფის ქვეპროგრამა</t>
  </si>
  <si>
    <t>35 02 03 02</t>
  </si>
  <si>
    <t>დღის ცენტრების ქვეპროგრამა</t>
  </si>
  <si>
    <t>35 02 03 03</t>
  </si>
  <si>
    <t>მიუსაფარ ბავშვთა თავშესაფრით უზრუნველყოფის ქვეპროგრამა</t>
  </si>
  <si>
    <t>35 02 03 04</t>
  </si>
  <si>
    <t xml:space="preserve"> სათემო ორგანიზაციების ქვეპროგრამა</t>
  </si>
  <si>
    <t>35 02 03 05</t>
  </si>
  <si>
    <t>ბავშვთა რეაბილიტაციის/აბილიტაციის ქვეპროგრამა</t>
  </si>
  <si>
    <t>35 02 03 06</t>
  </si>
  <si>
    <t>ომის მონაწილეთა რეაბილიტაციის ხელშეწყობის ქვეპროგრამა</t>
  </si>
  <si>
    <t>35 02 03 07</t>
  </si>
  <si>
    <t>ბავშვთა ადრეული განვითარების ქვეპროგრამა</t>
  </si>
  <si>
    <t>35 02 03 08</t>
  </si>
  <si>
    <t>ყრუთა კომუნიკაციის ხელშეწყობის ქვეპროგრამა</t>
  </si>
  <si>
    <t>35 02 03 09</t>
  </si>
  <si>
    <t>დამხმარე საშუალებებით უზრუნველყოფის ქვეპროგრამა</t>
  </si>
  <si>
    <t>35 02 03 10</t>
  </si>
  <si>
    <t>მინდობით აღზრდის ქვეპროგრამა</t>
  </si>
  <si>
    <t>35 02 03 11</t>
  </si>
  <si>
    <t>მცირე საოჯახო ტიპის სახლების ქვეპროგრამა</t>
  </si>
  <si>
    <t>35 02 03 12</t>
  </si>
  <si>
    <t>დედათა და ბავშვთა თავშესაფრით უზრუნველყოფის ქვეპროგრამა</t>
  </si>
  <si>
    <t>35 02 03 13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</si>
  <si>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</si>
  <si>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35 03</t>
  </si>
  <si>
    <t>ჯანმრთელობის დაცვის პროგრამა</t>
  </si>
  <si>
    <t>35 03 01</t>
  </si>
  <si>
    <t>მოსახლეობის საყოველთაო ჯანმრთელობის დაცვა</t>
  </si>
  <si>
    <t>35 03 02</t>
  </si>
  <si>
    <t>საზოგადოებრივი ჯანმრთელობის დაცვა</t>
  </si>
  <si>
    <t>35 03 02 01</t>
  </si>
  <si>
    <t>დაავადებათა ადრეული გამოვლენა და სკრინინგი</t>
  </si>
  <si>
    <t>35 03 02 02</t>
  </si>
  <si>
    <t>იმუნიზაცია</t>
  </si>
  <si>
    <t>35 03 02 02 01</t>
  </si>
  <si>
    <t>35 03 02 03</t>
  </si>
  <si>
    <t>ეპიდზედამხედველობის პროგრამა</t>
  </si>
  <si>
    <t>35 03 02 04</t>
  </si>
  <si>
    <t>უსაფრთხო სისხლი</t>
  </si>
  <si>
    <t>35 03 02 05</t>
  </si>
  <si>
    <t>პროფესიულ დაავადებათა პრევენცია</t>
  </si>
  <si>
    <t>35 03 02 06</t>
  </si>
  <si>
    <t>ინფექციური დაავადებების მართვა</t>
  </si>
  <si>
    <t>35 03 02 06 01</t>
  </si>
  <si>
    <t>35 03 02 06 02</t>
  </si>
  <si>
    <t>ინფექციური დაავადებების მართვა (საქართველოს შრომის, ჯანმრთელობისა და სოციალური დაცვის სამინისტროს ცენტრალური აპარატი)</t>
  </si>
  <si>
    <t>35 03 02 07</t>
  </si>
  <si>
    <t>ტუბერკულოზის მართვა</t>
  </si>
  <si>
    <t>35 03 02 07 01</t>
  </si>
  <si>
    <t>35 03 02 07 02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</si>
  <si>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</si>
  <si>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35 03 02 07 03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</si>
  <si>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</si>
  <si>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35 03 02 08</t>
  </si>
  <si>
    <t>აივ ინფექცია/შიდსი</t>
  </si>
  <si>
    <t>35 03 02 08 01</t>
  </si>
  <si>
    <t>35 03 02 08 02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</si>
  <si>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</si>
  <si>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35 03 02 08 03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</si>
  <si>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</si>
  <si>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35 03 02 09</t>
  </si>
  <si>
    <t>დედათა და ბავშვთა ჯანმრთელობა</t>
  </si>
  <si>
    <t>35 03 02 09 01</t>
  </si>
  <si>
    <t>35 03 02 09 02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</si>
  <si>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</si>
  <si>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35 03 02 10</t>
  </si>
  <si>
    <t>ნარკომანია</t>
  </si>
  <si>
    <t>35 03 02 11</t>
  </si>
  <si>
    <t>ჯანმრთელობის ხელშეწყობის პროგრამა</t>
  </si>
  <si>
    <t>35 03 02 12</t>
  </si>
  <si>
    <t>C ჰეპატიტის მართვა</t>
  </si>
  <si>
    <t>35 03 03</t>
  </si>
  <si>
    <t>მოსახლეობისათვის სამედიცინო მომსახურების მიწოდება პრიორიტეტულ სფეროებში</t>
  </si>
  <si>
    <t>35 03 03 01</t>
  </si>
  <si>
    <t>ფსიქიკური ჯანმრთელობა</t>
  </si>
  <si>
    <t>35 03 03 02</t>
  </si>
  <si>
    <t>დიაბეტის მართვა</t>
  </si>
  <si>
    <t>35 03 03 03</t>
  </si>
  <si>
    <t>ბავშვთა ონკოჰემატოლოგიური მომსახურება</t>
  </si>
  <si>
    <t>35 03 03 04</t>
  </si>
  <si>
    <t>დიალიზი და თირკმლის ტრანსპლანტაცია</t>
  </si>
  <si>
    <t>35 03 03 04 01</t>
  </si>
  <si>
    <t>35 03 03 04 02</t>
  </si>
  <si>
    <t>დიალიზი და თირკმლის ტრანსპლანტაცია (საქართველოს შრომის ჯანმრთელობისა და სოციალური დაცვის სამინისტროს ცენტრალური აპარატი)</t>
  </si>
  <si>
    <t>35 03 03 05</t>
  </si>
  <si>
    <t>ინკურაბელურ პაციენტთა პალიატიური მზრუნველობა</t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</si>
  <si>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</si>
  <si>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</si>
  <si>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35 03 03 07</t>
  </si>
  <si>
    <t>სასწრაფო გადაუდებელი დახმარება და სამედიცინო ტრანსპორტირება</t>
  </si>
  <si>
    <t>35 03 03 07 01</t>
  </si>
  <si>
    <t xml:space="preserve">სასწრაფო სამედიცინო დახმარება და სამედიცინო ტრანსპორტირება </t>
  </si>
  <si>
    <t>35 03 03 07 02</t>
  </si>
  <si>
    <t>სასწრაფო გადაუდებელი დახმარება</t>
  </si>
  <si>
    <t>35 03 03 08</t>
  </si>
  <si>
    <t>სოფლის ექიმი</t>
  </si>
  <si>
    <t>35 03 03 09</t>
  </si>
  <si>
    <t>რეფერალური მომსახურება</t>
  </si>
  <si>
    <t>35 03 03 10</t>
  </si>
  <si>
    <t>სამხედრო ძალებში გასაწვევ მოქალაქეთა სამედიცინო შემოწმება</t>
  </si>
  <si>
    <t>35 03 04</t>
  </si>
  <si>
    <t>დიპლომისშემდგომი სამედიცინო განათლება</t>
  </si>
  <si>
    <t>35 03 04 01</t>
  </si>
  <si>
    <t>დიპლომისშემდგომი სამედიცინო განათლების რეფორმის მხარდაჭერა</t>
  </si>
  <si>
    <t>35 03 04 02</t>
  </si>
  <si>
    <t>კლინიკური მდგომარეობების მართვის სახელმწიფო სტანდარტების (პროტოკოლები) შემუშავების საგრანტო პროგრამა</t>
  </si>
  <si>
    <t>35 03 05</t>
  </si>
  <si>
    <t>სამედიცინო მომსახურების შეუფერხებელი მიწოდების მიზნით, სამედიცინო დაწესებულებების ფინანსური ხელშეწყობის ღონისძიებები</t>
  </si>
  <si>
    <t>35 03 06</t>
  </si>
  <si>
    <t>ჯანმრთელობის დაზღვევა</t>
  </si>
  <si>
    <t>35 04</t>
  </si>
  <si>
    <t xml:space="preserve">სამედიცინო დაწესებულებათა რეაბილიტაცია და აღჭურვა </t>
  </si>
  <si>
    <t>35 05</t>
  </si>
  <si>
    <t>შრომისა და დასაქმების სისტემის რეფორმების პროგრამა</t>
  </si>
  <si>
    <t>2015 წლის დაზუსტებული გეგმა</t>
  </si>
  <si>
    <t>6 თვის დაზუსტებული გეგმა</t>
  </si>
  <si>
    <t>6 თვის საკასო ხარჯი</t>
  </si>
  <si>
    <t>6 თვის შერულება წლიურ გეგმასთან მიმართებაში %</t>
  </si>
  <si>
    <t>6 თვის შერულება გეგმასთან მიმართებაში %</t>
  </si>
  <si>
    <t>b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</si>
</sst>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%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theme="6" tint="-0.49998474074526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theme="3" tint="-0.249977111117893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</font>
    <font>
      <b/>
      <sz val="11"/>
      <color theme="3"/>
      <name val="Calibri"/>
      <family val="2"/>
      <charset val="204"/>
      <scheme val="minor"/>
    </font>
    <font>
      <b/>
      <sz val="12"/>
      <color theme="3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0"/>
      <name val="Arial"/>
      <family val="2"/>
      <charset val="204"/>
    </font>
    <font>
      <b/>
      <sz val="12"/>
      <color theme="3"/>
      <name val="Sylfaen"/>
      <family val="1"/>
    </font>
    <font>
      <sz val="12"/>
      <color theme="7" tint="-0.499984740745262"/>
      <name val="Sylfaen"/>
      <family val="1"/>
      <charset val="204"/>
    </font>
    <font>
      <sz val="12"/>
      <color indexed="8"/>
      <name val="Sylfaen"/>
      <family val="1"/>
      <charset val="204"/>
    </font>
    <font>
      <sz val="12"/>
      <color theme="7" tint="-0.499984740745262"/>
      <name val="Calibri"/>
      <family val="2"/>
      <charset val="204"/>
      <scheme val="minor"/>
    </font>
    <font>
      <sz val="11"/>
      <color theme="7" tint="-0.499984740745262"/>
      <name val="Calibri"/>
      <family val="2"/>
      <charset val="204"/>
      <scheme val="minor"/>
    </font>
    <font>
      <b/>
      <sz val="11"/>
      <color theme="3"/>
      <name val="Sylfaen"/>
      <family val="1"/>
    </font>
    <font>
      <sz val="12"/>
      <color theme="7" tint="-0.499984740745262"/>
      <name val="Sylfaen"/>
      <family val="1"/>
    </font>
    <font>
      <sz val="12"/>
      <color indexed="8"/>
      <name val="Sylfaen"/>
      <family val="1"/>
    </font>
    <font>
      <sz val="12"/>
      <name val="Sylfaen"/>
      <family val="1"/>
      <charset val="204"/>
    </font>
    <font>
      <i/>
      <sz val="12"/>
      <name val="Sylfaen"/>
      <family val="1"/>
      <charset val="204"/>
    </font>
    <font>
      <i/>
      <sz val="12"/>
      <color theme="1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sz val="12"/>
      <color rgb="FF000000"/>
      <name val="Sylfaen"/>
      <family val="1"/>
      <charset val="204"/>
    </font>
  </fonts>
  <fills count="8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6" tint="0.59999389629810485"/>
        </stop>
      </gradientFill>
    </fill>
    <fill>
      <patternFill patternType="solid">
        <fgColor theme="2" tint="-9.9978637043366805E-2"/>
        <bgColor indexed="9"/>
      </patternFill>
    </fill>
    <fill>
      <patternFill patternType="solid">
        <fgColor theme="5" tint="0.7999816888943144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medium">
        <color indexed="64"/>
      </left>
      <right style="thin">
        <color theme="3" tint="-0.24994659260841701"/>
      </right>
      <top/>
      <bottom style="thin">
        <color theme="3" tint="-0.499984740745262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double">
        <color theme="3" tint="-0.24994659260841701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double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double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/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2" fillId="0" borderId="0"/>
  </cellStyleXfs>
  <cellXfs count="6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/>
    <xf numFmtId="0" fontId="9" fillId="0" borderId="2" xfId="0" applyFont="1" applyFill="1" applyBorder="1" applyAlignment="1">
      <alignment horizontal="center" vertical="center" wrapText="1"/>
    </xf>
    <xf numFmtId="164" fontId="10" fillId="5" borderId="3" xfId="0" applyNumberFormat="1" applyFont="1" applyFill="1" applyBorder="1" applyAlignment="1">
      <alignment horizontal="center" vertical="center" wrapText="1"/>
    </xf>
    <xf numFmtId="164" fontId="10" fillId="6" borderId="3" xfId="0" applyNumberFormat="1" applyFont="1" applyFill="1" applyBorder="1" applyAlignment="1">
      <alignment horizontal="center" vertical="center" wrapText="1"/>
    </xf>
    <xf numFmtId="165" fontId="10" fillId="7" borderId="3" xfId="1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/>
    <xf numFmtId="0" fontId="11" fillId="0" borderId="4" xfId="0" applyFont="1" applyFill="1" applyBorder="1" applyAlignment="1">
      <alignment vertical="center" wrapText="1"/>
    </xf>
    <xf numFmtId="0" fontId="13" fillId="5" borderId="5" xfId="2" applyFont="1" applyFill="1" applyBorder="1" applyAlignment="1" applyProtection="1">
      <alignment horizontal="left" vertical="center" wrapText="1" indent="1"/>
    </xf>
    <xf numFmtId="164" fontId="10" fillId="5" borderId="6" xfId="2" applyNumberFormat="1" applyFont="1" applyFill="1" applyBorder="1" applyAlignment="1" applyProtection="1">
      <alignment horizontal="center" vertical="center" wrapText="1"/>
    </xf>
    <xf numFmtId="164" fontId="10" fillId="6" borderId="6" xfId="2" applyNumberFormat="1" applyFont="1" applyFill="1" applyBorder="1" applyAlignment="1" applyProtection="1">
      <alignment horizontal="center" vertical="center" wrapText="1"/>
    </xf>
    <xf numFmtId="165" fontId="10" fillId="7" borderId="6" xfId="1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14" fillId="5" borderId="5" xfId="2" applyFont="1" applyFill="1" applyBorder="1" applyAlignment="1" applyProtection="1">
      <alignment horizontal="left" vertical="center" wrapText="1" indent="2"/>
    </xf>
    <xf numFmtId="164" fontId="16" fillId="5" borderId="6" xfId="2" applyNumberFormat="1" applyFont="1" applyFill="1" applyBorder="1" applyAlignment="1" applyProtection="1">
      <alignment horizontal="center" vertical="center" wrapText="1"/>
    </xf>
    <xf numFmtId="164" fontId="16" fillId="6" borderId="6" xfId="2" applyNumberFormat="1" applyFont="1" applyFill="1" applyBorder="1" applyAlignment="1" applyProtection="1">
      <alignment horizontal="center" vertical="center" wrapText="1"/>
    </xf>
    <xf numFmtId="165" fontId="16" fillId="7" borderId="6" xfId="1" applyNumberFormat="1" applyFont="1" applyFill="1" applyBorder="1" applyAlignment="1" applyProtection="1">
      <alignment horizontal="center" vertical="center" wrapText="1"/>
    </xf>
    <xf numFmtId="164" fontId="17" fillId="5" borderId="6" xfId="2" applyNumberFormat="1" applyFont="1" applyFill="1" applyBorder="1" applyAlignment="1" applyProtection="1">
      <alignment horizontal="center" vertical="center" wrapText="1"/>
    </xf>
    <xf numFmtId="164" fontId="17" fillId="6" borderId="6" xfId="2" applyNumberFormat="1" applyFont="1" applyFill="1" applyBorder="1" applyAlignment="1" applyProtection="1">
      <alignment horizontal="center" vertical="center" wrapText="1"/>
    </xf>
    <xf numFmtId="165" fontId="17" fillId="7" borderId="6" xfId="1" applyNumberFormat="1" applyFont="1" applyFill="1" applyBorder="1" applyAlignment="1" applyProtection="1">
      <alignment horizontal="center" vertical="center" wrapText="1"/>
    </xf>
    <xf numFmtId="0" fontId="18" fillId="5" borderId="5" xfId="2" applyFont="1" applyFill="1" applyBorder="1" applyAlignment="1" applyProtection="1">
      <alignment horizontal="left" vertical="center" wrapText="1" indent="1"/>
    </xf>
    <xf numFmtId="164" fontId="9" fillId="5" borderId="6" xfId="2" applyNumberFormat="1" applyFont="1" applyFill="1" applyBorder="1" applyAlignment="1" applyProtection="1">
      <alignment horizontal="center" vertical="center" wrapText="1"/>
    </xf>
    <xf numFmtId="164" fontId="9" fillId="6" borderId="6" xfId="2" applyNumberFormat="1" applyFont="1" applyFill="1" applyBorder="1" applyAlignment="1" applyProtection="1">
      <alignment horizontal="center" vertical="center" wrapText="1"/>
    </xf>
    <xf numFmtId="165" fontId="9" fillId="7" borderId="6" xfId="1" applyNumberFormat="1" applyFont="1" applyFill="1" applyBorder="1" applyAlignment="1" applyProtection="1">
      <alignment horizontal="center" vertical="center" wrapText="1"/>
    </xf>
    <xf numFmtId="0" fontId="11" fillId="0" borderId="7" xfId="0" applyFont="1" applyFill="1" applyBorder="1" applyAlignment="1">
      <alignment vertical="center" wrapText="1"/>
    </xf>
    <xf numFmtId="0" fontId="13" fillId="5" borderId="8" xfId="2" applyFont="1" applyFill="1" applyBorder="1" applyAlignment="1" applyProtection="1">
      <alignment horizontal="left" vertical="center" wrapText="1" indent="1"/>
    </xf>
    <xf numFmtId="164" fontId="10" fillId="5" borderId="9" xfId="2" applyNumberFormat="1" applyFont="1" applyFill="1" applyBorder="1" applyAlignment="1" applyProtection="1">
      <alignment horizontal="center" vertical="center" wrapText="1"/>
    </xf>
    <xf numFmtId="164" fontId="10" fillId="6" borderId="9" xfId="2" applyNumberFormat="1" applyFont="1" applyFill="1" applyBorder="1" applyAlignment="1" applyProtection="1">
      <alignment horizontal="center" vertical="center" wrapText="1"/>
    </xf>
    <xf numFmtId="165" fontId="10" fillId="7" borderId="9" xfId="1" applyNumberFormat="1" applyFont="1" applyFill="1" applyBorder="1" applyAlignment="1" applyProtection="1">
      <alignment horizontal="center" vertical="center" wrapText="1"/>
    </xf>
    <xf numFmtId="0" fontId="19" fillId="5" borderId="5" xfId="2" applyFont="1" applyFill="1" applyBorder="1" applyAlignment="1" applyProtection="1">
      <alignment horizontal="left" vertical="center" wrapText="1" indent="2"/>
    </xf>
    <xf numFmtId="0" fontId="21" fillId="5" borderId="5" xfId="2" applyFont="1" applyFill="1" applyBorder="1" applyAlignment="1" applyProtection="1">
      <alignment horizontal="left" vertical="center" wrapText="1" indent="2"/>
    </xf>
    <xf numFmtId="0" fontId="22" fillId="5" borderId="5" xfId="2" applyFont="1" applyFill="1" applyBorder="1" applyAlignment="1" applyProtection="1">
      <alignment horizontal="left" vertical="center" wrapText="1" indent="4"/>
    </xf>
    <xf numFmtId="0" fontId="23" fillId="5" borderId="5" xfId="2" applyFont="1" applyFill="1" applyBorder="1" applyAlignment="1" applyProtection="1">
      <alignment horizontal="left" vertical="center" wrapText="1" indent="4"/>
    </xf>
    <xf numFmtId="0" fontId="18" fillId="5" borderId="8" xfId="2" applyFont="1" applyFill="1" applyBorder="1" applyAlignment="1" applyProtection="1">
      <alignment horizontal="left" vertical="center" wrapText="1" indent="1"/>
    </xf>
    <xf numFmtId="164" fontId="9" fillId="5" borderId="9" xfId="2" applyNumberFormat="1" applyFont="1" applyFill="1" applyBorder="1" applyAlignment="1" applyProtection="1">
      <alignment horizontal="center" vertical="center" wrapText="1"/>
    </xf>
    <xf numFmtId="164" fontId="9" fillId="6" borderId="9" xfId="2" applyNumberFormat="1" applyFont="1" applyFill="1" applyBorder="1" applyAlignment="1" applyProtection="1">
      <alignment horizontal="center" vertical="center" wrapText="1"/>
    </xf>
    <xf numFmtId="165" fontId="9" fillId="7" borderId="9" xfId="1" applyNumberFormat="1" applyFont="1" applyFill="1" applyBorder="1" applyAlignment="1" applyProtection="1">
      <alignment horizontal="center" vertical="center" wrapText="1"/>
    </xf>
    <xf numFmtId="164" fontId="24" fillId="5" borderId="3" xfId="0" applyNumberFormat="1" applyFont="1" applyFill="1" applyBorder="1" applyAlignment="1">
      <alignment horizontal="center" vertical="center" wrapText="1"/>
    </xf>
    <xf numFmtId="0" fontId="18" fillId="5" borderId="10" xfId="2" applyFont="1" applyFill="1" applyBorder="1" applyAlignment="1" applyProtection="1">
      <alignment horizontal="left" vertical="center" wrapText="1" indent="1"/>
    </xf>
    <xf numFmtId="164" fontId="16" fillId="0" borderId="6" xfId="2" applyNumberFormat="1" applyFont="1" applyFill="1" applyBorder="1" applyAlignment="1" applyProtection="1">
      <alignment horizontal="center" vertical="center" wrapText="1"/>
    </xf>
    <xf numFmtId="164" fontId="2" fillId="5" borderId="3" xfId="0" applyNumberFormat="1" applyFont="1" applyFill="1" applyBorder="1" applyAlignment="1">
      <alignment horizontal="center" vertical="center" wrapText="1"/>
    </xf>
    <xf numFmtId="164" fontId="9" fillId="5" borderId="3" xfId="0" applyNumberFormat="1" applyFont="1" applyFill="1" applyBorder="1" applyAlignment="1">
      <alignment horizontal="center" vertical="center" wrapText="1"/>
    </xf>
    <xf numFmtId="164" fontId="9" fillId="0" borderId="3" xfId="0" applyNumberFormat="1" applyFont="1" applyFill="1" applyBorder="1" applyAlignment="1">
      <alignment horizontal="center" vertical="center" wrapText="1"/>
    </xf>
    <xf numFmtId="164" fontId="9" fillId="6" borderId="3" xfId="0" applyNumberFormat="1" applyFont="1" applyFill="1" applyBorder="1" applyAlignment="1">
      <alignment horizontal="center" vertical="center" wrapText="1"/>
    </xf>
    <xf numFmtId="165" fontId="9" fillId="7" borderId="3" xfId="1" applyNumberFormat="1" applyFont="1" applyFill="1" applyBorder="1" applyAlignment="1">
      <alignment horizontal="center" vertical="center" wrapText="1"/>
    </xf>
    <xf numFmtId="164" fontId="17" fillId="0" borderId="6" xfId="2" applyNumberFormat="1" applyFont="1" applyFill="1" applyBorder="1" applyAlignment="1" applyProtection="1">
      <alignment horizontal="center" vertical="center" wrapText="1"/>
    </xf>
    <xf numFmtId="0" fontId="18" fillId="5" borderId="11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6" fillId="5" borderId="5" xfId="2" applyFont="1" applyFill="1" applyBorder="1" applyAlignment="1" applyProtection="1">
      <alignment horizontal="left" vertical="center" wrapText="1" indent="2"/>
    </xf>
    <xf numFmtId="0" fontId="11" fillId="0" borderId="12" xfId="0" applyFont="1" applyFill="1" applyBorder="1" applyAlignment="1">
      <alignment vertical="center" wrapText="1"/>
    </xf>
    <xf numFmtId="0" fontId="18" fillId="5" borderId="13" xfId="2" applyFont="1" applyFill="1" applyBorder="1" applyAlignment="1" applyProtection="1">
      <alignment horizontal="left" vertical="center" wrapText="1" indent="1"/>
    </xf>
    <xf numFmtId="0" fontId="3" fillId="0" borderId="0" xfId="0" applyFont="1" applyFill="1" applyAlignment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</cellXfs>
  <cellStyles count="3">
    <cellStyle name="Normal" xfId="0" builtinId="0"/>
    <cellStyle name="Normal_cxrili 30.12.2008 BOLOOOOO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M1270"/>
  <sheetViews>
    <sheetView showGridLines="0" tabSelected="1" view="pageBreakPreview" zoomScale="80" zoomScaleNormal="80" zoomScaleSheetLayoutView="80" workbookViewId="0">
      <pane ySplit="2" topLeftCell="A3" activePane="bottomLeft" state="frozen"/>
      <selection activeCell="E1" sqref="E1"/>
      <selection pane="bottomLeft" activeCell="C18" sqref="C18"/>
    </sheetView>
  </sheetViews>
  <sheetFormatPr defaultRowHeight="15"/>
  <cols>
    <col min="1" max="1" width="6.85546875" style="59" bestFit="1" customWidth="1"/>
    <col min="2" max="2" width="17.140625" style="59" bestFit="1" customWidth="1"/>
    <col min="3" max="3" width="36.85546875" style="59" customWidth="1"/>
    <col min="4" max="4" width="19" style="59" hidden="1" customWidth="1"/>
    <col min="5" max="5" width="22.28515625" style="59" customWidth="1"/>
    <col min="6" max="6" width="21" style="59" bestFit="1" customWidth="1"/>
    <col min="7" max="7" width="19" style="59" customWidth="1"/>
    <col min="8" max="8" width="24.42578125" style="59" hidden="1" customWidth="1"/>
    <col min="9" max="9" width="24.42578125" style="59" customWidth="1"/>
    <col min="10" max="10" width="13.5703125" style="59" bestFit="1" customWidth="1"/>
    <col min="11" max="251" width="9.140625" style="59"/>
    <col min="252" max="252" width="5.42578125" style="59" customWidth="1"/>
    <col min="253" max="253" width="10.42578125" style="59" customWidth="1"/>
    <col min="254" max="254" width="36.85546875" style="59" customWidth="1"/>
    <col min="255" max="255" width="17.28515625" style="59" customWidth="1"/>
    <col min="256" max="256" width="17.42578125" style="59" customWidth="1"/>
    <col min="257" max="257" width="24.85546875" style="59" bestFit="1" customWidth="1"/>
    <col min="258" max="264" width="16" style="59" customWidth="1"/>
    <col min="265" max="507" width="9.140625" style="59"/>
    <col min="508" max="508" width="5.42578125" style="59" customWidth="1"/>
    <col min="509" max="509" width="10.42578125" style="59" customWidth="1"/>
    <col min="510" max="510" width="36.85546875" style="59" customWidth="1"/>
    <col min="511" max="511" width="17.28515625" style="59" customWidth="1"/>
    <col min="512" max="512" width="17.42578125" style="59" customWidth="1"/>
    <col min="513" max="513" width="24.85546875" style="59" bestFit="1" customWidth="1"/>
    <col min="514" max="520" width="16" style="59" customWidth="1"/>
    <col min="521" max="763" width="9.140625" style="59"/>
    <col min="764" max="764" width="5.42578125" style="59" customWidth="1"/>
    <col min="765" max="765" width="10.42578125" style="59" customWidth="1"/>
    <col min="766" max="766" width="36.85546875" style="59" customWidth="1"/>
    <col min="767" max="767" width="17.28515625" style="59" customWidth="1"/>
    <col min="768" max="768" width="17.42578125" style="59" customWidth="1"/>
    <col min="769" max="769" width="24.85546875" style="59" bestFit="1" customWidth="1"/>
    <col min="770" max="776" width="16" style="59" customWidth="1"/>
    <col min="777" max="1019" width="9.140625" style="59"/>
    <col min="1020" max="1020" width="5.42578125" style="59" customWidth="1"/>
    <col min="1021" max="1021" width="10.42578125" style="59" customWidth="1"/>
    <col min="1022" max="1022" width="36.85546875" style="59" customWidth="1"/>
    <col min="1023" max="1023" width="17.28515625" style="59" customWidth="1"/>
    <col min="1024" max="1024" width="17.42578125" style="59" customWidth="1"/>
    <col min="1025" max="1025" width="24.85546875" style="59" bestFit="1" customWidth="1"/>
    <col min="1026" max="1032" width="16" style="59" customWidth="1"/>
    <col min="1033" max="1275" width="9.140625" style="59"/>
    <col min="1276" max="1276" width="5.42578125" style="59" customWidth="1"/>
    <col min="1277" max="1277" width="10.42578125" style="59" customWidth="1"/>
    <col min="1278" max="1278" width="36.85546875" style="59" customWidth="1"/>
    <col min="1279" max="1279" width="17.28515625" style="59" customWidth="1"/>
    <col min="1280" max="1280" width="17.42578125" style="59" customWidth="1"/>
    <col min="1281" max="1281" width="24.85546875" style="59" bestFit="1" customWidth="1"/>
    <col min="1282" max="1288" width="16" style="59" customWidth="1"/>
    <col min="1289" max="1531" width="9.140625" style="59"/>
    <col min="1532" max="1532" width="5.42578125" style="59" customWidth="1"/>
    <col min="1533" max="1533" width="10.42578125" style="59" customWidth="1"/>
    <col min="1534" max="1534" width="36.85546875" style="59" customWidth="1"/>
    <col min="1535" max="1535" width="17.28515625" style="59" customWidth="1"/>
    <col min="1536" max="1536" width="17.42578125" style="59" customWidth="1"/>
    <col min="1537" max="1537" width="24.85546875" style="59" bestFit="1" customWidth="1"/>
    <col min="1538" max="1544" width="16" style="59" customWidth="1"/>
    <col min="1545" max="1787" width="9.140625" style="59"/>
    <col min="1788" max="1788" width="5.42578125" style="59" customWidth="1"/>
    <col min="1789" max="1789" width="10.42578125" style="59" customWidth="1"/>
    <col min="1790" max="1790" width="36.85546875" style="59" customWidth="1"/>
    <col min="1791" max="1791" width="17.28515625" style="59" customWidth="1"/>
    <col min="1792" max="1792" width="17.42578125" style="59" customWidth="1"/>
    <col min="1793" max="1793" width="24.85546875" style="59" bestFit="1" customWidth="1"/>
    <col min="1794" max="1800" width="16" style="59" customWidth="1"/>
    <col min="1801" max="2043" width="9.140625" style="59"/>
    <col min="2044" max="2044" width="5.42578125" style="59" customWidth="1"/>
    <col min="2045" max="2045" width="10.42578125" style="59" customWidth="1"/>
    <col min="2046" max="2046" width="36.85546875" style="59" customWidth="1"/>
    <col min="2047" max="2047" width="17.28515625" style="59" customWidth="1"/>
    <col min="2048" max="2048" width="17.42578125" style="59" customWidth="1"/>
    <col min="2049" max="2049" width="24.85546875" style="59" bestFit="1" customWidth="1"/>
    <col min="2050" max="2056" width="16" style="59" customWidth="1"/>
    <col min="2057" max="2299" width="9.140625" style="59"/>
    <col min="2300" max="2300" width="5.42578125" style="59" customWidth="1"/>
    <col min="2301" max="2301" width="10.42578125" style="59" customWidth="1"/>
    <col min="2302" max="2302" width="36.85546875" style="59" customWidth="1"/>
    <col min="2303" max="2303" width="17.28515625" style="59" customWidth="1"/>
    <col min="2304" max="2304" width="17.42578125" style="59" customWidth="1"/>
    <col min="2305" max="2305" width="24.85546875" style="59" bestFit="1" customWidth="1"/>
    <col min="2306" max="2312" width="16" style="59" customWidth="1"/>
    <col min="2313" max="2555" width="9.140625" style="59"/>
    <col min="2556" max="2556" width="5.42578125" style="59" customWidth="1"/>
    <col min="2557" max="2557" width="10.42578125" style="59" customWidth="1"/>
    <col min="2558" max="2558" width="36.85546875" style="59" customWidth="1"/>
    <col min="2559" max="2559" width="17.28515625" style="59" customWidth="1"/>
    <col min="2560" max="2560" width="17.42578125" style="59" customWidth="1"/>
    <col min="2561" max="2561" width="24.85546875" style="59" bestFit="1" customWidth="1"/>
    <col min="2562" max="2568" width="16" style="59" customWidth="1"/>
    <col min="2569" max="2811" width="9.140625" style="59"/>
    <col min="2812" max="2812" width="5.42578125" style="59" customWidth="1"/>
    <col min="2813" max="2813" width="10.42578125" style="59" customWidth="1"/>
    <col min="2814" max="2814" width="36.85546875" style="59" customWidth="1"/>
    <col min="2815" max="2815" width="17.28515625" style="59" customWidth="1"/>
    <col min="2816" max="2816" width="17.42578125" style="59" customWidth="1"/>
    <col min="2817" max="2817" width="24.85546875" style="59" bestFit="1" customWidth="1"/>
    <col min="2818" max="2824" width="16" style="59" customWidth="1"/>
    <col min="2825" max="3067" width="9.140625" style="59"/>
    <col min="3068" max="3068" width="5.42578125" style="59" customWidth="1"/>
    <col min="3069" max="3069" width="10.42578125" style="59" customWidth="1"/>
    <col min="3070" max="3070" width="36.85546875" style="59" customWidth="1"/>
    <col min="3071" max="3071" width="17.28515625" style="59" customWidth="1"/>
    <col min="3072" max="3072" width="17.42578125" style="59" customWidth="1"/>
    <col min="3073" max="3073" width="24.85546875" style="59" bestFit="1" customWidth="1"/>
    <col min="3074" max="3080" width="16" style="59" customWidth="1"/>
    <col min="3081" max="3323" width="9.140625" style="59"/>
    <col min="3324" max="3324" width="5.42578125" style="59" customWidth="1"/>
    <col min="3325" max="3325" width="10.42578125" style="59" customWidth="1"/>
    <col min="3326" max="3326" width="36.85546875" style="59" customWidth="1"/>
    <col min="3327" max="3327" width="17.28515625" style="59" customWidth="1"/>
    <col min="3328" max="3328" width="17.42578125" style="59" customWidth="1"/>
    <col min="3329" max="3329" width="24.85546875" style="59" bestFit="1" customWidth="1"/>
    <col min="3330" max="3336" width="16" style="59" customWidth="1"/>
    <col min="3337" max="3579" width="9.140625" style="59"/>
    <col min="3580" max="3580" width="5.42578125" style="59" customWidth="1"/>
    <col min="3581" max="3581" width="10.42578125" style="59" customWidth="1"/>
    <col min="3582" max="3582" width="36.85546875" style="59" customWidth="1"/>
    <col min="3583" max="3583" width="17.28515625" style="59" customWidth="1"/>
    <col min="3584" max="3584" width="17.42578125" style="59" customWidth="1"/>
    <col min="3585" max="3585" width="24.85546875" style="59" bestFit="1" customWidth="1"/>
    <col min="3586" max="3592" width="16" style="59" customWidth="1"/>
    <col min="3593" max="3835" width="9.140625" style="59"/>
    <col min="3836" max="3836" width="5.42578125" style="59" customWidth="1"/>
    <col min="3837" max="3837" width="10.42578125" style="59" customWidth="1"/>
    <col min="3838" max="3838" width="36.85546875" style="59" customWidth="1"/>
    <col min="3839" max="3839" width="17.28515625" style="59" customWidth="1"/>
    <col min="3840" max="3840" width="17.42578125" style="59" customWidth="1"/>
    <col min="3841" max="3841" width="24.85546875" style="59" bestFit="1" customWidth="1"/>
    <col min="3842" max="3848" width="16" style="59" customWidth="1"/>
    <col min="3849" max="4091" width="9.140625" style="59"/>
    <col min="4092" max="4092" width="5.42578125" style="59" customWidth="1"/>
    <col min="4093" max="4093" width="10.42578125" style="59" customWidth="1"/>
    <col min="4094" max="4094" width="36.85546875" style="59" customWidth="1"/>
    <col min="4095" max="4095" width="17.28515625" style="59" customWidth="1"/>
    <col min="4096" max="4096" width="17.42578125" style="59" customWidth="1"/>
    <col min="4097" max="4097" width="24.85546875" style="59" bestFit="1" customWidth="1"/>
    <col min="4098" max="4104" width="16" style="59" customWidth="1"/>
    <col min="4105" max="4347" width="9.140625" style="59"/>
    <col min="4348" max="4348" width="5.42578125" style="59" customWidth="1"/>
    <col min="4349" max="4349" width="10.42578125" style="59" customWidth="1"/>
    <col min="4350" max="4350" width="36.85546875" style="59" customWidth="1"/>
    <col min="4351" max="4351" width="17.28515625" style="59" customWidth="1"/>
    <col min="4352" max="4352" width="17.42578125" style="59" customWidth="1"/>
    <col min="4353" max="4353" width="24.85546875" style="59" bestFit="1" customWidth="1"/>
    <col min="4354" max="4360" width="16" style="59" customWidth="1"/>
    <col min="4361" max="4603" width="9.140625" style="59"/>
    <col min="4604" max="4604" width="5.42578125" style="59" customWidth="1"/>
    <col min="4605" max="4605" width="10.42578125" style="59" customWidth="1"/>
    <col min="4606" max="4606" width="36.85546875" style="59" customWidth="1"/>
    <col min="4607" max="4607" width="17.28515625" style="59" customWidth="1"/>
    <col min="4608" max="4608" width="17.42578125" style="59" customWidth="1"/>
    <col min="4609" max="4609" width="24.85546875" style="59" bestFit="1" customWidth="1"/>
    <col min="4610" max="4616" width="16" style="59" customWidth="1"/>
    <col min="4617" max="4859" width="9.140625" style="59"/>
    <col min="4860" max="4860" width="5.42578125" style="59" customWidth="1"/>
    <col min="4861" max="4861" width="10.42578125" style="59" customWidth="1"/>
    <col min="4862" max="4862" width="36.85546875" style="59" customWidth="1"/>
    <col min="4863" max="4863" width="17.28515625" style="59" customWidth="1"/>
    <col min="4864" max="4864" width="17.42578125" style="59" customWidth="1"/>
    <col min="4865" max="4865" width="24.85546875" style="59" bestFit="1" customWidth="1"/>
    <col min="4866" max="4872" width="16" style="59" customWidth="1"/>
    <col min="4873" max="5115" width="9.140625" style="59"/>
    <col min="5116" max="5116" width="5.42578125" style="59" customWidth="1"/>
    <col min="5117" max="5117" width="10.42578125" style="59" customWidth="1"/>
    <col min="5118" max="5118" width="36.85546875" style="59" customWidth="1"/>
    <col min="5119" max="5119" width="17.28515625" style="59" customWidth="1"/>
    <col min="5120" max="5120" width="17.42578125" style="59" customWidth="1"/>
    <col min="5121" max="5121" width="24.85546875" style="59" bestFit="1" customWidth="1"/>
    <col min="5122" max="5128" width="16" style="59" customWidth="1"/>
    <col min="5129" max="5371" width="9.140625" style="59"/>
    <col min="5372" max="5372" width="5.42578125" style="59" customWidth="1"/>
    <col min="5373" max="5373" width="10.42578125" style="59" customWidth="1"/>
    <col min="5374" max="5374" width="36.85546875" style="59" customWidth="1"/>
    <col min="5375" max="5375" width="17.28515625" style="59" customWidth="1"/>
    <col min="5376" max="5376" width="17.42578125" style="59" customWidth="1"/>
    <col min="5377" max="5377" width="24.85546875" style="59" bestFit="1" customWidth="1"/>
    <col min="5378" max="5384" width="16" style="59" customWidth="1"/>
    <col min="5385" max="5627" width="9.140625" style="59"/>
    <col min="5628" max="5628" width="5.42578125" style="59" customWidth="1"/>
    <col min="5629" max="5629" width="10.42578125" style="59" customWidth="1"/>
    <col min="5630" max="5630" width="36.85546875" style="59" customWidth="1"/>
    <col min="5631" max="5631" width="17.28515625" style="59" customWidth="1"/>
    <col min="5632" max="5632" width="17.42578125" style="59" customWidth="1"/>
    <col min="5633" max="5633" width="24.85546875" style="59" bestFit="1" customWidth="1"/>
    <col min="5634" max="5640" width="16" style="59" customWidth="1"/>
    <col min="5641" max="5883" width="9.140625" style="59"/>
    <col min="5884" max="5884" width="5.42578125" style="59" customWidth="1"/>
    <col min="5885" max="5885" width="10.42578125" style="59" customWidth="1"/>
    <col min="5886" max="5886" width="36.85546875" style="59" customWidth="1"/>
    <col min="5887" max="5887" width="17.28515625" style="59" customWidth="1"/>
    <col min="5888" max="5888" width="17.42578125" style="59" customWidth="1"/>
    <col min="5889" max="5889" width="24.85546875" style="59" bestFit="1" customWidth="1"/>
    <col min="5890" max="5896" width="16" style="59" customWidth="1"/>
    <col min="5897" max="6139" width="9.140625" style="59"/>
    <col min="6140" max="6140" width="5.42578125" style="59" customWidth="1"/>
    <col min="6141" max="6141" width="10.42578125" style="59" customWidth="1"/>
    <col min="6142" max="6142" width="36.85546875" style="59" customWidth="1"/>
    <col min="6143" max="6143" width="17.28515625" style="59" customWidth="1"/>
    <col min="6144" max="6144" width="17.42578125" style="59" customWidth="1"/>
    <col min="6145" max="6145" width="24.85546875" style="59" bestFit="1" customWidth="1"/>
    <col min="6146" max="6152" width="16" style="59" customWidth="1"/>
    <col min="6153" max="6395" width="9.140625" style="59"/>
    <col min="6396" max="6396" width="5.42578125" style="59" customWidth="1"/>
    <col min="6397" max="6397" width="10.42578125" style="59" customWidth="1"/>
    <col min="6398" max="6398" width="36.85546875" style="59" customWidth="1"/>
    <col min="6399" max="6399" width="17.28515625" style="59" customWidth="1"/>
    <col min="6400" max="6400" width="17.42578125" style="59" customWidth="1"/>
    <col min="6401" max="6401" width="24.85546875" style="59" bestFit="1" customWidth="1"/>
    <col min="6402" max="6408" width="16" style="59" customWidth="1"/>
    <col min="6409" max="6651" width="9.140625" style="59"/>
    <col min="6652" max="6652" width="5.42578125" style="59" customWidth="1"/>
    <col min="6653" max="6653" width="10.42578125" style="59" customWidth="1"/>
    <col min="6654" max="6654" width="36.85546875" style="59" customWidth="1"/>
    <col min="6655" max="6655" width="17.28515625" style="59" customWidth="1"/>
    <col min="6656" max="6656" width="17.42578125" style="59" customWidth="1"/>
    <col min="6657" max="6657" width="24.85546875" style="59" bestFit="1" customWidth="1"/>
    <col min="6658" max="6664" width="16" style="59" customWidth="1"/>
    <col min="6665" max="6907" width="9.140625" style="59"/>
    <col min="6908" max="6908" width="5.42578125" style="59" customWidth="1"/>
    <col min="6909" max="6909" width="10.42578125" style="59" customWidth="1"/>
    <col min="6910" max="6910" width="36.85546875" style="59" customWidth="1"/>
    <col min="6911" max="6911" width="17.28515625" style="59" customWidth="1"/>
    <col min="6912" max="6912" width="17.42578125" style="59" customWidth="1"/>
    <col min="6913" max="6913" width="24.85546875" style="59" bestFit="1" customWidth="1"/>
    <col min="6914" max="6920" width="16" style="59" customWidth="1"/>
    <col min="6921" max="7163" width="9.140625" style="59"/>
    <col min="7164" max="7164" width="5.42578125" style="59" customWidth="1"/>
    <col min="7165" max="7165" width="10.42578125" style="59" customWidth="1"/>
    <col min="7166" max="7166" width="36.85546875" style="59" customWidth="1"/>
    <col min="7167" max="7167" width="17.28515625" style="59" customWidth="1"/>
    <col min="7168" max="7168" width="17.42578125" style="59" customWidth="1"/>
    <col min="7169" max="7169" width="24.85546875" style="59" bestFit="1" customWidth="1"/>
    <col min="7170" max="7176" width="16" style="59" customWidth="1"/>
    <col min="7177" max="7419" width="9.140625" style="59"/>
    <col min="7420" max="7420" width="5.42578125" style="59" customWidth="1"/>
    <col min="7421" max="7421" width="10.42578125" style="59" customWidth="1"/>
    <col min="7422" max="7422" width="36.85546875" style="59" customWidth="1"/>
    <col min="7423" max="7423" width="17.28515625" style="59" customWidth="1"/>
    <col min="7424" max="7424" width="17.42578125" style="59" customWidth="1"/>
    <col min="7425" max="7425" width="24.85546875" style="59" bestFit="1" customWidth="1"/>
    <col min="7426" max="7432" width="16" style="59" customWidth="1"/>
    <col min="7433" max="7675" width="9.140625" style="59"/>
    <col min="7676" max="7676" width="5.42578125" style="59" customWidth="1"/>
    <col min="7677" max="7677" width="10.42578125" style="59" customWidth="1"/>
    <col min="7678" max="7678" width="36.85546875" style="59" customWidth="1"/>
    <col min="7679" max="7679" width="17.28515625" style="59" customWidth="1"/>
    <col min="7680" max="7680" width="17.42578125" style="59" customWidth="1"/>
    <col min="7681" max="7681" width="24.85546875" style="59" bestFit="1" customWidth="1"/>
    <col min="7682" max="7688" width="16" style="59" customWidth="1"/>
    <col min="7689" max="7931" width="9.140625" style="59"/>
    <col min="7932" max="7932" width="5.42578125" style="59" customWidth="1"/>
    <col min="7933" max="7933" width="10.42578125" style="59" customWidth="1"/>
    <col min="7934" max="7934" width="36.85546875" style="59" customWidth="1"/>
    <col min="7935" max="7935" width="17.28515625" style="59" customWidth="1"/>
    <col min="7936" max="7936" width="17.42578125" style="59" customWidth="1"/>
    <col min="7937" max="7937" width="24.85546875" style="59" bestFit="1" customWidth="1"/>
    <col min="7938" max="7944" width="16" style="59" customWidth="1"/>
    <col min="7945" max="8187" width="9.140625" style="59"/>
    <col min="8188" max="8188" width="5.42578125" style="59" customWidth="1"/>
    <col min="8189" max="8189" width="10.42578125" style="59" customWidth="1"/>
    <col min="8190" max="8190" width="36.85546875" style="59" customWidth="1"/>
    <col min="8191" max="8191" width="17.28515625" style="59" customWidth="1"/>
    <col min="8192" max="8192" width="17.42578125" style="59" customWidth="1"/>
    <col min="8193" max="8193" width="24.85546875" style="59" bestFit="1" customWidth="1"/>
    <col min="8194" max="8200" width="16" style="59" customWidth="1"/>
    <col min="8201" max="8443" width="9.140625" style="59"/>
    <col min="8444" max="8444" width="5.42578125" style="59" customWidth="1"/>
    <col min="8445" max="8445" width="10.42578125" style="59" customWidth="1"/>
    <col min="8446" max="8446" width="36.85546875" style="59" customWidth="1"/>
    <col min="8447" max="8447" width="17.28515625" style="59" customWidth="1"/>
    <col min="8448" max="8448" width="17.42578125" style="59" customWidth="1"/>
    <col min="8449" max="8449" width="24.85546875" style="59" bestFit="1" customWidth="1"/>
    <col min="8450" max="8456" width="16" style="59" customWidth="1"/>
    <col min="8457" max="8699" width="9.140625" style="59"/>
    <col min="8700" max="8700" width="5.42578125" style="59" customWidth="1"/>
    <col min="8701" max="8701" width="10.42578125" style="59" customWidth="1"/>
    <col min="8702" max="8702" width="36.85546875" style="59" customWidth="1"/>
    <col min="8703" max="8703" width="17.28515625" style="59" customWidth="1"/>
    <col min="8704" max="8704" width="17.42578125" style="59" customWidth="1"/>
    <col min="8705" max="8705" width="24.85546875" style="59" bestFit="1" customWidth="1"/>
    <col min="8706" max="8712" width="16" style="59" customWidth="1"/>
    <col min="8713" max="8955" width="9.140625" style="59"/>
    <col min="8956" max="8956" width="5.42578125" style="59" customWidth="1"/>
    <col min="8957" max="8957" width="10.42578125" style="59" customWidth="1"/>
    <col min="8958" max="8958" width="36.85546875" style="59" customWidth="1"/>
    <col min="8959" max="8959" width="17.28515625" style="59" customWidth="1"/>
    <col min="8960" max="8960" width="17.42578125" style="59" customWidth="1"/>
    <col min="8961" max="8961" width="24.85546875" style="59" bestFit="1" customWidth="1"/>
    <col min="8962" max="8968" width="16" style="59" customWidth="1"/>
    <col min="8969" max="9211" width="9.140625" style="59"/>
    <col min="9212" max="9212" width="5.42578125" style="59" customWidth="1"/>
    <col min="9213" max="9213" width="10.42578125" style="59" customWidth="1"/>
    <col min="9214" max="9214" width="36.85546875" style="59" customWidth="1"/>
    <col min="9215" max="9215" width="17.28515625" style="59" customWidth="1"/>
    <col min="9216" max="9216" width="17.42578125" style="59" customWidth="1"/>
    <col min="9217" max="9217" width="24.85546875" style="59" bestFit="1" customWidth="1"/>
    <col min="9218" max="9224" width="16" style="59" customWidth="1"/>
    <col min="9225" max="9467" width="9.140625" style="59"/>
    <col min="9468" max="9468" width="5.42578125" style="59" customWidth="1"/>
    <col min="9469" max="9469" width="10.42578125" style="59" customWidth="1"/>
    <col min="9470" max="9470" width="36.85546875" style="59" customWidth="1"/>
    <col min="9471" max="9471" width="17.28515625" style="59" customWidth="1"/>
    <col min="9472" max="9472" width="17.42578125" style="59" customWidth="1"/>
    <col min="9473" max="9473" width="24.85546875" style="59" bestFit="1" customWidth="1"/>
    <col min="9474" max="9480" width="16" style="59" customWidth="1"/>
    <col min="9481" max="9723" width="9.140625" style="59"/>
    <col min="9724" max="9724" width="5.42578125" style="59" customWidth="1"/>
    <col min="9725" max="9725" width="10.42578125" style="59" customWidth="1"/>
    <col min="9726" max="9726" width="36.85546875" style="59" customWidth="1"/>
    <col min="9727" max="9727" width="17.28515625" style="59" customWidth="1"/>
    <col min="9728" max="9728" width="17.42578125" style="59" customWidth="1"/>
    <col min="9729" max="9729" width="24.85546875" style="59" bestFit="1" customWidth="1"/>
    <col min="9730" max="9736" width="16" style="59" customWidth="1"/>
    <col min="9737" max="9979" width="9.140625" style="59"/>
    <col min="9980" max="9980" width="5.42578125" style="59" customWidth="1"/>
    <col min="9981" max="9981" width="10.42578125" style="59" customWidth="1"/>
    <col min="9982" max="9982" width="36.85546875" style="59" customWidth="1"/>
    <col min="9983" max="9983" width="17.28515625" style="59" customWidth="1"/>
    <col min="9984" max="9984" width="17.42578125" style="59" customWidth="1"/>
    <col min="9985" max="9985" width="24.85546875" style="59" bestFit="1" customWidth="1"/>
    <col min="9986" max="9992" width="16" style="59" customWidth="1"/>
    <col min="9993" max="10235" width="9.140625" style="59"/>
    <col min="10236" max="10236" width="5.42578125" style="59" customWidth="1"/>
    <col min="10237" max="10237" width="10.42578125" style="59" customWidth="1"/>
    <col min="10238" max="10238" width="36.85546875" style="59" customWidth="1"/>
    <col min="10239" max="10239" width="17.28515625" style="59" customWidth="1"/>
    <col min="10240" max="10240" width="17.42578125" style="59" customWidth="1"/>
    <col min="10241" max="10241" width="24.85546875" style="59" bestFit="1" customWidth="1"/>
    <col min="10242" max="10248" width="16" style="59" customWidth="1"/>
    <col min="10249" max="10491" width="9.140625" style="59"/>
    <col min="10492" max="10492" width="5.42578125" style="59" customWidth="1"/>
    <col min="10493" max="10493" width="10.42578125" style="59" customWidth="1"/>
    <col min="10494" max="10494" width="36.85546875" style="59" customWidth="1"/>
    <col min="10495" max="10495" width="17.28515625" style="59" customWidth="1"/>
    <col min="10496" max="10496" width="17.42578125" style="59" customWidth="1"/>
    <col min="10497" max="10497" width="24.85546875" style="59" bestFit="1" customWidth="1"/>
    <col min="10498" max="10504" width="16" style="59" customWidth="1"/>
    <col min="10505" max="10747" width="9.140625" style="59"/>
    <col min="10748" max="10748" width="5.42578125" style="59" customWidth="1"/>
    <col min="10749" max="10749" width="10.42578125" style="59" customWidth="1"/>
    <col min="10750" max="10750" width="36.85546875" style="59" customWidth="1"/>
    <col min="10751" max="10751" width="17.28515625" style="59" customWidth="1"/>
    <col min="10752" max="10752" width="17.42578125" style="59" customWidth="1"/>
    <col min="10753" max="10753" width="24.85546875" style="59" bestFit="1" customWidth="1"/>
    <col min="10754" max="10760" width="16" style="59" customWidth="1"/>
    <col min="10761" max="11003" width="9.140625" style="59"/>
    <col min="11004" max="11004" width="5.42578125" style="59" customWidth="1"/>
    <col min="11005" max="11005" width="10.42578125" style="59" customWidth="1"/>
    <col min="11006" max="11006" width="36.85546875" style="59" customWidth="1"/>
    <col min="11007" max="11007" width="17.28515625" style="59" customWidth="1"/>
    <col min="11008" max="11008" width="17.42578125" style="59" customWidth="1"/>
    <col min="11009" max="11009" width="24.85546875" style="59" bestFit="1" customWidth="1"/>
    <col min="11010" max="11016" width="16" style="59" customWidth="1"/>
    <col min="11017" max="11259" width="9.140625" style="59"/>
    <col min="11260" max="11260" width="5.42578125" style="59" customWidth="1"/>
    <col min="11261" max="11261" width="10.42578125" style="59" customWidth="1"/>
    <col min="11262" max="11262" width="36.85546875" style="59" customWidth="1"/>
    <col min="11263" max="11263" width="17.28515625" style="59" customWidth="1"/>
    <col min="11264" max="11264" width="17.42578125" style="59" customWidth="1"/>
    <col min="11265" max="11265" width="24.85546875" style="59" bestFit="1" customWidth="1"/>
    <col min="11266" max="11272" width="16" style="59" customWidth="1"/>
    <col min="11273" max="11515" width="9.140625" style="59"/>
    <col min="11516" max="11516" width="5.42578125" style="59" customWidth="1"/>
    <col min="11517" max="11517" width="10.42578125" style="59" customWidth="1"/>
    <col min="11518" max="11518" width="36.85546875" style="59" customWidth="1"/>
    <col min="11519" max="11519" width="17.28515625" style="59" customWidth="1"/>
    <col min="11520" max="11520" width="17.42578125" style="59" customWidth="1"/>
    <col min="11521" max="11521" width="24.85546875" style="59" bestFit="1" customWidth="1"/>
    <col min="11522" max="11528" width="16" style="59" customWidth="1"/>
    <col min="11529" max="11771" width="9.140625" style="59"/>
    <col min="11772" max="11772" width="5.42578125" style="59" customWidth="1"/>
    <col min="11773" max="11773" width="10.42578125" style="59" customWidth="1"/>
    <col min="11774" max="11774" width="36.85546875" style="59" customWidth="1"/>
    <col min="11775" max="11775" width="17.28515625" style="59" customWidth="1"/>
    <col min="11776" max="11776" width="17.42578125" style="59" customWidth="1"/>
    <col min="11777" max="11777" width="24.85546875" style="59" bestFit="1" customWidth="1"/>
    <col min="11778" max="11784" width="16" style="59" customWidth="1"/>
    <col min="11785" max="12027" width="9.140625" style="59"/>
    <col min="12028" max="12028" width="5.42578125" style="59" customWidth="1"/>
    <col min="12029" max="12029" width="10.42578125" style="59" customWidth="1"/>
    <col min="12030" max="12030" width="36.85546875" style="59" customWidth="1"/>
    <col min="12031" max="12031" width="17.28515625" style="59" customWidth="1"/>
    <col min="12032" max="12032" width="17.42578125" style="59" customWidth="1"/>
    <col min="12033" max="12033" width="24.85546875" style="59" bestFit="1" customWidth="1"/>
    <col min="12034" max="12040" width="16" style="59" customWidth="1"/>
    <col min="12041" max="12283" width="9.140625" style="59"/>
    <col min="12284" max="12284" width="5.42578125" style="59" customWidth="1"/>
    <col min="12285" max="12285" width="10.42578125" style="59" customWidth="1"/>
    <col min="12286" max="12286" width="36.85546875" style="59" customWidth="1"/>
    <col min="12287" max="12287" width="17.28515625" style="59" customWidth="1"/>
    <col min="12288" max="12288" width="17.42578125" style="59" customWidth="1"/>
    <col min="12289" max="12289" width="24.85546875" style="59" bestFit="1" customWidth="1"/>
    <col min="12290" max="12296" width="16" style="59" customWidth="1"/>
    <col min="12297" max="12539" width="9.140625" style="59"/>
    <col min="12540" max="12540" width="5.42578125" style="59" customWidth="1"/>
    <col min="12541" max="12541" width="10.42578125" style="59" customWidth="1"/>
    <col min="12542" max="12542" width="36.85546875" style="59" customWidth="1"/>
    <col min="12543" max="12543" width="17.28515625" style="59" customWidth="1"/>
    <col min="12544" max="12544" width="17.42578125" style="59" customWidth="1"/>
    <col min="12545" max="12545" width="24.85546875" style="59" bestFit="1" customWidth="1"/>
    <col min="12546" max="12552" width="16" style="59" customWidth="1"/>
    <col min="12553" max="12795" width="9.140625" style="59"/>
    <col min="12796" max="12796" width="5.42578125" style="59" customWidth="1"/>
    <col min="12797" max="12797" width="10.42578125" style="59" customWidth="1"/>
    <col min="12798" max="12798" width="36.85546875" style="59" customWidth="1"/>
    <col min="12799" max="12799" width="17.28515625" style="59" customWidth="1"/>
    <col min="12800" max="12800" width="17.42578125" style="59" customWidth="1"/>
    <col min="12801" max="12801" width="24.85546875" style="59" bestFit="1" customWidth="1"/>
    <col min="12802" max="12808" width="16" style="59" customWidth="1"/>
    <col min="12809" max="13051" width="9.140625" style="59"/>
    <col min="13052" max="13052" width="5.42578125" style="59" customWidth="1"/>
    <col min="13053" max="13053" width="10.42578125" style="59" customWidth="1"/>
    <col min="13054" max="13054" width="36.85546875" style="59" customWidth="1"/>
    <col min="13055" max="13055" width="17.28515625" style="59" customWidth="1"/>
    <col min="13056" max="13056" width="17.42578125" style="59" customWidth="1"/>
    <col min="13057" max="13057" width="24.85546875" style="59" bestFit="1" customWidth="1"/>
    <col min="13058" max="13064" width="16" style="59" customWidth="1"/>
    <col min="13065" max="13307" width="9.140625" style="59"/>
    <col min="13308" max="13308" width="5.42578125" style="59" customWidth="1"/>
    <col min="13309" max="13309" width="10.42578125" style="59" customWidth="1"/>
    <col min="13310" max="13310" width="36.85546875" style="59" customWidth="1"/>
    <col min="13311" max="13311" width="17.28515625" style="59" customWidth="1"/>
    <col min="13312" max="13312" width="17.42578125" style="59" customWidth="1"/>
    <col min="13313" max="13313" width="24.85546875" style="59" bestFit="1" customWidth="1"/>
    <col min="13314" max="13320" width="16" style="59" customWidth="1"/>
    <col min="13321" max="13563" width="9.140625" style="59"/>
    <col min="13564" max="13564" width="5.42578125" style="59" customWidth="1"/>
    <col min="13565" max="13565" width="10.42578125" style="59" customWidth="1"/>
    <col min="13566" max="13566" width="36.85546875" style="59" customWidth="1"/>
    <col min="13567" max="13567" width="17.28515625" style="59" customWidth="1"/>
    <col min="13568" max="13568" width="17.42578125" style="59" customWidth="1"/>
    <col min="13569" max="13569" width="24.85546875" style="59" bestFit="1" customWidth="1"/>
    <col min="13570" max="13576" width="16" style="59" customWidth="1"/>
    <col min="13577" max="13819" width="9.140625" style="59"/>
    <col min="13820" max="13820" width="5.42578125" style="59" customWidth="1"/>
    <col min="13821" max="13821" width="10.42578125" style="59" customWidth="1"/>
    <col min="13822" max="13822" width="36.85546875" style="59" customWidth="1"/>
    <col min="13823" max="13823" width="17.28515625" style="59" customWidth="1"/>
    <col min="13824" max="13824" width="17.42578125" style="59" customWidth="1"/>
    <col min="13825" max="13825" width="24.85546875" style="59" bestFit="1" customWidth="1"/>
    <col min="13826" max="13832" width="16" style="59" customWidth="1"/>
    <col min="13833" max="14075" width="9.140625" style="59"/>
    <col min="14076" max="14076" width="5.42578125" style="59" customWidth="1"/>
    <col min="14077" max="14077" width="10.42578125" style="59" customWidth="1"/>
    <col min="14078" max="14078" width="36.85546875" style="59" customWidth="1"/>
    <col min="14079" max="14079" width="17.28515625" style="59" customWidth="1"/>
    <col min="14080" max="14080" width="17.42578125" style="59" customWidth="1"/>
    <col min="14081" max="14081" width="24.85546875" style="59" bestFit="1" customWidth="1"/>
    <col min="14082" max="14088" width="16" style="59" customWidth="1"/>
    <col min="14089" max="14331" width="9.140625" style="59"/>
    <col min="14332" max="14332" width="5.42578125" style="59" customWidth="1"/>
    <col min="14333" max="14333" width="10.42578125" style="59" customWidth="1"/>
    <col min="14334" max="14334" width="36.85546875" style="59" customWidth="1"/>
    <col min="14335" max="14335" width="17.28515625" style="59" customWidth="1"/>
    <col min="14336" max="14336" width="17.42578125" style="59" customWidth="1"/>
    <col min="14337" max="14337" width="24.85546875" style="59" bestFit="1" customWidth="1"/>
    <col min="14338" max="14344" width="16" style="59" customWidth="1"/>
    <col min="14345" max="14587" width="9.140625" style="59"/>
    <col min="14588" max="14588" width="5.42578125" style="59" customWidth="1"/>
    <col min="14589" max="14589" width="10.42578125" style="59" customWidth="1"/>
    <col min="14590" max="14590" width="36.85546875" style="59" customWidth="1"/>
    <col min="14591" max="14591" width="17.28515625" style="59" customWidth="1"/>
    <col min="14592" max="14592" width="17.42578125" style="59" customWidth="1"/>
    <col min="14593" max="14593" width="24.85546875" style="59" bestFit="1" customWidth="1"/>
    <col min="14594" max="14600" width="16" style="59" customWidth="1"/>
    <col min="14601" max="14843" width="9.140625" style="59"/>
    <col min="14844" max="14844" width="5.42578125" style="59" customWidth="1"/>
    <col min="14845" max="14845" width="10.42578125" style="59" customWidth="1"/>
    <col min="14846" max="14846" width="36.85546875" style="59" customWidth="1"/>
    <col min="14847" max="14847" width="17.28515625" style="59" customWidth="1"/>
    <col min="14848" max="14848" width="17.42578125" style="59" customWidth="1"/>
    <col min="14849" max="14849" width="24.85546875" style="59" bestFit="1" customWidth="1"/>
    <col min="14850" max="14856" width="16" style="59" customWidth="1"/>
    <col min="14857" max="15099" width="9.140625" style="59"/>
    <col min="15100" max="15100" width="5.42578125" style="59" customWidth="1"/>
    <col min="15101" max="15101" width="10.42578125" style="59" customWidth="1"/>
    <col min="15102" max="15102" width="36.85546875" style="59" customWidth="1"/>
    <col min="15103" max="15103" width="17.28515625" style="59" customWidth="1"/>
    <col min="15104" max="15104" width="17.42578125" style="59" customWidth="1"/>
    <col min="15105" max="15105" width="24.85546875" style="59" bestFit="1" customWidth="1"/>
    <col min="15106" max="15112" width="16" style="59" customWidth="1"/>
    <col min="15113" max="15355" width="9.140625" style="59"/>
    <col min="15356" max="15356" width="5.42578125" style="59" customWidth="1"/>
    <col min="15357" max="15357" width="10.42578125" style="59" customWidth="1"/>
    <col min="15358" max="15358" width="36.85546875" style="59" customWidth="1"/>
    <col min="15359" max="15359" width="17.28515625" style="59" customWidth="1"/>
    <col min="15360" max="15360" width="17.42578125" style="59" customWidth="1"/>
    <col min="15361" max="15361" width="24.85546875" style="59" bestFit="1" customWidth="1"/>
    <col min="15362" max="15368" width="16" style="59" customWidth="1"/>
    <col min="15369" max="15611" width="9.140625" style="59"/>
    <col min="15612" max="15612" width="5.42578125" style="59" customWidth="1"/>
    <col min="15613" max="15613" width="10.42578125" style="59" customWidth="1"/>
    <col min="15614" max="15614" width="36.85546875" style="59" customWidth="1"/>
    <col min="15615" max="15615" width="17.28515625" style="59" customWidth="1"/>
    <col min="15616" max="15616" width="17.42578125" style="59" customWidth="1"/>
    <col min="15617" max="15617" width="24.85546875" style="59" bestFit="1" customWidth="1"/>
    <col min="15618" max="15624" width="16" style="59" customWidth="1"/>
    <col min="15625" max="15867" width="9.140625" style="59"/>
    <col min="15868" max="15868" width="5.42578125" style="59" customWidth="1"/>
    <col min="15869" max="15869" width="10.42578125" style="59" customWidth="1"/>
    <col min="15870" max="15870" width="36.85546875" style="59" customWidth="1"/>
    <col min="15871" max="15871" width="17.28515625" style="59" customWidth="1"/>
    <col min="15872" max="15872" width="17.42578125" style="59" customWidth="1"/>
    <col min="15873" max="15873" width="24.85546875" style="59" bestFit="1" customWidth="1"/>
    <col min="15874" max="15880" width="16" style="59" customWidth="1"/>
    <col min="15881" max="16123" width="9.140625" style="59"/>
    <col min="16124" max="16124" width="5.42578125" style="59" customWidth="1"/>
    <col min="16125" max="16125" width="10.42578125" style="59" customWidth="1"/>
    <col min="16126" max="16126" width="36.85546875" style="59" customWidth="1"/>
    <col min="16127" max="16127" width="17.28515625" style="59" customWidth="1"/>
    <col min="16128" max="16128" width="17.42578125" style="59" customWidth="1"/>
    <col min="16129" max="16129" width="24.85546875" style="59" bestFit="1" customWidth="1"/>
    <col min="16130" max="16136" width="16" style="59" customWidth="1"/>
    <col min="16137" max="16384" width="9.140625" style="59"/>
  </cols>
  <sheetData>
    <row r="1" spans="1:10" ht="20.25" customHeight="1">
      <c r="A1" s="1"/>
      <c r="B1" s="2"/>
      <c r="C1" s="2"/>
      <c r="D1" s="2"/>
      <c r="E1" s="2"/>
      <c r="F1" s="2"/>
      <c r="G1" s="2"/>
      <c r="H1" s="2"/>
      <c r="I1" s="2"/>
      <c r="J1" s="60"/>
    </row>
    <row r="2" spans="1:10" s="61" customFormat="1" ht="45.75" thickBot="1">
      <c r="A2" s="3"/>
      <c r="B2" s="4" t="s">
        <v>0</v>
      </c>
      <c r="C2" s="5" t="s">
        <v>1</v>
      </c>
      <c r="D2" s="5" t="s">
        <v>2</v>
      </c>
      <c r="E2" s="5" t="s">
        <v>228</v>
      </c>
      <c r="F2" s="6" t="s">
        <v>229</v>
      </c>
      <c r="G2" s="6" t="s">
        <v>230</v>
      </c>
      <c r="H2" s="7" t="s">
        <v>232</v>
      </c>
      <c r="I2" s="7" t="s">
        <v>231</v>
      </c>
    </row>
    <row r="3" spans="1:10" s="8" customFormat="1" ht="64.5" thickTop="1" thickBot="1">
      <c r="A3" s="8" t="str">
        <f>IF((E3+F3+G3)&gt;0,"a","b")</f>
        <v>a</v>
      </c>
      <c r="B3" s="9" t="s">
        <v>3</v>
      </c>
      <c r="C3" s="10" t="s">
        <v>4</v>
      </c>
      <c r="D3" s="10">
        <f t="shared" ref="D3:G14" si="0">D15+D359+D695+D1247+D1259</f>
        <v>2785000</v>
      </c>
      <c r="E3" s="10">
        <f t="shared" si="0"/>
        <v>2785000</v>
      </c>
      <c r="F3" s="11">
        <f t="shared" si="0"/>
        <v>1375348.4000000001</v>
      </c>
      <c r="G3" s="11">
        <f t="shared" si="0"/>
        <v>1371134.8546</v>
      </c>
      <c r="H3" s="12">
        <f>IF(OR(F3="",F3=0),0,G3/F3)</f>
        <v>0.99693637961115877</v>
      </c>
      <c r="I3" s="12">
        <f t="shared" ref="I3:I66" si="1">IF(OR(E3="",E3=0),0,G3/E3)</f>
        <v>0.49232849357271091</v>
      </c>
      <c r="J3" s="13"/>
    </row>
    <row r="4" spans="1:10" s="8" customFormat="1" ht="18.75" thickTop="1">
      <c r="A4" s="8" t="str">
        <f t="shared" ref="A4:A67" si="2">IF((E4+F4+G4)&gt;0,"a","b")</f>
        <v>a</v>
      </c>
      <c r="B4" s="14" t="s">
        <v>5</v>
      </c>
      <c r="C4" s="15" t="s">
        <v>6</v>
      </c>
      <c r="D4" s="16">
        <f t="shared" si="0"/>
        <v>2752735</v>
      </c>
      <c r="E4" s="16">
        <f t="shared" si="0"/>
        <v>2759904.9329999997</v>
      </c>
      <c r="F4" s="17">
        <f t="shared" si="0"/>
        <v>1374060.433</v>
      </c>
      <c r="G4" s="17">
        <f t="shared" si="0"/>
        <v>1370370.8048200002</v>
      </c>
      <c r="H4" s="18">
        <f t="shared" ref="H4:H67" si="3">IF(OR(F4="",F4=0),0,G4/F4)</f>
        <v>0.99731479919558985</v>
      </c>
      <c r="I4" s="18">
        <f t="shared" si="1"/>
        <v>0.49652826386683385</v>
      </c>
    </row>
    <row r="5" spans="1:10" s="8" customFormat="1" ht="18">
      <c r="A5" s="8" t="str">
        <f t="shared" si="2"/>
        <v>a</v>
      </c>
      <c r="B5" s="19" t="s">
        <v>5</v>
      </c>
      <c r="C5" s="20" t="s">
        <v>7</v>
      </c>
      <c r="D5" s="21">
        <f t="shared" si="0"/>
        <v>31912</v>
      </c>
      <c r="E5" s="21">
        <f t="shared" si="0"/>
        <v>31392.260000000002</v>
      </c>
      <c r="F5" s="22">
        <f t="shared" si="0"/>
        <v>15108.76</v>
      </c>
      <c r="G5" s="22">
        <f t="shared" si="0"/>
        <v>14909.250689999999</v>
      </c>
      <c r="H5" s="23">
        <f t="shared" si="3"/>
        <v>0.98679512349127252</v>
      </c>
      <c r="I5" s="23">
        <f t="shared" si="1"/>
        <v>0.47493397066665471</v>
      </c>
    </row>
    <row r="6" spans="1:10" s="8" customFormat="1" ht="18">
      <c r="A6" s="8" t="str">
        <f t="shared" si="2"/>
        <v>a</v>
      </c>
      <c r="B6" s="19" t="s">
        <v>5</v>
      </c>
      <c r="C6" s="20" t="s">
        <v>8</v>
      </c>
      <c r="D6" s="21">
        <f t="shared" si="0"/>
        <v>65903</v>
      </c>
      <c r="E6" s="21">
        <f t="shared" si="0"/>
        <v>67380.542999999991</v>
      </c>
      <c r="F6" s="22">
        <f t="shared" si="0"/>
        <v>26958.303</v>
      </c>
      <c r="G6" s="22">
        <f t="shared" si="0"/>
        <v>25190.795469999997</v>
      </c>
      <c r="H6" s="23">
        <f t="shared" si="3"/>
        <v>0.93443550471259251</v>
      </c>
      <c r="I6" s="23">
        <f t="shared" si="1"/>
        <v>0.37385859995221471</v>
      </c>
    </row>
    <row r="7" spans="1:10" s="8" customFormat="1" ht="18" hidden="1">
      <c r="A7" s="8" t="str">
        <f t="shared" si="2"/>
        <v>b</v>
      </c>
      <c r="B7" s="19" t="s">
        <v>5</v>
      </c>
      <c r="C7" s="20" t="s">
        <v>9</v>
      </c>
      <c r="D7" s="24">
        <f t="shared" si="0"/>
        <v>0</v>
      </c>
      <c r="E7" s="24">
        <f t="shared" si="0"/>
        <v>0</v>
      </c>
      <c r="F7" s="25">
        <f t="shared" si="0"/>
        <v>0</v>
      </c>
      <c r="G7" s="25">
        <f t="shared" si="0"/>
        <v>0</v>
      </c>
      <c r="H7" s="26">
        <f t="shared" si="3"/>
        <v>0</v>
      </c>
      <c r="I7" s="26">
        <f t="shared" si="1"/>
        <v>0</v>
      </c>
    </row>
    <row r="8" spans="1:10" s="8" customFormat="1" ht="18" hidden="1">
      <c r="A8" s="8" t="str">
        <f t="shared" si="2"/>
        <v>b</v>
      </c>
      <c r="B8" s="19" t="s">
        <v>5</v>
      </c>
      <c r="C8" s="20" t="s">
        <v>10</v>
      </c>
      <c r="D8" s="24">
        <f t="shared" si="0"/>
        <v>0</v>
      </c>
      <c r="E8" s="24">
        <f t="shared" si="0"/>
        <v>0</v>
      </c>
      <c r="F8" s="25">
        <f t="shared" si="0"/>
        <v>0</v>
      </c>
      <c r="G8" s="25">
        <f t="shared" si="0"/>
        <v>0</v>
      </c>
      <c r="H8" s="26">
        <f t="shared" si="3"/>
        <v>0</v>
      </c>
      <c r="I8" s="26">
        <f t="shared" si="1"/>
        <v>0</v>
      </c>
    </row>
    <row r="9" spans="1:10" s="8" customFormat="1" ht="18">
      <c r="A9" s="8" t="str">
        <f t="shared" si="2"/>
        <v>a</v>
      </c>
      <c r="B9" s="19" t="s">
        <v>5</v>
      </c>
      <c r="C9" s="20" t="s">
        <v>11</v>
      </c>
      <c r="D9" s="21">
        <f t="shared" si="0"/>
        <v>2000</v>
      </c>
      <c r="E9" s="21">
        <f t="shared" si="0"/>
        <v>1752.5</v>
      </c>
      <c r="F9" s="22">
        <f t="shared" si="0"/>
        <v>1702.5</v>
      </c>
      <c r="G9" s="22">
        <f t="shared" si="0"/>
        <v>142.42891</v>
      </c>
      <c r="H9" s="23">
        <f t="shared" si="3"/>
        <v>8.3658684287812049E-2</v>
      </c>
      <c r="I9" s="23">
        <f t="shared" si="1"/>
        <v>8.1271845934379458E-2</v>
      </c>
    </row>
    <row r="10" spans="1:10" s="8" customFormat="1" ht="18">
      <c r="A10" s="8" t="str">
        <f t="shared" si="2"/>
        <v>a</v>
      </c>
      <c r="B10" s="19" t="s">
        <v>5</v>
      </c>
      <c r="C10" s="20" t="s">
        <v>12</v>
      </c>
      <c r="D10" s="21">
        <f t="shared" si="0"/>
        <v>2650697</v>
      </c>
      <c r="E10" s="21">
        <f t="shared" si="0"/>
        <v>2650606.0150000001</v>
      </c>
      <c r="F10" s="22">
        <f t="shared" si="0"/>
        <v>1324050.4779999999</v>
      </c>
      <c r="G10" s="22">
        <f>G22+G366+G702+G1254+G1266</f>
        <v>1322548.29419</v>
      </c>
      <c r="H10" s="23">
        <f t="shared" si="3"/>
        <v>0.99886546333772042</v>
      </c>
      <c r="I10" s="23">
        <f t="shared" si="1"/>
        <v>0.49896072321031082</v>
      </c>
    </row>
    <row r="11" spans="1:10" s="8" customFormat="1" ht="18">
      <c r="A11" s="8" t="str">
        <f t="shared" si="2"/>
        <v>a</v>
      </c>
      <c r="B11" s="19" t="s">
        <v>5</v>
      </c>
      <c r="C11" s="20" t="s">
        <v>13</v>
      </c>
      <c r="D11" s="21">
        <f t="shared" si="0"/>
        <v>2223</v>
      </c>
      <c r="E11" s="21">
        <f t="shared" si="0"/>
        <v>8798.2099999999991</v>
      </c>
      <c r="F11" s="22">
        <f t="shared" si="0"/>
        <v>7603.4319999999998</v>
      </c>
      <c r="G11" s="22">
        <f t="shared" si="0"/>
        <v>7580.0355600000003</v>
      </c>
      <c r="H11" s="23">
        <f t="shared" si="3"/>
        <v>0.99692291060142324</v>
      </c>
      <c r="I11" s="23">
        <f t="shared" si="1"/>
        <v>0.86154292293546086</v>
      </c>
    </row>
    <row r="12" spans="1:10" s="8" customFormat="1" ht="36">
      <c r="A12" s="8" t="str">
        <f t="shared" si="2"/>
        <v>a</v>
      </c>
      <c r="B12" s="14" t="s">
        <v>5</v>
      </c>
      <c r="C12" s="15" t="s">
        <v>14</v>
      </c>
      <c r="D12" s="16">
        <f t="shared" si="0"/>
        <v>32265</v>
      </c>
      <c r="E12" s="16">
        <f t="shared" si="0"/>
        <v>24930.597999999998</v>
      </c>
      <c r="F12" s="17">
        <f t="shared" si="0"/>
        <v>1123.498</v>
      </c>
      <c r="G12" s="17">
        <f t="shared" si="0"/>
        <v>599.75832000000003</v>
      </c>
      <c r="H12" s="18">
        <f t="shared" si="3"/>
        <v>0.53383123067419791</v>
      </c>
      <c r="I12" s="18">
        <f t="shared" si="1"/>
        <v>2.405711728214462E-2</v>
      </c>
    </row>
    <row r="13" spans="1:10" s="8" customFormat="1" hidden="1">
      <c r="A13" s="8" t="str">
        <f t="shared" si="2"/>
        <v>b</v>
      </c>
      <c r="B13" s="14" t="s">
        <v>5</v>
      </c>
      <c r="C13" s="27" t="s">
        <v>15</v>
      </c>
      <c r="D13" s="28">
        <f t="shared" si="0"/>
        <v>0</v>
      </c>
      <c r="E13" s="28">
        <f t="shared" si="0"/>
        <v>0</v>
      </c>
      <c r="F13" s="29">
        <f t="shared" si="0"/>
        <v>0</v>
      </c>
      <c r="G13" s="29">
        <f t="shared" si="0"/>
        <v>0</v>
      </c>
      <c r="H13" s="30">
        <f t="shared" si="3"/>
        <v>0</v>
      </c>
      <c r="I13" s="30">
        <f t="shared" si="1"/>
        <v>0</v>
      </c>
    </row>
    <row r="14" spans="1:10" s="8" customFormat="1" ht="18.75" thickBot="1">
      <c r="A14" s="8" t="str">
        <f t="shared" si="2"/>
        <v>a</v>
      </c>
      <c r="B14" s="31" t="s">
        <v>5</v>
      </c>
      <c r="C14" s="32" t="s">
        <v>16</v>
      </c>
      <c r="D14" s="33">
        <f t="shared" si="0"/>
        <v>0</v>
      </c>
      <c r="E14" s="33">
        <f t="shared" si="0"/>
        <v>164.46899999999999</v>
      </c>
      <c r="F14" s="34">
        <f t="shared" si="0"/>
        <v>164.46899999999999</v>
      </c>
      <c r="G14" s="34">
        <f t="shared" si="0"/>
        <v>164.29146</v>
      </c>
      <c r="H14" s="35">
        <f t="shared" si="3"/>
        <v>0.9989205260565821</v>
      </c>
      <c r="I14" s="35">
        <f t="shared" si="1"/>
        <v>0.9989205260565821</v>
      </c>
    </row>
    <row r="15" spans="1:10" s="8" customFormat="1" ht="48.75" thickTop="1" thickBot="1">
      <c r="A15" s="8" t="str">
        <f t="shared" si="2"/>
        <v>a</v>
      </c>
      <c r="B15" s="9" t="s">
        <v>17</v>
      </c>
      <c r="C15" s="10" t="s">
        <v>18</v>
      </c>
      <c r="D15" s="10">
        <f t="shared" ref="D15:G17" si="4">D27+D43+D95+D111+D303+D319+D331+D343</f>
        <v>52546</v>
      </c>
      <c r="E15" s="10">
        <f t="shared" si="4"/>
        <v>50341.868999999999</v>
      </c>
      <c r="F15" s="11">
        <f t="shared" si="4"/>
        <v>23886.164000000001</v>
      </c>
      <c r="G15" s="11">
        <f t="shared" si="4"/>
        <v>21887.591110000001</v>
      </c>
      <c r="H15" s="12">
        <f t="shared" si="3"/>
        <v>0.91632926534373627</v>
      </c>
      <c r="I15" s="12">
        <f t="shared" si="1"/>
        <v>0.43477907246550584</v>
      </c>
    </row>
    <row r="16" spans="1:10" s="8" customFormat="1" ht="18.75" thickTop="1">
      <c r="A16" s="8" t="str">
        <f t="shared" si="2"/>
        <v>a</v>
      </c>
      <c r="B16" s="14" t="s">
        <v>5</v>
      </c>
      <c r="C16" s="15" t="s">
        <v>6</v>
      </c>
      <c r="D16" s="16">
        <f t="shared" si="4"/>
        <v>51036</v>
      </c>
      <c r="E16" s="16">
        <f t="shared" si="4"/>
        <v>48783.65600000001</v>
      </c>
      <c r="F16" s="17">
        <f t="shared" si="4"/>
        <v>23440.350999999999</v>
      </c>
      <c r="G16" s="17">
        <f t="shared" si="4"/>
        <v>21480.837930000002</v>
      </c>
      <c r="H16" s="18">
        <f t="shared" si="3"/>
        <v>0.91640427781990141</v>
      </c>
      <c r="I16" s="18">
        <f t="shared" si="1"/>
        <v>0.44032857910444428</v>
      </c>
    </row>
    <row r="17" spans="1:11" s="8" customFormat="1" ht="18">
      <c r="A17" s="8" t="str">
        <f t="shared" si="2"/>
        <v>a</v>
      </c>
      <c r="B17" s="19" t="s">
        <v>5</v>
      </c>
      <c r="C17" s="36" t="s">
        <v>19</v>
      </c>
      <c r="D17" s="21">
        <f t="shared" si="4"/>
        <v>31912</v>
      </c>
      <c r="E17" s="21">
        <f t="shared" si="4"/>
        <v>31392.260000000002</v>
      </c>
      <c r="F17" s="22">
        <f t="shared" si="4"/>
        <v>15108.76</v>
      </c>
      <c r="G17" s="22">
        <f t="shared" si="4"/>
        <v>14909.250689999999</v>
      </c>
      <c r="H17" s="23">
        <f t="shared" si="3"/>
        <v>0.98679512349127252</v>
      </c>
      <c r="I17" s="23">
        <f t="shared" si="1"/>
        <v>0.47493397066665471</v>
      </c>
    </row>
    <row r="18" spans="1:11" s="8" customFormat="1" ht="18">
      <c r="A18" s="8" t="str">
        <f t="shared" si="2"/>
        <v>a</v>
      </c>
      <c r="B18" s="19" t="s">
        <v>5</v>
      </c>
      <c r="C18" s="36" t="s">
        <v>20</v>
      </c>
      <c r="D18" s="21">
        <f>D33+D46+D101+D117+D309+D322+D334+D349</f>
        <v>16734</v>
      </c>
      <c r="E18" s="21">
        <f>E33+E46+E101+E117+E309+E322+E334+E349</f>
        <v>15007.28</v>
      </c>
      <c r="F18" s="22">
        <f>F33+F46+F101+F117+F309+F322+F334+F349</f>
        <v>6166.8149999999996</v>
      </c>
      <c r="G18" s="22">
        <f>G33+G46+G101+G117+G309+G322+G334+G349</f>
        <v>5999.88742</v>
      </c>
      <c r="H18" s="23">
        <f t="shared" si="3"/>
        <v>0.9729313138143435</v>
      </c>
      <c r="I18" s="23">
        <f t="shared" si="1"/>
        <v>0.39979845914782691</v>
      </c>
    </row>
    <row r="19" spans="1:11" s="8" customFormat="1" ht="18" hidden="1">
      <c r="A19" s="8" t="str">
        <f t="shared" si="2"/>
        <v>b</v>
      </c>
      <c r="B19" s="19" t="s">
        <v>5</v>
      </c>
      <c r="C19" s="36" t="s">
        <v>21</v>
      </c>
      <c r="D19" s="24">
        <f t="shared" ref="D19:G26" si="5">D35+D47+D103+D119+D311+D323+D335+D351</f>
        <v>0</v>
      </c>
      <c r="E19" s="24">
        <f t="shared" si="5"/>
        <v>0</v>
      </c>
      <c r="F19" s="25">
        <f t="shared" si="5"/>
        <v>0</v>
      </c>
      <c r="G19" s="25">
        <f t="shared" si="5"/>
        <v>0</v>
      </c>
      <c r="H19" s="26">
        <f t="shared" si="3"/>
        <v>0</v>
      </c>
      <c r="I19" s="26">
        <f t="shared" si="1"/>
        <v>0</v>
      </c>
    </row>
    <row r="20" spans="1:11" s="8" customFormat="1" ht="18" hidden="1">
      <c r="A20" s="8" t="str">
        <f t="shared" si="2"/>
        <v>b</v>
      </c>
      <c r="B20" s="19" t="s">
        <v>5</v>
      </c>
      <c r="C20" s="36" t="s">
        <v>22</v>
      </c>
      <c r="D20" s="24">
        <f t="shared" si="5"/>
        <v>0</v>
      </c>
      <c r="E20" s="24">
        <f t="shared" si="5"/>
        <v>0</v>
      </c>
      <c r="F20" s="25">
        <f t="shared" si="5"/>
        <v>0</v>
      </c>
      <c r="G20" s="25">
        <f t="shared" si="5"/>
        <v>0</v>
      </c>
      <c r="H20" s="26">
        <f t="shared" si="3"/>
        <v>0</v>
      </c>
      <c r="I20" s="26">
        <f t="shared" si="1"/>
        <v>0</v>
      </c>
    </row>
    <row r="21" spans="1:11" s="8" customFormat="1" ht="18">
      <c r="A21" s="8" t="str">
        <f t="shared" si="2"/>
        <v>a</v>
      </c>
      <c r="B21" s="19" t="s">
        <v>5</v>
      </c>
      <c r="C21" s="36" t="s">
        <v>23</v>
      </c>
      <c r="D21" s="21">
        <f t="shared" si="5"/>
        <v>2000</v>
      </c>
      <c r="E21" s="21">
        <f t="shared" si="5"/>
        <v>1752.5</v>
      </c>
      <c r="F21" s="22">
        <f t="shared" si="5"/>
        <v>1702.5</v>
      </c>
      <c r="G21" s="22">
        <f t="shared" si="5"/>
        <v>142.42891</v>
      </c>
      <c r="H21" s="23">
        <f t="shared" si="3"/>
        <v>8.3658684287812049E-2</v>
      </c>
      <c r="I21" s="23">
        <f t="shared" si="1"/>
        <v>8.1271845934379458E-2</v>
      </c>
    </row>
    <row r="22" spans="1:11" s="8" customFormat="1" ht="18">
      <c r="A22" s="8" t="str">
        <f t="shared" si="2"/>
        <v>a</v>
      </c>
      <c r="B22" s="19" t="s">
        <v>5</v>
      </c>
      <c r="C22" s="36" t="s">
        <v>24</v>
      </c>
      <c r="D22" s="21">
        <f t="shared" si="5"/>
        <v>265</v>
      </c>
      <c r="E22" s="21">
        <f t="shared" si="5"/>
        <v>512.1</v>
      </c>
      <c r="F22" s="22">
        <f t="shared" si="5"/>
        <v>402.6</v>
      </c>
      <c r="G22" s="22">
        <f>G38+G50+G106+G122+G314+G326+G338+G354</f>
        <v>383.90236999999996</v>
      </c>
      <c r="H22" s="18">
        <f t="shared" si="3"/>
        <v>0.95355779930452045</v>
      </c>
      <c r="I22" s="18">
        <f t="shared" si="1"/>
        <v>0.74966289787150941</v>
      </c>
    </row>
    <row r="23" spans="1:11" s="8" customFormat="1" ht="18">
      <c r="A23" s="8" t="str">
        <f t="shared" si="2"/>
        <v>a</v>
      </c>
      <c r="B23" s="19" t="s">
        <v>5</v>
      </c>
      <c r="C23" s="36" t="s">
        <v>25</v>
      </c>
      <c r="D23" s="21">
        <f t="shared" si="5"/>
        <v>125</v>
      </c>
      <c r="E23" s="21">
        <f t="shared" si="5"/>
        <v>119.51600000000002</v>
      </c>
      <c r="F23" s="22">
        <f t="shared" si="5"/>
        <v>59.675999999999995</v>
      </c>
      <c r="G23" s="22">
        <f t="shared" si="5"/>
        <v>45.368540000000003</v>
      </c>
      <c r="H23" s="23">
        <f t="shared" si="3"/>
        <v>0.76024767075541266</v>
      </c>
      <c r="I23" s="23">
        <f t="shared" si="1"/>
        <v>0.37960222899026069</v>
      </c>
    </row>
    <row r="24" spans="1:11" s="8" customFormat="1" ht="36">
      <c r="A24" s="8" t="str">
        <f t="shared" si="2"/>
        <v>a</v>
      </c>
      <c r="B24" s="14" t="s">
        <v>5</v>
      </c>
      <c r="C24" s="15" t="s">
        <v>14</v>
      </c>
      <c r="D24" s="16">
        <f t="shared" si="5"/>
        <v>1510</v>
      </c>
      <c r="E24" s="16">
        <f t="shared" si="5"/>
        <v>1510.838</v>
      </c>
      <c r="F24" s="17">
        <f t="shared" si="5"/>
        <v>398.43799999999999</v>
      </c>
      <c r="G24" s="17">
        <f t="shared" si="5"/>
        <v>359.5369</v>
      </c>
      <c r="H24" s="18">
        <f t="shared" si="3"/>
        <v>0.90236598918777833</v>
      </c>
      <c r="I24" s="18">
        <f t="shared" si="1"/>
        <v>0.23797184079299039</v>
      </c>
    </row>
    <row r="25" spans="1:11" s="8" customFormat="1" hidden="1">
      <c r="A25" s="8" t="str">
        <f t="shared" si="2"/>
        <v>b</v>
      </c>
      <c r="B25" s="14" t="s">
        <v>5</v>
      </c>
      <c r="C25" s="27" t="s">
        <v>15</v>
      </c>
      <c r="D25" s="28">
        <f t="shared" si="5"/>
        <v>0</v>
      </c>
      <c r="E25" s="28">
        <f t="shared" si="5"/>
        <v>0</v>
      </c>
      <c r="F25" s="29">
        <f t="shared" si="5"/>
        <v>0</v>
      </c>
      <c r="G25" s="29">
        <f t="shared" si="5"/>
        <v>0</v>
      </c>
      <c r="H25" s="30">
        <f t="shared" si="3"/>
        <v>0</v>
      </c>
      <c r="I25" s="30">
        <f t="shared" si="1"/>
        <v>0</v>
      </c>
    </row>
    <row r="26" spans="1:11" s="8" customFormat="1" ht="18.75" thickBot="1">
      <c r="A26" s="8" t="str">
        <f t="shared" si="2"/>
        <v>a</v>
      </c>
      <c r="B26" s="31" t="s">
        <v>5</v>
      </c>
      <c r="C26" s="32" t="s">
        <v>16</v>
      </c>
      <c r="D26" s="33">
        <f t="shared" si="5"/>
        <v>0</v>
      </c>
      <c r="E26" s="33">
        <f t="shared" si="5"/>
        <v>47.375</v>
      </c>
      <c r="F26" s="34">
        <f t="shared" si="5"/>
        <v>47.375</v>
      </c>
      <c r="G26" s="34">
        <f t="shared" si="5"/>
        <v>47.216279999999998</v>
      </c>
      <c r="H26" s="35">
        <f t="shared" si="3"/>
        <v>0.99664970976253298</v>
      </c>
      <c r="I26" s="35">
        <f t="shared" si="1"/>
        <v>0.99664970976253298</v>
      </c>
    </row>
    <row r="27" spans="1:11" s="8" customFormat="1" ht="64.5" thickTop="1" thickBot="1">
      <c r="A27" s="8" t="str">
        <f t="shared" si="2"/>
        <v>a</v>
      </c>
      <c r="B27" s="9" t="s">
        <v>26</v>
      </c>
      <c r="C27" s="10" t="s">
        <v>27</v>
      </c>
      <c r="D27" s="10">
        <f>D28+D40+D41+D42</f>
        <v>8870</v>
      </c>
      <c r="E27" s="10">
        <f>E28+E40+E41+E42</f>
        <v>8862.9610000000011</v>
      </c>
      <c r="F27" s="11">
        <f>F28+F40+F41+F42</f>
        <v>5242.7610000000004</v>
      </c>
      <c r="G27" s="11">
        <f>G28+G40+G41+G42</f>
        <v>3639.4016099999999</v>
      </c>
      <c r="H27" s="12">
        <f t="shared" si="3"/>
        <v>0.69417652454498679</v>
      </c>
      <c r="I27" s="12">
        <f t="shared" si="1"/>
        <v>0.41063044393403059</v>
      </c>
      <c r="K27" s="13"/>
    </row>
    <row r="28" spans="1:11" s="8" customFormat="1" ht="18.75" thickTop="1">
      <c r="A28" s="8" t="str">
        <f t="shared" si="2"/>
        <v>a</v>
      </c>
      <c r="B28" s="14" t="s">
        <v>5</v>
      </c>
      <c r="C28" s="15" t="s">
        <v>6</v>
      </c>
      <c r="D28" s="16">
        <f>SUM(D29:D39)</f>
        <v>8850</v>
      </c>
      <c r="E28" s="16">
        <f>SUM(E29:E39)</f>
        <v>8827.0760000000009</v>
      </c>
      <c r="F28" s="17">
        <f>SUM(F29:F39)</f>
        <v>5220.3760000000002</v>
      </c>
      <c r="G28" s="17">
        <f>G29+G33+G35+G36+G37+G38+G39</f>
        <v>3622.9223900000002</v>
      </c>
      <c r="H28" s="18">
        <f t="shared" si="3"/>
        <v>0.69399644584987752</v>
      </c>
      <c r="I28" s="18">
        <f t="shared" si="1"/>
        <v>0.41043289873113131</v>
      </c>
      <c r="K28" s="13"/>
    </row>
    <row r="29" spans="1:11" s="8" customFormat="1" ht="18">
      <c r="A29" s="8" t="str">
        <f t="shared" si="2"/>
        <v>a</v>
      </c>
      <c r="B29" s="19" t="s">
        <v>5</v>
      </c>
      <c r="C29" s="37" t="s">
        <v>28</v>
      </c>
      <c r="D29" s="21">
        <v>4060</v>
      </c>
      <c r="E29" s="21">
        <v>4036</v>
      </c>
      <c r="F29" s="22">
        <v>2065.8000000000002</v>
      </c>
      <c r="G29" s="22">
        <f>SUM(G30:G32)</f>
        <v>2051.8779</v>
      </c>
      <c r="H29" s="23">
        <f t="shared" si="3"/>
        <v>0.99326067383096128</v>
      </c>
      <c r="I29" s="23">
        <f t="shared" si="1"/>
        <v>0.50839392963330032</v>
      </c>
      <c r="K29" s="13"/>
    </row>
    <row r="30" spans="1:11" s="8" customFormat="1" ht="18" hidden="1">
      <c r="A30" s="8" t="s">
        <v>233</v>
      </c>
      <c r="B30" s="19"/>
      <c r="C30" s="38" t="s">
        <v>29</v>
      </c>
      <c r="D30" s="21"/>
      <c r="E30" s="21"/>
      <c r="F30" s="22"/>
      <c r="G30" s="22">
        <v>1355.5528999999999</v>
      </c>
      <c r="H30" s="23">
        <f t="shared" si="3"/>
        <v>0</v>
      </c>
      <c r="I30" s="23">
        <f t="shared" si="1"/>
        <v>0</v>
      </c>
      <c r="K30" s="13"/>
    </row>
    <row r="31" spans="1:11" s="8" customFormat="1" ht="18" hidden="1">
      <c r="A31" s="8" t="s">
        <v>233</v>
      </c>
      <c r="B31" s="19"/>
      <c r="C31" s="38" t="s">
        <v>30</v>
      </c>
      <c r="D31" s="21"/>
      <c r="E31" s="21"/>
      <c r="F31" s="22"/>
      <c r="G31" s="22">
        <v>169.29</v>
      </c>
      <c r="H31" s="23">
        <f t="shared" si="3"/>
        <v>0</v>
      </c>
      <c r="I31" s="23">
        <f t="shared" si="1"/>
        <v>0</v>
      </c>
      <c r="K31" s="13"/>
    </row>
    <row r="32" spans="1:11" s="8" customFormat="1" ht="18" hidden="1">
      <c r="A32" s="8" t="s">
        <v>233</v>
      </c>
      <c r="B32" s="19"/>
      <c r="C32" s="38" t="s">
        <v>31</v>
      </c>
      <c r="D32" s="21"/>
      <c r="E32" s="21"/>
      <c r="F32" s="22"/>
      <c r="G32" s="22">
        <v>527.03499999999997</v>
      </c>
      <c r="H32" s="23">
        <f t="shared" si="3"/>
        <v>0</v>
      </c>
      <c r="I32" s="23">
        <f t="shared" si="1"/>
        <v>0</v>
      </c>
      <c r="K32" s="13"/>
    </row>
    <row r="33" spans="1:11" s="8" customFormat="1" ht="18">
      <c r="A33" s="8" t="str">
        <f t="shared" si="2"/>
        <v>a</v>
      </c>
      <c r="B33" s="19" t="s">
        <v>5</v>
      </c>
      <c r="C33" s="37" t="s">
        <v>32</v>
      </c>
      <c r="D33" s="21">
        <v>3000</v>
      </c>
      <c r="E33" s="21">
        <v>2968.076</v>
      </c>
      <c r="F33" s="22">
        <v>1370.076</v>
      </c>
      <c r="G33" s="22">
        <v>1348.4816499999999</v>
      </c>
      <c r="H33" s="23">
        <f t="shared" si="3"/>
        <v>0.98423857508634549</v>
      </c>
      <c r="I33" s="23">
        <f t="shared" si="1"/>
        <v>0.45432854482162854</v>
      </c>
      <c r="K33" s="13"/>
    </row>
    <row r="34" spans="1:11" s="8" customFormat="1" ht="36" hidden="1">
      <c r="A34" s="8" t="s">
        <v>233</v>
      </c>
      <c r="B34" s="19"/>
      <c r="C34" s="38" t="s">
        <v>33</v>
      </c>
      <c r="D34" s="21"/>
      <c r="E34" s="21"/>
      <c r="F34" s="22"/>
      <c r="G34" s="22">
        <v>546.38614000000007</v>
      </c>
      <c r="H34" s="23">
        <f t="shared" si="3"/>
        <v>0</v>
      </c>
      <c r="I34" s="23">
        <f t="shared" si="1"/>
        <v>0</v>
      </c>
      <c r="K34" s="13"/>
    </row>
    <row r="35" spans="1:11" s="8" customFormat="1" ht="18" hidden="1">
      <c r="A35" s="8" t="str">
        <f t="shared" si="2"/>
        <v>b</v>
      </c>
      <c r="B35" s="19" t="s">
        <v>5</v>
      </c>
      <c r="C35" s="37" t="s">
        <v>34</v>
      </c>
      <c r="D35" s="24">
        <v>0</v>
      </c>
      <c r="E35" s="21">
        <v>0</v>
      </c>
      <c r="F35" s="22">
        <v>0</v>
      </c>
      <c r="G35" s="25">
        <v>0</v>
      </c>
      <c r="H35" s="26">
        <f t="shared" si="3"/>
        <v>0</v>
      </c>
      <c r="I35" s="26">
        <f t="shared" si="1"/>
        <v>0</v>
      </c>
      <c r="K35" s="13"/>
    </row>
    <row r="36" spans="1:11" s="8" customFormat="1" ht="18" hidden="1">
      <c r="A36" s="8" t="str">
        <f t="shared" si="2"/>
        <v>b</v>
      </c>
      <c r="B36" s="19" t="s">
        <v>5</v>
      </c>
      <c r="C36" s="37" t="s">
        <v>35</v>
      </c>
      <c r="D36" s="24">
        <v>0</v>
      </c>
      <c r="E36" s="21">
        <v>0</v>
      </c>
      <c r="F36" s="22">
        <v>0</v>
      </c>
      <c r="G36" s="25">
        <v>0</v>
      </c>
      <c r="H36" s="26">
        <f t="shared" si="3"/>
        <v>0</v>
      </c>
      <c r="I36" s="26">
        <f t="shared" si="1"/>
        <v>0</v>
      </c>
      <c r="K36" s="13"/>
    </row>
    <row r="37" spans="1:11" s="8" customFormat="1" ht="18">
      <c r="A37" s="8" t="str">
        <f t="shared" si="2"/>
        <v>a</v>
      </c>
      <c r="B37" s="19" t="s">
        <v>5</v>
      </c>
      <c r="C37" s="37" t="s">
        <v>36</v>
      </c>
      <c r="D37" s="21">
        <v>1700</v>
      </c>
      <c r="E37" s="21">
        <v>1700</v>
      </c>
      <c r="F37" s="22">
        <v>1700</v>
      </c>
      <c r="G37" s="22">
        <v>140</v>
      </c>
      <c r="H37" s="23">
        <f t="shared" si="3"/>
        <v>8.2352941176470587E-2</v>
      </c>
      <c r="I37" s="23">
        <f t="shared" si="1"/>
        <v>8.2352941176470587E-2</v>
      </c>
      <c r="K37" s="13"/>
    </row>
    <row r="38" spans="1:11" s="8" customFormat="1" ht="18">
      <c r="A38" s="8" t="str">
        <f t="shared" si="2"/>
        <v>a</v>
      </c>
      <c r="B38" s="19" t="s">
        <v>5</v>
      </c>
      <c r="C38" s="37" t="s">
        <v>37</v>
      </c>
      <c r="D38" s="21">
        <v>70</v>
      </c>
      <c r="E38" s="21">
        <v>103</v>
      </c>
      <c r="F38" s="22">
        <v>71</v>
      </c>
      <c r="G38" s="22">
        <v>70.743440000000007</v>
      </c>
      <c r="H38" s="23">
        <f t="shared" si="3"/>
        <v>0.9963864788732395</v>
      </c>
      <c r="I38" s="23">
        <f t="shared" si="1"/>
        <v>0.68682951456310681</v>
      </c>
      <c r="K38" s="13"/>
    </row>
    <row r="39" spans="1:11" s="8" customFormat="1" ht="18">
      <c r="A39" s="8" t="str">
        <f t="shared" si="2"/>
        <v>a</v>
      </c>
      <c r="B39" s="19" t="s">
        <v>5</v>
      </c>
      <c r="C39" s="37" t="s">
        <v>38</v>
      </c>
      <c r="D39" s="21">
        <v>20</v>
      </c>
      <c r="E39" s="21">
        <v>20</v>
      </c>
      <c r="F39" s="22">
        <v>13.5</v>
      </c>
      <c r="G39" s="22">
        <v>11.8194</v>
      </c>
      <c r="H39" s="23">
        <f t="shared" si="3"/>
        <v>0.87551111111111113</v>
      </c>
      <c r="I39" s="23">
        <f t="shared" si="1"/>
        <v>0.59097</v>
      </c>
      <c r="K39" s="13"/>
    </row>
    <row r="40" spans="1:11" s="8" customFormat="1" ht="36">
      <c r="A40" s="8" t="str">
        <f t="shared" si="2"/>
        <v>a</v>
      </c>
      <c r="B40" s="14" t="s">
        <v>5</v>
      </c>
      <c r="C40" s="15" t="s">
        <v>14</v>
      </c>
      <c r="D40" s="16">
        <v>20</v>
      </c>
      <c r="E40" s="16">
        <v>20</v>
      </c>
      <c r="F40" s="17">
        <v>6.5</v>
      </c>
      <c r="G40" s="17">
        <v>0.64</v>
      </c>
      <c r="H40" s="18">
        <f t="shared" si="3"/>
        <v>9.8461538461538461E-2</v>
      </c>
      <c r="I40" s="18">
        <f t="shared" si="1"/>
        <v>3.2000000000000001E-2</v>
      </c>
      <c r="K40" s="13"/>
    </row>
    <row r="41" spans="1:11" s="8" customFormat="1" hidden="1">
      <c r="A41" s="8" t="str">
        <f t="shared" si="2"/>
        <v>b</v>
      </c>
      <c r="B41" s="14" t="s">
        <v>5</v>
      </c>
      <c r="C41" s="27" t="s">
        <v>15</v>
      </c>
      <c r="D41" s="28">
        <v>0</v>
      </c>
      <c r="E41" s="28">
        <v>0</v>
      </c>
      <c r="F41" s="29">
        <v>0</v>
      </c>
      <c r="G41" s="29">
        <v>0</v>
      </c>
      <c r="H41" s="30">
        <f t="shared" si="3"/>
        <v>0</v>
      </c>
      <c r="I41" s="30">
        <f t="shared" si="1"/>
        <v>0</v>
      </c>
      <c r="K41" s="13"/>
    </row>
    <row r="42" spans="1:11" s="8" customFormat="1" ht="18.75" thickBot="1">
      <c r="A42" s="8" t="str">
        <f t="shared" si="2"/>
        <v>a</v>
      </c>
      <c r="B42" s="31" t="s">
        <v>5</v>
      </c>
      <c r="C42" s="32" t="s">
        <v>16</v>
      </c>
      <c r="D42" s="33">
        <v>0</v>
      </c>
      <c r="E42" s="33">
        <v>15.885</v>
      </c>
      <c r="F42" s="34">
        <v>15.885</v>
      </c>
      <c r="G42" s="34">
        <v>15.839219999999999</v>
      </c>
      <c r="H42" s="35">
        <f t="shared" si="3"/>
        <v>0.99711803588290837</v>
      </c>
      <c r="I42" s="35">
        <f t="shared" si="1"/>
        <v>0.99711803588290837</v>
      </c>
      <c r="K42" s="13"/>
    </row>
    <row r="43" spans="1:11" s="8" customFormat="1" ht="33" thickTop="1" thickBot="1">
      <c r="A43" s="8" t="str">
        <f t="shared" si="2"/>
        <v>a</v>
      </c>
      <c r="B43" s="9" t="s">
        <v>39</v>
      </c>
      <c r="C43" s="10" t="s">
        <v>40</v>
      </c>
      <c r="D43" s="10">
        <f t="shared" ref="D43:G45" si="6">D55+D71+D83</f>
        <v>3220</v>
      </c>
      <c r="E43" s="10">
        <f t="shared" si="6"/>
        <v>3217.8119999999999</v>
      </c>
      <c r="F43" s="11">
        <f t="shared" si="6"/>
        <v>1574.8120000000001</v>
      </c>
      <c r="G43" s="11">
        <f t="shared" si="6"/>
        <v>1499.8312600000002</v>
      </c>
      <c r="H43" s="12">
        <f t="shared" si="3"/>
        <v>0.95238749768226305</v>
      </c>
      <c r="I43" s="12">
        <f t="shared" si="1"/>
        <v>0.46610282390643087</v>
      </c>
    </row>
    <row r="44" spans="1:11" s="8" customFormat="1" ht="18.75" thickTop="1">
      <c r="A44" s="8" t="str">
        <f t="shared" si="2"/>
        <v>a</v>
      </c>
      <c r="B44" s="14" t="s">
        <v>5</v>
      </c>
      <c r="C44" s="15" t="s">
        <v>6</v>
      </c>
      <c r="D44" s="16">
        <f t="shared" si="6"/>
        <v>3180</v>
      </c>
      <c r="E44" s="16">
        <f t="shared" si="6"/>
        <v>3173.6120000000001</v>
      </c>
      <c r="F44" s="17">
        <f t="shared" si="6"/>
        <v>1530.6120000000001</v>
      </c>
      <c r="G44" s="17">
        <f t="shared" si="6"/>
        <v>1456.8574100000001</v>
      </c>
      <c r="H44" s="18">
        <f t="shared" si="3"/>
        <v>0.95181366015685231</v>
      </c>
      <c r="I44" s="18">
        <f t="shared" si="1"/>
        <v>0.45905340980560949</v>
      </c>
    </row>
    <row r="45" spans="1:11" s="8" customFormat="1" ht="18">
      <c r="A45" s="8" t="str">
        <f t="shared" si="2"/>
        <v>a</v>
      </c>
      <c r="B45" s="19" t="s">
        <v>5</v>
      </c>
      <c r="C45" s="20" t="s">
        <v>7</v>
      </c>
      <c r="D45" s="21">
        <f t="shared" si="6"/>
        <v>2430</v>
      </c>
      <c r="E45" s="21">
        <f t="shared" si="6"/>
        <v>2427</v>
      </c>
      <c r="F45" s="25">
        <f t="shared" si="6"/>
        <v>1163</v>
      </c>
      <c r="G45" s="22">
        <f t="shared" si="6"/>
        <v>1143.8877199999999</v>
      </c>
      <c r="H45" s="23">
        <f t="shared" si="3"/>
        <v>0.98356639724849526</v>
      </c>
      <c r="I45" s="23">
        <f t="shared" si="1"/>
        <v>0.47131756077461884</v>
      </c>
    </row>
    <row r="46" spans="1:11" s="8" customFormat="1" ht="18">
      <c r="A46" s="8" t="str">
        <f t="shared" si="2"/>
        <v>a</v>
      </c>
      <c r="B46" s="19" t="s">
        <v>5</v>
      </c>
      <c r="C46" s="20" t="s">
        <v>8</v>
      </c>
      <c r="D46" s="21">
        <f>D61+D74+D86</f>
        <v>720</v>
      </c>
      <c r="E46" s="21">
        <f>E61+E74+E86</f>
        <v>713.61200000000008</v>
      </c>
      <c r="F46" s="25">
        <f>F61+F74+F86</f>
        <v>343.61200000000002</v>
      </c>
      <c r="G46" s="22">
        <f>G61+G74+G86</f>
        <v>291.83362</v>
      </c>
      <c r="H46" s="23">
        <f t="shared" si="3"/>
        <v>0.84931149086760638</v>
      </c>
      <c r="I46" s="23">
        <f t="shared" si="1"/>
        <v>0.40895279227367248</v>
      </c>
    </row>
    <row r="47" spans="1:11" s="8" customFormat="1" ht="18" hidden="1">
      <c r="A47" s="8" t="str">
        <f t="shared" si="2"/>
        <v>b</v>
      </c>
      <c r="B47" s="19" t="s">
        <v>5</v>
      </c>
      <c r="C47" s="20" t="s">
        <v>9</v>
      </c>
      <c r="D47" s="24">
        <f t="shared" ref="D47:G54" si="7">D63+D75+D87</f>
        <v>0</v>
      </c>
      <c r="E47" s="24">
        <f t="shared" si="7"/>
        <v>0</v>
      </c>
      <c r="F47" s="25">
        <f t="shared" si="7"/>
        <v>0</v>
      </c>
      <c r="G47" s="25">
        <f t="shared" si="7"/>
        <v>0</v>
      </c>
      <c r="H47" s="26">
        <f t="shared" si="3"/>
        <v>0</v>
      </c>
      <c r="I47" s="26">
        <f t="shared" si="1"/>
        <v>0</v>
      </c>
    </row>
    <row r="48" spans="1:11" s="8" customFormat="1" ht="18" hidden="1">
      <c r="A48" s="8" t="str">
        <f t="shared" si="2"/>
        <v>b</v>
      </c>
      <c r="B48" s="19" t="s">
        <v>5</v>
      </c>
      <c r="C48" s="20" t="s">
        <v>10</v>
      </c>
      <c r="D48" s="24">
        <f t="shared" si="7"/>
        <v>0</v>
      </c>
      <c r="E48" s="24">
        <f t="shared" si="7"/>
        <v>0</v>
      </c>
      <c r="F48" s="25">
        <f t="shared" si="7"/>
        <v>0</v>
      </c>
      <c r="G48" s="25">
        <f t="shared" si="7"/>
        <v>0</v>
      </c>
      <c r="H48" s="26">
        <f t="shared" si="3"/>
        <v>0</v>
      </c>
      <c r="I48" s="26">
        <f t="shared" si="1"/>
        <v>0</v>
      </c>
    </row>
    <row r="49" spans="1:13" s="8" customFormat="1" ht="18" hidden="1">
      <c r="A49" s="8" t="str">
        <f t="shared" si="2"/>
        <v>b</v>
      </c>
      <c r="B49" s="19" t="s">
        <v>5</v>
      </c>
      <c r="C49" s="20" t="s">
        <v>11</v>
      </c>
      <c r="D49" s="24">
        <f t="shared" si="7"/>
        <v>0</v>
      </c>
      <c r="E49" s="24">
        <f t="shared" si="7"/>
        <v>0</v>
      </c>
      <c r="F49" s="25">
        <f t="shared" si="7"/>
        <v>0</v>
      </c>
      <c r="G49" s="25">
        <f t="shared" si="7"/>
        <v>0</v>
      </c>
      <c r="H49" s="26">
        <f t="shared" si="3"/>
        <v>0</v>
      </c>
      <c r="I49" s="26">
        <f t="shared" si="1"/>
        <v>0</v>
      </c>
    </row>
    <row r="50" spans="1:13" s="8" customFormat="1" ht="18">
      <c r="A50" s="8" t="str">
        <f t="shared" si="2"/>
        <v>a</v>
      </c>
      <c r="B50" s="19" t="s">
        <v>5</v>
      </c>
      <c r="C50" s="20" t="s">
        <v>12</v>
      </c>
      <c r="D50" s="21">
        <f t="shared" si="7"/>
        <v>15</v>
      </c>
      <c r="E50" s="21">
        <f t="shared" si="7"/>
        <v>18</v>
      </c>
      <c r="F50" s="22">
        <f t="shared" si="7"/>
        <v>15</v>
      </c>
      <c r="G50" s="22">
        <f t="shared" si="7"/>
        <v>14.376139999999999</v>
      </c>
      <c r="H50" s="23">
        <f t="shared" si="3"/>
        <v>0.95840933333333334</v>
      </c>
      <c r="I50" s="23">
        <f t="shared" si="1"/>
        <v>0.79867444444444446</v>
      </c>
    </row>
    <row r="51" spans="1:13" s="8" customFormat="1" ht="18">
      <c r="A51" s="8" t="str">
        <f t="shared" si="2"/>
        <v>a</v>
      </c>
      <c r="B51" s="19" t="s">
        <v>5</v>
      </c>
      <c r="C51" s="20" t="s">
        <v>13</v>
      </c>
      <c r="D51" s="21">
        <f t="shared" si="7"/>
        <v>15</v>
      </c>
      <c r="E51" s="21">
        <f t="shared" si="7"/>
        <v>15</v>
      </c>
      <c r="F51" s="22">
        <f t="shared" si="7"/>
        <v>9</v>
      </c>
      <c r="G51" s="22">
        <f>G67+G79+G91</f>
        <v>6.7599299999999998</v>
      </c>
      <c r="H51" s="23">
        <f t="shared" si="3"/>
        <v>0.75110333333333335</v>
      </c>
      <c r="I51" s="23">
        <f t="shared" si="1"/>
        <v>0.45066200000000001</v>
      </c>
    </row>
    <row r="52" spans="1:13" s="8" customFormat="1" ht="36">
      <c r="A52" s="8" t="str">
        <f t="shared" si="2"/>
        <v>a</v>
      </c>
      <c r="B52" s="14" t="s">
        <v>5</v>
      </c>
      <c r="C52" s="15" t="s">
        <v>14</v>
      </c>
      <c r="D52" s="16">
        <f t="shared" si="7"/>
        <v>40</v>
      </c>
      <c r="E52" s="16">
        <f t="shared" si="7"/>
        <v>40</v>
      </c>
      <c r="F52" s="17">
        <f t="shared" si="7"/>
        <v>40</v>
      </c>
      <c r="G52" s="17">
        <f>G68+G80+G92</f>
        <v>38.884500000000003</v>
      </c>
      <c r="H52" s="18">
        <f t="shared" si="3"/>
        <v>0.97211250000000005</v>
      </c>
      <c r="I52" s="18">
        <f t="shared" si="1"/>
        <v>0.97211250000000005</v>
      </c>
    </row>
    <row r="53" spans="1:13" s="8" customFormat="1" hidden="1">
      <c r="A53" s="8" t="str">
        <f t="shared" si="2"/>
        <v>b</v>
      </c>
      <c r="B53" s="14" t="s">
        <v>5</v>
      </c>
      <c r="C53" s="27" t="s">
        <v>15</v>
      </c>
      <c r="D53" s="28">
        <f t="shared" si="7"/>
        <v>0</v>
      </c>
      <c r="E53" s="28">
        <f t="shared" si="7"/>
        <v>0</v>
      </c>
      <c r="F53" s="29">
        <f t="shared" si="7"/>
        <v>0</v>
      </c>
      <c r="G53" s="29">
        <f>G69+G81+G93</f>
        <v>0</v>
      </c>
      <c r="H53" s="30">
        <f t="shared" si="3"/>
        <v>0</v>
      </c>
      <c r="I53" s="30">
        <f t="shared" si="1"/>
        <v>0</v>
      </c>
    </row>
    <row r="54" spans="1:13" s="8" customFormat="1" ht="18.75" thickBot="1">
      <c r="A54" s="8" t="str">
        <f t="shared" si="2"/>
        <v>a</v>
      </c>
      <c r="B54" s="31" t="s">
        <v>5</v>
      </c>
      <c r="C54" s="32" t="s">
        <v>16</v>
      </c>
      <c r="D54" s="33">
        <f t="shared" si="7"/>
        <v>0</v>
      </c>
      <c r="E54" s="33">
        <f t="shared" si="7"/>
        <v>4.2</v>
      </c>
      <c r="F54" s="34">
        <f t="shared" si="7"/>
        <v>4.2</v>
      </c>
      <c r="G54" s="34">
        <f>G70+G82+G94</f>
        <v>4.0893499999999996</v>
      </c>
      <c r="H54" s="35">
        <f t="shared" si="3"/>
        <v>0.97365476190476175</v>
      </c>
      <c r="I54" s="35">
        <f t="shared" si="1"/>
        <v>0.97365476190476175</v>
      </c>
    </row>
    <row r="55" spans="1:13" s="8" customFormat="1" ht="33" thickTop="1" thickBot="1">
      <c r="A55" s="8" t="str">
        <f t="shared" si="2"/>
        <v>a</v>
      </c>
      <c r="B55" s="9" t="s">
        <v>41</v>
      </c>
      <c r="C55" s="10" t="s">
        <v>42</v>
      </c>
      <c r="D55" s="10">
        <f>D56+D68+D69+D70</f>
        <v>2970</v>
      </c>
      <c r="E55" s="10">
        <f>E56+E68+E69+E70</f>
        <v>2967.8119999999999</v>
      </c>
      <c r="F55" s="11">
        <f>F56+F68+F69+F70</f>
        <v>1488.8120000000001</v>
      </c>
      <c r="G55" s="11">
        <f>G56+G68+G69+G70</f>
        <v>1462.2822600000002</v>
      </c>
      <c r="H55" s="12">
        <f t="shared" si="3"/>
        <v>0.98218059768459687</v>
      </c>
      <c r="I55" s="12">
        <f t="shared" si="1"/>
        <v>0.49271391179764762</v>
      </c>
      <c r="L55" s="13"/>
      <c r="M55" s="13"/>
    </row>
    <row r="56" spans="1:13" s="8" customFormat="1" ht="18.75" thickTop="1">
      <c r="A56" s="8" t="str">
        <f t="shared" si="2"/>
        <v>a</v>
      </c>
      <c r="B56" s="14" t="s">
        <v>5</v>
      </c>
      <c r="C56" s="15" t="s">
        <v>6</v>
      </c>
      <c r="D56" s="16">
        <f>D57+D61+D63+D64+D65+D66+D67</f>
        <v>2930</v>
      </c>
      <c r="E56" s="16">
        <f>E57+E61+E63+E64+E65+E66+E67</f>
        <v>2923.6120000000001</v>
      </c>
      <c r="F56" s="17">
        <f>F57+F61+F63+F64+F65+F66+F67</f>
        <v>1444.6120000000001</v>
      </c>
      <c r="G56" s="17">
        <f>G57+G61+G63+G64+G65+G66+G67</f>
        <v>1419.3084100000001</v>
      </c>
      <c r="H56" s="18">
        <f t="shared" si="3"/>
        <v>0.98248416183722687</v>
      </c>
      <c r="I56" s="18">
        <f t="shared" si="1"/>
        <v>0.48546401164039554</v>
      </c>
      <c r="L56" s="13"/>
      <c r="M56" s="13"/>
    </row>
    <row r="57" spans="1:13" s="8" customFormat="1" ht="18">
      <c r="A57" s="8" t="str">
        <f t="shared" si="2"/>
        <v>a</v>
      </c>
      <c r="B57" s="19" t="s">
        <v>5</v>
      </c>
      <c r="C57" s="20" t="s">
        <v>7</v>
      </c>
      <c r="D57" s="21">
        <v>2430</v>
      </c>
      <c r="E57" s="21">
        <v>2427</v>
      </c>
      <c r="F57" s="22">
        <v>1163</v>
      </c>
      <c r="G57" s="22">
        <f>SUM(G58:G60)</f>
        <v>1143.8877199999999</v>
      </c>
      <c r="H57" s="23">
        <f t="shared" si="3"/>
        <v>0.98356639724849526</v>
      </c>
      <c r="I57" s="23">
        <f t="shared" si="1"/>
        <v>0.47131756077461884</v>
      </c>
      <c r="L57" s="13"/>
      <c r="M57" s="13"/>
    </row>
    <row r="58" spans="1:13" s="8" customFormat="1" ht="18" hidden="1">
      <c r="A58" s="8" t="s">
        <v>233</v>
      </c>
      <c r="B58" s="19"/>
      <c r="C58" s="39" t="s">
        <v>29</v>
      </c>
      <c r="D58" s="21"/>
      <c r="E58" s="21"/>
      <c r="F58" s="22"/>
      <c r="G58" s="22">
        <v>985.70272</v>
      </c>
      <c r="H58" s="23">
        <f t="shared" si="3"/>
        <v>0</v>
      </c>
      <c r="I58" s="23">
        <f t="shared" si="1"/>
        <v>0</v>
      </c>
      <c r="L58" s="13"/>
      <c r="M58" s="13"/>
    </row>
    <row r="59" spans="1:13" s="8" customFormat="1" ht="18" hidden="1">
      <c r="A59" s="8" t="s">
        <v>233</v>
      </c>
      <c r="B59" s="19"/>
      <c r="C59" s="39" t="s">
        <v>30</v>
      </c>
      <c r="D59" s="21"/>
      <c r="E59" s="21"/>
      <c r="F59" s="22"/>
      <c r="G59" s="22">
        <v>60</v>
      </c>
      <c r="H59" s="23">
        <f t="shared" si="3"/>
        <v>0</v>
      </c>
      <c r="I59" s="23">
        <f t="shared" si="1"/>
        <v>0</v>
      </c>
      <c r="L59" s="13"/>
      <c r="M59" s="13"/>
    </row>
    <row r="60" spans="1:13" s="8" customFormat="1" ht="18" hidden="1">
      <c r="A60" s="8" t="s">
        <v>233</v>
      </c>
      <c r="B60" s="19"/>
      <c r="C60" s="39" t="s">
        <v>31</v>
      </c>
      <c r="D60" s="21"/>
      <c r="E60" s="21"/>
      <c r="F60" s="22"/>
      <c r="G60" s="22">
        <v>98.185000000000002</v>
      </c>
      <c r="H60" s="23">
        <f t="shared" si="3"/>
        <v>0</v>
      </c>
      <c r="I60" s="23">
        <f t="shared" si="1"/>
        <v>0</v>
      </c>
      <c r="L60" s="13"/>
      <c r="M60" s="13"/>
    </row>
    <row r="61" spans="1:13" s="8" customFormat="1" ht="18">
      <c r="A61" s="8" t="str">
        <f t="shared" si="2"/>
        <v>a</v>
      </c>
      <c r="B61" s="19" t="s">
        <v>5</v>
      </c>
      <c r="C61" s="20" t="s">
        <v>8</v>
      </c>
      <c r="D61" s="21">
        <v>480</v>
      </c>
      <c r="E61" s="21">
        <v>473.61200000000002</v>
      </c>
      <c r="F61" s="22">
        <v>263.61200000000002</v>
      </c>
      <c r="G61" s="22">
        <v>260.28462000000002</v>
      </c>
      <c r="H61" s="23">
        <f t="shared" si="3"/>
        <v>0.98737773697707232</v>
      </c>
      <c r="I61" s="23">
        <f t="shared" si="1"/>
        <v>0.54957353276521714</v>
      </c>
      <c r="L61" s="13"/>
      <c r="M61" s="13"/>
    </row>
    <row r="62" spans="1:13" s="8" customFormat="1" ht="36" hidden="1">
      <c r="A62" s="8" t="s">
        <v>233</v>
      </c>
      <c r="B62" s="19"/>
      <c r="C62" s="38" t="s">
        <v>33</v>
      </c>
      <c r="D62" s="21"/>
      <c r="E62" s="21"/>
      <c r="F62" s="22"/>
      <c r="G62" s="22">
        <v>114.18322999999999</v>
      </c>
      <c r="H62" s="23">
        <f t="shared" si="3"/>
        <v>0</v>
      </c>
      <c r="I62" s="23">
        <f t="shared" si="1"/>
        <v>0</v>
      </c>
      <c r="L62" s="13"/>
      <c r="M62" s="13"/>
    </row>
    <row r="63" spans="1:13" s="8" customFormat="1" ht="18" hidden="1">
      <c r="A63" s="8" t="str">
        <f t="shared" si="2"/>
        <v>b</v>
      </c>
      <c r="B63" s="19" t="s">
        <v>5</v>
      </c>
      <c r="C63" s="20" t="s">
        <v>9</v>
      </c>
      <c r="D63" s="24">
        <v>0</v>
      </c>
      <c r="E63" s="24">
        <v>0</v>
      </c>
      <c r="F63" s="25">
        <v>0</v>
      </c>
      <c r="G63" s="25">
        <v>0</v>
      </c>
      <c r="H63" s="26">
        <f t="shared" si="3"/>
        <v>0</v>
      </c>
      <c r="I63" s="26">
        <f t="shared" si="1"/>
        <v>0</v>
      </c>
      <c r="L63" s="13"/>
      <c r="M63" s="13"/>
    </row>
    <row r="64" spans="1:13" s="8" customFormat="1" ht="18" hidden="1">
      <c r="A64" s="8" t="str">
        <f t="shared" si="2"/>
        <v>b</v>
      </c>
      <c r="B64" s="19" t="s">
        <v>5</v>
      </c>
      <c r="C64" s="20" t="s">
        <v>10</v>
      </c>
      <c r="D64" s="24">
        <v>0</v>
      </c>
      <c r="E64" s="24">
        <v>0</v>
      </c>
      <c r="F64" s="25">
        <v>0</v>
      </c>
      <c r="G64" s="25">
        <v>0</v>
      </c>
      <c r="H64" s="26">
        <f t="shared" si="3"/>
        <v>0</v>
      </c>
      <c r="I64" s="26">
        <f t="shared" si="1"/>
        <v>0</v>
      </c>
      <c r="L64" s="13"/>
      <c r="M64" s="13"/>
    </row>
    <row r="65" spans="1:13" s="8" customFormat="1" ht="18" hidden="1">
      <c r="A65" s="8" t="str">
        <f t="shared" si="2"/>
        <v>b</v>
      </c>
      <c r="B65" s="19" t="s">
        <v>5</v>
      </c>
      <c r="C65" s="20" t="s">
        <v>11</v>
      </c>
      <c r="D65" s="24">
        <v>0</v>
      </c>
      <c r="E65" s="24">
        <v>0</v>
      </c>
      <c r="F65" s="25">
        <v>0</v>
      </c>
      <c r="G65" s="25">
        <v>0</v>
      </c>
      <c r="H65" s="26">
        <f t="shared" si="3"/>
        <v>0</v>
      </c>
      <c r="I65" s="26">
        <f t="shared" si="1"/>
        <v>0</v>
      </c>
      <c r="L65" s="13"/>
      <c r="M65" s="13"/>
    </row>
    <row r="66" spans="1:13" s="8" customFormat="1" ht="18">
      <c r="A66" s="8" t="str">
        <f t="shared" si="2"/>
        <v>a</v>
      </c>
      <c r="B66" s="19" t="s">
        <v>5</v>
      </c>
      <c r="C66" s="20" t="s">
        <v>12</v>
      </c>
      <c r="D66" s="21">
        <v>15</v>
      </c>
      <c r="E66" s="21">
        <v>18</v>
      </c>
      <c r="F66" s="22">
        <v>15</v>
      </c>
      <c r="G66" s="22">
        <v>14.376139999999999</v>
      </c>
      <c r="H66" s="23">
        <f t="shared" si="3"/>
        <v>0.95840933333333334</v>
      </c>
      <c r="I66" s="23">
        <f t="shared" si="1"/>
        <v>0.79867444444444446</v>
      </c>
      <c r="L66" s="13"/>
      <c r="M66" s="13"/>
    </row>
    <row r="67" spans="1:13" s="8" customFormat="1" ht="18">
      <c r="A67" s="8" t="str">
        <f t="shared" si="2"/>
        <v>a</v>
      </c>
      <c r="B67" s="19" t="s">
        <v>5</v>
      </c>
      <c r="C67" s="20" t="s">
        <v>13</v>
      </c>
      <c r="D67" s="21">
        <v>5</v>
      </c>
      <c r="E67" s="21">
        <v>5</v>
      </c>
      <c r="F67" s="22">
        <v>3</v>
      </c>
      <c r="G67" s="22">
        <v>0.75992999999999999</v>
      </c>
      <c r="H67" s="23">
        <f t="shared" si="3"/>
        <v>0.25330999999999998</v>
      </c>
      <c r="I67" s="23">
        <f t="shared" ref="I67:I130" si="8">IF(OR(E67="",E67=0),0,G67/E67)</f>
        <v>0.15198600000000001</v>
      </c>
      <c r="L67" s="13"/>
      <c r="M67" s="13"/>
    </row>
    <row r="68" spans="1:13" s="8" customFormat="1" ht="36">
      <c r="A68" s="8" t="str">
        <f t="shared" ref="A68:A131" si="9">IF((E68+F68+G68)&gt;0,"a","b")</f>
        <v>a</v>
      </c>
      <c r="B68" s="14" t="s">
        <v>5</v>
      </c>
      <c r="C68" s="15" t="s">
        <v>14</v>
      </c>
      <c r="D68" s="16">
        <v>40</v>
      </c>
      <c r="E68" s="16">
        <v>40</v>
      </c>
      <c r="F68" s="17">
        <v>40</v>
      </c>
      <c r="G68" s="17">
        <v>38.884500000000003</v>
      </c>
      <c r="H68" s="18">
        <f t="shared" ref="H68:H131" si="10">IF(OR(F68="",F68=0),0,G68/F68)</f>
        <v>0.97211250000000005</v>
      </c>
      <c r="I68" s="18">
        <f t="shared" si="8"/>
        <v>0.97211250000000005</v>
      </c>
      <c r="L68" s="13"/>
      <c r="M68" s="13"/>
    </row>
    <row r="69" spans="1:13" s="8" customFormat="1" hidden="1">
      <c r="A69" s="8" t="str">
        <f t="shared" si="9"/>
        <v>b</v>
      </c>
      <c r="B69" s="14" t="s">
        <v>5</v>
      </c>
      <c r="C69" s="27" t="s">
        <v>15</v>
      </c>
      <c r="D69" s="28">
        <v>0</v>
      </c>
      <c r="E69" s="28">
        <v>0</v>
      </c>
      <c r="F69" s="29">
        <v>0</v>
      </c>
      <c r="G69" s="29">
        <v>0</v>
      </c>
      <c r="H69" s="30">
        <f t="shared" si="10"/>
        <v>0</v>
      </c>
      <c r="I69" s="30">
        <f t="shared" si="8"/>
        <v>0</v>
      </c>
      <c r="L69" s="13"/>
      <c r="M69" s="13"/>
    </row>
    <row r="70" spans="1:13" s="8" customFormat="1" ht="18.75" thickBot="1">
      <c r="A70" s="8" t="str">
        <f t="shared" si="9"/>
        <v>a</v>
      </c>
      <c r="B70" s="31"/>
      <c r="C70" s="32" t="s">
        <v>16</v>
      </c>
      <c r="D70" s="33">
        <v>0</v>
      </c>
      <c r="E70" s="33">
        <v>4.2</v>
      </c>
      <c r="F70" s="34">
        <v>4.2</v>
      </c>
      <c r="G70" s="34">
        <v>4.0893499999999996</v>
      </c>
      <c r="H70" s="35">
        <f t="shared" si="10"/>
        <v>0.97365476190476175</v>
      </c>
      <c r="I70" s="35">
        <f t="shared" si="8"/>
        <v>0.97365476190476175</v>
      </c>
      <c r="L70" s="13"/>
      <c r="M70" s="13"/>
    </row>
    <row r="71" spans="1:13" s="8" customFormat="1" ht="33" thickTop="1" thickBot="1">
      <c r="A71" s="8" t="str">
        <f t="shared" si="9"/>
        <v>a</v>
      </c>
      <c r="B71" s="9" t="s">
        <v>43</v>
      </c>
      <c r="C71" s="10" t="s">
        <v>44</v>
      </c>
      <c r="D71" s="10">
        <f>D72+D80+D81+D82</f>
        <v>150</v>
      </c>
      <c r="E71" s="10">
        <f>E72+E80+E81+E82</f>
        <v>150</v>
      </c>
      <c r="F71" s="11">
        <f>F72+F80+F81+F82</f>
        <v>40</v>
      </c>
      <c r="G71" s="11">
        <f>G72+G80+G81+G82</f>
        <v>3</v>
      </c>
      <c r="H71" s="12">
        <f t="shared" si="10"/>
        <v>7.4999999999999997E-2</v>
      </c>
      <c r="I71" s="12">
        <f t="shared" si="8"/>
        <v>0.02</v>
      </c>
    </row>
    <row r="72" spans="1:13" s="8" customFormat="1" ht="18.75" thickTop="1">
      <c r="A72" s="8" t="str">
        <f t="shared" si="9"/>
        <v>a</v>
      </c>
      <c r="B72" s="14" t="s">
        <v>5</v>
      </c>
      <c r="C72" s="15" t="s">
        <v>6</v>
      </c>
      <c r="D72" s="16">
        <f>SUM(D73:D79)</f>
        <v>150</v>
      </c>
      <c r="E72" s="16">
        <f>SUM(E73:E79)</f>
        <v>150</v>
      </c>
      <c r="F72" s="17">
        <f>SUM(F73:F79)</f>
        <v>40</v>
      </c>
      <c r="G72" s="17">
        <f>SUM(G73:G79)</f>
        <v>3</v>
      </c>
      <c r="H72" s="18">
        <f t="shared" si="10"/>
        <v>7.4999999999999997E-2</v>
      </c>
      <c r="I72" s="18">
        <f t="shared" si="8"/>
        <v>0.02</v>
      </c>
    </row>
    <row r="73" spans="1:13" s="8" customFormat="1" ht="18" hidden="1">
      <c r="A73" s="8" t="str">
        <f t="shared" si="9"/>
        <v>b</v>
      </c>
      <c r="B73" s="19" t="s">
        <v>5</v>
      </c>
      <c r="C73" s="20" t="s">
        <v>7</v>
      </c>
      <c r="D73" s="24">
        <v>0</v>
      </c>
      <c r="E73" s="24">
        <v>0</v>
      </c>
      <c r="F73" s="25">
        <v>0</v>
      </c>
      <c r="G73" s="25">
        <v>0</v>
      </c>
      <c r="H73" s="26">
        <f t="shared" si="10"/>
        <v>0</v>
      </c>
      <c r="I73" s="26">
        <f t="shared" si="8"/>
        <v>0</v>
      </c>
    </row>
    <row r="74" spans="1:13" s="8" customFormat="1" ht="18.75" thickBot="1">
      <c r="A74" s="8" t="str">
        <f t="shared" si="9"/>
        <v>a</v>
      </c>
      <c r="B74" s="19" t="s">
        <v>5</v>
      </c>
      <c r="C74" s="20" t="s">
        <v>8</v>
      </c>
      <c r="D74" s="21">
        <v>150</v>
      </c>
      <c r="E74" s="21">
        <v>150</v>
      </c>
      <c r="F74" s="22">
        <v>40</v>
      </c>
      <c r="G74" s="22">
        <v>3</v>
      </c>
      <c r="H74" s="23">
        <f t="shared" si="10"/>
        <v>7.4999999999999997E-2</v>
      </c>
      <c r="I74" s="23">
        <f t="shared" si="8"/>
        <v>0.02</v>
      </c>
    </row>
    <row r="75" spans="1:13" s="8" customFormat="1" ht="18.75" hidden="1" thickBot="1">
      <c r="A75" s="8" t="str">
        <f t="shared" si="9"/>
        <v>b</v>
      </c>
      <c r="B75" s="19" t="s">
        <v>5</v>
      </c>
      <c r="C75" s="20" t="s">
        <v>9</v>
      </c>
      <c r="D75" s="24">
        <v>0</v>
      </c>
      <c r="E75" s="24">
        <v>0</v>
      </c>
      <c r="F75" s="25">
        <v>0</v>
      </c>
      <c r="G75" s="25">
        <v>0</v>
      </c>
      <c r="H75" s="26">
        <f t="shared" si="10"/>
        <v>0</v>
      </c>
      <c r="I75" s="26">
        <f t="shared" si="8"/>
        <v>0</v>
      </c>
    </row>
    <row r="76" spans="1:13" s="8" customFormat="1" ht="18.75" hidden="1" thickBot="1">
      <c r="A76" s="8" t="str">
        <f t="shared" si="9"/>
        <v>b</v>
      </c>
      <c r="B76" s="19" t="s">
        <v>5</v>
      </c>
      <c r="C76" s="20" t="s">
        <v>10</v>
      </c>
      <c r="D76" s="24">
        <v>0</v>
      </c>
      <c r="E76" s="24">
        <v>0</v>
      </c>
      <c r="F76" s="25">
        <v>0</v>
      </c>
      <c r="G76" s="25">
        <v>0</v>
      </c>
      <c r="H76" s="26">
        <f t="shared" si="10"/>
        <v>0</v>
      </c>
      <c r="I76" s="26">
        <f t="shared" si="8"/>
        <v>0</v>
      </c>
    </row>
    <row r="77" spans="1:13" s="8" customFormat="1" ht="18.75" hidden="1" thickBot="1">
      <c r="A77" s="8" t="str">
        <f t="shared" si="9"/>
        <v>b</v>
      </c>
      <c r="B77" s="19" t="s">
        <v>5</v>
      </c>
      <c r="C77" s="20" t="s">
        <v>11</v>
      </c>
      <c r="D77" s="24">
        <v>0</v>
      </c>
      <c r="E77" s="24">
        <v>0</v>
      </c>
      <c r="F77" s="25">
        <v>0</v>
      </c>
      <c r="G77" s="25">
        <v>0</v>
      </c>
      <c r="H77" s="26">
        <f t="shared" si="10"/>
        <v>0</v>
      </c>
      <c r="I77" s="26">
        <f t="shared" si="8"/>
        <v>0</v>
      </c>
    </row>
    <row r="78" spans="1:13" s="8" customFormat="1" ht="18.75" hidden="1" thickBot="1">
      <c r="A78" s="8" t="str">
        <f t="shared" si="9"/>
        <v>b</v>
      </c>
      <c r="B78" s="19" t="s">
        <v>5</v>
      </c>
      <c r="C78" s="20" t="s">
        <v>12</v>
      </c>
      <c r="D78" s="24">
        <v>0</v>
      </c>
      <c r="E78" s="24">
        <v>0</v>
      </c>
      <c r="F78" s="25">
        <v>0</v>
      </c>
      <c r="G78" s="25">
        <v>0</v>
      </c>
      <c r="H78" s="26">
        <f t="shared" si="10"/>
        <v>0</v>
      </c>
      <c r="I78" s="26">
        <f t="shared" si="8"/>
        <v>0</v>
      </c>
    </row>
    <row r="79" spans="1:13" s="8" customFormat="1" ht="18.75" hidden="1" thickBot="1">
      <c r="A79" s="8" t="str">
        <f t="shared" si="9"/>
        <v>b</v>
      </c>
      <c r="B79" s="19" t="s">
        <v>5</v>
      </c>
      <c r="C79" s="20" t="s">
        <v>13</v>
      </c>
      <c r="D79" s="24">
        <v>0</v>
      </c>
      <c r="E79" s="24">
        <v>0</v>
      </c>
      <c r="F79" s="25">
        <v>0</v>
      </c>
      <c r="G79" s="25">
        <v>0</v>
      </c>
      <c r="H79" s="26">
        <f t="shared" si="10"/>
        <v>0</v>
      </c>
      <c r="I79" s="26">
        <f t="shared" si="8"/>
        <v>0</v>
      </c>
    </row>
    <row r="80" spans="1:13" s="8" customFormat="1" ht="30.75" hidden="1" thickBot="1">
      <c r="A80" s="8" t="str">
        <f t="shared" si="9"/>
        <v>b</v>
      </c>
      <c r="B80" s="14" t="s">
        <v>5</v>
      </c>
      <c r="C80" s="27" t="s">
        <v>14</v>
      </c>
      <c r="D80" s="28">
        <v>0</v>
      </c>
      <c r="E80" s="28">
        <v>0</v>
      </c>
      <c r="F80" s="29">
        <v>0</v>
      </c>
      <c r="G80" s="29">
        <v>0</v>
      </c>
      <c r="H80" s="30">
        <f t="shared" si="10"/>
        <v>0</v>
      </c>
      <c r="I80" s="30">
        <f t="shared" si="8"/>
        <v>0</v>
      </c>
    </row>
    <row r="81" spans="1:11" s="8" customFormat="1" ht="15.75" hidden="1" thickBot="1">
      <c r="A81" s="8" t="str">
        <f t="shared" si="9"/>
        <v>b</v>
      </c>
      <c r="B81" s="14" t="s">
        <v>5</v>
      </c>
      <c r="C81" s="27" t="s">
        <v>15</v>
      </c>
      <c r="D81" s="28">
        <v>0</v>
      </c>
      <c r="E81" s="28">
        <v>0</v>
      </c>
      <c r="F81" s="29">
        <v>0</v>
      </c>
      <c r="G81" s="29">
        <v>0</v>
      </c>
      <c r="H81" s="30">
        <f t="shared" si="10"/>
        <v>0</v>
      </c>
      <c r="I81" s="30">
        <f t="shared" si="8"/>
        <v>0</v>
      </c>
    </row>
    <row r="82" spans="1:11" s="8" customFormat="1" ht="15.75" hidden="1" thickBot="1">
      <c r="A82" s="8" t="str">
        <f t="shared" si="9"/>
        <v>b</v>
      </c>
      <c r="B82" s="31" t="s">
        <v>5</v>
      </c>
      <c r="C82" s="40" t="s">
        <v>16</v>
      </c>
      <c r="D82" s="41">
        <v>0</v>
      </c>
      <c r="E82" s="41">
        <v>0</v>
      </c>
      <c r="F82" s="42">
        <v>0</v>
      </c>
      <c r="G82" s="42">
        <v>0</v>
      </c>
      <c r="H82" s="43">
        <f t="shared" si="10"/>
        <v>0</v>
      </c>
      <c r="I82" s="43">
        <f t="shared" si="8"/>
        <v>0</v>
      </c>
    </row>
    <row r="83" spans="1:11" s="8" customFormat="1" ht="48.75" thickTop="1" thickBot="1">
      <c r="A83" s="8" t="str">
        <f t="shared" si="9"/>
        <v>a</v>
      </c>
      <c r="B83" s="9" t="s">
        <v>45</v>
      </c>
      <c r="C83" s="10" t="s">
        <v>46</v>
      </c>
      <c r="D83" s="10">
        <f>D84+D92+D93+D94</f>
        <v>100</v>
      </c>
      <c r="E83" s="10">
        <f>E84+E92+E93+E94</f>
        <v>100</v>
      </c>
      <c r="F83" s="11">
        <f>F84+F92+F93+F94</f>
        <v>46</v>
      </c>
      <c r="G83" s="11">
        <f>G84+G92+G93+G94</f>
        <v>34.548999999999999</v>
      </c>
      <c r="H83" s="12">
        <f t="shared" si="10"/>
        <v>0.75106521739130438</v>
      </c>
      <c r="I83" s="12">
        <f t="shared" si="8"/>
        <v>0.34549000000000002</v>
      </c>
    </row>
    <row r="84" spans="1:11" s="8" customFormat="1" ht="18.75" thickTop="1">
      <c r="A84" s="8" t="str">
        <f t="shared" si="9"/>
        <v>a</v>
      </c>
      <c r="B84" s="14" t="s">
        <v>5</v>
      </c>
      <c r="C84" s="15" t="s">
        <v>6</v>
      </c>
      <c r="D84" s="16">
        <f>SUM(D85:D91)</f>
        <v>100</v>
      </c>
      <c r="E84" s="16">
        <f>SUM(E85:E91)</f>
        <v>100</v>
      </c>
      <c r="F84" s="17">
        <f>SUM(F85:F91)</f>
        <v>46</v>
      </c>
      <c r="G84" s="17">
        <f>SUM(G85:G91)</f>
        <v>34.548999999999999</v>
      </c>
      <c r="H84" s="18">
        <f t="shared" si="10"/>
        <v>0.75106521739130438</v>
      </c>
      <c r="I84" s="18">
        <f t="shared" si="8"/>
        <v>0.34549000000000002</v>
      </c>
    </row>
    <row r="85" spans="1:11" s="8" customFormat="1" ht="18" hidden="1">
      <c r="A85" s="8" t="str">
        <f t="shared" si="9"/>
        <v>b</v>
      </c>
      <c r="B85" s="19" t="s">
        <v>5</v>
      </c>
      <c r="C85" s="20" t="s">
        <v>7</v>
      </c>
      <c r="D85" s="24">
        <v>0</v>
      </c>
      <c r="E85" s="24">
        <v>0</v>
      </c>
      <c r="F85" s="25">
        <v>0</v>
      </c>
      <c r="G85" s="25">
        <v>0</v>
      </c>
      <c r="H85" s="26">
        <f t="shared" si="10"/>
        <v>0</v>
      </c>
      <c r="I85" s="26">
        <f t="shared" si="8"/>
        <v>0</v>
      </c>
    </row>
    <row r="86" spans="1:11" s="8" customFormat="1" ht="18">
      <c r="A86" s="8" t="str">
        <f t="shared" si="9"/>
        <v>a</v>
      </c>
      <c r="B86" s="19"/>
      <c r="C86" s="20" t="s">
        <v>20</v>
      </c>
      <c r="D86" s="21">
        <v>90</v>
      </c>
      <c r="E86" s="21">
        <v>90</v>
      </c>
      <c r="F86" s="22">
        <v>40</v>
      </c>
      <c r="G86" s="22">
        <v>28.548999999999999</v>
      </c>
      <c r="H86" s="23">
        <f t="shared" si="10"/>
        <v>0.71372499999999994</v>
      </c>
      <c r="I86" s="23">
        <f t="shared" si="8"/>
        <v>0.31721111111111111</v>
      </c>
    </row>
    <row r="87" spans="1:11" s="8" customFormat="1" ht="18" hidden="1">
      <c r="A87" s="8" t="str">
        <f t="shared" si="9"/>
        <v>b</v>
      </c>
      <c r="B87" s="19" t="s">
        <v>5</v>
      </c>
      <c r="C87" s="20" t="s">
        <v>9</v>
      </c>
      <c r="D87" s="24">
        <v>0</v>
      </c>
      <c r="E87" s="24">
        <v>0</v>
      </c>
      <c r="F87" s="25">
        <v>0</v>
      </c>
      <c r="G87" s="25">
        <v>0</v>
      </c>
      <c r="H87" s="26">
        <f t="shared" si="10"/>
        <v>0</v>
      </c>
      <c r="I87" s="26">
        <f t="shared" si="8"/>
        <v>0</v>
      </c>
    </row>
    <row r="88" spans="1:11" s="8" customFormat="1" ht="18" hidden="1">
      <c r="A88" s="8" t="str">
        <f t="shared" si="9"/>
        <v>b</v>
      </c>
      <c r="B88" s="19" t="s">
        <v>5</v>
      </c>
      <c r="C88" s="20" t="s">
        <v>10</v>
      </c>
      <c r="D88" s="24">
        <v>0</v>
      </c>
      <c r="E88" s="24">
        <v>0</v>
      </c>
      <c r="F88" s="25">
        <v>0</v>
      </c>
      <c r="G88" s="25">
        <v>0</v>
      </c>
      <c r="H88" s="26">
        <f t="shared" si="10"/>
        <v>0</v>
      </c>
      <c r="I88" s="26">
        <f t="shared" si="8"/>
        <v>0</v>
      </c>
    </row>
    <row r="89" spans="1:11" s="8" customFormat="1" ht="18" hidden="1">
      <c r="A89" s="8" t="str">
        <f t="shared" si="9"/>
        <v>b</v>
      </c>
      <c r="B89" s="19" t="s">
        <v>5</v>
      </c>
      <c r="C89" s="20" t="s">
        <v>11</v>
      </c>
      <c r="D89" s="24">
        <v>0</v>
      </c>
      <c r="E89" s="24">
        <v>0</v>
      </c>
      <c r="F89" s="25">
        <v>0</v>
      </c>
      <c r="G89" s="25">
        <v>0</v>
      </c>
      <c r="H89" s="26">
        <f t="shared" si="10"/>
        <v>0</v>
      </c>
      <c r="I89" s="26">
        <f t="shared" si="8"/>
        <v>0</v>
      </c>
    </row>
    <row r="90" spans="1:11" s="8" customFormat="1" ht="18" hidden="1">
      <c r="A90" s="8" t="str">
        <f t="shared" si="9"/>
        <v>b</v>
      </c>
      <c r="B90" s="19" t="s">
        <v>5</v>
      </c>
      <c r="C90" s="20" t="s">
        <v>12</v>
      </c>
      <c r="D90" s="24">
        <v>0</v>
      </c>
      <c r="E90" s="24">
        <v>0</v>
      </c>
      <c r="F90" s="25">
        <v>0</v>
      </c>
      <c r="G90" s="25">
        <v>0</v>
      </c>
      <c r="H90" s="26">
        <f t="shared" si="10"/>
        <v>0</v>
      </c>
      <c r="I90" s="26">
        <f t="shared" si="8"/>
        <v>0</v>
      </c>
    </row>
    <row r="91" spans="1:11" s="8" customFormat="1" ht="18.75" thickBot="1">
      <c r="A91" s="8" t="str">
        <f t="shared" si="9"/>
        <v>a</v>
      </c>
      <c r="B91" s="19" t="s">
        <v>5</v>
      </c>
      <c r="C91" s="20" t="s">
        <v>13</v>
      </c>
      <c r="D91" s="21">
        <v>10</v>
      </c>
      <c r="E91" s="21">
        <v>10</v>
      </c>
      <c r="F91" s="22">
        <v>6</v>
      </c>
      <c r="G91" s="22">
        <v>6</v>
      </c>
      <c r="H91" s="23">
        <f t="shared" si="10"/>
        <v>1</v>
      </c>
      <c r="I91" s="23">
        <f t="shared" si="8"/>
        <v>0.6</v>
      </c>
    </row>
    <row r="92" spans="1:11" s="8" customFormat="1" ht="30.75" hidden="1" thickBot="1">
      <c r="A92" s="8" t="str">
        <f t="shared" si="9"/>
        <v>b</v>
      </c>
      <c r="B92" s="14" t="s">
        <v>5</v>
      </c>
      <c r="C92" s="27" t="s">
        <v>14</v>
      </c>
      <c r="D92" s="28">
        <v>0</v>
      </c>
      <c r="E92" s="28">
        <v>0</v>
      </c>
      <c r="F92" s="29">
        <v>0</v>
      </c>
      <c r="G92" s="29">
        <v>0</v>
      </c>
      <c r="H92" s="30">
        <f t="shared" si="10"/>
        <v>0</v>
      </c>
      <c r="I92" s="30">
        <f t="shared" si="8"/>
        <v>0</v>
      </c>
    </row>
    <row r="93" spans="1:11" s="8" customFormat="1" ht="15.75" hidden="1" thickBot="1">
      <c r="A93" s="8" t="str">
        <f t="shared" si="9"/>
        <v>b</v>
      </c>
      <c r="B93" s="14" t="s">
        <v>5</v>
      </c>
      <c r="C93" s="27" t="s">
        <v>15</v>
      </c>
      <c r="D93" s="28">
        <v>0</v>
      </c>
      <c r="E93" s="28">
        <v>0</v>
      </c>
      <c r="F93" s="29">
        <v>0</v>
      </c>
      <c r="G93" s="29">
        <v>0</v>
      </c>
      <c r="H93" s="30">
        <f t="shared" si="10"/>
        <v>0</v>
      </c>
      <c r="I93" s="30">
        <f t="shared" si="8"/>
        <v>0</v>
      </c>
    </row>
    <row r="94" spans="1:11" s="8" customFormat="1" ht="15.75" hidden="1" thickBot="1">
      <c r="A94" s="8" t="str">
        <f t="shared" si="9"/>
        <v>b</v>
      </c>
      <c r="B94" s="31" t="s">
        <v>5</v>
      </c>
      <c r="C94" s="40" t="s">
        <v>16</v>
      </c>
      <c r="D94" s="41">
        <v>0</v>
      </c>
      <c r="E94" s="41">
        <v>0</v>
      </c>
      <c r="F94" s="42">
        <v>0</v>
      </c>
      <c r="G94" s="42">
        <v>0</v>
      </c>
      <c r="H94" s="43">
        <f t="shared" si="10"/>
        <v>0</v>
      </c>
      <c r="I94" s="43">
        <f t="shared" si="8"/>
        <v>0</v>
      </c>
    </row>
    <row r="95" spans="1:11" s="8" customFormat="1" ht="64.5" thickTop="1" thickBot="1">
      <c r="A95" s="8" t="str">
        <f t="shared" si="9"/>
        <v>a</v>
      </c>
      <c r="B95" s="9" t="s">
        <v>47</v>
      </c>
      <c r="C95" s="44" t="s">
        <v>48</v>
      </c>
      <c r="D95" s="10">
        <f>D96+D108+D109+D110</f>
        <v>8366</v>
      </c>
      <c r="E95" s="10">
        <f>E96+E108+E109+E110</f>
        <v>7467.3489999999993</v>
      </c>
      <c r="F95" s="11">
        <f>F96+F108+F109+F110</f>
        <v>3120.8490000000002</v>
      </c>
      <c r="G95" s="11">
        <f>G96+G108+G109+G110</f>
        <v>3103.3509000000004</v>
      </c>
      <c r="H95" s="12">
        <f t="shared" si="10"/>
        <v>0.99439316032271996</v>
      </c>
      <c r="I95" s="12">
        <f t="shared" si="8"/>
        <v>0.41558937448885819</v>
      </c>
      <c r="K95" s="13"/>
    </row>
    <row r="96" spans="1:11" s="8" customFormat="1" ht="18.75" thickTop="1">
      <c r="A96" s="8" t="str">
        <f t="shared" si="9"/>
        <v>a</v>
      </c>
      <c r="B96" s="14" t="s">
        <v>5</v>
      </c>
      <c r="C96" s="15" t="s">
        <v>6</v>
      </c>
      <c r="D96" s="16">
        <f>SUM(D97:D107)</f>
        <v>8266</v>
      </c>
      <c r="E96" s="16">
        <f>SUM(E97:E107)</f>
        <v>7255.1489999999994</v>
      </c>
      <c r="F96" s="17">
        <f>SUM(F97:F107)</f>
        <v>2985.549</v>
      </c>
      <c r="G96" s="17">
        <f>G97+G101+G103+G104+G105+G106+G107</f>
        <v>2968.1189000000004</v>
      </c>
      <c r="H96" s="18">
        <f t="shared" si="10"/>
        <v>0.9941618442705179</v>
      </c>
      <c r="I96" s="18">
        <f t="shared" si="8"/>
        <v>0.40910516103804356</v>
      </c>
      <c r="K96" s="13"/>
    </row>
    <row r="97" spans="1:11" s="8" customFormat="1" ht="18">
      <c r="A97" s="8" t="str">
        <f t="shared" si="9"/>
        <v>a</v>
      </c>
      <c r="B97" s="19" t="s">
        <v>5</v>
      </c>
      <c r="C97" s="36" t="s">
        <v>19</v>
      </c>
      <c r="D97" s="21">
        <v>3080</v>
      </c>
      <c r="E97" s="21">
        <v>3305.5</v>
      </c>
      <c r="F97" s="22">
        <v>1644.5</v>
      </c>
      <c r="G97" s="22">
        <f>SUM(G98:G100)</f>
        <v>1628.71046</v>
      </c>
      <c r="H97" s="23">
        <f t="shared" si="10"/>
        <v>0.99039857707509882</v>
      </c>
      <c r="I97" s="23">
        <f t="shared" si="8"/>
        <v>0.49272741188927544</v>
      </c>
      <c r="K97" s="13"/>
    </row>
    <row r="98" spans="1:11" s="8" customFormat="1" ht="18" hidden="1">
      <c r="A98" s="8" t="s">
        <v>233</v>
      </c>
      <c r="B98" s="19"/>
      <c r="C98" s="38" t="s">
        <v>29</v>
      </c>
      <c r="D98" s="21"/>
      <c r="E98" s="21"/>
      <c r="F98" s="22"/>
      <c r="G98" s="22">
        <v>1440.20246</v>
      </c>
      <c r="H98" s="23">
        <f t="shared" si="10"/>
        <v>0</v>
      </c>
      <c r="I98" s="23">
        <f t="shared" si="8"/>
        <v>0</v>
      </c>
      <c r="K98" s="13"/>
    </row>
    <row r="99" spans="1:11" s="8" customFormat="1" ht="18" hidden="1">
      <c r="A99" s="8" t="s">
        <v>233</v>
      </c>
      <c r="B99" s="19"/>
      <c r="C99" s="38" t="s">
        <v>30</v>
      </c>
      <c r="D99" s="21"/>
      <c r="E99" s="21"/>
      <c r="F99" s="22"/>
      <c r="G99" s="22">
        <v>100.164</v>
      </c>
      <c r="H99" s="23">
        <f t="shared" si="10"/>
        <v>0</v>
      </c>
      <c r="I99" s="23">
        <f t="shared" si="8"/>
        <v>0</v>
      </c>
      <c r="K99" s="13"/>
    </row>
    <row r="100" spans="1:11" s="8" customFormat="1" ht="18" hidden="1">
      <c r="A100" s="8" t="s">
        <v>233</v>
      </c>
      <c r="B100" s="19"/>
      <c r="C100" s="38" t="s">
        <v>31</v>
      </c>
      <c r="D100" s="21"/>
      <c r="E100" s="21"/>
      <c r="F100" s="22"/>
      <c r="G100" s="22">
        <v>88.343999999999994</v>
      </c>
      <c r="H100" s="23">
        <f t="shared" si="10"/>
        <v>0</v>
      </c>
      <c r="I100" s="23">
        <f t="shared" si="8"/>
        <v>0</v>
      </c>
      <c r="K100" s="13"/>
    </row>
    <row r="101" spans="1:11" s="8" customFormat="1" ht="18">
      <c r="A101" s="8" t="str">
        <f t="shared" si="9"/>
        <v>a</v>
      </c>
      <c r="B101" s="19" t="s">
        <v>5</v>
      </c>
      <c r="C101" s="36" t="s">
        <v>20</v>
      </c>
      <c r="D101" s="21">
        <v>4841</v>
      </c>
      <c r="E101" s="21">
        <v>3851.7489999999998</v>
      </c>
      <c r="F101" s="22">
        <v>1322.8489999999999</v>
      </c>
      <c r="G101" s="22">
        <v>1322.3386</v>
      </c>
      <c r="H101" s="23">
        <f t="shared" si="10"/>
        <v>0.99961416609151921</v>
      </c>
      <c r="I101" s="23">
        <f t="shared" si="8"/>
        <v>0.34330861123089801</v>
      </c>
      <c r="K101" s="13"/>
    </row>
    <row r="102" spans="1:11" s="8" customFormat="1" ht="36" hidden="1">
      <c r="A102" s="8" t="s">
        <v>233</v>
      </c>
      <c r="B102" s="19"/>
      <c r="C102" s="38" t="s">
        <v>33</v>
      </c>
      <c r="D102" s="21"/>
      <c r="E102" s="21"/>
      <c r="F102" s="22"/>
      <c r="G102" s="22">
        <v>227.07478</v>
      </c>
      <c r="H102" s="23">
        <f t="shared" si="10"/>
        <v>0</v>
      </c>
      <c r="I102" s="23">
        <f t="shared" si="8"/>
        <v>0</v>
      </c>
      <c r="K102" s="13"/>
    </row>
    <row r="103" spans="1:11" s="8" customFormat="1" ht="18" hidden="1">
      <c r="A103" s="8" t="str">
        <f t="shared" si="9"/>
        <v>b</v>
      </c>
      <c r="B103" s="19" t="s">
        <v>5</v>
      </c>
      <c r="C103" s="36" t="s">
        <v>21</v>
      </c>
      <c r="D103" s="24">
        <v>0</v>
      </c>
      <c r="E103" s="24">
        <v>0</v>
      </c>
      <c r="F103" s="25">
        <v>0</v>
      </c>
      <c r="G103" s="25">
        <v>0</v>
      </c>
      <c r="H103" s="26">
        <f t="shared" si="10"/>
        <v>0</v>
      </c>
      <c r="I103" s="26">
        <f t="shared" si="8"/>
        <v>0</v>
      </c>
      <c r="K103" s="13"/>
    </row>
    <row r="104" spans="1:11" s="8" customFormat="1" ht="18" hidden="1">
      <c r="A104" s="8" t="str">
        <f t="shared" si="9"/>
        <v>b</v>
      </c>
      <c r="B104" s="19" t="s">
        <v>5</v>
      </c>
      <c r="C104" s="36" t="s">
        <v>22</v>
      </c>
      <c r="D104" s="24">
        <v>0</v>
      </c>
      <c r="E104" s="24">
        <v>0</v>
      </c>
      <c r="F104" s="25">
        <v>0</v>
      </c>
      <c r="G104" s="25">
        <v>0</v>
      </c>
      <c r="H104" s="26">
        <f t="shared" si="10"/>
        <v>0</v>
      </c>
      <c r="I104" s="26">
        <f t="shared" si="8"/>
        <v>0</v>
      </c>
      <c r="K104" s="13"/>
    </row>
    <row r="105" spans="1:11" s="8" customFormat="1" ht="18">
      <c r="A105" s="8" t="str">
        <f t="shared" si="9"/>
        <v>a</v>
      </c>
      <c r="B105" s="19" t="s">
        <v>5</v>
      </c>
      <c r="C105" s="36" t="s">
        <v>23</v>
      </c>
      <c r="D105" s="21">
        <v>300</v>
      </c>
      <c r="E105" s="21">
        <v>50</v>
      </c>
      <c r="F105" s="22">
        <v>0</v>
      </c>
      <c r="G105" s="22">
        <v>0</v>
      </c>
      <c r="H105" s="23">
        <f t="shared" si="10"/>
        <v>0</v>
      </c>
      <c r="I105" s="23">
        <f t="shared" si="8"/>
        <v>0</v>
      </c>
      <c r="K105" s="13"/>
    </row>
    <row r="106" spans="1:11" s="8" customFormat="1" ht="18">
      <c r="A106" s="8" t="str">
        <f t="shared" si="9"/>
        <v>a</v>
      </c>
      <c r="B106" s="19" t="s">
        <v>5</v>
      </c>
      <c r="C106" s="36" t="s">
        <v>24</v>
      </c>
      <c r="D106" s="21">
        <v>30</v>
      </c>
      <c r="E106" s="21">
        <v>30</v>
      </c>
      <c r="F106" s="22">
        <v>11.2</v>
      </c>
      <c r="G106" s="22">
        <v>10.13429</v>
      </c>
      <c r="H106" s="23">
        <f t="shared" si="10"/>
        <v>0.90484732142857149</v>
      </c>
      <c r="I106" s="23">
        <f t="shared" si="8"/>
        <v>0.33780966666666667</v>
      </c>
      <c r="K106" s="13"/>
    </row>
    <row r="107" spans="1:11" s="8" customFormat="1" ht="18">
      <c r="A107" s="8" t="str">
        <f t="shared" si="9"/>
        <v>a</v>
      </c>
      <c r="B107" s="19" t="s">
        <v>5</v>
      </c>
      <c r="C107" s="36" t="s">
        <v>25</v>
      </c>
      <c r="D107" s="21">
        <v>15</v>
      </c>
      <c r="E107" s="21">
        <v>17.899999999999999</v>
      </c>
      <c r="F107" s="22">
        <v>7</v>
      </c>
      <c r="G107" s="22">
        <v>6.9355500000000001</v>
      </c>
      <c r="H107" s="23">
        <f t="shared" si="10"/>
        <v>0.99079285714285714</v>
      </c>
      <c r="I107" s="23">
        <f t="shared" si="8"/>
        <v>0.38746089385474863</v>
      </c>
      <c r="K107" s="13"/>
    </row>
    <row r="108" spans="1:11" s="8" customFormat="1" ht="36.75" thickBot="1">
      <c r="A108" s="8" t="str">
        <f t="shared" si="9"/>
        <v>a</v>
      </c>
      <c r="B108" s="14" t="s">
        <v>5</v>
      </c>
      <c r="C108" s="15" t="s">
        <v>14</v>
      </c>
      <c r="D108" s="16">
        <v>100</v>
      </c>
      <c r="E108" s="16">
        <v>212.2</v>
      </c>
      <c r="F108" s="17">
        <v>135.30000000000001</v>
      </c>
      <c r="G108" s="17">
        <v>135.232</v>
      </c>
      <c r="H108" s="18">
        <f t="shared" si="10"/>
        <v>0.99949741315594964</v>
      </c>
      <c r="I108" s="18">
        <f t="shared" si="8"/>
        <v>0.6372855796418474</v>
      </c>
      <c r="K108" s="13"/>
    </row>
    <row r="109" spans="1:11" s="8" customFormat="1" ht="15.75" hidden="1" thickBot="1">
      <c r="A109" s="8" t="str">
        <f t="shared" si="9"/>
        <v>b</v>
      </c>
      <c r="B109" s="14" t="s">
        <v>5</v>
      </c>
      <c r="C109" s="27" t="s">
        <v>15</v>
      </c>
      <c r="D109" s="28">
        <v>0</v>
      </c>
      <c r="E109" s="28">
        <v>0</v>
      </c>
      <c r="F109" s="29">
        <v>0</v>
      </c>
      <c r="G109" s="29">
        <v>0</v>
      </c>
      <c r="H109" s="30">
        <f t="shared" si="10"/>
        <v>0</v>
      </c>
      <c r="I109" s="30">
        <f t="shared" si="8"/>
        <v>0</v>
      </c>
      <c r="K109" s="13"/>
    </row>
    <row r="110" spans="1:11" s="8" customFormat="1" ht="15.75" hidden="1" thickBot="1">
      <c r="A110" s="8" t="str">
        <f t="shared" si="9"/>
        <v>b</v>
      </c>
      <c r="B110" s="31" t="s">
        <v>5</v>
      </c>
      <c r="C110" s="45" t="s">
        <v>16</v>
      </c>
      <c r="D110" s="41">
        <v>0</v>
      </c>
      <c r="E110" s="41">
        <v>0</v>
      </c>
      <c r="F110" s="42">
        <v>0</v>
      </c>
      <c r="G110" s="42">
        <v>0</v>
      </c>
      <c r="H110" s="43">
        <f t="shared" si="10"/>
        <v>0</v>
      </c>
      <c r="I110" s="43">
        <f t="shared" si="8"/>
        <v>0</v>
      </c>
      <c r="K110" s="13"/>
    </row>
    <row r="111" spans="1:11" s="8" customFormat="1" ht="48.75" thickTop="1" thickBot="1">
      <c r="A111" s="8" t="str">
        <f t="shared" si="9"/>
        <v>a</v>
      </c>
      <c r="B111" s="9" t="s">
        <v>49</v>
      </c>
      <c r="C111" s="44" t="s">
        <v>50</v>
      </c>
      <c r="D111" s="10">
        <f>D112+D124+D125+D126</f>
        <v>23010</v>
      </c>
      <c r="E111" s="10">
        <f>E112+E124+E125+E126</f>
        <v>22832.544000000005</v>
      </c>
      <c r="F111" s="11">
        <f>F112+F124+F125+F126</f>
        <v>10055.878999999999</v>
      </c>
      <c r="G111" s="11">
        <f>G112+G124+G125+G126</f>
        <v>9958.4412900000007</v>
      </c>
      <c r="H111" s="12">
        <f t="shared" si="10"/>
        <v>0.99031037366300867</v>
      </c>
      <c r="I111" s="12">
        <f t="shared" si="8"/>
        <v>0.43615119235070776</v>
      </c>
      <c r="K111" s="13"/>
    </row>
    <row r="112" spans="1:11" s="8" customFormat="1" ht="18.75" thickTop="1">
      <c r="A112" s="8" t="str">
        <f t="shared" si="9"/>
        <v>a</v>
      </c>
      <c r="B112" s="14" t="s">
        <v>5</v>
      </c>
      <c r="C112" s="15" t="s">
        <v>6</v>
      </c>
      <c r="D112" s="16">
        <f>D113+D117+D119+D120+D121+D122+D123</f>
        <v>22010</v>
      </c>
      <c r="E112" s="16">
        <f>E113+E117+E119+E120+E121+E122+E123</f>
        <v>21832.544000000005</v>
      </c>
      <c r="F112" s="17">
        <f>SUM(F113:F123)</f>
        <v>9952.878999999999</v>
      </c>
      <c r="G112" s="17">
        <f>G113+G117+G119+G120+G121+G122+G123</f>
        <v>9864.1077800000003</v>
      </c>
      <c r="H112" s="18">
        <f t="shared" si="10"/>
        <v>0.99108085007363211</v>
      </c>
      <c r="I112" s="18">
        <f t="shared" si="8"/>
        <v>0.45180753007986602</v>
      </c>
      <c r="K112" s="13"/>
    </row>
    <row r="113" spans="1:11" s="8" customFormat="1" ht="18">
      <c r="A113" s="8" t="str">
        <f t="shared" si="9"/>
        <v>a</v>
      </c>
      <c r="B113" s="19" t="s">
        <v>5</v>
      </c>
      <c r="C113" s="20" t="s">
        <v>7</v>
      </c>
      <c r="D113" s="21">
        <f>D129+D145+D161+D177+D193+D209+D225+D241+D257+D273+D289</f>
        <v>17000</v>
      </c>
      <c r="E113" s="21">
        <f>E129+E145+E161+E177+E193+E209+E225+E241+E257+E273+E289</f>
        <v>16797.440000000002</v>
      </c>
      <c r="F113" s="22">
        <f>F129+F145+F161+F177+F193+F209+F225+F241+F257+F273+F289</f>
        <v>7826.44</v>
      </c>
      <c r="G113" s="22">
        <f>G129+G145+G161+G177+G193+G209+G225+G241+G257+G273+G289</f>
        <v>7824.9323499999982</v>
      </c>
      <c r="H113" s="23">
        <f t="shared" si="10"/>
        <v>0.99980736452333352</v>
      </c>
      <c r="I113" s="23">
        <f t="shared" si="8"/>
        <v>0.46584076799798046</v>
      </c>
      <c r="K113" s="13"/>
    </row>
    <row r="114" spans="1:11" s="8" customFormat="1" ht="18" hidden="1">
      <c r="A114" s="8" t="s">
        <v>233</v>
      </c>
      <c r="B114" s="19"/>
      <c r="C114" s="38" t="s">
        <v>29</v>
      </c>
      <c r="D114" s="21"/>
      <c r="E114" s="21"/>
      <c r="F114" s="22"/>
      <c r="G114" s="22">
        <f t="shared" ref="G114:G118" si="11">G130+G146+G162+G178+G194+G210+G226+G242+G258+G274+G290</f>
        <v>6627.257349999998</v>
      </c>
      <c r="H114" s="23">
        <f t="shared" si="10"/>
        <v>0</v>
      </c>
      <c r="I114" s="23">
        <f t="shared" si="8"/>
        <v>0</v>
      </c>
      <c r="K114" s="13"/>
    </row>
    <row r="115" spans="1:11" s="8" customFormat="1" ht="18" hidden="1">
      <c r="A115" s="8" t="str">
        <f t="shared" si="9"/>
        <v>b</v>
      </c>
      <c r="B115" s="19"/>
      <c r="C115" s="38" t="s">
        <v>30</v>
      </c>
      <c r="D115" s="21"/>
      <c r="E115" s="21"/>
      <c r="F115" s="22"/>
      <c r="G115" s="22">
        <f t="shared" si="11"/>
        <v>0</v>
      </c>
      <c r="H115" s="23">
        <f t="shared" si="10"/>
        <v>0</v>
      </c>
      <c r="I115" s="23">
        <f t="shared" si="8"/>
        <v>0</v>
      </c>
      <c r="K115" s="13"/>
    </row>
    <row r="116" spans="1:11" s="8" customFormat="1" ht="18" hidden="1">
      <c r="A116" s="8" t="s">
        <v>233</v>
      </c>
      <c r="B116" s="19"/>
      <c r="C116" s="38" t="s">
        <v>31</v>
      </c>
      <c r="D116" s="21"/>
      <c r="E116" s="21"/>
      <c r="F116" s="22"/>
      <c r="G116" s="22">
        <f t="shared" si="11"/>
        <v>1197.675</v>
      </c>
      <c r="H116" s="23">
        <f t="shared" si="10"/>
        <v>0</v>
      </c>
      <c r="I116" s="23">
        <f t="shared" si="8"/>
        <v>0</v>
      </c>
      <c r="K116" s="13"/>
    </row>
    <row r="117" spans="1:11" s="8" customFormat="1" ht="18">
      <c r="A117" s="8" t="str">
        <f t="shared" si="9"/>
        <v>a</v>
      </c>
      <c r="B117" s="19"/>
      <c r="C117" s="20" t="s">
        <v>8</v>
      </c>
      <c r="D117" s="21">
        <f>D133+D149+D165+D181+D197+D213+D229+D245+D261+D277+D293</f>
        <v>4860</v>
      </c>
      <c r="E117" s="21">
        <f>E133+E149+E165+E181+E197+E213+E229+E245+E261+E277+E293</f>
        <v>4742.5250000000015</v>
      </c>
      <c r="F117" s="22">
        <f>F133+F149+F165+F181+F197+F213+F229+F245+F261+F277+F293</f>
        <v>1890.5600000000002</v>
      </c>
      <c r="G117" s="22">
        <f t="shared" si="11"/>
        <v>1820.9126100000001</v>
      </c>
      <c r="H117" s="23">
        <f t="shared" si="10"/>
        <v>0.96316044452437366</v>
      </c>
      <c r="I117" s="23">
        <f t="shared" si="8"/>
        <v>0.38395424589221977</v>
      </c>
      <c r="K117" s="13"/>
    </row>
    <row r="118" spans="1:11" s="8" customFormat="1" ht="36" hidden="1">
      <c r="A118" s="8" t="s">
        <v>233</v>
      </c>
      <c r="B118" s="19"/>
      <c r="C118" s="38" t="s">
        <v>33</v>
      </c>
      <c r="D118" s="21"/>
      <c r="E118" s="21"/>
      <c r="F118" s="22"/>
      <c r="G118" s="22">
        <f t="shared" si="11"/>
        <v>418.78226999999998</v>
      </c>
      <c r="H118" s="23">
        <f t="shared" si="10"/>
        <v>0</v>
      </c>
      <c r="I118" s="23">
        <f t="shared" si="8"/>
        <v>0</v>
      </c>
      <c r="K118" s="13"/>
    </row>
    <row r="119" spans="1:11" s="8" customFormat="1" ht="18" hidden="1">
      <c r="A119" s="8" t="str">
        <f t="shared" si="9"/>
        <v>b</v>
      </c>
      <c r="B119" s="19" t="s">
        <v>5</v>
      </c>
      <c r="C119" s="20" t="s">
        <v>9</v>
      </c>
      <c r="D119" s="24">
        <f t="shared" ref="D119:G126" si="12">D135+D151+D167+D183+D199+D215+D231+D247+D263+D279+D295</f>
        <v>0</v>
      </c>
      <c r="E119" s="24">
        <f t="shared" si="12"/>
        <v>0</v>
      </c>
      <c r="F119" s="25">
        <f t="shared" si="12"/>
        <v>0</v>
      </c>
      <c r="G119" s="25">
        <f t="shared" si="12"/>
        <v>0</v>
      </c>
      <c r="H119" s="26">
        <f t="shared" si="10"/>
        <v>0</v>
      </c>
      <c r="I119" s="26">
        <f t="shared" si="8"/>
        <v>0</v>
      </c>
      <c r="K119" s="13"/>
    </row>
    <row r="120" spans="1:11" s="8" customFormat="1" ht="18" hidden="1">
      <c r="A120" s="8" t="str">
        <f t="shared" si="9"/>
        <v>b</v>
      </c>
      <c r="B120" s="19" t="s">
        <v>5</v>
      </c>
      <c r="C120" s="20" t="s">
        <v>10</v>
      </c>
      <c r="D120" s="24">
        <f t="shared" si="12"/>
        <v>0</v>
      </c>
      <c r="E120" s="24">
        <f t="shared" si="12"/>
        <v>0</v>
      </c>
      <c r="F120" s="25">
        <f t="shared" si="12"/>
        <v>0</v>
      </c>
      <c r="G120" s="25">
        <f t="shared" si="12"/>
        <v>0</v>
      </c>
      <c r="H120" s="26">
        <f t="shared" si="10"/>
        <v>0</v>
      </c>
      <c r="I120" s="26">
        <f t="shared" si="8"/>
        <v>0</v>
      </c>
      <c r="K120" s="13"/>
    </row>
    <row r="121" spans="1:11" s="8" customFormat="1" ht="18">
      <c r="A121" s="8" t="str">
        <f t="shared" si="9"/>
        <v>a</v>
      </c>
      <c r="B121" s="19" t="s">
        <v>5</v>
      </c>
      <c r="C121" s="20" t="s">
        <v>11</v>
      </c>
      <c r="D121" s="24">
        <f t="shared" si="12"/>
        <v>0</v>
      </c>
      <c r="E121" s="24">
        <f t="shared" si="12"/>
        <v>2.5</v>
      </c>
      <c r="F121" s="25">
        <f t="shared" si="12"/>
        <v>2.5</v>
      </c>
      <c r="G121" s="25">
        <f t="shared" si="12"/>
        <v>2.4289099999999997</v>
      </c>
      <c r="H121" s="26">
        <f t="shared" si="10"/>
        <v>0.97156399999999987</v>
      </c>
      <c r="I121" s="26">
        <f t="shared" si="8"/>
        <v>0.97156399999999987</v>
      </c>
      <c r="K121" s="13"/>
    </row>
    <row r="122" spans="1:11" s="8" customFormat="1" ht="18">
      <c r="A122" s="8" t="str">
        <f t="shared" si="9"/>
        <v>a</v>
      </c>
      <c r="B122" s="19" t="s">
        <v>5</v>
      </c>
      <c r="C122" s="20" t="s">
        <v>12</v>
      </c>
      <c r="D122" s="21">
        <f t="shared" si="12"/>
        <v>100</v>
      </c>
      <c r="E122" s="21">
        <f t="shared" si="12"/>
        <v>245</v>
      </c>
      <c r="F122" s="22">
        <f t="shared" si="12"/>
        <v>213.3</v>
      </c>
      <c r="G122" s="22">
        <f t="shared" si="12"/>
        <v>203.68962999999999</v>
      </c>
      <c r="H122" s="23">
        <f t="shared" si="10"/>
        <v>0.95494435067979366</v>
      </c>
      <c r="I122" s="23">
        <f t="shared" si="8"/>
        <v>0.8313862448979592</v>
      </c>
      <c r="K122" s="13"/>
    </row>
    <row r="123" spans="1:11" s="8" customFormat="1" ht="18">
      <c r="A123" s="8" t="str">
        <f t="shared" si="9"/>
        <v>a</v>
      </c>
      <c r="B123" s="19" t="s">
        <v>5</v>
      </c>
      <c r="C123" s="20" t="s">
        <v>13</v>
      </c>
      <c r="D123" s="21">
        <f t="shared" si="12"/>
        <v>50</v>
      </c>
      <c r="E123" s="21">
        <f t="shared" si="12"/>
        <v>45.079000000000008</v>
      </c>
      <c r="F123" s="22">
        <f t="shared" si="12"/>
        <v>20.079000000000001</v>
      </c>
      <c r="G123" s="22">
        <f t="shared" si="12"/>
        <v>12.14428</v>
      </c>
      <c r="H123" s="23">
        <f t="shared" si="10"/>
        <v>0.6048249414811494</v>
      </c>
      <c r="I123" s="23">
        <f t="shared" si="8"/>
        <v>0.26939994232347653</v>
      </c>
      <c r="K123" s="13"/>
    </row>
    <row r="124" spans="1:11" s="8" customFormat="1" ht="36.75" thickBot="1">
      <c r="A124" s="8" t="str">
        <f t="shared" si="9"/>
        <v>a</v>
      </c>
      <c r="B124" s="14" t="s">
        <v>5</v>
      </c>
      <c r="C124" s="15" t="s">
        <v>14</v>
      </c>
      <c r="D124" s="16">
        <f t="shared" si="12"/>
        <v>1000</v>
      </c>
      <c r="E124" s="16">
        <f t="shared" si="12"/>
        <v>1000</v>
      </c>
      <c r="F124" s="17">
        <f t="shared" si="12"/>
        <v>103</v>
      </c>
      <c r="G124" s="17">
        <f t="shared" si="12"/>
        <v>94.33350999999999</v>
      </c>
      <c r="H124" s="18">
        <f t="shared" si="10"/>
        <v>0.91585932038834938</v>
      </c>
      <c r="I124" s="18">
        <f t="shared" si="8"/>
        <v>9.4333509999999995E-2</v>
      </c>
      <c r="K124" s="13"/>
    </row>
    <row r="125" spans="1:11" s="8" customFormat="1" ht="15.75" hidden="1" thickBot="1">
      <c r="A125" s="8" t="str">
        <f t="shared" si="9"/>
        <v>b</v>
      </c>
      <c r="B125" s="14" t="s">
        <v>5</v>
      </c>
      <c r="C125" s="27" t="s">
        <v>15</v>
      </c>
      <c r="D125" s="28">
        <f t="shared" si="12"/>
        <v>0</v>
      </c>
      <c r="E125" s="28">
        <f t="shared" si="12"/>
        <v>0</v>
      </c>
      <c r="F125" s="29">
        <f t="shared" si="12"/>
        <v>0</v>
      </c>
      <c r="G125" s="29">
        <f t="shared" si="12"/>
        <v>0</v>
      </c>
      <c r="H125" s="30">
        <f t="shared" si="10"/>
        <v>0</v>
      </c>
      <c r="I125" s="30">
        <f t="shared" si="8"/>
        <v>0</v>
      </c>
      <c r="K125" s="13"/>
    </row>
    <row r="126" spans="1:11" s="8" customFormat="1" ht="15.75" hidden="1" thickBot="1">
      <c r="A126" s="8" t="str">
        <f t="shared" si="9"/>
        <v>b</v>
      </c>
      <c r="B126" s="31" t="s">
        <v>5</v>
      </c>
      <c r="C126" s="40" t="s">
        <v>16</v>
      </c>
      <c r="D126" s="41">
        <f t="shared" si="12"/>
        <v>0</v>
      </c>
      <c r="E126" s="41">
        <f t="shared" si="12"/>
        <v>0</v>
      </c>
      <c r="F126" s="42">
        <f t="shared" si="12"/>
        <v>0</v>
      </c>
      <c r="G126" s="42">
        <f t="shared" si="12"/>
        <v>0</v>
      </c>
      <c r="H126" s="43">
        <f t="shared" si="10"/>
        <v>0</v>
      </c>
      <c r="I126" s="43">
        <f t="shared" si="8"/>
        <v>0</v>
      </c>
      <c r="K126" s="13"/>
    </row>
    <row r="127" spans="1:11" s="8" customFormat="1" ht="46.5" thickTop="1" thickBot="1">
      <c r="A127" s="8" t="str">
        <f t="shared" si="9"/>
        <v>a</v>
      </c>
      <c r="B127" s="9" t="s">
        <v>51</v>
      </c>
      <c r="C127" s="47" t="s">
        <v>52</v>
      </c>
      <c r="D127" s="48">
        <f>D128+D140+D141+D142</f>
        <v>13730</v>
      </c>
      <c r="E127" s="49">
        <f>E128+E140+E141+E142</f>
        <v>21655.186999999998</v>
      </c>
      <c r="F127" s="50">
        <f>F128+F140+F141+F142</f>
        <v>9053.3739999999998</v>
      </c>
      <c r="G127" s="50">
        <f>G128+G140+G141+G142</f>
        <v>9005.2112799999995</v>
      </c>
      <c r="H127" s="51">
        <f t="shared" si="10"/>
        <v>0.99468013582560488</v>
      </c>
      <c r="I127" s="51">
        <f t="shared" si="8"/>
        <v>0.41584546372192494</v>
      </c>
      <c r="K127" s="13"/>
    </row>
    <row r="128" spans="1:11" s="8" customFormat="1" ht="15.75" thickTop="1">
      <c r="A128" s="8" t="str">
        <f t="shared" si="9"/>
        <v>a</v>
      </c>
      <c r="B128" s="14" t="s">
        <v>5</v>
      </c>
      <c r="C128" s="27" t="s">
        <v>6</v>
      </c>
      <c r="D128" s="28">
        <f>D129+D133+D135+D136+D137+D138+D139</f>
        <v>12730</v>
      </c>
      <c r="E128" s="28">
        <f>E129+E133+E135+E136+E137+E138+E139</f>
        <v>20655.186999999998</v>
      </c>
      <c r="F128" s="29">
        <f>F129+F133+F135+F136+F137+F138+F139</f>
        <v>8950.3739999999998</v>
      </c>
      <c r="G128" s="29">
        <f>G129+G133+G135+G136+G137+G138+G139</f>
        <v>8910.8777699999991</v>
      </c>
      <c r="H128" s="30">
        <f t="shared" si="10"/>
        <v>0.99558719780871718</v>
      </c>
      <c r="I128" s="30">
        <f t="shared" si="8"/>
        <v>0.43141113997176594</v>
      </c>
      <c r="K128" s="13"/>
    </row>
    <row r="129" spans="1:11" s="8" customFormat="1" ht="18">
      <c r="A129" s="8" t="str">
        <f t="shared" si="9"/>
        <v>a</v>
      </c>
      <c r="B129" s="19" t="s">
        <v>5</v>
      </c>
      <c r="C129" s="20" t="s">
        <v>7</v>
      </c>
      <c r="D129" s="24">
        <v>8229</v>
      </c>
      <c r="E129" s="24">
        <v>16115.955</v>
      </c>
      <c r="F129" s="25">
        <v>7144.9549999999999</v>
      </c>
      <c r="G129" s="25">
        <f>SUM(G130:G132)</f>
        <v>7143.4510599999994</v>
      </c>
      <c r="H129" s="26">
        <f t="shared" si="10"/>
        <v>0.99978951022084805</v>
      </c>
      <c r="I129" s="26">
        <f t="shared" si="8"/>
        <v>0.443253351104542</v>
      </c>
      <c r="K129" s="13"/>
    </row>
    <row r="130" spans="1:11" s="8" customFormat="1" ht="18" hidden="1">
      <c r="A130" s="8" t="s">
        <v>233</v>
      </c>
      <c r="B130" s="19"/>
      <c r="C130" s="38" t="s">
        <v>29</v>
      </c>
      <c r="D130" s="24"/>
      <c r="E130" s="24"/>
      <c r="F130" s="25"/>
      <c r="G130" s="25">
        <v>5945.7760599999992</v>
      </c>
      <c r="H130" s="26">
        <f t="shared" si="10"/>
        <v>0</v>
      </c>
      <c r="I130" s="26">
        <f t="shared" si="8"/>
        <v>0</v>
      </c>
      <c r="K130" s="13"/>
    </row>
    <row r="131" spans="1:11" s="8" customFormat="1" ht="18" hidden="1">
      <c r="A131" s="8" t="str">
        <f t="shared" si="9"/>
        <v>b</v>
      </c>
      <c r="B131" s="19"/>
      <c r="C131" s="38" t="s">
        <v>30</v>
      </c>
      <c r="D131" s="24"/>
      <c r="E131" s="24"/>
      <c r="F131" s="25"/>
      <c r="G131" s="25">
        <v>0</v>
      </c>
      <c r="H131" s="26">
        <f t="shared" si="10"/>
        <v>0</v>
      </c>
      <c r="I131" s="26">
        <f t="shared" ref="I131:I194" si="13">IF(OR(E131="",E131=0),0,G131/E131)</f>
        <v>0</v>
      </c>
      <c r="K131" s="13"/>
    </row>
    <row r="132" spans="1:11" s="8" customFormat="1" ht="18" hidden="1">
      <c r="A132" s="8" t="s">
        <v>233</v>
      </c>
      <c r="B132" s="19"/>
      <c r="C132" s="38" t="s">
        <v>31</v>
      </c>
      <c r="D132" s="24"/>
      <c r="E132" s="24"/>
      <c r="F132" s="25"/>
      <c r="G132" s="25">
        <v>1197.675</v>
      </c>
      <c r="H132" s="26">
        <f t="shared" ref="H132:H195" si="14">IF(OR(F132="",F132=0),0,G132/F132)</f>
        <v>0</v>
      </c>
      <c r="I132" s="26">
        <f t="shared" si="13"/>
        <v>0</v>
      </c>
      <c r="K132" s="13"/>
    </row>
    <row r="133" spans="1:11" s="8" customFormat="1" ht="18">
      <c r="A133" s="8" t="str">
        <f t="shared" ref="A132:A195" si="15">IF((E133+F133+G133)&gt;0,"a","b")</f>
        <v>a</v>
      </c>
      <c r="B133" s="19" t="s">
        <v>5</v>
      </c>
      <c r="C133" s="20" t="s">
        <v>8</v>
      </c>
      <c r="D133" s="24">
        <v>4397</v>
      </c>
      <c r="E133" s="24">
        <v>4301.6450000000004</v>
      </c>
      <c r="F133" s="25">
        <v>1613.16</v>
      </c>
      <c r="G133" s="25">
        <v>1584.47837</v>
      </c>
      <c r="H133" s="26">
        <f t="shared" si="14"/>
        <v>0.98222021994098541</v>
      </c>
      <c r="I133" s="26">
        <f t="shared" si="13"/>
        <v>0.36834242946593682</v>
      </c>
      <c r="K133" s="13"/>
    </row>
    <row r="134" spans="1:11" s="8" customFormat="1" ht="36" hidden="1">
      <c r="A134" s="8" t="s">
        <v>233</v>
      </c>
      <c r="B134" s="19"/>
      <c r="C134" s="38" t="s">
        <v>33</v>
      </c>
      <c r="D134" s="24"/>
      <c r="E134" s="24"/>
      <c r="F134" s="25"/>
      <c r="G134" s="25">
        <v>415.31227000000001</v>
      </c>
      <c r="H134" s="26">
        <f t="shared" si="14"/>
        <v>0</v>
      </c>
      <c r="I134" s="26">
        <f t="shared" si="13"/>
        <v>0</v>
      </c>
      <c r="K134" s="13"/>
    </row>
    <row r="135" spans="1:11" s="8" customFormat="1" ht="18" hidden="1">
      <c r="A135" s="8" t="str">
        <f t="shared" si="15"/>
        <v>b</v>
      </c>
      <c r="B135" s="19" t="s">
        <v>5</v>
      </c>
      <c r="C135" s="20" t="s">
        <v>9</v>
      </c>
      <c r="D135" s="24">
        <v>0</v>
      </c>
      <c r="E135" s="24">
        <v>0</v>
      </c>
      <c r="F135" s="25">
        <v>0</v>
      </c>
      <c r="G135" s="25">
        <v>0</v>
      </c>
      <c r="H135" s="26">
        <f t="shared" si="14"/>
        <v>0</v>
      </c>
      <c r="I135" s="26">
        <f t="shared" si="13"/>
        <v>0</v>
      </c>
      <c r="K135" s="13"/>
    </row>
    <row r="136" spans="1:11" s="8" customFormat="1" ht="18" hidden="1">
      <c r="A136" s="8" t="str">
        <f t="shared" si="15"/>
        <v>b</v>
      </c>
      <c r="B136" s="19" t="s">
        <v>5</v>
      </c>
      <c r="C136" s="20" t="s">
        <v>10</v>
      </c>
      <c r="D136" s="24">
        <v>0</v>
      </c>
      <c r="E136" s="24">
        <v>0</v>
      </c>
      <c r="F136" s="25">
        <v>0</v>
      </c>
      <c r="G136" s="25">
        <v>0</v>
      </c>
      <c r="H136" s="26">
        <f t="shared" si="14"/>
        <v>0</v>
      </c>
      <c r="I136" s="26">
        <f t="shared" si="13"/>
        <v>0</v>
      </c>
      <c r="K136" s="13"/>
    </row>
    <row r="137" spans="1:11" s="8" customFormat="1" ht="18">
      <c r="A137" s="8" t="str">
        <f t="shared" si="15"/>
        <v>a</v>
      </c>
      <c r="B137" s="19" t="s">
        <v>5</v>
      </c>
      <c r="C137" s="20" t="s">
        <v>11</v>
      </c>
      <c r="D137" s="24">
        <v>0</v>
      </c>
      <c r="E137" s="24">
        <v>2.5</v>
      </c>
      <c r="F137" s="25">
        <v>2.5</v>
      </c>
      <c r="G137" s="25">
        <v>2.4289099999999997</v>
      </c>
      <c r="H137" s="26">
        <f t="shared" si="14"/>
        <v>0.97156399999999987</v>
      </c>
      <c r="I137" s="26">
        <f t="shared" si="13"/>
        <v>0.97156399999999987</v>
      </c>
      <c r="K137" s="13"/>
    </row>
    <row r="138" spans="1:11" s="8" customFormat="1" ht="18">
      <c r="A138" s="8" t="str">
        <f t="shared" si="15"/>
        <v>a</v>
      </c>
      <c r="B138" s="19" t="s">
        <v>5</v>
      </c>
      <c r="C138" s="20" t="s">
        <v>12</v>
      </c>
      <c r="D138" s="24">
        <v>59</v>
      </c>
      <c r="E138" s="24">
        <v>200</v>
      </c>
      <c r="F138" s="25">
        <v>176</v>
      </c>
      <c r="G138" s="25">
        <v>172.53042000000002</v>
      </c>
      <c r="H138" s="26">
        <f t="shared" si="14"/>
        <v>0.98028647727272744</v>
      </c>
      <c r="I138" s="26">
        <f t="shared" si="13"/>
        <v>0.86265210000000014</v>
      </c>
      <c r="K138" s="13"/>
    </row>
    <row r="139" spans="1:11" s="8" customFormat="1" ht="18">
      <c r="A139" s="8" t="str">
        <f t="shared" si="15"/>
        <v>a</v>
      </c>
      <c r="B139" s="19" t="s">
        <v>5</v>
      </c>
      <c r="C139" s="20" t="s">
        <v>13</v>
      </c>
      <c r="D139" s="24">
        <v>45</v>
      </c>
      <c r="E139" s="24">
        <v>35.087000000000003</v>
      </c>
      <c r="F139" s="25">
        <v>13.759</v>
      </c>
      <c r="G139" s="25">
        <v>7.9890100000000004</v>
      </c>
      <c r="H139" s="26">
        <f t="shared" si="14"/>
        <v>0.58063885456791919</v>
      </c>
      <c r="I139" s="26">
        <f t="shared" si="13"/>
        <v>0.22769145267477983</v>
      </c>
      <c r="K139" s="13"/>
    </row>
    <row r="140" spans="1:11" s="8" customFormat="1" ht="30.75" thickBot="1">
      <c r="A140" s="8" t="str">
        <f t="shared" si="15"/>
        <v>a</v>
      </c>
      <c r="B140" s="14" t="s">
        <v>5</v>
      </c>
      <c r="C140" s="27" t="s">
        <v>14</v>
      </c>
      <c r="D140" s="28">
        <v>1000</v>
      </c>
      <c r="E140" s="28">
        <v>1000</v>
      </c>
      <c r="F140" s="29">
        <v>103</v>
      </c>
      <c r="G140" s="29">
        <v>94.33350999999999</v>
      </c>
      <c r="H140" s="30">
        <f t="shared" si="14"/>
        <v>0.91585932038834938</v>
      </c>
      <c r="I140" s="30">
        <f t="shared" si="13"/>
        <v>9.4333509999999995E-2</v>
      </c>
      <c r="K140" s="13"/>
    </row>
    <row r="141" spans="1:11" s="8" customFormat="1" ht="15.75" hidden="1" thickBot="1">
      <c r="A141" s="8" t="str">
        <f t="shared" si="15"/>
        <v>b</v>
      </c>
      <c r="B141" s="14" t="s">
        <v>5</v>
      </c>
      <c r="C141" s="27" t="s">
        <v>15</v>
      </c>
      <c r="D141" s="28">
        <v>0</v>
      </c>
      <c r="E141" s="28">
        <v>0</v>
      </c>
      <c r="F141" s="29">
        <v>0</v>
      </c>
      <c r="G141" s="29">
        <v>0</v>
      </c>
      <c r="H141" s="30">
        <f t="shared" si="14"/>
        <v>0</v>
      </c>
      <c r="I141" s="30">
        <f t="shared" si="13"/>
        <v>0</v>
      </c>
      <c r="K141" s="13"/>
    </row>
    <row r="142" spans="1:11" s="8" customFormat="1" ht="15.75" hidden="1" thickBot="1">
      <c r="A142" s="8" t="str">
        <f t="shared" si="15"/>
        <v>b</v>
      </c>
      <c r="B142" s="31" t="s">
        <v>5</v>
      </c>
      <c r="C142" s="40" t="s">
        <v>16</v>
      </c>
      <c r="D142" s="41">
        <v>0</v>
      </c>
      <c r="E142" s="41">
        <v>0</v>
      </c>
      <c r="F142" s="42">
        <v>0</v>
      </c>
      <c r="G142" s="42">
        <v>0</v>
      </c>
      <c r="H142" s="43">
        <f t="shared" si="14"/>
        <v>0</v>
      </c>
      <c r="I142" s="43">
        <f t="shared" si="13"/>
        <v>0</v>
      </c>
      <c r="K142" s="13"/>
    </row>
    <row r="143" spans="1:11" s="8" customFormat="1" ht="46.5" thickTop="1" thickBot="1">
      <c r="A143" s="8" t="str">
        <f t="shared" si="15"/>
        <v>a</v>
      </c>
      <c r="B143" s="9" t="s">
        <v>53</v>
      </c>
      <c r="C143" s="47" t="s">
        <v>54</v>
      </c>
      <c r="D143" s="48">
        <f>D144+D156+D157+D158</f>
        <v>1687</v>
      </c>
      <c r="E143" s="48">
        <f>E144+E156+E157+E158</f>
        <v>215.184</v>
      </c>
      <c r="F143" s="50">
        <f>F144+F156+F157+F158</f>
        <v>182.50400000000002</v>
      </c>
      <c r="G143" s="50">
        <f>G144+G156+G157+G158</f>
        <v>180.49033</v>
      </c>
      <c r="H143" s="51">
        <f t="shared" si="14"/>
        <v>0.98896643361241388</v>
      </c>
      <c r="I143" s="51">
        <f t="shared" si="13"/>
        <v>0.83877207413190569</v>
      </c>
      <c r="K143" s="13"/>
    </row>
    <row r="144" spans="1:11" s="8" customFormat="1" ht="15.75" thickTop="1">
      <c r="A144" s="8" t="str">
        <f t="shared" si="15"/>
        <v>a</v>
      </c>
      <c r="B144" s="14" t="s">
        <v>5</v>
      </c>
      <c r="C144" s="27" t="s">
        <v>6</v>
      </c>
      <c r="D144" s="28">
        <f>SUM(D145:D155)</f>
        <v>1687</v>
      </c>
      <c r="E144" s="28">
        <f>E145+E149+E151+E152+E153+E154+E155</f>
        <v>215.184</v>
      </c>
      <c r="F144" s="29">
        <f>F145+F149+F151+F152+F153+F154+F155</f>
        <v>182.50400000000002</v>
      </c>
      <c r="G144" s="29">
        <f>G145+G149+G151+G152+G153+G154+G155</f>
        <v>180.49033</v>
      </c>
      <c r="H144" s="30">
        <f t="shared" si="14"/>
        <v>0.98896643361241388</v>
      </c>
      <c r="I144" s="30">
        <f t="shared" si="13"/>
        <v>0.83877207413190569</v>
      </c>
      <c r="K144" s="13"/>
    </row>
    <row r="145" spans="1:11" s="8" customFormat="1" ht="18">
      <c r="A145" s="8" t="str">
        <f t="shared" si="15"/>
        <v>a</v>
      </c>
      <c r="B145" s="19" t="s">
        <v>5</v>
      </c>
      <c r="C145" s="20" t="s">
        <v>7</v>
      </c>
      <c r="D145" s="24">
        <v>1596</v>
      </c>
      <c r="E145" s="24">
        <v>125.17400000000001</v>
      </c>
      <c r="F145" s="25">
        <v>125.17400000000001</v>
      </c>
      <c r="G145" s="25">
        <f>SUM(G146:G148)</f>
        <v>125.17314999999999</v>
      </c>
      <c r="H145" s="26">
        <f t="shared" si="14"/>
        <v>0.99999320945244208</v>
      </c>
      <c r="I145" s="26">
        <f t="shared" si="13"/>
        <v>0.99999320945244208</v>
      </c>
      <c r="K145" s="13"/>
    </row>
    <row r="146" spans="1:11" s="8" customFormat="1" ht="18" hidden="1">
      <c r="A146" s="8" t="s">
        <v>233</v>
      </c>
      <c r="B146" s="19"/>
      <c r="C146" s="38" t="s">
        <v>29</v>
      </c>
      <c r="D146" s="24"/>
      <c r="E146" s="24"/>
      <c r="F146" s="25"/>
      <c r="G146" s="25">
        <v>125.17314999999999</v>
      </c>
      <c r="H146" s="26">
        <f t="shared" si="14"/>
        <v>0</v>
      </c>
      <c r="I146" s="26">
        <f t="shared" si="13"/>
        <v>0</v>
      </c>
      <c r="K146" s="13"/>
    </row>
    <row r="147" spans="1:11" s="8" customFormat="1" ht="18" hidden="1">
      <c r="A147" s="8" t="str">
        <f t="shared" si="15"/>
        <v>b</v>
      </c>
      <c r="B147" s="19"/>
      <c r="C147" s="38" t="s">
        <v>30</v>
      </c>
      <c r="D147" s="24"/>
      <c r="E147" s="24"/>
      <c r="F147" s="25"/>
      <c r="G147" s="25">
        <v>0</v>
      </c>
      <c r="H147" s="26">
        <f t="shared" si="14"/>
        <v>0</v>
      </c>
      <c r="I147" s="26">
        <f t="shared" si="13"/>
        <v>0</v>
      </c>
      <c r="K147" s="13"/>
    </row>
    <row r="148" spans="1:11" s="8" customFormat="1" ht="18" hidden="1">
      <c r="A148" s="8" t="str">
        <f t="shared" si="15"/>
        <v>b</v>
      </c>
      <c r="B148" s="19"/>
      <c r="C148" s="38" t="s">
        <v>31</v>
      </c>
      <c r="D148" s="24"/>
      <c r="E148" s="24"/>
      <c r="F148" s="25"/>
      <c r="G148" s="25">
        <v>0</v>
      </c>
      <c r="H148" s="26">
        <f t="shared" si="14"/>
        <v>0</v>
      </c>
      <c r="I148" s="26">
        <f t="shared" si="13"/>
        <v>0</v>
      </c>
      <c r="K148" s="13"/>
    </row>
    <row r="149" spans="1:11" s="8" customFormat="1" ht="18">
      <c r="A149" s="8" t="str">
        <f t="shared" si="15"/>
        <v>a</v>
      </c>
      <c r="B149" s="19"/>
      <c r="C149" s="20" t="s">
        <v>8</v>
      </c>
      <c r="D149" s="24">
        <v>86</v>
      </c>
      <c r="E149" s="24">
        <v>83.75</v>
      </c>
      <c r="F149" s="25">
        <v>53.25</v>
      </c>
      <c r="G149" s="25">
        <v>51.368110000000001</v>
      </c>
      <c r="H149" s="26">
        <f t="shared" si="14"/>
        <v>0.96465934272300469</v>
      </c>
      <c r="I149" s="26">
        <f t="shared" si="13"/>
        <v>0.61335056716417913</v>
      </c>
      <c r="K149" s="13"/>
    </row>
    <row r="150" spans="1:11" s="8" customFormat="1" ht="36" hidden="1">
      <c r="A150" s="8" t="s">
        <v>233</v>
      </c>
      <c r="B150" s="19"/>
      <c r="C150" s="38" t="s">
        <v>33</v>
      </c>
      <c r="D150" s="24"/>
      <c r="E150" s="24"/>
      <c r="F150" s="25"/>
      <c r="G150" s="25">
        <v>0.75</v>
      </c>
      <c r="H150" s="26">
        <f t="shared" si="14"/>
        <v>0</v>
      </c>
      <c r="I150" s="26">
        <f t="shared" si="13"/>
        <v>0</v>
      </c>
      <c r="K150" s="13"/>
    </row>
    <row r="151" spans="1:11" s="8" customFormat="1" ht="18" hidden="1">
      <c r="A151" s="8" t="str">
        <f t="shared" si="15"/>
        <v>b</v>
      </c>
      <c r="B151" s="19" t="s">
        <v>5</v>
      </c>
      <c r="C151" s="20" t="s">
        <v>9</v>
      </c>
      <c r="D151" s="24">
        <v>0</v>
      </c>
      <c r="E151" s="24">
        <v>0</v>
      </c>
      <c r="F151" s="25">
        <v>0</v>
      </c>
      <c r="G151" s="25">
        <v>0</v>
      </c>
      <c r="H151" s="26">
        <f t="shared" si="14"/>
        <v>0</v>
      </c>
      <c r="I151" s="26">
        <f t="shared" si="13"/>
        <v>0</v>
      </c>
      <c r="K151" s="13"/>
    </row>
    <row r="152" spans="1:11" s="8" customFormat="1" ht="18" hidden="1">
      <c r="A152" s="8" t="str">
        <f t="shared" si="15"/>
        <v>b</v>
      </c>
      <c r="B152" s="19" t="s">
        <v>5</v>
      </c>
      <c r="C152" s="20" t="s">
        <v>10</v>
      </c>
      <c r="D152" s="24">
        <v>0</v>
      </c>
      <c r="E152" s="24">
        <v>0</v>
      </c>
      <c r="F152" s="25">
        <v>0</v>
      </c>
      <c r="G152" s="25">
        <v>0</v>
      </c>
      <c r="H152" s="26">
        <f t="shared" si="14"/>
        <v>0</v>
      </c>
      <c r="I152" s="26">
        <f t="shared" si="13"/>
        <v>0</v>
      </c>
      <c r="K152" s="13"/>
    </row>
    <row r="153" spans="1:11" s="8" customFormat="1" ht="18" hidden="1">
      <c r="A153" s="8" t="str">
        <f t="shared" si="15"/>
        <v>b</v>
      </c>
      <c r="B153" s="19" t="s">
        <v>5</v>
      </c>
      <c r="C153" s="20" t="s">
        <v>11</v>
      </c>
      <c r="D153" s="24">
        <v>0</v>
      </c>
      <c r="E153" s="24">
        <v>0</v>
      </c>
      <c r="F153" s="25">
        <v>0</v>
      </c>
      <c r="G153" s="25">
        <v>0</v>
      </c>
      <c r="H153" s="26">
        <f t="shared" si="14"/>
        <v>0</v>
      </c>
      <c r="I153" s="26">
        <f t="shared" si="13"/>
        <v>0</v>
      </c>
      <c r="K153" s="13"/>
    </row>
    <row r="154" spans="1:11" s="8" customFormat="1" ht="18">
      <c r="A154" s="8" t="str">
        <f t="shared" si="15"/>
        <v>a</v>
      </c>
      <c r="B154" s="19" t="s">
        <v>5</v>
      </c>
      <c r="C154" s="20" t="s">
        <v>12</v>
      </c>
      <c r="D154" s="24">
        <v>5</v>
      </c>
      <c r="E154" s="24">
        <v>5</v>
      </c>
      <c r="F154" s="25">
        <v>3.5</v>
      </c>
      <c r="G154" s="25">
        <v>3.3690700000000002</v>
      </c>
      <c r="H154" s="26">
        <f t="shared" si="14"/>
        <v>0.96259142857142865</v>
      </c>
      <c r="I154" s="26">
        <f t="shared" si="13"/>
        <v>0.67381400000000002</v>
      </c>
      <c r="K154" s="13"/>
    </row>
    <row r="155" spans="1:11" s="8" customFormat="1" ht="18.75" thickBot="1">
      <c r="A155" s="8" t="str">
        <f t="shared" si="15"/>
        <v>a</v>
      </c>
      <c r="B155" s="19" t="s">
        <v>5</v>
      </c>
      <c r="C155" s="20" t="s">
        <v>13</v>
      </c>
      <c r="D155" s="24">
        <v>0</v>
      </c>
      <c r="E155" s="24">
        <v>1.26</v>
      </c>
      <c r="F155" s="25">
        <v>0.57999999999999996</v>
      </c>
      <c r="G155" s="25">
        <v>0.57999999999999996</v>
      </c>
      <c r="H155" s="26">
        <f t="shared" si="14"/>
        <v>1</v>
      </c>
      <c r="I155" s="26">
        <f t="shared" si="13"/>
        <v>0.46031746031746029</v>
      </c>
      <c r="K155" s="13"/>
    </row>
    <row r="156" spans="1:11" s="8" customFormat="1" ht="30.75" hidden="1" thickBot="1">
      <c r="A156" s="8" t="str">
        <f t="shared" si="15"/>
        <v>b</v>
      </c>
      <c r="B156" s="14" t="s">
        <v>5</v>
      </c>
      <c r="C156" s="27" t="s">
        <v>14</v>
      </c>
      <c r="D156" s="28">
        <v>0</v>
      </c>
      <c r="E156" s="28">
        <v>0</v>
      </c>
      <c r="F156" s="29">
        <v>0</v>
      </c>
      <c r="G156" s="29">
        <v>0</v>
      </c>
      <c r="H156" s="30">
        <f t="shared" si="14"/>
        <v>0</v>
      </c>
      <c r="I156" s="30">
        <f t="shared" si="13"/>
        <v>0</v>
      </c>
      <c r="K156" s="13"/>
    </row>
    <row r="157" spans="1:11" s="8" customFormat="1" ht="15.75" hidden="1" thickBot="1">
      <c r="A157" s="8" t="str">
        <f t="shared" si="15"/>
        <v>b</v>
      </c>
      <c r="B157" s="14" t="s">
        <v>5</v>
      </c>
      <c r="C157" s="27" t="s">
        <v>15</v>
      </c>
      <c r="D157" s="28">
        <v>0</v>
      </c>
      <c r="E157" s="28">
        <v>0</v>
      </c>
      <c r="F157" s="29">
        <v>0</v>
      </c>
      <c r="G157" s="29">
        <v>0</v>
      </c>
      <c r="H157" s="30">
        <f t="shared" si="14"/>
        <v>0</v>
      </c>
      <c r="I157" s="30">
        <f t="shared" si="13"/>
        <v>0</v>
      </c>
      <c r="K157" s="13"/>
    </row>
    <row r="158" spans="1:11" s="8" customFormat="1" ht="15.75" hidden="1" thickBot="1">
      <c r="A158" s="8" t="str">
        <f t="shared" si="15"/>
        <v>b</v>
      </c>
      <c r="B158" s="31" t="s">
        <v>5</v>
      </c>
      <c r="C158" s="40" t="s">
        <v>16</v>
      </c>
      <c r="D158" s="41">
        <v>0</v>
      </c>
      <c r="E158" s="41">
        <v>0</v>
      </c>
      <c r="F158" s="42">
        <v>0</v>
      </c>
      <c r="G158" s="42">
        <v>0</v>
      </c>
      <c r="H158" s="43">
        <f t="shared" si="14"/>
        <v>0</v>
      </c>
      <c r="I158" s="43">
        <f t="shared" si="13"/>
        <v>0</v>
      </c>
      <c r="K158" s="13"/>
    </row>
    <row r="159" spans="1:11" s="8" customFormat="1" ht="46.5" thickTop="1" thickBot="1">
      <c r="A159" s="8" t="str">
        <f t="shared" si="15"/>
        <v>a</v>
      </c>
      <c r="B159" s="9" t="s">
        <v>55</v>
      </c>
      <c r="C159" s="47" t="s">
        <v>56</v>
      </c>
      <c r="D159" s="48">
        <f>D160+D172+D173+D174</f>
        <v>1176</v>
      </c>
      <c r="E159" s="48">
        <f>E160+E172+E173+E174</f>
        <v>155.994</v>
      </c>
      <c r="F159" s="50">
        <f>F160+F172+F173+F174</f>
        <v>132.79399999999998</v>
      </c>
      <c r="G159" s="50">
        <f>G160+G172+G173+G174</f>
        <v>131.40101999999999</v>
      </c>
      <c r="H159" s="51">
        <f t="shared" si="14"/>
        <v>0.98951021883518842</v>
      </c>
      <c r="I159" s="51">
        <f t="shared" si="13"/>
        <v>0.84234662871648902</v>
      </c>
      <c r="K159" s="13"/>
    </row>
    <row r="160" spans="1:11" s="8" customFormat="1" ht="15.75" thickTop="1">
      <c r="A160" s="8" t="str">
        <f t="shared" si="15"/>
        <v>a</v>
      </c>
      <c r="B160" s="14" t="s">
        <v>5</v>
      </c>
      <c r="C160" s="27" t="s">
        <v>6</v>
      </c>
      <c r="D160" s="28">
        <f>SUM(D161:D171)</f>
        <v>1176</v>
      </c>
      <c r="E160" s="28">
        <f>E161+E165+E167+E168+E169+E170+E171</f>
        <v>155.994</v>
      </c>
      <c r="F160" s="29">
        <f>F161+F165+F167+F168+F169+F170+F171</f>
        <v>132.79399999999998</v>
      </c>
      <c r="G160" s="29">
        <f>G161+G165+G167+G168+G169+G170+G171</f>
        <v>131.40101999999999</v>
      </c>
      <c r="H160" s="30">
        <f t="shared" si="14"/>
        <v>0.98951021883518842</v>
      </c>
      <c r="I160" s="30">
        <f t="shared" si="13"/>
        <v>0.84234662871648902</v>
      </c>
      <c r="K160" s="13"/>
    </row>
    <row r="161" spans="1:11" s="8" customFormat="1" ht="18">
      <c r="A161" s="8" t="str">
        <f t="shared" si="15"/>
        <v>a</v>
      </c>
      <c r="B161" s="19" t="s">
        <v>5</v>
      </c>
      <c r="C161" s="20" t="s">
        <v>7</v>
      </c>
      <c r="D161" s="24">
        <v>1094</v>
      </c>
      <c r="E161" s="24">
        <v>84.593999999999994</v>
      </c>
      <c r="F161" s="25">
        <v>84.593999999999994</v>
      </c>
      <c r="G161" s="25">
        <f>SUM(G162:G164)</f>
        <v>84.593229999999991</v>
      </c>
      <c r="H161" s="26">
        <f t="shared" si="14"/>
        <v>0.99999089769960037</v>
      </c>
      <c r="I161" s="26">
        <f t="shared" si="13"/>
        <v>0.99999089769960037</v>
      </c>
      <c r="K161" s="13"/>
    </row>
    <row r="162" spans="1:11" s="8" customFormat="1" ht="18" hidden="1">
      <c r="A162" s="8" t="s">
        <v>233</v>
      </c>
      <c r="B162" s="19"/>
      <c r="C162" s="38" t="s">
        <v>29</v>
      </c>
      <c r="D162" s="24"/>
      <c r="E162" s="24"/>
      <c r="F162" s="25"/>
      <c r="G162" s="25">
        <v>84.593229999999991</v>
      </c>
      <c r="H162" s="26">
        <f t="shared" si="14"/>
        <v>0</v>
      </c>
      <c r="I162" s="26">
        <f t="shared" si="13"/>
        <v>0</v>
      </c>
      <c r="K162" s="13"/>
    </row>
    <row r="163" spans="1:11" s="8" customFormat="1" ht="18" hidden="1">
      <c r="A163" s="8" t="str">
        <f t="shared" si="15"/>
        <v>b</v>
      </c>
      <c r="B163" s="19"/>
      <c r="C163" s="38" t="s">
        <v>30</v>
      </c>
      <c r="D163" s="24"/>
      <c r="E163" s="24"/>
      <c r="F163" s="25"/>
      <c r="G163" s="25">
        <v>0</v>
      </c>
      <c r="H163" s="26">
        <f t="shared" si="14"/>
        <v>0</v>
      </c>
      <c r="I163" s="26">
        <f t="shared" si="13"/>
        <v>0</v>
      </c>
      <c r="K163" s="13"/>
    </row>
    <row r="164" spans="1:11" s="8" customFormat="1" ht="18" hidden="1">
      <c r="A164" s="8" t="str">
        <f t="shared" si="15"/>
        <v>b</v>
      </c>
      <c r="B164" s="19"/>
      <c r="C164" s="38" t="s">
        <v>31</v>
      </c>
      <c r="D164" s="24"/>
      <c r="E164" s="24"/>
      <c r="F164" s="25"/>
      <c r="G164" s="25">
        <v>0</v>
      </c>
      <c r="H164" s="26">
        <f t="shared" si="14"/>
        <v>0</v>
      </c>
      <c r="I164" s="26">
        <f t="shared" si="13"/>
        <v>0</v>
      </c>
      <c r="K164" s="13"/>
    </row>
    <row r="165" spans="1:11" s="8" customFormat="1" ht="18">
      <c r="A165" s="8" t="str">
        <f t="shared" si="15"/>
        <v>a</v>
      </c>
      <c r="B165" s="19"/>
      <c r="C165" s="20" t="s">
        <v>8</v>
      </c>
      <c r="D165" s="24">
        <v>76</v>
      </c>
      <c r="E165" s="24">
        <v>63.5</v>
      </c>
      <c r="F165" s="25">
        <v>41.5</v>
      </c>
      <c r="G165" s="25">
        <v>41.274239999999999</v>
      </c>
      <c r="H165" s="26">
        <f t="shared" si="14"/>
        <v>0.99456</v>
      </c>
      <c r="I165" s="26">
        <f t="shared" si="13"/>
        <v>0.64998803149606299</v>
      </c>
      <c r="K165" s="13"/>
    </row>
    <row r="166" spans="1:11" s="8" customFormat="1" ht="36" hidden="1">
      <c r="A166" s="8" t="s">
        <v>233</v>
      </c>
      <c r="B166" s="19"/>
      <c r="C166" s="38" t="s">
        <v>33</v>
      </c>
      <c r="D166" s="24"/>
      <c r="E166" s="24"/>
      <c r="F166" s="25"/>
      <c r="G166" s="25">
        <v>1.5</v>
      </c>
      <c r="H166" s="26">
        <f t="shared" si="14"/>
        <v>0</v>
      </c>
      <c r="I166" s="26">
        <f t="shared" si="13"/>
        <v>0</v>
      </c>
      <c r="K166" s="13"/>
    </row>
    <row r="167" spans="1:11" s="8" customFormat="1" ht="18" hidden="1">
      <c r="A167" s="8" t="str">
        <f t="shared" si="15"/>
        <v>b</v>
      </c>
      <c r="B167" s="19" t="s">
        <v>5</v>
      </c>
      <c r="C167" s="20" t="s">
        <v>9</v>
      </c>
      <c r="D167" s="24">
        <v>0</v>
      </c>
      <c r="E167" s="24">
        <v>0</v>
      </c>
      <c r="F167" s="25">
        <v>0</v>
      </c>
      <c r="G167" s="25">
        <v>0</v>
      </c>
      <c r="H167" s="26">
        <f t="shared" si="14"/>
        <v>0</v>
      </c>
      <c r="I167" s="26">
        <f t="shared" si="13"/>
        <v>0</v>
      </c>
      <c r="K167" s="13"/>
    </row>
    <row r="168" spans="1:11" s="8" customFormat="1" ht="18" hidden="1">
      <c r="A168" s="8" t="str">
        <f t="shared" si="15"/>
        <v>b</v>
      </c>
      <c r="B168" s="19" t="s">
        <v>5</v>
      </c>
      <c r="C168" s="20" t="s">
        <v>10</v>
      </c>
      <c r="D168" s="24">
        <v>0</v>
      </c>
      <c r="E168" s="24">
        <v>0</v>
      </c>
      <c r="F168" s="25">
        <v>0</v>
      </c>
      <c r="G168" s="25">
        <v>0</v>
      </c>
      <c r="H168" s="26">
        <f t="shared" si="14"/>
        <v>0</v>
      </c>
      <c r="I168" s="26">
        <f t="shared" si="13"/>
        <v>0</v>
      </c>
      <c r="K168" s="13"/>
    </row>
    <row r="169" spans="1:11" s="8" customFormat="1" ht="18" hidden="1">
      <c r="A169" s="8" t="str">
        <f t="shared" si="15"/>
        <v>b</v>
      </c>
      <c r="B169" s="19" t="s">
        <v>5</v>
      </c>
      <c r="C169" s="20" t="s">
        <v>11</v>
      </c>
      <c r="D169" s="24">
        <v>0</v>
      </c>
      <c r="E169" s="24">
        <v>0</v>
      </c>
      <c r="F169" s="25">
        <v>0</v>
      </c>
      <c r="G169" s="25">
        <v>0</v>
      </c>
      <c r="H169" s="26">
        <f t="shared" si="14"/>
        <v>0</v>
      </c>
      <c r="I169" s="26">
        <f t="shared" si="13"/>
        <v>0</v>
      </c>
      <c r="K169" s="13"/>
    </row>
    <row r="170" spans="1:11" s="8" customFormat="1" ht="18">
      <c r="A170" s="8" t="str">
        <f t="shared" si="15"/>
        <v>a</v>
      </c>
      <c r="B170" s="19" t="s">
        <v>5</v>
      </c>
      <c r="C170" s="20" t="s">
        <v>12</v>
      </c>
      <c r="D170" s="24">
        <v>6</v>
      </c>
      <c r="E170" s="52">
        <v>7.5</v>
      </c>
      <c r="F170" s="25">
        <v>6.5</v>
      </c>
      <c r="G170" s="25">
        <v>5.53355</v>
      </c>
      <c r="H170" s="26">
        <f t="shared" si="14"/>
        <v>0.85131538461538458</v>
      </c>
      <c r="I170" s="26">
        <f t="shared" si="13"/>
        <v>0.73780666666666661</v>
      </c>
      <c r="K170" s="13"/>
    </row>
    <row r="171" spans="1:11" s="8" customFormat="1" ht="18.75" thickBot="1">
      <c r="A171" s="8" t="str">
        <f t="shared" si="15"/>
        <v>a</v>
      </c>
      <c r="B171" s="19" t="s">
        <v>5</v>
      </c>
      <c r="C171" s="20" t="s">
        <v>13</v>
      </c>
      <c r="D171" s="24">
        <v>0</v>
      </c>
      <c r="E171" s="24">
        <v>0.4</v>
      </c>
      <c r="F171" s="25">
        <v>0.2</v>
      </c>
      <c r="G171" s="25">
        <v>0</v>
      </c>
      <c r="H171" s="26">
        <f t="shared" si="14"/>
        <v>0</v>
      </c>
      <c r="I171" s="26">
        <f t="shared" si="13"/>
        <v>0</v>
      </c>
      <c r="K171" s="13"/>
    </row>
    <row r="172" spans="1:11" s="8" customFormat="1" ht="30.75" hidden="1" thickBot="1">
      <c r="A172" s="8" t="str">
        <f t="shared" si="15"/>
        <v>b</v>
      </c>
      <c r="B172" s="14" t="s">
        <v>5</v>
      </c>
      <c r="C172" s="27" t="s">
        <v>14</v>
      </c>
      <c r="D172" s="28">
        <v>0</v>
      </c>
      <c r="E172" s="28">
        <v>0</v>
      </c>
      <c r="F172" s="29">
        <v>0</v>
      </c>
      <c r="G172" s="29">
        <v>0</v>
      </c>
      <c r="H172" s="30">
        <f t="shared" si="14"/>
        <v>0</v>
      </c>
      <c r="I172" s="30">
        <f t="shared" si="13"/>
        <v>0</v>
      </c>
      <c r="K172" s="13"/>
    </row>
    <row r="173" spans="1:11" s="8" customFormat="1" ht="15.75" hidden="1" thickBot="1">
      <c r="A173" s="8" t="str">
        <f t="shared" si="15"/>
        <v>b</v>
      </c>
      <c r="B173" s="14" t="s">
        <v>5</v>
      </c>
      <c r="C173" s="27" t="s">
        <v>15</v>
      </c>
      <c r="D173" s="28">
        <v>0</v>
      </c>
      <c r="E173" s="28">
        <v>0</v>
      </c>
      <c r="F173" s="29">
        <v>0</v>
      </c>
      <c r="G173" s="29">
        <v>0</v>
      </c>
      <c r="H173" s="30">
        <f t="shared" si="14"/>
        <v>0</v>
      </c>
      <c r="I173" s="30">
        <f t="shared" si="13"/>
        <v>0</v>
      </c>
      <c r="K173" s="13"/>
    </row>
    <row r="174" spans="1:11" s="8" customFormat="1" ht="15.75" hidden="1" thickBot="1">
      <c r="A174" s="8" t="str">
        <f t="shared" si="15"/>
        <v>b</v>
      </c>
      <c r="B174" s="31" t="s">
        <v>5</v>
      </c>
      <c r="C174" s="40" t="s">
        <v>16</v>
      </c>
      <c r="D174" s="41">
        <v>0</v>
      </c>
      <c r="E174" s="41">
        <v>0</v>
      </c>
      <c r="F174" s="42">
        <v>0</v>
      </c>
      <c r="G174" s="42">
        <v>0</v>
      </c>
      <c r="H174" s="43">
        <f t="shared" si="14"/>
        <v>0</v>
      </c>
      <c r="I174" s="43">
        <f t="shared" si="13"/>
        <v>0</v>
      </c>
      <c r="K174" s="13"/>
    </row>
    <row r="175" spans="1:11" s="8" customFormat="1" ht="61.5" thickTop="1" thickBot="1">
      <c r="A175" s="8" t="str">
        <f t="shared" si="15"/>
        <v>a</v>
      </c>
      <c r="B175" s="9" t="s">
        <v>57</v>
      </c>
      <c r="C175" s="47" t="s">
        <v>58</v>
      </c>
      <c r="D175" s="48">
        <f>D176+D188+D189+D190</f>
        <v>1091</v>
      </c>
      <c r="E175" s="48">
        <f>E176+E188+E189+E190</f>
        <v>157.179</v>
      </c>
      <c r="F175" s="50">
        <f>F176+F188+F189+F190</f>
        <v>128.87900000000002</v>
      </c>
      <c r="G175" s="50">
        <f>G176+G188+G189+G190</f>
        <v>119.25896</v>
      </c>
      <c r="H175" s="51">
        <f t="shared" si="14"/>
        <v>0.92535603162656432</v>
      </c>
      <c r="I175" s="51">
        <f t="shared" si="13"/>
        <v>0.75874614293258003</v>
      </c>
      <c r="K175" s="13"/>
    </row>
    <row r="176" spans="1:11" s="8" customFormat="1" ht="15.75" thickTop="1">
      <c r="A176" s="8" t="str">
        <f t="shared" si="15"/>
        <v>a</v>
      </c>
      <c r="B176" s="14" t="s">
        <v>5</v>
      </c>
      <c r="C176" s="27" t="s">
        <v>6</v>
      </c>
      <c r="D176" s="28">
        <f>SUM(D177:D187)</f>
        <v>1091</v>
      </c>
      <c r="E176" s="28">
        <f>E177+E181+E183+E184+E185+E186+E187</f>
        <v>157.179</v>
      </c>
      <c r="F176" s="29">
        <f>F177+F181+F183+F184+F185+F186+F187</f>
        <v>128.87900000000002</v>
      </c>
      <c r="G176" s="29">
        <f>G177+G181+G183+G184+G185+G186+G187</f>
        <v>119.25896</v>
      </c>
      <c r="H176" s="30">
        <f t="shared" si="14"/>
        <v>0.92535603162656432</v>
      </c>
      <c r="I176" s="30">
        <f t="shared" si="13"/>
        <v>0.75874614293258003</v>
      </c>
      <c r="K176" s="13"/>
    </row>
    <row r="177" spans="1:11" s="8" customFormat="1" ht="18">
      <c r="A177" s="8" t="str">
        <f t="shared" si="15"/>
        <v>a</v>
      </c>
      <c r="B177" s="19" t="s">
        <v>5</v>
      </c>
      <c r="C177" s="20" t="s">
        <v>7</v>
      </c>
      <c r="D177" s="24">
        <v>1015</v>
      </c>
      <c r="E177" s="24">
        <v>78.129000000000005</v>
      </c>
      <c r="F177" s="25">
        <v>78.129000000000005</v>
      </c>
      <c r="G177" s="25">
        <f>SUM(G178:G180)</f>
        <v>78.128889999999998</v>
      </c>
      <c r="H177" s="26">
        <f t="shared" si="14"/>
        <v>0.99999859207208586</v>
      </c>
      <c r="I177" s="26">
        <f t="shared" si="13"/>
        <v>0.99999859207208586</v>
      </c>
      <c r="K177" s="13"/>
    </row>
    <row r="178" spans="1:11" s="8" customFormat="1" ht="18" hidden="1">
      <c r="A178" s="8" t="s">
        <v>233</v>
      </c>
      <c r="B178" s="19"/>
      <c r="C178" s="38" t="s">
        <v>29</v>
      </c>
      <c r="D178" s="24"/>
      <c r="E178" s="24"/>
      <c r="F178" s="25"/>
      <c r="G178" s="25">
        <v>78.128889999999998</v>
      </c>
      <c r="H178" s="26">
        <f t="shared" si="14"/>
        <v>0</v>
      </c>
      <c r="I178" s="26">
        <f t="shared" si="13"/>
        <v>0</v>
      </c>
      <c r="K178" s="13"/>
    </row>
    <row r="179" spans="1:11" s="8" customFormat="1" ht="18" hidden="1">
      <c r="A179" s="8" t="str">
        <f t="shared" si="15"/>
        <v>b</v>
      </c>
      <c r="B179" s="19"/>
      <c r="C179" s="38" t="s">
        <v>30</v>
      </c>
      <c r="D179" s="24"/>
      <c r="E179" s="24"/>
      <c r="F179" s="25"/>
      <c r="G179" s="25">
        <v>0</v>
      </c>
      <c r="H179" s="26">
        <f t="shared" si="14"/>
        <v>0</v>
      </c>
      <c r="I179" s="26">
        <f t="shared" si="13"/>
        <v>0</v>
      </c>
      <c r="K179" s="13"/>
    </row>
    <row r="180" spans="1:11" s="8" customFormat="1" ht="18" hidden="1">
      <c r="A180" s="8" t="str">
        <f t="shared" si="15"/>
        <v>b</v>
      </c>
      <c r="B180" s="19"/>
      <c r="C180" s="38" t="s">
        <v>31</v>
      </c>
      <c r="D180" s="24"/>
      <c r="E180" s="24"/>
      <c r="F180" s="25"/>
      <c r="G180" s="25">
        <v>0</v>
      </c>
      <c r="H180" s="26">
        <f t="shared" si="14"/>
        <v>0</v>
      </c>
      <c r="I180" s="26">
        <f t="shared" si="13"/>
        <v>0</v>
      </c>
      <c r="K180" s="13"/>
    </row>
    <row r="181" spans="1:11" s="8" customFormat="1" ht="18">
      <c r="A181" s="8" t="str">
        <f t="shared" si="15"/>
        <v>a</v>
      </c>
      <c r="B181" s="19"/>
      <c r="C181" s="20" t="s">
        <v>8</v>
      </c>
      <c r="D181" s="24">
        <v>70</v>
      </c>
      <c r="E181" s="24">
        <v>72.05</v>
      </c>
      <c r="F181" s="25">
        <v>44.75</v>
      </c>
      <c r="G181" s="25">
        <v>35.396819999999998</v>
      </c>
      <c r="H181" s="26">
        <f t="shared" si="14"/>
        <v>0.79099039106145252</v>
      </c>
      <c r="I181" s="26">
        <f t="shared" si="13"/>
        <v>0.49128133240804994</v>
      </c>
      <c r="K181" s="13"/>
    </row>
    <row r="182" spans="1:11" s="8" customFormat="1" ht="36" hidden="1">
      <c r="A182" s="8" t="s">
        <v>233</v>
      </c>
      <c r="B182" s="19"/>
      <c r="C182" s="38" t="s">
        <v>33</v>
      </c>
      <c r="D182" s="24"/>
      <c r="E182" s="24"/>
      <c r="F182" s="25"/>
      <c r="G182" s="25">
        <v>0.45</v>
      </c>
      <c r="H182" s="26">
        <f t="shared" si="14"/>
        <v>0</v>
      </c>
      <c r="I182" s="26">
        <f t="shared" si="13"/>
        <v>0</v>
      </c>
      <c r="K182" s="13"/>
    </row>
    <row r="183" spans="1:11" s="8" customFormat="1" ht="18" hidden="1">
      <c r="A183" s="8" t="str">
        <f t="shared" si="15"/>
        <v>b</v>
      </c>
      <c r="B183" s="19" t="s">
        <v>5</v>
      </c>
      <c r="C183" s="20" t="s">
        <v>9</v>
      </c>
      <c r="D183" s="24">
        <v>0</v>
      </c>
      <c r="E183" s="24">
        <v>0</v>
      </c>
      <c r="F183" s="25">
        <v>0</v>
      </c>
      <c r="G183" s="25">
        <v>0</v>
      </c>
      <c r="H183" s="26">
        <f t="shared" si="14"/>
        <v>0</v>
      </c>
      <c r="I183" s="26">
        <f t="shared" si="13"/>
        <v>0</v>
      </c>
      <c r="K183" s="13"/>
    </row>
    <row r="184" spans="1:11" s="8" customFormat="1" ht="18" hidden="1">
      <c r="A184" s="8" t="str">
        <f t="shared" si="15"/>
        <v>b</v>
      </c>
      <c r="B184" s="19" t="s">
        <v>5</v>
      </c>
      <c r="C184" s="20" t="s">
        <v>10</v>
      </c>
      <c r="D184" s="24">
        <v>0</v>
      </c>
      <c r="E184" s="24">
        <v>0</v>
      </c>
      <c r="F184" s="25">
        <v>0</v>
      </c>
      <c r="G184" s="25">
        <v>0</v>
      </c>
      <c r="H184" s="26">
        <f t="shared" si="14"/>
        <v>0</v>
      </c>
      <c r="I184" s="26">
        <f t="shared" si="13"/>
        <v>0</v>
      </c>
      <c r="K184" s="13"/>
    </row>
    <row r="185" spans="1:11" s="8" customFormat="1" ht="18" hidden="1">
      <c r="A185" s="8" t="str">
        <f t="shared" si="15"/>
        <v>b</v>
      </c>
      <c r="B185" s="19" t="s">
        <v>5</v>
      </c>
      <c r="C185" s="20" t="s">
        <v>11</v>
      </c>
      <c r="D185" s="24">
        <v>0</v>
      </c>
      <c r="E185" s="24">
        <v>0</v>
      </c>
      <c r="F185" s="25">
        <v>0</v>
      </c>
      <c r="G185" s="25">
        <v>0</v>
      </c>
      <c r="H185" s="26">
        <f t="shared" si="14"/>
        <v>0</v>
      </c>
      <c r="I185" s="26">
        <f t="shared" si="13"/>
        <v>0</v>
      </c>
      <c r="K185" s="13"/>
    </row>
    <row r="186" spans="1:11" s="8" customFormat="1" ht="18.75" thickBot="1">
      <c r="A186" s="8" t="str">
        <f t="shared" si="15"/>
        <v>a</v>
      </c>
      <c r="B186" s="19" t="s">
        <v>5</v>
      </c>
      <c r="C186" s="20" t="s">
        <v>12</v>
      </c>
      <c r="D186" s="24">
        <v>6</v>
      </c>
      <c r="E186" s="52">
        <v>7</v>
      </c>
      <c r="F186" s="25">
        <v>6</v>
      </c>
      <c r="G186" s="25">
        <v>5.73325</v>
      </c>
      <c r="H186" s="26">
        <f t="shared" si="14"/>
        <v>0.95554166666666662</v>
      </c>
      <c r="I186" s="26">
        <f t="shared" si="13"/>
        <v>0.81903571428571431</v>
      </c>
      <c r="K186" s="13"/>
    </row>
    <row r="187" spans="1:11" s="8" customFormat="1" ht="18.75" hidden="1" thickBot="1">
      <c r="A187" s="8" t="str">
        <f t="shared" si="15"/>
        <v>b</v>
      </c>
      <c r="B187" s="19" t="s">
        <v>5</v>
      </c>
      <c r="C187" s="20" t="s">
        <v>13</v>
      </c>
      <c r="D187" s="24">
        <v>0</v>
      </c>
      <c r="E187" s="24">
        <v>0</v>
      </c>
      <c r="F187" s="25">
        <v>0</v>
      </c>
      <c r="G187" s="25">
        <v>0</v>
      </c>
      <c r="H187" s="26">
        <f t="shared" si="14"/>
        <v>0</v>
      </c>
      <c r="I187" s="26">
        <f t="shared" si="13"/>
        <v>0</v>
      </c>
      <c r="K187" s="13"/>
    </row>
    <row r="188" spans="1:11" s="8" customFormat="1" ht="30.75" hidden="1" thickBot="1">
      <c r="A188" s="8" t="str">
        <f t="shared" si="15"/>
        <v>b</v>
      </c>
      <c r="B188" s="14" t="s">
        <v>5</v>
      </c>
      <c r="C188" s="27" t="s">
        <v>14</v>
      </c>
      <c r="D188" s="28">
        <v>0</v>
      </c>
      <c r="E188" s="28">
        <v>0</v>
      </c>
      <c r="F188" s="29">
        <v>0</v>
      </c>
      <c r="G188" s="29">
        <v>0</v>
      </c>
      <c r="H188" s="30">
        <f t="shared" si="14"/>
        <v>0</v>
      </c>
      <c r="I188" s="30">
        <f t="shared" si="13"/>
        <v>0</v>
      </c>
      <c r="K188" s="13"/>
    </row>
    <row r="189" spans="1:11" s="8" customFormat="1" ht="15.75" hidden="1" thickBot="1">
      <c r="A189" s="8" t="str">
        <f t="shared" si="15"/>
        <v>b</v>
      </c>
      <c r="B189" s="14" t="s">
        <v>5</v>
      </c>
      <c r="C189" s="27" t="s">
        <v>15</v>
      </c>
      <c r="D189" s="28">
        <v>0</v>
      </c>
      <c r="E189" s="28">
        <v>0</v>
      </c>
      <c r="F189" s="29">
        <v>0</v>
      </c>
      <c r="G189" s="29">
        <v>0</v>
      </c>
      <c r="H189" s="30">
        <f t="shared" si="14"/>
        <v>0</v>
      </c>
      <c r="I189" s="30">
        <f t="shared" si="13"/>
        <v>0</v>
      </c>
      <c r="K189" s="13"/>
    </row>
    <row r="190" spans="1:11" s="8" customFormat="1" ht="15.75" hidden="1" thickBot="1">
      <c r="A190" s="8" t="str">
        <f t="shared" si="15"/>
        <v>b</v>
      </c>
      <c r="B190" s="31" t="s">
        <v>5</v>
      </c>
      <c r="C190" s="40" t="s">
        <v>16</v>
      </c>
      <c r="D190" s="41">
        <v>0</v>
      </c>
      <c r="E190" s="41">
        <v>0</v>
      </c>
      <c r="F190" s="42">
        <v>0</v>
      </c>
      <c r="G190" s="42">
        <v>0</v>
      </c>
      <c r="H190" s="43">
        <f t="shared" si="14"/>
        <v>0</v>
      </c>
      <c r="I190" s="43">
        <f t="shared" si="13"/>
        <v>0</v>
      </c>
      <c r="K190" s="13"/>
    </row>
    <row r="191" spans="1:11" s="8" customFormat="1" ht="46.5" thickTop="1" thickBot="1">
      <c r="A191" s="8" t="str">
        <f t="shared" si="15"/>
        <v>a</v>
      </c>
      <c r="B191" s="9" t="s">
        <v>59</v>
      </c>
      <c r="C191" s="47" t="s">
        <v>60</v>
      </c>
      <c r="D191" s="48">
        <f>D192+D204+D205+D206</f>
        <v>876</v>
      </c>
      <c r="E191" s="48">
        <f>E192+E204+E205+E206</f>
        <v>107.91799999999999</v>
      </c>
      <c r="F191" s="50">
        <f>F192+F204+F205+F206</f>
        <v>89.018000000000001</v>
      </c>
      <c r="G191" s="50">
        <f>G192+G204+G205+G206</f>
        <v>84.267660000000006</v>
      </c>
      <c r="H191" s="51">
        <f t="shared" si="14"/>
        <v>0.94663618593992238</v>
      </c>
      <c r="I191" s="51">
        <f t="shared" si="13"/>
        <v>0.78084897792768593</v>
      </c>
      <c r="K191" s="13"/>
    </row>
    <row r="192" spans="1:11" s="8" customFormat="1" ht="15.75" thickTop="1">
      <c r="A192" s="8" t="str">
        <f t="shared" si="15"/>
        <v>a</v>
      </c>
      <c r="B192" s="14" t="s">
        <v>5</v>
      </c>
      <c r="C192" s="27" t="s">
        <v>6</v>
      </c>
      <c r="D192" s="28">
        <f>SUM(D193:D203)</f>
        <v>876</v>
      </c>
      <c r="E192" s="28">
        <f>E193+E197+E199+E200+E201+E202+E203</f>
        <v>107.91799999999999</v>
      </c>
      <c r="F192" s="29">
        <f>F193+F197+F199+F200+F201+F202+F203</f>
        <v>89.018000000000001</v>
      </c>
      <c r="G192" s="29">
        <f>G193+G197+G199+G200+G201+G202+G203</f>
        <v>84.267660000000006</v>
      </c>
      <c r="H192" s="30">
        <f t="shared" si="14"/>
        <v>0.94663618593992238</v>
      </c>
      <c r="I192" s="30">
        <f t="shared" si="13"/>
        <v>0.78084897792768593</v>
      </c>
      <c r="K192" s="13"/>
    </row>
    <row r="193" spans="1:11" s="8" customFormat="1" ht="18">
      <c r="A193" s="8" t="str">
        <f t="shared" si="15"/>
        <v>a</v>
      </c>
      <c r="B193" s="19"/>
      <c r="C193" s="20" t="s">
        <v>7</v>
      </c>
      <c r="D193" s="24">
        <v>825</v>
      </c>
      <c r="E193" s="24">
        <v>60.667999999999999</v>
      </c>
      <c r="F193" s="25">
        <v>60.667999999999999</v>
      </c>
      <c r="G193" s="25">
        <f>SUM(G194:G196)</f>
        <v>60.667459999999998</v>
      </c>
      <c r="H193" s="26">
        <f t="shared" si="14"/>
        <v>0.99999109909672312</v>
      </c>
      <c r="I193" s="26">
        <f t="shared" si="13"/>
        <v>0.99999109909672312</v>
      </c>
      <c r="K193" s="13"/>
    </row>
    <row r="194" spans="1:11" s="8" customFormat="1" ht="18" hidden="1">
      <c r="A194" s="8" t="s">
        <v>233</v>
      </c>
      <c r="B194" s="19"/>
      <c r="C194" s="38" t="s">
        <v>29</v>
      </c>
      <c r="D194" s="24"/>
      <c r="E194" s="24"/>
      <c r="F194" s="25"/>
      <c r="G194" s="25">
        <v>60.667459999999998</v>
      </c>
      <c r="H194" s="26">
        <f t="shared" si="14"/>
        <v>0</v>
      </c>
      <c r="I194" s="26">
        <f t="shared" si="13"/>
        <v>0</v>
      </c>
      <c r="K194" s="13"/>
    </row>
    <row r="195" spans="1:11" s="8" customFormat="1" ht="18" hidden="1">
      <c r="A195" s="8" t="str">
        <f t="shared" si="15"/>
        <v>b</v>
      </c>
      <c r="B195" s="19"/>
      <c r="C195" s="38" t="s">
        <v>30</v>
      </c>
      <c r="D195" s="24"/>
      <c r="E195" s="24"/>
      <c r="F195" s="25"/>
      <c r="G195" s="25">
        <v>0</v>
      </c>
      <c r="H195" s="26">
        <f t="shared" si="14"/>
        <v>0</v>
      </c>
      <c r="I195" s="26">
        <f t="shared" ref="I195:I258" si="16">IF(OR(E195="",E195=0),0,G195/E195)</f>
        <v>0</v>
      </c>
      <c r="K195" s="13"/>
    </row>
    <row r="196" spans="1:11" s="8" customFormat="1" ht="18" hidden="1">
      <c r="A196" s="8" t="str">
        <f t="shared" ref="A196:A259" si="17">IF((E196+F196+G196)&gt;0,"a","b")</f>
        <v>b</v>
      </c>
      <c r="B196" s="19"/>
      <c r="C196" s="38" t="s">
        <v>31</v>
      </c>
      <c r="D196" s="24"/>
      <c r="E196" s="24"/>
      <c r="F196" s="25"/>
      <c r="G196" s="25">
        <v>0</v>
      </c>
      <c r="H196" s="26">
        <f t="shared" ref="H196:H259" si="18">IF(OR(F196="",F196=0),0,G196/F196)</f>
        <v>0</v>
      </c>
      <c r="I196" s="26">
        <f t="shared" si="16"/>
        <v>0</v>
      </c>
      <c r="K196" s="13"/>
    </row>
    <row r="197" spans="1:11" s="8" customFormat="1" ht="18">
      <c r="A197" s="8" t="str">
        <f t="shared" si="17"/>
        <v>a</v>
      </c>
      <c r="B197" s="19" t="s">
        <v>5</v>
      </c>
      <c r="C197" s="20" t="s">
        <v>8</v>
      </c>
      <c r="D197" s="24">
        <v>46</v>
      </c>
      <c r="E197" s="24">
        <v>41.05</v>
      </c>
      <c r="F197" s="25">
        <v>23.75</v>
      </c>
      <c r="G197" s="25">
        <v>20.20468</v>
      </c>
      <c r="H197" s="26">
        <f t="shared" si="18"/>
        <v>0.85072336842105267</v>
      </c>
      <c r="I197" s="26">
        <f t="shared" si="16"/>
        <v>0.49219683313032891</v>
      </c>
      <c r="K197" s="13"/>
    </row>
    <row r="198" spans="1:11" s="8" customFormat="1" ht="36" hidden="1">
      <c r="A198" s="8" t="str">
        <f t="shared" si="17"/>
        <v>b</v>
      </c>
      <c r="B198" s="19"/>
      <c r="C198" s="38" t="s">
        <v>33</v>
      </c>
      <c r="D198" s="24"/>
      <c r="E198" s="24"/>
      <c r="F198" s="25"/>
      <c r="G198" s="25">
        <v>0</v>
      </c>
      <c r="H198" s="26">
        <f t="shared" si="18"/>
        <v>0</v>
      </c>
      <c r="I198" s="26">
        <f t="shared" si="16"/>
        <v>0</v>
      </c>
      <c r="K198" s="13"/>
    </row>
    <row r="199" spans="1:11" s="8" customFormat="1" ht="18" hidden="1">
      <c r="A199" s="8" t="str">
        <f t="shared" si="17"/>
        <v>b</v>
      </c>
      <c r="B199" s="19" t="s">
        <v>5</v>
      </c>
      <c r="C199" s="20" t="s">
        <v>9</v>
      </c>
      <c r="D199" s="24">
        <v>0</v>
      </c>
      <c r="E199" s="24">
        <v>0</v>
      </c>
      <c r="F199" s="25">
        <v>0</v>
      </c>
      <c r="G199" s="25">
        <v>0</v>
      </c>
      <c r="H199" s="26">
        <f t="shared" si="18"/>
        <v>0</v>
      </c>
      <c r="I199" s="26">
        <f t="shared" si="16"/>
        <v>0</v>
      </c>
      <c r="K199" s="13"/>
    </row>
    <row r="200" spans="1:11" s="8" customFormat="1" ht="18" hidden="1">
      <c r="A200" s="8" t="str">
        <f t="shared" si="17"/>
        <v>b</v>
      </c>
      <c r="B200" s="19" t="s">
        <v>5</v>
      </c>
      <c r="C200" s="20" t="s">
        <v>10</v>
      </c>
      <c r="D200" s="24">
        <v>0</v>
      </c>
      <c r="E200" s="24">
        <v>0</v>
      </c>
      <c r="F200" s="25">
        <v>0</v>
      </c>
      <c r="G200" s="25">
        <v>0</v>
      </c>
      <c r="H200" s="26">
        <f t="shared" si="18"/>
        <v>0</v>
      </c>
      <c r="I200" s="26">
        <f t="shared" si="16"/>
        <v>0</v>
      </c>
      <c r="K200" s="13"/>
    </row>
    <row r="201" spans="1:11" s="8" customFormat="1" ht="18" hidden="1">
      <c r="A201" s="8" t="str">
        <f t="shared" si="17"/>
        <v>b</v>
      </c>
      <c r="B201" s="19" t="s">
        <v>5</v>
      </c>
      <c r="C201" s="20" t="s">
        <v>11</v>
      </c>
      <c r="D201" s="24">
        <v>0</v>
      </c>
      <c r="E201" s="24">
        <v>0</v>
      </c>
      <c r="F201" s="25">
        <v>0</v>
      </c>
      <c r="G201" s="25">
        <v>0</v>
      </c>
      <c r="H201" s="26">
        <f t="shared" si="18"/>
        <v>0</v>
      </c>
      <c r="I201" s="26">
        <f t="shared" si="16"/>
        <v>0</v>
      </c>
      <c r="K201" s="13"/>
    </row>
    <row r="202" spans="1:11" s="8" customFormat="1" ht="18">
      <c r="A202" s="8" t="str">
        <f t="shared" si="17"/>
        <v>a</v>
      </c>
      <c r="B202" s="19" t="s">
        <v>5</v>
      </c>
      <c r="C202" s="20" t="s">
        <v>12</v>
      </c>
      <c r="D202" s="24">
        <v>5</v>
      </c>
      <c r="E202" s="24">
        <v>5</v>
      </c>
      <c r="F202" s="25">
        <v>4</v>
      </c>
      <c r="G202" s="25">
        <v>2.8509600000000002</v>
      </c>
      <c r="H202" s="26">
        <f t="shared" si="18"/>
        <v>0.71274000000000004</v>
      </c>
      <c r="I202" s="26">
        <f t="shared" si="16"/>
        <v>0.57019200000000003</v>
      </c>
      <c r="K202" s="13"/>
    </row>
    <row r="203" spans="1:11" s="8" customFormat="1" ht="18.75" thickBot="1">
      <c r="A203" s="8" t="str">
        <f t="shared" si="17"/>
        <v>a</v>
      </c>
      <c r="B203" s="19" t="s">
        <v>5</v>
      </c>
      <c r="C203" s="20" t="s">
        <v>13</v>
      </c>
      <c r="D203" s="24">
        <v>0</v>
      </c>
      <c r="E203" s="24">
        <v>1.2</v>
      </c>
      <c r="F203" s="25">
        <v>0.6</v>
      </c>
      <c r="G203" s="25">
        <v>0.54455999999999993</v>
      </c>
      <c r="H203" s="26">
        <f t="shared" si="18"/>
        <v>0.90759999999999996</v>
      </c>
      <c r="I203" s="26">
        <f t="shared" si="16"/>
        <v>0.45379999999999998</v>
      </c>
      <c r="K203" s="13"/>
    </row>
    <row r="204" spans="1:11" s="8" customFormat="1" ht="30.75" hidden="1" thickBot="1">
      <c r="A204" s="8" t="str">
        <f t="shared" si="17"/>
        <v>b</v>
      </c>
      <c r="B204" s="14" t="s">
        <v>5</v>
      </c>
      <c r="C204" s="27" t="s">
        <v>14</v>
      </c>
      <c r="D204" s="28">
        <v>0</v>
      </c>
      <c r="E204" s="28">
        <v>0</v>
      </c>
      <c r="F204" s="29">
        <v>0</v>
      </c>
      <c r="G204" s="29">
        <v>0</v>
      </c>
      <c r="H204" s="30">
        <f t="shared" si="18"/>
        <v>0</v>
      </c>
      <c r="I204" s="30">
        <f t="shared" si="16"/>
        <v>0</v>
      </c>
      <c r="K204" s="13"/>
    </row>
    <row r="205" spans="1:11" s="8" customFormat="1" ht="15.75" hidden="1" thickBot="1">
      <c r="A205" s="8" t="str">
        <f t="shared" si="17"/>
        <v>b</v>
      </c>
      <c r="B205" s="14" t="s">
        <v>5</v>
      </c>
      <c r="C205" s="27" t="s">
        <v>15</v>
      </c>
      <c r="D205" s="28">
        <v>0</v>
      </c>
      <c r="E205" s="28">
        <v>0</v>
      </c>
      <c r="F205" s="29">
        <v>0</v>
      </c>
      <c r="G205" s="29">
        <v>0</v>
      </c>
      <c r="H205" s="30">
        <f t="shared" si="18"/>
        <v>0</v>
      </c>
      <c r="I205" s="30">
        <f t="shared" si="16"/>
        <v>0</v>
      </c>
      <c r="K205" s="13"/>
    </row>
    <row r="206" spans="1:11" s="8" customFormat="1" ht="15.75" hidden="1" thickBot="1">
      <c r="A206" s="8" t="str">
        <f t="shared" si="17"/>
        <v>b</v>
      </c>
      <c r="B206" s="31" t="s">
        <v>5</v>
      </c>
      <c r="C206" s="40" t="s">
        <v>16</v>
      </c>
      <c r="D206" s="41">
        <v>0</v>
      </c>
      <c r="E206" s="41">
        <v>0</v>
      </c>
      <c r="F206" s="42">
        <v>0</v>
      </c>
      <c r="G206" s="42">
        <v>0</v>
      </c>
      <c r="H206" s="43">
        <f t="shared" si="18"/>
        <v>0</v>
      </c>
      <c r="I206" s="43">
        <f t="shared" si="16"/>
        <v>0</v>
      </c>
      <c r="K206" s="13"/>
    </row>
    <row r="207" spans="1:11" s="8" customFormat="1" ht="61.5" thickTop="1" thickBot="1">
      <c r="A207" s="8" t="str">
        <f t="shared" si="17"/>
        <v>a</v>
      </c>
      <c r="B207" s="9" t="s">
        <v>61</v>
      </c>
      <c r="C207" s="47" t="s">
        <v>62</v>
      </c>
      <c r="D207" s="48">
        <f>D208+D220+D221+D222</f>
        <v>1149</v>
      </c>
      <c r="E207" s="48">
        <f>E208+E220+E221+E222</f>
        <v>141.54000000000002</v>
      </c>
      <c r="F207" s="50">
        <f>F208+F220+F221+F222</f>
        <v>126.04</v>
      </c>
      <c r="G207" s="50">
        <f>G208+G220+G221+G222</f>
        <v>113.48407999999999</v>
      </c>
      <c r="H207" s="51">
        <f t="shared" si="18"/>
        <v>0.90038146620120585</v>
      </c>
      <c r="I207" s="51">
        <f t="shared" si="16"/>
        <v>0.8017809806415146</v>
      </c>
      <c r="K207" s="13"/>
    </row>
    <row r="208" spans="1:11" s="8" customFormat="1" ht="15.75" thickTop="1">
      <c r="A208" s="8" t="str">
        <f t="shared" si="17"/>
        <v>a</v>
      </c>
      <c r="B208" s="14" t="s">
        <v>5</v>
      </c>
      <c r="C208" s="27" t="s">
        <v>6</v>
      </c>
      <c r="D208" s="28">
        <f>SUM(D209:D219)</f>
        <v>1149</v>
      </c>
      <c r="E208" s="28">
        <f>E209+E213+E215+E216+E217+E218+E219</f>
        <v>141.54000000000002</v>
      </c>
      <c r="F208" s="29">
        <f>F209+F213+F215+F216+F217+F218+F219</f>
        <v>126.04</v>
      </c>
      <c r="G208" s="29">
        <f>G209+G213+G215+G216+G217+G218+G219</f>
        <v>113.48407999999999</v>
      </c>
      <c r="H208" s="30">
        <f t="shared" si="18"/>
        <v>0.90038146620120585</v>
      </c>
      <c r="I208" s="30">
        <f t="shared" si="16"/>
        <v>0.8017809806415146</v>
      </c>
      <c r="K208" s="13"/>
    </row>
    <row r="209" spans="1:11" s="8" customFormat="1" ht="18">
      <c r="A209" s="8" t="str">
        <f t="shared" si="17"/>
        <v>a</v>
      </c>
      <c r="B209" s="19" t="s">
        <v>5</v>
      </c>
      <c r="C209" s="20" t="s">
        <v>7</v>
      </c>
      <c r="D209" s="24">
        <v>1095</v>
      </c>
      <c r="E209" s="24">
        <v>86.04</v>
      </c>
      <c r="F209" s="25">
        <v>86.04</v>
      </c>
      <c r="G209" s="25">
        <f>SUM(G210:G212)</f>
        <v>86.039760000000001</v>
      </c>
      <c r="H209" s="26">
        <f t="shared" si="18"/>
        <v>0.99999721059972102</v>
      </c>
      <c r="I209" s="26">
        <f t="shared" si="16"/>
        <v>0.99999721059972102</v>
      </c>
      <c r="K209" s="13"/>
    </row>
    <row r="210" spans="1:11" s="8" customFormat="1" ht="18" hidden="1">
      <c r="A210" s="8" t="s">
        <v>233</v>
      </c>
      <c r="B210" s="19"/>
      <c r="C210" s="38" t="s">
        <v>29</v>
      </c>
      <c r="D210" s="24"/>
      <c r="E210" s="24"/>
      <c r="F210" s="25"/>
      <c r="G210" s="25">
        <v>86.039760000000001</v>
      </c>
      <c r="H210" s="26">
        <f t="shared" si="18"/>
        <v>0</v>
      </c>
      <c r="I210" s="26">
        <f t="shared" si="16"/>
        <v>0</v>
      </c>
      <c r="K210" s="13"/>
    </row>
    <row r="211" spans="1:11" s="8" customFormat="1" ht="18" hidden="1">
      <c r="A211" s="8" t="str">
        <f t="shared" si="17"/>
        <v>b</v>
      </c>
      <c r="B211" s="19"/>
      <c r="C211" s="38" t="s">
        <v>30</v>
      </c>
      <c r="D211" s="24"/>
      <c r="E211" s="24"/>
      <c r="F211" s="25"/>
      <c r="G211" s="25">
        <v>0</v>
      </c>
      <c r="H211" s="26">
        <f t="shared" si="18"/>
        <v>0</v>
      </c>
      <c r="I211" s="26">
        <f t="shared" si="16"/>
        <v>0</v>
      </c>
      <c r="K211" s="13"/>
    </row>
    <row r="212" spans="1:11" s="8" customFormat="1" ht="18" hidden="1">
      <c r="A212" s="8" t="str">
        <f t="shared" si="17"/>
        <v>b</v>
      </c>
      <c r="B212" s="19"/>
      <c r="C212" s="38" t="s">
        <v>31</v>
      </c>
      <c r="D212" s="24"/>
      <c r="E212" s="24"/>
      <c r="F212" s="25"/>
      <c r="G212" s="25">
        <v>0</v>
      </c>
      <c r="H212" s="26">
        <f t="shared" si="18"/>
        <v>0</v>
      </c>
      <c r="I212" s="26">
        <f t="shared" si="16"/>
        <v>0</v>
      </c>
      <c r="K212" s="13"/>
    </row>
    <row r="213" spans="1:11" s="8" customFormat="1" ht="18">
      <c r="A213" s="8" t="str">
        <f t="shared" si="17"/>
        <v>a</v>
      </c>
      <c r="B213" s="19" t="s">
        <v>5</v>
      </c>
      <c r="C213" s="20" t="s">
        <v>8</v>
      </c>
      <c r="D213" s="24">
        <v>45</v>
      </c>
      <c r="E213" s="24">
        <v>45</v>
      </c>
      <c r="F213" s="25">
        <v>31</v>
      </c>
      <c r="G213" s="25">
        <v>20.163709999999998</v>
      </c>
      <c r="H213" s="26">
        <f t="shared" si="18"/>
        <v>0.65044225806451605</v>
      </c>
      <c r="I213" s="26">
        <f t="shared" si="16"/>
        <v>0.44808244444444439</v>
      </c>
      <c r="K213" s="13"/>
    </row>
    <row r="214" spans="1:11" s="8" customFormat="1" ht="36" hidden="1">
      <c r="A214" s="8" t="str">
        <f t="shared" si="17"/>
        <v>b</v>
      </c>
      <c r="B214" s="19"/>
      <c r="C214" s="38" t="s">
        <v>33</v>
      </c>
      <c r="D214" s="24"/>
      <c r="E214" s="24"/>
      <c r="F214" s="25"/>
      <c r="G214" s="25">
        <v>0</v>
      </c>
      <c r="H214" s="26">
        <f t="shared" si="18"/>
        <v>0</v>
      </c>
      <c r="I214" s="26">
        <f t="shared" si="16"/>
        <v>0</v>
      </c>
      <c r="K214" s="13"/>
    </row>
    <row r="215" spans="1:11" s="8" customFormat="1" ht="18" hidden="1">
      <c r="A215" s="8" t="str">
        <f t="shared" si="17"/>
        <v>b</v>
      </c>
      <c r="B215" s="19" t="s">
        <v>5</v>
      </c>
      <c r="C215" s="20" t="s">
        <v>9</v>
      </c>
      <c r="D215" s="24">
        <v>0</v>
      </c>
      <c r="E215" s="24">
        <v>0</v>
      </c>
      <c r="F215" s="25">
        <v>0</v>
      </c>
      <c r="G215" s="25">
        <v>0</v>
      </c>
      <c r="H215" s="26">
        <f t="shared" si="18"/>
        <v>0</v>
      </c>
      <c r="I215" s="26">
        <f t="shared" si="16"/>
        <v>0</v>
      </c>
      <c r="K215" s="13"/>
    </row>
    <row r="216" spans="1:11" s="8" customFormat="1" ht="18" hidden="1">
      <c r="A216" s="8" t="str">
        <f t="shared" si="17"/>
        <v>b</v>
      </c>
      <c r="B216" s="19" t="s">
        <v>5</v>
      </c>
      <c r="C216" s="20" t="s">
        <v>10</v>
      </c>
      <c r="D216" s="24">
        <v>0</v>
      </c>
      <c r="E216" s="24">
        <v>0</v>
      </c>
      <c r="F216" s="25">
        <v>0</v>
      </c>
      <c r="G216" s="25">
        <v>0</v>
      </c>
      <c r="H216" s="26">
        <f t="shared" si="18"/>
        <v>0</v>
      </c>
      <c r="I216" s="26">
        <f t="shared" si="16"/>
        <v>0</v>
      </c>
      <c r="K216" s="13"/>
    </row>
    <row r="217" spans="1:11" s="8" customFormat="1" ht="18" hidden="1">
      <c r="A217" s="8" t="str">
        <f t="shared" si="17"/>
        <v>b</v>
      </c>
      <c r="B217" s="19" t="s">
        <v>5</v>
      </c>
      <c r="C217" s="20" t="s">
        <v>11</v>
      </c>
      <c r="D217" s="24">
        <v>0</v>
      </c>
      <c r="E217" s="24">
        <v>0</v>
      </c>
      <c r="F217" s="25">
        <v>0</v>
      </c>
      <c r="G217" s="25">
        <v>0</v>
      </c>
      <c r="H217" s="26">
        <f t="shared" si="18"/>
        <v>0</v>
      </c>
      <c r="I217" s="26">
        <f t="shared" si="16"/>
        <v>0</v>
      </c>
      <c r="K217" s="13"/>
    </row>
    <row r="218" spans="1:11" s="8" customFormat="1" ht="18">
      <c r="A218" s="8" t="str">
        <f t="shared" si="17"/>
        <v>a</v>
      </c>
      <c r="B218" s="19" t="s">
        <v>5</v>
      </c>
      <c r="C218" s="20" t="s">
        <v>12</v>
      </c>
      <c r="D218" s="24">
        <v>4</v>
      </c>
      <c r="E218" s="24">
        <v>5.5</v>
      </c>
      <c r="F218" s="25">
        <v>5</v>
      </c>
      <c r="G218" s="25">
        <v>4.86165</v>
      </c>
      <c r="H218" s="26">
        <f t="shared" si="18"/>
        <v>0.97233000000000003</v>
      </c>
      <c r="I218" s="26">
        <f t="shared" si="16"/>
        <v>0.88393636363636363</v>
      </c>
      <c r="K218" s="13"/>
    </row>
    <row r="219" spans="1:11" s="8" customFormat="1" ht="18.75" thickBot="1">
      <c r="A219" s="8" t="str">
        <f t="shared" si="17"/>
        <v>a</v>
      </c>
      <c r="B219" s="19" t="s">
        <v>5</v>
      </c>
      <c r="C219" s="20" t="s">
        <v>13</v>
      </c>
      <c r="D219" s="24">
        <v>5</v>
      </c>
      <c r="E219" s="24">
        <v>5</v>
      </c>
      <c r="F219" s="25">
        <v>4</v>
      </c>
      <c r="G219" s="25">
        <v>2.4189600000000002</v>
      </c>
      <c r="H219" s="26">
        <f t="shared" si="18"/>
        <v>0.60474000000000006</v>
      </c>
      <c r="I219" s="26">
        <f t="shared" si="16"/>
        <v>0.48379200000000006</v>
      </c>
      <c r="K219" s="13"/>
    </row>
    <row r="220" spans="1:11" s="8" customFormat="1" ht="30.75" hidden="1" thickBot="1">
      <c r="A220" s="8" t="str">
        <f t="shared" si="17"/>
        <v>b</v>
      </c>
      <c r="B220" s="14" t="s">
        <v>5</v>
      </c>
      <c r="C220" s="27" t="s">
        <v>14</v>
      </c>
      <c r="D220" s="28">
        <v>0</v>
      </c>
      <c r="E220" s="28">
        <v>0</v>
      </c>
      <c r="F220" s="29">
        <v>0</v>
      </c>
      <c r="G220" s="29">
        <v>0</v>
      </c>
      <c r="H220" s="30">
        <f t="shared" si="18"/>
        <v>0</v>
      </c>
      <c r="I220" s="30">
        <f t="shared" si="16"/>
        <v>0</v>
      </c>
      <c r="K220" s="13"/>
    </row>
    <row r="221" spans="1:11" s="8" customFormat="1" ht="15.75" hidden="1" thickBot="1">
      <c r="A221" s="8" t="str">
        <f t="shared" si="17"/>
        <v>b</v>
      </c>
      <c r="B221" s="14" t="s">
        <v>5</v>
      </c>
      <c r="C221" s="27" t="s">
        <v>15</v>
      </c>
      <c r="D221" s="28">
        <v>0</v>
      </c>
      <c r="E221" s="28">
        <v>0</v>
      </c>
      <c r="F221" s="29">
        <v>0</v>
      </c>
      <c r="G221" s="29">
        <v>0</v>
      </c>
      <c r="H221" s="30">
        <f t="shared" si="18"/>
        <v>0</v>
      </c>
      <c r="I221" s="30">
        <f t="shared" si="16"/>
        <v>0</v>
      </c>
      <c r="K221" s="13"/>
    </row>
    <row r="222" spans="1:11" s="8" customFormat="1" ht="15.75" hidden="1" thickBot="1">
      <c r="A222" s="8" t="str">
        <f t="shared" si="17"/>
        <v>b</v>
      </c>
      <c r="B222" s="31" t="s">
        <v>5</v>
      </c>
      <c r="C222" s="40" t="s">
        <v>16</v>
      </c>
      <c r="D222" s="41">
        <v>0</v>
      </c>
      <c r="E222" s="41">
        <v>0</v>
      </c>
      <c r="F222" s="42">
        <v>0</v>
      </c>
      <c r="G222" s="42">
        <v>0</v>
      </c>
      <c r="H222" s="43">
        <f t="shared" si="18"/>
        <v>0</v>
      </c>
      <c r="I222" s="43">
        <f t="shared" si="16"/>
        <v>0</v>
      </c>
      <c r="K222" s="13"/>
    </row>
    <row r="223" spans="1:11" s="8" customFormat="1" ht="61.5" thickTop="1" thickBot="1">
      <c r="A223" s="8" t="str">
        <f t="shared" si="17"/>
        <v>a</v>
      </c>
      <c r="B223" s="9" t="s">
        <v>63</v>
      </c>
      <c r="C223" s="47" t="s">
        <v>64</v>
      </c>
      <c r="D223" s="48">
        <f>D224+D236+D237+D238</f>
        <v>707</v>
      </c>
      <c r="E223" s="48">
        <f>E224+E236+E237+E238</f>
        <v>87.525000000000006</v>
      </c>
      <c r="F223" s="50">
        <f>F224+F236+F237+F238</f>
        <v>72.793000000000006</v>
      </c>
      <c r="G223" s="50">
        <f>G224+G236+G237+G238</f>
        <v>68.609689999999986</v>
      </c>
      <c r="H223" s="51">
        <f t="shared" si="18"/>
        <v>0.94253142472490459</v>
      </c>
      <c r="I223" s="51">
        <f t="shared" si="16"/>
        <v>0.7838867752070835</v>
      </c>
      <c r="K223" s="13"/>
    </row>
    <row r="224" spans="1:11" s="8" customFormat="1" ht="15.75" thickTop="1">
      <c r="A224" s="8" t="str">
        <f t="shared" si="17"/>
        <v>a</v>
      </c>
      <c r="B224" s="14" t="s">
        <v>5</v>
      </c>
      <c r="C224" s="27" t="s">
        <v>6</v>
      </c>
      <c r="D224" s="28">
        <f>SUM(D225:D235)</f>
        <v>707</v>
      </c>
      <c r="E224" s="28">
        <f>E225+E229+E231+E232+E233+E234+E235</f>
        <v>87.525000000000006</v>
      </c>
      <c r="F224" s="29">
        <f>F225+F229+F231+F232+F233+F234+F235</f>
        <v>72.793000000000006</v>
      </c>
      <c r="G224" s="29">
        <f>G225+G229+G231+G232+G233+G234+G235</f>
        <v>68.609689999999986</v>
      </c>
      <c r="H224" s="30">
        <f t="shared" si="18"/>
        <v>0.94253142472490459</v>
      </c>
      <c r="I224" s="30">
        <f t="shared" si="16"/>
        <v>0.7838867752070835</v>
      </c>
      <c r="K224" s="13"/>
    </row>
    <row r="225" spans="1:11" s="8" customFormat="1" ht="18">
      <c r="A225" s="8" t="str">
        <f t="shared" si="17"/>
        <v>a</v>
      </c>
      <c r="B225" s="19"/>
      <c r="C225" s="20" t="s">
        <v>7</v>
      </c>
      <c r="D225" s="24">
        <v>672</v>
      </c>
      <c r="E225" s="24">
        <v>51.813000000000002</v>
      </c>
      <c r="F225" s="25">
        <v>51.813000000000002</v>
      </c>
      <c r="G225" s="25">
        <f>SUM(G226:G228)</f>
        <v>51.812589999999993</v>
      </c>
      <c r="H225" s="26">
        <f t="shared" si="18"/>
        <v>0.99999208692799091</v>
      </c>
      <c r="I225" s="26">
        <f t="shared" si="16"/>
        <v>0.99999208692799091</v>
      </c>
      <c r="K225" s="13"/>
    </row>
    <row r="226" spans="1:11" s="8" customFormat="1" ht="18" hidden="1">
      <c r="A226" s="8" t="s">
        <v>233</v>
      </c>
      <c r="B226" s="19"/>
      <c r="C226" s="38" t="s">
        <v>29</v>
      </c>
      <c r="D226" s="24"/>
      <c r="E226" s="24"/>
      <c r="F226" s="25"/>
      <c r="G226" s="25">
        <v>51.812589999999993</v>
      </c>
      <c r="H226" s="26">
        <f t="shared" si="18"/>
        <v>0</v>
      </c>
      <c r="I226" s="26">
        <f t="shared" si="16"/>
        <v>0</v>
      </c>
      <c r="K226" s="13"/>
    </row>
    <row r="227" spans="1:11" s="8" customFormat="1" ht="18" hidden="1">
      <c r="A227" s="8" t="str">
        <f t="shared" si="17"/>
        <v>b</v>
      </c>
      <c r="B227" s="19"/>
      <c r="C227" s="38" t="s">
        <v>30</v>
      </c>
      <c r="D227" s="24"/>
      <c r="E227" s="24"/>
      <c r="F227" s="25"/>
      <c r="G227" s="25">
        <v>0</v>
      </c>
      <c r="H227" s="26">
        <f t="shared" si="18"/>
        <v>0</v>
      </c>
      <c r="I227" s="26">
        <f t="shared" si="16"/>
        <v>0</v>
      </c>
      <c r="K227" s="13"/>
    </row>
    <row r="228" spans="1:11" s="8" customFormat="1" ht="18" hidden="1">
      <c r="A228" s="8" t="str">
        <f t="shared" si="17"/>
        <v>b</v>
      </c>
      <c r="B228" s="19"/>
      <c r="C228" s="38" t="s">
        <v>31</v>
      </c>
      <c r="D228" s="24"/>
      <c r="E228" s="24"/>
      <c r="F228" s="25"/>
      <c r="G228" s="25">
        <v>0</v>
      </c>
      <c r="H228" s="26">
        <f t="shared" si="18"/>
        <v>0</v>
      </c>
      <c r="I228" s="26">
        <f t="shared" si="16"/>
        <v>0</v>
      </c>
      <c r="K228" s="13"/>
    </row>
    <row r="229" spans="1:11" s="8" customFormat="1" ht="18">
      <c r="A229" s="8" t="str">
        <f t="shared" si="17"/>
        <v>a</v>
      </c>
      <c r="B229" s="19" t="s">
        <v>5</v>
      </c>
      <c r="C229" s="37" t="s">
        <v>32</v>
      </c>
      <c r="D229" s="24">
        <v>34</v>
      </c>
      <c r="E229" s="24">
        <v>34</v>
      </c>
      <c r="F229" s="25">
        <v>20</v>
      </c>
      <c r="G229" s="25">
        <v>16.535019999999999</v>
      </c>
      <c r="H229" s="26">
        <f t="shared" si="18"/>
        <v>0.82675100000000001</v>
      </c>
      <c r="I229" s="26">
        <f t="shared" si="16"/>
        <v>0.4863241176470588</v>
      </c>
      <c r="K229" s="13"/>
    </row>
    <row r="230" spans="1:11" s="8" customFormat="1" ht="36" hidden="1">
      <c r="A230" s="8" t="str">
        <f t="shared" si="17"/>
        <v>b</v>
      </c>
      <c r="B230" s="19"/>
      <c r="C230" s="38" t="s">
        <v>33</v>
      </c>
      <c r="D230" s="24"/>
      <c r="E230" s="24"/>
      <c r="F230" s="25"/>
      <c r="G230" s="25">
        <v>0</v>
      </c>
      <c r="H230" s="26">
        <f t="shared" si="18"/>
        <v>0</v>
      </c>
      <c r="I230" s="26">
        <f t="shared" si="16"/>
        <v>0</v>
      </c>
      <c r="K230" s="13"/>
    </row>
    <row r="231" spans="1:11" s="8" customFormat="1" ht="18" hidden="1">
      <c r="A231" s="8" t="str">
        <f t="shared" si="17"/>
        <v>b</v>
      </c>
      <c r="B231" s="19" t="s">
        <v>5</v>
      </c>
      <c r="C231" s="20" t="s">
        <v>9</v>
      </c>
      <c r="D231" s="24">
        <v>0</v>
      </c>
      <c r="E231" s="24">
        <v>0</v>
      </c>
      <c r="F231" s="25">
        <v>0</v>
      </c>
      <c r="G231" s="25">
        <v>0</v>
      </c>
      <c r="H231" s="26">
        <f t="shared" si="18"/>
        <v>0</v>
      </c>
      <c r="I231" s="26">
        <f t="shared" si="16"/>
        <v>0</v>
      </c>
      <c r="K231" s="13"/>
    </row>
    <row r="232" spans="1:11" s="8" customFormat="1" ht="18" hidden="1">
      <c r="A232" s="8" t="str">
        <f t="shared" si="17"/>
        <v>b</v>
      </c>
      <c r="B232" s="19" t="s">
        <v>5</v>
      </c>
      <c r="C232" s="20" t="s">
        <v>10</v>
      </c>
      <c r="D232" s="24">
        <v>0</v>
      </c>
      <c r="E232" s="24">
        <v>0</v>
      </c>
      <c r="F232" s="25">
        <v>0</v>
      </c>
      <c r="G232" s="25">
        <v>0</v>
      </c>
      <c r="H232" s="26">
        <f t="shared" si="18"/>
        <v>0</v>
      </c>
      <c r="I232" s="26">
        <f t="shared" si="16"/>
        <v>0</v>
      </c>
      <c r="K232" s="13"/>
    </row>
    <row r="233" spans="1:11" s="8" customFormat="1" ht="18" hidden="1">
      <c r="A233" s="8" t="str">
        <f t="shared" si="17"/>
        <v>b</v>
      </c>
      <c r="B233" s="19" t="s">
        <v>5</v>
      </c>
      <c r="C233" s="20" t="s">
        <v>11</v>
      </c>
      <c r="D233" s="24">
        <v>0</v>
      </c>
      <c r="E233" s="24">
        <v>0</v>
      </c>
      <c r="F233" s="25">
        <v>0</v>
      </c>
      <c r="G233" s="25">
        <v>0</v>
      </c>
      <c r="H233" s="26">
        <f t="shared" si="18"/>
        <v>0</v>
      </c>
      <c r="I233" s="26">
        <f t="shared" si="16"/>
        <v>0</v>
      </c>
      <c r="K233" s="13"/>
    </row>
    <row r="234" spans="1:11" s="8" customFormat="1" ht="18">
      <c r="A234" s="8" t="str">
        <f t="shared" si="17"/>
        <v>a</v>
      </c>
      <c r="B234" s="19" t="s">
        <v>5</v>
      </c>
      <c r="C234" s="20" t="s">
        <v>12</v>
      </c>
      <c r="D234" s="24">
        <v>1</v>
      </c>
      <c r="E234" s="52">
        <v>1</v>
      </c>
      <c r="F234" s="25">
        <v>0.8</v>
      </c>
      <c r="G234" s="25">
        <v>0.11576</v>
      </c>
      <c r="H234" s="26">
        <f t="shared" si="18"/>
        <v>0.1447</v>
      </c>
      <c r="I234" s="26">
        <f t="shared" si="16"/>
        <v>0.11576</v>
      </c>
      <c r="K234" s="13"/>
    </row>
    <row r="235" spans="1:11" s="8" customFormat="1" ht="18.75" thickBot="1">
      <c r="A235" s="8" t="str">
        <f t="shared" si="17"/>
        <v>a</v>
      </c>
      <c r="B235" s="19" t="s">
        <v>5</v>
      </c>
      <c r="C235" s="20" t="s">
        <v>13</v>
      </c>
      <c r="D235" s="24">
        <v>0</v>
      </c>
      <c r="E235" s="52">
        <v>0.71199999999999997</v>
      </c>
      <c r="F235" s="25">
        <v>0.18</v>
      </c>
      <c r="G235" s="25">
        <v>0.14632000000000001</v>
      </c>
      <c r="H235" s="26">
        <f t="shared" si="18"/>
        <v>0.81288888888888899</v>
      </c>
      <c r="I235" s="26">
        <f t="shared" si="16"/>
        <v>0.20550561797752812</v>
      </c>
      <c r="K235" s="13"/>
    </row>
    <row r="236" spans="1:11" s="8" customFormat="1" ht="30.75" hidden="1" thickBot="1">
      <c r="A236" s="8" t="str">
        <f t="shared" si="17"/>
        <v>b</v>
      </c>
      <c r="B236" s="14" t="s">
        <v>5</v>
      </c>
      <c r="C236" s="27" t="s">
        <v>14</v>
      </c>
      <c r="D236" s="28">
        <v>0</v>
      </c>
      <c r="E236" s="28">
        <v>0</v>
      </c>
      <c r="F236" s="29">
        <v>0</v>
      </c>
      <c r="G236" s="29">
        <v>0</v>
      </c>
      <c r="H236" s="30">
        <f t="shared" si="18"/>
        <v>0</v>
      </c>
      <c r="I236" s="30">
        <f t="shared" si="16"/>
        <v>0</v>
      </c>
      <c r="K236" s="13"/>
    </row>
    <row r="237" spans="1:11" s="8" customFormat="1" ht="15.75" hidden="1" thickBot="1">
      <c r="A237" s="8" t="str">
        <f t="shared" si="17"/>
        <v>b</v>
      </c>
      <c r="B237" s="14" t="s">
        <v>5</v>
      </c>
      <c r="C237" s="27" t="s">
        <v>15</v>
      </c>
      <c r="D237" s="28">
        <v>0</v>
      </c>
      <c r="E237" s="28">
        <v>0</v>
      </c>
      <c r="F237" s="29">
        <v>0</v>
      </c>
      <c r="G237" s="29">
        <v>0</v>
      </c>
      <c r="H237" s="30">
        <f t="shared" si="18"/>
        <v>0</v>
      </c>
      <c r="I237" s="30">
        <f t="shared" si="16"/>
        <v>0</v>
      </c>
      <c r="K237" s="13"/>
    </row>
    <row r="238" spans="1:11" s="8" customFormat="1" ht="15.75" hidden="1" thickBot="1">
      <c r="A238" s="8" t="str">
        <f t="shared" si="17"/>
        <v>b</v>
      </c>
      <c r="B238" s="31" t="s">
        <v>5</v>
      </c>
      <c r="C238" s="40" t="s">
        <v>16</v>
      </c>
      <c r="D238" s="41">
        <v>0</v>
      </c>
      <c r="E238" s="41">
        <v>0</v>
      </c>
      <c r="F238" s="42">
        <v>0</v>
      </c>
      <c r="G238" s="42">
        <v>0</v>
      </c>
      <c r="H238" s="43">
        <f t="shared" si="18"/>
        <v>0</v>
      </c>
      <c r="I238" s="43">
        <f t="shared" si="16"/>
        <v>0</v>
      </c>
      <c r="K238" s="13"/>
    </row>
    <row r="239" spans="1:11" s="8" customFormat="1" ht="61.5" thickTop="1" thickBot="1">
      <c r="A239" s="8" t="str">
        <f t="shared" si="17"/>
        <v>a</v>
      </c>
      <c r="B239" s="9" t="s">
        <v>65</v>
      </c>
      <c r="C239" s="47" t="s">
        <v>66</v>
      </c>
      <c r="D239" s="48">
        <f>D240+D252+D253+D254</f>
        <v>651</v>
      </c>
      <c r="E239" s="48">
        <f>E240+E252+E253+E254</f>
        <v>94.501000000000005</v>
      </c>
      <c r="F239" s="50">
        <f>F240+F252+F253+F254</f>
        <v>76.251000000000005</v>
      </c>
      <c r="G239" s="50">
        <f>G240+G252+G253+G254</f>
        <v>70.634859999999989</v>
      </c>
      <c r="H239" s="51">
        <f t="shared" si="18"/>
        <v>0.92634667086333278</v>
      </c>
      <c r="I239" s="51">
        <f t="shared" si="16"/>
        <v>0.7474509264452226</v>
      </c>
      <c r="K239" s="13"/>
    </row>
    <row r="240" spans="1:11" s="8" customFormat="1" ht="15.75" thickTop="1">
      <c r="A240" s="8" t="str">
        <f t="shared" si="17"/>
        <v>a</v>
      </c>
      <c r="B240" s="14" t="s">
        <v>5</v>
      </c>
      <c r="C240" s="27" t="s">
        <v>6</v>
      </c>
      <c r="D240" s="28">
        <f>SUM(D241:D251)</f>
        <v>651</v>
      </c>
      <c r="E240" s="28">
        <f>E241+E245+E247+E248+E249+E250+E251</f>
        <v>94.501000000000005</v>
      </c>
      <c r="F240" s="29">
        <f>F241+F245+F247+F248+F249+F250+F251</f>
        <v>76.251000000000005</v>
      </c>
      <c r="G240" s="29">
        <f>G241+G245+G247+G248+G249+G250+G251</f>
        <v>70.634859999999989</v>
      </c>
      <c r="H240" s="30">
        <f t="shared" si="18"/>
        <v>0.92634667086333278</v>
      </c>
      <c r="I240" s="30">
        <f t="shared" si="16"/>
        <v>0.7474509264452226</v>
      </c>
      <c r="K240" s="13"/>
    </row>
    <row r="241" spans="1:11" s="8" customFormat="1" ht="18">
      <c r="A241" s="8" t="str">
        <f t="shared" si="17"/>
        <v>a</v>
      </c>
      <c r="B241" s="19" t="s">
        <v>5</v>
      </c>
      <c r="C241" s="20" t="s">
        <v>7</v>
      </c>
      <c r="D241" s="24">
        <v>608</v>
      </c>
      <c r="E241" s="24">
        <v>48.500999999999998</v>
      </c>
      <c r="F241" s="25">
        <v>48.500999999999998</v>
      </c>
      <c r="G241" s="25">
        <f>SUM(G242:G244)</f>
        <v>48.500769999999996</v>
      </c>
      <c r="H241" s="26">
        <f t="shared" si="18"/>
        <v>0.99999525782973542</v>
      </c>
      <c r="I241" s="26">
        <f t="shared" si="16"/>
        <v>0.99999525782973542</v>
      </c>
      <c r="K241" s="13"/>
    </row>
    <row r="242" spans="1:11" s="8" customFormat="1" ht="18" hidden="1">
      <c r="A242" s="8" t="s">
        <v>233</v>
      </c>
      <c r="B242" s="19"/>
      <c r="C242" s="38" t="s">
        <v>29</v>
      </c>
      <c r="D242" s="24"/>
      <c r="E242" s="24"/>
      <c r="F242" s="25"/>
      <c r="G242" s="25">
        <v>48.500769999999996</v>
      </c>
      <c r="H242" s="26">
        <f t="shared" si="18"/>
        <v>0</v>
      </c>
      <c r="I242" s="26">
        <f t="shared" si="16"/>
        <v>0</v>
      </c>
      <c r="K242" s="13"/>
    </row>
    <row r="243" spans="1:11" s="8" customFormat="1" ht="18" hidden="1">
      <c r="A243" s="8" t="str">
        <f t="shared" si="17"/>
        <v>b</v>
      </c>
      <c r="B243" s="19"/>
      <c r="C243" s="38" t="s">
        <v>30</v>
      </c>
      <c r="D243" s="24"/>
      <c r="E243" s="24"/>
      <c r="F243" s="25"/>
      <c r="G243" s="25">
        <v>0</v>
      </c>
      <c r="H243" s="26">
        <f t="shared" si="18"/>
        <v>0</v>
      </c>
      <c r="I243" s="26">
        <f t="shared" si="16"/>
        <v>0</v>
      </c>
      <c r="K243" s="13"/>
    </row>
    <row r="244" spans="1:11" s="8" customFormat="1" ht="18" hidden="1">
      <c r="A244" s="8" t="str">
        <f t="shared" si="17"/>
        <v>b</v>
      </c>
      <c r="B244" s="19"/>
      <c r="C244" s="38" t="s">
        <v>31</v>
      </c>
      <c r="D244" s="24"/>
      <c r="E244" s="24"/>
      <c r="F244" s="25"/>
      <c r="G244" s="25">
        <v>0</v>
      </c>
      <c r="H244" s="26">
        <f t="shared" si="18"/>
        <v>0</v>
      </c>
      <c r="I244" s="26">
        <f t="shared" si="16"/>
        <v>0</v>
      </c>
      <c r="K244" s="13"/>
    </row>
    <row r="245" spans="1:11" s="8" customFormat="1" ht="18">
      <c r="A245" s="8" t="str">
        <f t="shared" si="17"/>
        <v>a</v>
      </c>
      <c r="B245" s="19"/>
      <c r="C245" s="37" t="s">
        <v>32</v>
      </c>
      <c r="D245" s="24">
        <v>37</v>
      </c>
      <c r="E245" s="24">
        <v>39.5</v>
      </c>
      <c r="F245" s="25">
        <v>22.5</v>
      </c>
      <c r="G245" s="25">
        <v>17.400310000000001</v>
      </c>
      <c r="H245" s="26">
        <f t="shared" si="18"/>
        <v>0.77334711111111121</v>
      </c>
      <c r="I245" s="26">
        <f t="shared" si="16"/>
        <v>0.44051417721518987</v>
      </c>
      <c r="K245" s="13"/>
    </row>
    <row r="246" spans="1:11" s="8" customFormat="1" ht="36" hidden="1">
      <c r="A246" s="8" t="str">
        <f t="shared" si="17"/>
        <v>b</v>
      </c>
      <c r="B246" s="19"/>
      <c r="C246" s="38" t="s">
        <v>33</v>
      </c>
      <c r="D246" s="24"/>
      <c r="E246" s="24"/>
      <c r="F246" s="25"/>
      <c r="G246" s="25">
        <v>0</v>
      </c>
      <c r="H246" s="26">
        <f t="shared" si="18"/>
        <v>0</v>
      </c>
      <c r="I246" s="26">
        <f t="shared" si="16"/>
        <v>0</v>
      </c>
      <c r="K246" s="13"/>
    </row>
    <row r="247" spans="1:11" s="8" customFormat="1" ht="18" hidden="1">
      <c r="A247" s="8" t="str">
        <f t="shared" si="17"/>
        <v>b</v>
      </c>
      <c r="B247" s="19" t="s">
        <v>5</v>
      </c>
      <c r="C247" s="20" t="s">
        <v>9</v>
      </c>
      <c r="D247" s="24">
        <v>0</v>
      </c>
      <c r="E247" s="24">
        <v>0</v>
      </c>
      <c r="F247" s="25">
        <v>0</v>
      </c>
      <c r="G247" s="25">
        <v>0</v>
      </c>
      <c r="H247" s="26">
        <f t="shared" si="18"/>
        <v>0</v>
      </c>
      <c r="I247" s="26">
        <f t="shared" si="16"/>
        <v>0</v>
      </c>
      <c r="K247" s="13"/>
    </row>
    <row r="248" spans="1:11" s="8" customFormat="1" ht="18" hidden="1">
      <c r="A248" s="8" t="str">
        <f t="shared" si="17"/>
        <v>b</v>
      </c>
      <c r="B248" s="19" t="s">
        <v>5</v>
      </c>
      <c r="C248" s="20" t="s">
        <v>10</v>
      </c>
      <c r="D248" s="24">
        <v>0</v>
      </c>
      <c r="E248" s="24">
        <v>0</v>
      </c>
      <c r="F248" s="25">
        <v>0</v>
      </c>
      <c r="G248" s="25">
        <v>0</v>
      </c>
      <c r="H248" s="26">
        <f t="shared" si="18"/>
        <v>0</v>
      </c>
      <c r="I248" s="26">
        <f t="shared" si="16"/>
        <v>0</v>
      </c>
      <c r="K248" s="13"/>
    </row>
    <row r="249" spans="1:11" s="8" customFormat="1" ht="18" hidden="1">
      <c r="A249" s="8" t="str">
        <f t="shared" si="17"/>
        <v>b</v>
      </c>
      <c r="B249" s="19" t="s">
        <v>5</v>
      </c>
      <c r="C249" s="20" t="s">
        <v>11</v>
      </c>
      <c r="D249" s="24">
        <v>0</v>
      </c>
      <c r="E249" s="24">
        <v>0</v>
      </c>
      <c r="F249" s="25">
        <v>0</v>
      </c>
      <c r="G249" s="25">
        <v>0</v>
      </c>
      <c r="H249" s="26">
        <f t="shared" si="18"/>
        <v>0</v>
      </c>
      <c r="I249" s="26">
        <f t="shared" si="16"/>
        <v>0</v>
      </c>
      <c r="K249" s="13"/>
    </row>
    <row r="250" spans="1:11" s="8" customFormat="1" ht="18">
      <c r="A250" s="8" t="str">
        <f t="shared" si="17"/>
        <v>a</v>
      </c>
      <c r="B250" s="19" t="s">
        <v>5</v>
      </c>
      <c r="C250" s="20" t="s">
        <v>12</v>
      </c>
      <c r="D250" s="24">
        <v>6</v>
      </c>
      <c r="E250" s="24">
        <v>6</v>
      </c>
      <c r="F250" s="25">
        <v>5</v>
      </c>
      <c r="G250" s="25">
        <v>4.6354300000000004</v>
      </c>
      <c r="H250" s="26">
        <f t="shared" si="18"/>
        <v>0.92708600000000008</v>
      </c>
      <c r="I250" s="26">
        <f t="shared" si="16"/>
        <v>0.77257166666666677</v>
      </c>
      <c r="K250" s="13"/>
    </row>
    <row r="251" spans="1:11" s="8" customFormat="1" ht="18.75" thickBot="1">
      <c r="A251" s="8" t="str">
        <f t="shared" si="17"/>
        <v>a</v>
      </c>
      <c r="B251" s="19" t="s">
        <v>5</v>
      </c>
      <c r="C251" s="20" t="s">
        <v>13</v>
      </c>
      <c r="D251" s="24">
        <v>0</v>
      </c>
      <c r="E251" s="24">
        <v>0.5</v>
      </c>
      <c r="F251" s="25">
        <v>0.25</v>
      </c>
      <c r="G251" s="25">
        <v>9.8349999999999993E-2</v>
      </c>
      <c r="H251" s="26">
        <f t="shared" si="18"/>
        <v>0.39339999999999997</v>
      </c>
      <c r="I251" s="26">
        <f t="shared" si="16"/>
        <v>0.19669999999999999</v>
      </c>
      <c r="K251" s="13"/>
    </row>
    <row r="252" spans="1:11" s="8" customFormat="1" ht="30.75" hidden="1" thickBot="1">
      <c r="A252" s="8" t="str">
        <f t="shared" si="17"/>
        <v>b</v>
      </c>
      <c r="B252" s="14" t="s">
        <v>5</v>
      </c>
      <c r="C252" s="27" t="s">
        <v>14</v>
      </c>
      <c r="D252" s="28">
        <v>0</v>
      </c>
      <c r="E252" s="28">
        <v>0</v>
      </c>
      <c r="F252" s="29">
        <v>0</v>
      </c>
      <c r="G252" s="29">
        <v>0</v>
      </c>
      <c r="H252" s="30">
        <f t="shared" si="18"/>
        <v>0</v>
      </c>
      <c r="I252" s="30">
        <f t="shared" si="16"/>
        <v>0</v>
      </c>
      <c r="K252" s="13"/>
    </row>
    <row r="253" spans="1:11" s="8" customFormat="1" ht="15.75" hidden="1" thickBot="1">
      <c r="A253" s="8" t="str">
        <f t="shared" si="17"/>
        <v>b</v>
      </c>
      <c r="B253" s="14" t="s">
        <v>5</v>
      </c>
      <c r="C253" s="27" t="s">
        <v>15</v>
      </c>
      <c r="D253" s="28">
        <v>0</v>
      </c>
      <c r="E253" s="28">
        <v>0</v>
      </c>
      <c r="F253" s="29">
        <v>0</v>
      </c>
      <c r="G253" s="29">
        <v>0</v>
      </c>
      <c r="H253" s="30">
        <f t="shared" si="18"/>
        <v>0</v>
      </c>
      <c r="I253" s="30">
        <f t="shared" si="16"/>
        <v>0</v>
      </c>
      <c r="K253" s="13"/>
    </row>
    <row r="254" spans="1:11" s="8" customFormat="1" ht="15.75" hidden="1" thickBot="1">
      <c r="A254" s="8" t="str">
        <f t="shared" si="17"/>
        <v>b</v>
      </c>
      <c r="B254" s="31" t="s">
        <v>5</v>
      </c>
      <c r="C254" s="40" t="s">
        <v>16</v>
      </c>
      <c r="D254" s="41">
        <v>0</v>
      </c>
      <c r="E254" s="41">
        <v>0</v>
      </c>
      <c r="F254" s="42">
        <v>0</v>
      </c>
      <c r="G254" s="42">
        <v>0</v>
      </c>
      <c r="H254" s="43">
        <f t="shared" si="18"/>
        <v>0</v>
      </c>
      <c r="I254" s="43">
        <f t="shared" si="16"/>
        <v>0</v>
      </c>
      <c r="K254" s="13"/>
    </row>
    <row r="255" spans="1:11" s="8" customFormat="1" ht="46.5" thickTop="1" thickBot="1">
      <c r="A255" s="8" t="str">
        <f t="shared" si="17"/>
        <v>a</v>
      </c>
      <c r="B255" s="9" t="s">
        <v>67</v>
      </c>
      <c r="C255" s="47" t="s">
        <v>68</v>
      </c>
      <c r="D255" s="48">
        <f>D256+D268+D269+D270</f>
        <v>539</v>
      </c>
      <c r="E255" s="48">
        <f>E256+E268+E269+E270</f>
        <v>62.55</v>
      </c>
      <c r="F255" s="50">
        <f>F256+F268+F269+F270</f>
        <v>55.609999999999992</v>
      </c>
      <c r="G255" s="50">
        <f>G256+G268+G269+G270</f>
        <v>51.91100999999999</v>
      </c>
      <c r="H255" s="51">
        <f t="shared" si="18"/>
        <v>0.93348336630102491</v>
      </c>
      <c r="I255" s="51">
        <f t="shared" si="16"/>
        <v>0.82991223021582727</v>
      </c>
      <c r="K255" s="13"/>
    </row>
    <row r="256" spans="1:11" s="8" customFormat="1" ht="15.75" thickTop="1">
      <c r="A256" s="8" t="str">
        <f t="shared" si="17"/>
        <v>a</v>
      </c>
      <c r="B256" s="14" t="s">
        <v>5</v>
      </c>
      <c r="C256" s="27" t="s">
        <v>6</v>
      </c>
      <c r="D256" s="28">
        <f>SUM(D257:D267)</f>
        <v>539</v>
      </c>
      <c r="E256" s="28">
        <f>E257+E261+E263+E264+E265+E266+E267</f>
        <v>62.55</v>
      </c>
      <c r="F256" s="29">
        <f>F257+F261+F263+F264+F265+F266+F267</f>
        <v>55.609999999999992</v>
      </c>
      <c r="G256" s="29">
        <f>G257+G261+G263+G264+G265+G266+G267</f>
        <v>51.91100999999999</v>
      </c>
      <c r="H256" s="30">
        <f t="shared" si="18"/>
        <v>0.93348336630102491</v>
      </c>
      <c r="I256" s="30">
        <f t="shared" si="16"/>
        <v>0.82991223021582727</v>
      </c>
      <c r="K256" s="13"/>
    </row>
    <row r="257" spans="1:11" s="8" customFormat="1" ht="18">
      <c r="A257" s="8" t="str">
        <f t="shared" si="17"/>
        <v>a</v>
      </c>
      <c r="B257" s="19" t="s">
        <v>5</v>
      </c>
      <c r="C257" s="20" t="s">
        <v>7</v>
      </c>
      <c r="D257" s="24">
        <v>515</v>
      </c>
      <c r="E257" s="24">
        <v>39.549999999999997</v>
      </c>
      <c r="F257" s="25">
        <v>39.549999999999997</v>
      </c>
      <c r="G257" s="25">
        <f>SUM(G258:G260)</f>
        <v>39.549999999999997</v>
      </c>
      <c r="H257" s="26">
        <f t="shared" si="18"/>
        <v>1</v>
      </c>
      <c r="I257" s="26">
        <f t="shared" si="16"/>
        <v>1</v>
      </c>
      <c r="K257" s="13"/>
    </row>
    <row r="258" spans="1:11" s="8" customFormat="1" ht="18" hidden="1">
      <c r="A258" s="8" t="s">
        <v>233</v>
      </c>
      <c r="B258" s="19"/>
      <c r="C258" s="38" t="s">
        <v>29</v>
      </c>
      <c r="D258" s="24"/>
      <c r="E258" s="24"/>
      <c r="F258" s="25"/>
      <c r="G258" s="25">
        <v>39.549999999999997</v>
      </c>
      <c r="H258" s="26">
        <f t="shared" si="18"/>
        <v>0</v>
      </c>
      <c r="I258" s="26">
        <f t="shared" si="16"/>
        <v>0</v>
      </c>
      <c r="K258" s="13"/>
    </row>
    <row r="259" spans="1:11" s="8" customFormat="1" ht="18" hidden="1">
      <c r="A259" s="8" t="str">
        <f t="shared" si="17"/>
        <v>b</v>
      </c>
      <c r="B259" s="19"/>
      <c r="C259" s="38" t="s">
        <v>30</v>
      </c>
      <c r="D259" s="24"/>
      <c r="E259" s="24"/>
      <c r="F259" s="25"/>
      <c r="G259" s="25">
        <v>0</v>
      </c>
      <c r="H259" s="26">
        <f t="shared" si="18"/>
        <v>0</v>
      </c>
      <c r="I259" s="26">
        <f t="shared" ref="I259:I322" si="19">IF(OR(E259="",E259=0),0,G259/E259)</f>
        <v>0</v>
      </c>
      <c r="K259" s="13"/>
    </row>
    <row r="260" spans="1:11" s="8" customFormat="1" ht="18" hidden="1">
      <c r="A260" s="8" t="str">
        <f t="shared" ref="A260:A323" si="20">IF((E260+F260+G260)&gt;0,"a","b")</f>
        <v>b</v>
      </c>
      <c r="B260" s="19"/>
      <c r="C260" s="38" t="s">
        <v>31</v>
      </c>
      <c r="D260" s="24"/>
      <c r="E260" s="24"/>
      <c r="F260" s="25"/>
      <c r="G260" s="25">
        <v>0</v>
      </c>
      <c r="H260" s="26">
        <f t="shared" ref="H260:H323" si="21">IF(OR(F260="",F260=0),0,G260/F260)</f>
        <v>0</v>
      </c>
      <c r="I260" s="26">
        <f t="shared" si="19"/>
        <v>0</v>
      </c>
      <c r="K260" s="13"/>
    </row>
    <row r="261" spans="1:11" s="8" customFormat="1" ht="18">
      <c r="A261" s="8" t="str">
        <f t="shared" si="20"/>
        <v>a</v>
      </c>
      <c r="B261" s="19" t="s">
        <v>5</v>
      </c>
      <c r="C261" s="37" t="s">
        <v>32</v>
      </c>
      <c r="D261" s="24">
        <v>21</v>
      </c>
      <c r="E261" s="24">
        <v>19.68</v>
      </c>
      <c r="F261" s="25">
        <v>13.4</v>
      </c>
      <c r="G261" s="25">
        <v>10.59132</v>
      </c>
      <c r="H261" s="26">
        <f t="shared" si="21"/>
        <v>0.79039701492537306</v>
      </c>
      <c r="I261" s="26">
        <f t="shared" si="19"/>
        <v>0.53817682926829269</v>
      </c>
      <c r="K261" s="13"/>
    </row>
    <row r="262" spans="1:11" s="8" customFormat="1" ht="36" hidden="1">
      <c r="A262" s="8" t="s">
        <v>233</v>
      </c>
      <c r="B262" s="19"/>
      <c r="C262" s="38" t="s">
        <v>33</v>
      </c>
      <c r="D262" s="24"/>
      <c r="E262" s="24"/>
      <c r="F262" s="25"/>
      <c r="G262" s="25">
        <v>0.12</v>
      </c>
      <c r="H262" s="26">
        <f t="shared" si="21"/>
        <v>0</v>
      </c>
      <c r="I262" s="26">
        <f t="shared" si="19"/>
        <v>0</v>
      </c>
      <c r="K262" s="13"/>
    </row>
    <row r="263" spans="1:11" s="8" customFormat="1" ht="18" hidden="1">
      <c r="A263" s="8" t="str">
        <f t="shared" si="20"/>
        <v>b</v>
      </c>
      <c r="B263" s="19" t="s">
        <v>5</v>
      </c>
      <c r="C263" s="20" t="s">
        <v>9</v>
      </c>
      <c r="D263" s="24">
        <v>0</v>
      </c>
      <c r="E263" s="24">
        <v>0</v>
      </c>
      <c r="F263" s="25">
        <v>0</v>
      </c>
      <c r="G263" s="25">
        <v>0</v>
      </c>
      <c r="H263" s="26">
        <f t="shared" si="21"/>
        <v>0</v>
      </c>
      <c r="I263" s="26">
        <f t="shared" si="19"/>
        <v>0</v>
      </c>
      <c r="K263" s="13"/>
    </row>
    <row r="264" spans="1:11" s="8" customFormat="1" ht="18" hidden="1">
      <c r="A264" s="8" t="str">
        <f t="shared" si="20"/>
        <v>b</v>
      </c>
      <c r="B264" s="19" t="s">
        <v>5</v>
      </c>
      <c r="C264" s="20" t="s">
        <v>10</v>
      </c>
      <c r="D264" s="24">
        <v>0</v>
      </c>
      <c r="E264" s="24">
        <v>0</v>
      </c>
      <c r="F264" s="25">
        <v>0</v>
      </c>
      <c r="G264" s="25">
        <v>0</v>
      </c>
      <c r="H264" s="26">
        <f t="shared" si="21"/>
        <v>0</v>
      </c>
      <c r="I264" s="26">
        <f t="shared" si="19"/>
        <v>0</v>
      </c>
      <c r="K264" s="13"/>
    </row>
    <row r="265" spans="1:11" s="8" customFormat="1" ht="18" hidden="1">
      <c r="A265" s="8" t="str">
        <f t="shared" si="20"/>
        <v>b</v>
      </c>
      <c r="B265" s="19" t="s">
        <v>5</v>
      </c>
      <c r="C265" s="20" t="s">
        <v>11</v>
      </c>
      <c r="D265" s="24">
        <v>0</v>
      </c>
      <c r="E265" s="24">
        <v>0</v>
      </c>
      <c r="F265" s="25">
        <v>0</v>
      </c>
      <c r="G265" s="25">
        <v>0</v>
      </c>
      <c r="H265" s="26">
        <f t="shared" si="21"/>
        <v>0</v>
      </c>
      <c r="I265" s="26">
        <f t="shared" si="19"/>
        <v>0</v>
      </c>
      <c r="K265" s="13"/>
    </row>
    <row r="266" spans="1:11" s="8" customFormat="1" ht="18">
      <c r="A266" s="8" t="str">
        <f t="shared" si="20"/>
        <v>a</v>
      </c>
      <c r="B266" s="19" t="s">
        <v>5</v>
      </c>
      <c r="C266" s="20" t="s">
        <v>12</v>
      </c>
      <c r="D266" s="24">
        <v>3</v>
      </c>
      <c r="E266" s="24">
        <v>3</v>
      </c>
      <c r="F266" s="25">
        <v>2.5</v>
      </c>
      <c r="G266" s="25">
        <v>1.6256900000000001</v>
      </c>
      <c r="H266" s="26">
        <f t="shared" si="21"/>
        <v>0.65027600000000008</v>
      </c>
      <c r="I266" s="26">
        <f t="shared" si="19"/>
        <v>0.54189666666666669</v>
      </c>
      <c r="K266" s="13"/>
    </row>
    <row r="267" spans="1:11" s="8" customFormat="1" ht="18.75" thickBot="1">
      <c r="A267" s="8" t="str">
        <f t="shared" si="20"/>
        <v>a</v>
      </c>
      <c r="B267" s="19" t="s">
        <v>5</v>
      </c>
      <c r="C267" s="20" t="s">
        <v>13</v>
      </c>
      <c r="D267" s="24">
        <v>0</v>
      </c>
      <c r="E267" s="24">
        <v>0.32</v>
      </c>
      <c r="F267" s="25">
        <v>0.16</v>
      </c>
      <c r="G267" s="25">
        <v>0.14399999999999999</v>
      </c>
      <c r="H267" s="26">
        <f t="shared" si="21"/>
        <v>0.89999999999999991</v>
      </c>
      <c r="I267" s="26">
        <f t="shared" si="19"/>
        <v>0.44999999999999996</v>
      </c>
      <c r="K267" s="13"/>
    </row>
    <row r="268" spans="1:11" s="8" customFormat="1" ht="30.75" hidden="1" thickBot="1">
      <c r="A268" s="8" t="str">
        <f t="shared" si="20"/>
        <v>b</v>
      </c>
      <c r="B268" s="14" t="s">
        <v>5</v>
      </c>
      <c r="C268" s="27" t="s">
        <v>14</v>
      </c>
      <c r="D268" s="28">
        <v>0</v>
      </c>
      <c r="E268" s="28">
        <v>0</v>
      </c>
      <c r="F268" s="29">
        <v>0</v>
      </c>
      <c r="G268" s="29">
        <v>0</v>
      </c>
      <c r="H268" s="30">
        <f t="shared" si="21"/>
        <v>0</v>
      </c>
      <c r="I268" s="30">
        <f t="shared" si="19"/>
        <v>0</v>
      </c>
      <c r="K268" s="13"/>
    </row>
    <row r="269" spans="1:11" s="8" customFormat="1" ht="15.75" hidden="1" thickBot="1">
      <c r="A269" s="8" t="str">
        <f t="shared" si="20"/>
        <v>b</v>
      </c>
      <c r="B269" s="14" t="s">
        <v>5</v>
      </c>
      <c r="C269" s="27" t="s">
        <v>15</v>
      </c>
      <c r="D269" s="28">
        <v>0</v>
      </c>
      <c r="E269" s="28">
        <v>0</v>
      </c>
      <c r="F269" s="29">
        <v>0</v>
      </c>
      <c r="G269" s="29">
        <v>0</v>
      </c>
      <c r="H269" s="30">
        <f t="shared" si="21"/>
        <v>0</v>
      </c>
      <c r="I269" s="30">
        <f t="shared" si="19"/>
        <v>0</v>
      </c>
      <c r="K269" s="13"/>
    </row>
    <row r="270" spans="1:11" s="8" customFormat="1" ht="15.75" hidden="1" thickBot="1">
      <c r="A270" s="8" t="str">
        <f t="shared" si="20"/>
        <v>b</v>
      </c>
      <c r="B270" s="31" t="s">
        <v>5</v>
      </c>
      <c r="C270" s="40" t="s">
        <v>16</v>
      </c>
      <c r="D270" s="41">
        <v>0</v>
      </c>
      <c r="E270" s="41">
        <v>0</v>
      </c>
      <c r="F270" s="42">
        <v>0</v>
      </c>
      <c r="G270" s="42">
        <v>0</v>
      </c>
      <c r="H270" s="43">
        <f t="shared" si="21"/>
        <v>0</v>
      </c>
      <c r="I270" s="43">
        <f t="shared" si="19"/>
        <v>0</v>
      </c>
      <c r="K270" s="13"/>
    </row>
    <row r="271" spans="1:11" s="8" customFormat="1" ht="61.5" thickTop="1" thickBot="1">
      <c r="A271" s="8" t="str">
        <f t="shared" si="20"/>
        <v>a</v>
      </c>
      <c r="B271" s="9" t="s">
        <v>69</v>
      </c>
      <c r="C271" s="47" t="s">
        <v>70</v>
      </c>
      <c r="D271" s="48">
        <f>D272+D284+D285+D286</f>
        <v>433</v>
      </c>
      <c r="E271" s="48">
        <f>E272+E284+E285+E286</f>
        <v>48.465000000000003</v>
      </c>
      <c r="F271" s="50">
        <f>F272+F284+F285+F286</f>
        <v>43.965000000000003</v>
      </c>
      <c r="G271" s="50">
        <f>G272+G284+G285+G286</f>
        <v>40.785119999999999</v>
      </c>
      <c r="H271" s="51">
        <f t="shared" si="21"/>
        <v>0.92767246673490267</v>
      </c>
      <c r="I271" s="51">
        <f t="shared" si="19"/>
        <v>0.84153760445682446</v>
      </c>
      <c r="K271" s="13"/>
    </row>
    <row r="272" spans="1:11" s="8" customFormat="1" ht="15.75" thickTop="1">
      <c r="A272" s="8" t="str">
        <f t="shared" si="20"/>
        <v>a</v>
      </c>
      <c r="B272" s="14" t="s">
        <v>5</v>
      </c>
      <c r="C272" s="27" t="s">
        <v>6</v>
      </c>
      <c r="D272" s="28">
        <f>SUM(D273:D283)</f>
        <v>433</v>
      </c>
      <c r="E272" s="28">
        <f>E273+E277+E279+E280+E281+E282+E283</f>
        <v>48.465000000000003</v>
      </c>
      <c r="F272" s="29">
        <f>F273+F277+F279+F280+F281+F282+F283</f>
        <v>43.965000000000003</v>
      </c>
      <c r="G272" s="29">
        <f>G273+G277+G279+G280+G281+G282+G283</f>
        <v>40.785119999999999</v>
      </c>
      <c r="H272" s="30">
        <f t="shared" si="21"/>
        <v>0.92767246673490267</v>
      </c>
      <c r="I272" s="30">
        <f t="shared" si="19"/>
        <v>0.84153760445682446</v>
      </c>
      <c r="K272" s="13"/>
    </row>
    <row r="273" spans="1:11" s="8" customFormat="1" ht="18">
      <c r="A273" s="8" t="str">
        <f t="shared" si="20"/>
        <v>a</v>
      </c>
      <c r="B273" s="19" t="s">
        <v>5</v>
      </c>
      <c r="C273" s="20" t="s">
        <v>7</v>
      </c>
      <c r="D273" s="24">
        <v>418</v>
      </c>
      <c r="E273" s="24">
        <v>33.365000000000002</v>
      </c>
      <c r="F273" s="25">
        <v>33.365000000000002</v>
      </c>
      <c r="G273" s="25">
        <f>SUM(G274:G276)</f>
        <v>33.364440000000002</v>
      </c>
      <c r="H273" s="26">
        <f t="shared" si="21"/>
        <v>0.9999832159448524</v>
      </c>
      <c r="I273" s="26">
        <f t="shared" si="19"/>
        <v>0.9999832159448524</v>
      </c>
      <c r="K273" s="13"/>
    </row>
    <row r="274" spans="1:11" s="8" customFormat="1" ht="18" hidden="1">
      <c r="A274" s="8" t="s">
        <v>233</v>
      </c>
      <c r="B274" s="19"/>
      <c r="C274" s="38" t="s">
        <v>29</v>
      </c>
      <c r="D274" s="24"/>
      <c r="E274" s="24"/>
      <c r="F274" s="25"/>
      <c r="G274" s="25">
        <v>33.364440000000002</v>
      </c>
      <c r="H274" s="26">
        <f t="shared" si="21"/>
        <v>0</v>
      </c>
      <c r="I274" s="26">
        <f t="shared" si="19"/>
        <v>0</v>
      </c>
      <c r="K274" s="13"/>
    </row>
    <row r="275" spans="1:11" s="8" customFormat="1" ht="18" hidden="1">
      <c r="A275" s="8" t="str">
        <f t="shared" si="20"/>
        <v>b</v>
      </c>
      <c r="B275" s="19"/>
      <c r="C275" s="38" t="s">
        <v>30</v>
      </c>
      <c r="D275" s="24"/>
      <c r="E275" s="24"/>
      <c r="F275" s="25"/>
      <c r="G275" s="25">
        <v>0</v>
      </c>
      <c r="H275" s="26">
        <f t="shared" si="21"/>
        <v>0</v>
      </c>
      <c r="I275" s="26">
        <f t="shared" si="19"/>
        <v>0</v>
      </c>
      <c r="K275" s="13"/>
    </row>
    <row r="276" spans="1:11" s="8" customFormat="1" ht="18" hidden="1">
      <c r="A276" s="8" t="str">
        <f t="shared" si="20"/>
        <v>b</v>
      </c>
      <c r="B276" s="19"/>
      <c r="C276" s="38" t="s">
        <v>31</v>
      </c>
      <c r="D276" s="24"/>
      <c r="E276" s="24"/>
      <c r="F276" s="25"/>
      <c r="G276" s="25">
        <v>0</v>
      </c>
      <c r="H276" s="26">
        <f t="shared" si="21"/>
        <v>0</v>
      </c>
      <c r="I276" s="26">
        <f t="shared" si="19"/>
        <v>0</v>
      </c>
      <c r="K276" s="13"/>
    </row>
    <row r="277" spans="1:11" s="8" customFormat="1" ht="18">
      <c r="A277" s="8" t="str">
        <f t="shared" si="20"/>
        <v>a</v>
      </c>
      <c r="B277" s="19"/>
      <c r="C277" s="37" t="s">
        <v>32</v>
      </c>
      <c r="D277" s="24">
        <v>13</v>
      </c>
      <c r="E277" s="24">
        <v>13</v>
      </c>
      <c r="F277" s="25">
        <v>9</v>
      </c>
      <c r="G277" s="25">
        <v>7.1934300000000002</v>
      </c>
      <c r="H277" s="26">
        <f t="shared" si="21"/>
        <v>0.79927000000000004</v>
      </c>
      <c r="I277" s="26">
        <f t="shared" si="19"/>
        <v>0.55334076923076925</v>
      </c>
      <c r="K277" s="13"/>
    </row>
    <row r="278" spans="1:11" s="8" customFormat="1" ht="36" hidden="1">
      <c r="A278" s="8" t="str">
        <f t="shared" si="20"/>
        <v>b</v>
      </c>
      <c r="B278" s="19"/>
      <c r="C278" s="38" t="s">
        <v>33</v>
      </c>
      <c r="D278" s="24"/>
      <c r="E278" s="24"/>
      <c r="F278" s="25"/>
      <c r="G278" s="25">
        <v>0</v>
      </c>
      <c r="H278" s="26">
        <f t="shared" si="21"/>
        <v>0</v>
      </c>
      <c r="I278" s="26">
        <f t="shared" si="19"/>
        <v>0</v>
      </c>
      <c r="K278" s="13"/>
    </row>
    <row r="279" spans="1:11" s="8" customFormat="1" ht="18" hidden="1">
      <c r="A279" s="8" t="str">
        <f t="shared" si="20"/>
        <v>b</v>
      </c>
      <c r="B279" s="19" t="s">
        <v>5</v>
      </c>
      <c r="C279" s="20" t="s">
        <v>9</v>
      </c>
      <c r="D279" s="24">
        <v>0</v>
      </c>
      <c r="E279" s="24">
        <v>0</v>
      </c>
      <c r="F279" s="25">
        <v>0</v>
      </c>
      <c r="G279" s="25">
        <v>0</v>
      </c>
      <c r="H279" s="26">
        <f t="shared" si="21"/>
        <v>0</v>
      </c>
      <c r="I279" s="26">
        <f t="shared" si="19"/>
        <v>0</v>
      </c>
      <c r="K279" s="13"/>
    </row>
    <row r="280" spans="1:11" s="8" customFormat="1" ht="18" hidden="1">
      <c r="A280" s="8" t="str">
        <f t="shared" si="20"/>
        <v>b</v>
      </c>
      <c r="B280" s="19" t="s">
        <v>5</v>
      </c>
      <c r="C280" s="20" t="s">
        <v>10</v>
      </c>
      <c r="D280" s="24">
        <v>0</v>
      </c>
      <c r="E280" s="24">
        <v>0</v>
      </c>
      <c r="F280" s="25">
        <v>0</v>
      </c>
      <c r="G280" s="25">
        <v>0</v>
      </c>
      <c r="H280" s="26">
        <f t="shared" si="21"/>
        <v>0</v>
      </c>
      <c r="I280" s="26">
        <f t="shared" si="19"/>
        <v>0</v>
      </c>
      <c r="K280" s="13"/>
    </row>
    <row r="281" spans="1:11" s="8" customFormat="1" ht="18" hidden="1">
      <c r="A281" s="8" t="str">
        <f t="shared" si="20"/>
        <v>b</v>
      </c>
      <c r="B281" s="19" t="s">
        <v>5</v>
      </c>
      <c r="C281" s="20" t="s">
        <v>11</v>
      </c>
      <c r="D281" s="24">
        <v>0</v>
      </c>
      <c r="E281" s="24">
        <v>0</v>
      </c>
      <c r="F281" s="25">
        <v>0</v>
      </c>
      <c r="G281" s="25">
        <v>0</v>
      </c>
      <c r="H281" s="26">
        <f t="shared" si="21"/>
        <v>0</v>
      </c>
      <c r="I281" s="26">
        <f t="shared" si="19"/>
        <v>0</v>
      </c>
      <c r="K281" s="13"/>
    </row>
    <row r="282" spans="1:11" s="8" customFormat="1" ht="18">
      <c r="A282" s="8" t="str">
        <f t="shared" si="20"/>
        <v>a</v>
      </c>
      <c r="B282" s="19" t="s">
        <v>5</v>
      </c>
      <c r="C282" s="20" t="s">
        <v>12</v>
      </c>
      <c r="D282" s="24">
        <v>2</v>
      </c>
      <c r="E282" s="24">
        <v>2</v>
      </c>
      <c r="F282" s="25">
        <v>1.5</v>
      </c>
      <c r="G282" s="25">
        <v>0.22725000000000001</v>
      </c>
      <c r="H282" s="26">
        <f t="shared" si="21"/>
        <v>0.1515</v>
      </c>
      <c r="I282" s="26">
        <f t="shared" si="19"/>
        <v>0.113625</v>
      </c>
      <c r="K282" s="13"/>
    </row>
    <row r="283" spans="1:11" s="8" customFormat="1" ht="18.75" thickBot="1">
      <c r="A283" s="8" t="str">
        <f t="shared" si="20"/>
        <v>a</v>
      </c>
      <c r="B283" s="19" t="s">
        <v>5</v>
      </c>
      <c r="C283" s="20" t="s">
        <v>13</v>
      </c>
      <c r="D283" s="24">
        <v>0</v>
      </c>
      <c r="E283" s="24">
        <v>0.1</v>
      </c>
      <c r="F283" s="25">
        <v>0.1</v>
      </c>
      <c r="G283" s="25">
        <v>0</v>
      </c>
      <c r="H283" s="26">
        <f t="shared" si="21"/>
        <v>0</v>
      </c>
      <c r="I283" s="26">
        <f t="shared" si="19"/>
        <v>0</v>
      </c>
      <c r="K283" s="13"/>
    </row>
    <row r="284" spans="1:11" s="8" customFormat="1" ht="30.75" hidden="1" thickBot="1">
      <c r="A284" s="8" t="str">
        <f t="shared" si="20"/>
        <v>b</v>
      </c>
      <c r="B284" s="14" t="s">
        <v>5</v>
      </c>
      <c r="C284" s="27" t="s">
        <v>14</v>
      </c>
      <c r="D284" s="28">
        <v>0</v>
      </c>
      <c r="E284" s="28">
        <v>0</v>
      </c>
      <c r="F284" s="29">
        <v>0</v>
      </c>
      <c r="G284" s="29">
        <v>0</v>
      </c>
      <c r="H284" s="30">
        <f t="shared" si="21"/>
        <v>0</v>
      </c>
      <c r="I284" s="30">
        <f t="shared" si="19"/>
        <v>0</v>
      </c>
      <c r="K284" s="13"/>
    </row>
    <row r="285" spans="1:11" s="8" customFormat="1" ht="15.75" hidden="1" thickBot="1">
      <c r="A285" s="8" t="str">
        <f t="shared" si="20"/>
        <v>b</v>
      </c>
      <c r="B285" s="14" t="s">
        <v>5</v>
      </c>
      <c r="C285" s="27" t="s">
        <v>15</v>
      </c>
      <c r="D285" s="28">
        <v>0</v>
      </c>
      <c r="E285" s="28">
        <v>0</v>
      </c>
      <c r="F285" s="29">
        <v>0</v>
      </c>
      <c r="G285" s="29">
        <v>0</v>
      </c>
      <c r="H285" s="30">
        <f t="shared" si="21"/>
        <v>0</v>
      </c>
      <c r="I285" s="30">
        <f t="shared" si="19"/>
        <v>0</v>
      </c>
      <c r="K285" s="13"/>
    </row>
    <row r="286" spans="1:11" s="8" customFormat="1" ht="15.75" hidden="1" thickBot="1">
      <c r="A286" s="8" t="str">
        <f t="shared" si="20"/>
        <v>b</v>
      </c>
      <c r="B286" s="31" t="s">
        <v>5</v>
      </c>
      <c r="C286" s="40" t="s">
        <v>16</v>
      </c>
      <c r="D286" s="41">
        <v>0</v>
      </c>
      <c r="E286" s="41">
        <v>0</v>
      </c>
      <c r="F286" s="42">
        <v>0</v>
      </c>
      <c r="G286" s="42">
        <v>0</v>
      </c>
      <c r="H286" s="43">
        <f t="shared" si="21"/>
        <v>0</v>
      </c>
      <c r="I286" s="43">
        <f t="shared" si="19"/>
        <v>0</v>
      </c>
      <c r="K286" s="13"/>
    </row>
    <row r="287" spans="1:11" s="8" customFormat="1" ht="46.5" thickTop="1" thickBot="1">
      <c r="A287" s="8" t="str">
        <f t="shared" si="20"/>
        <v>a</v>
      </c>
      <c r="B287" s="9" t="s">
        <v>71</v>
      </c>
      <c r="C287" s="47" t="s">
        <v>72</v>
      </c>
      <c r="D287" s="48">
        <f>D288+D300+D301+D302</f>
        <v>971</v>
      </c>
      <c r="E287" s="48">
        <f>E288+E300+E301+E302</f>
        <v>106.501</v>
      </c>
      <c r="F287" s="50">
        <f>F288+F300+F301+F302</f>
        <v>94.650999999999996</v>
      </c>
      <c r="G287" s="50">
        <f>G288+G300+G301+G302</f>
        <v>92.38727999999999</v>
      </c>
      <c r="H287" s="51">
        <f t="shared" si="21"/>
        <v>0.97608350677752997</v>
      </c>
      <c r="I287" s="51">
        <f t="shared" si="19"/>
        <v>0.86747805184927829</v>
      </c>
      <c r="K287" s="13"/>
    </row>
    <row r="288" spans="1:11" s="8" customFormat="1" ht="15.75" thickTop="1">
      <c r="A288" s="8" t="str">
        <f t="shared" si="20"/>
        <v>a</v>
      </c>
      <c r="B288" s="14" t="s">
        <v>5</v>
      </c>
      <c r="C288" s="27" t="s">
        <v>6</v>
      </c>
      <c r="D288" s="28">
        <f>SUM(D289:D299)</f>
        <v>971</v>
      </c>
      <c r="E288" s="28">
        <f>E289+E293+E295+E296+E297+E298+E299</f>
        <v>106.501</v>
      </c>
      <c r="F288" s="29">
        <f>F289+F293+F295+F296+F297+F298+F299</f>
        <v>94.650999999999996</v>
      </c>
      <c r="G288" s="29">
        <f>G289+G293+G295+G296+G297+G298+G299</f>
        <v>92.38727999999999</v>
      </c>
      <c r="H288" s="30">
        <f t="shared" si="21"/>
        <v>0.97608350677752997</v>
      </c>
      <c r="I288" s="30">
        <f t="shared" si="19"/>
        <v>0.86747805184927829</v>
      </c>
      <c r="K288" s="13"/>
    </row>
    <row r="289" spans="1:11" s="8" customFormat="1" ht="18">
      <c r="A289" s="8" t="str">
        <f t="shared" si="20"/>
        <v>a</v>
      </c>
      <c r="B289" s="19" t="s">
        <v>5</v>
      </c>
      <c r="C289" s="20" t="s">
        <v>7</v>
      </c>
      <c r="D289" s="24">
        <v>933</v>
      </c>
      <c r="E289" s="24">
        <v>73.650999999999996</v>
      </c>
      <c r="F289" s="25">
        <v>73.650999999999996</v>
      </c>
      <c r="G289" s="25">
        <f>SUM(G290:G292)</f>
        <v>73.650999999999996</v>
      </c>
      <c r="H289" s="26">
        <f t="shared" si="21"/>
        <v>1</v>
      </c>
      <c r="I289" s="26">
        <f t="shared" si="19"/>
        <v>1</v>
      </c>
      <c r="K289" s="13"/>
    </row>
    <row r="290" spans="1:11" s="8" customFormat="1" ht="18" hidden="1">
      <c r="A290" s="8" t="s">
        <v>233</v>
      </c>
      <c r="B290" s="19"/>
      <c r="C290" s="38" t="s">
        <v>29</v>
      </c>
      <c r="D290" s="24"/>
      <c r="E290" s="24"/>
      <c r="F290" s="25"/>
      <c r="G290" s="25">
        <v>73.650999999999996</v>
      </c>
      <c r="H290" s="26">
        <f t="shared" si="21"/>
        <v>0</v>
      </c>
      <c r="I290" s="26">
        <f t="shared" si="19"/>
        <v>0</v>
      </c>
      <c r="K290" s="13"/>
    </row>
    <row r="291" spans="1:11" s="8" customFormat="1" ht="18" hidden="1">
      <c r="A291" s="8" t="str">
        <f t="shared" si="20"/>
        <v>b</v>
      </c>
      <c r="B291" s="19"/>
      <c r="C291" s="38" t="s">
        <v>30</v>
      </c>
      <c r="D291" s="24"/>
      <c r="E291" s="24"/>
      <c r="F291" s="25"/>
      <c r="G291" s="25">
        <v>0</v>
      </c>
      <c r="H291" s="26">
        <f t="shared" si="21"/>
        <v>0</v>
      </c>
      <c r="I291" s="26">
        <f t="shared" si="19"/>
        <v>0</v>
      </c>
      <c r="K291" s="13"/>
    </row>
    <row r="292" spans="1:11" s="8" customFormat="1" ht="18" hidden="1">
      <c r="A292" s="8" t="str">
        <f t="shared" si="20"/>
        <v>b</v>
      </c>
      <c r="B292" s="19"/>
      <c r="C292" s="38" t="s">
        <v>31</v>
      </c>
      <c r="D292" s="24"/>
      <c r="E292" s="24"/>
      <c r="F292" s="25"/>
      <c r="G292" s="25">
        <v>0</v>
      </c>
      <c r="H292" s="26">
        <f t="shared" si="21"/>
        <v>0</v>
      </c>
      <c r="I292" s="26">
        <f t="shared" si="19"/>
        <v>0</v>
      </c>
      <c r="K292" s="13"/>
    </row>
    <row r="293" spans="1:11" s="8" customFormat="1" ht="18">
      <c r="A293" s="8" t="str">
        <f t="shared" si="20"/>
        <v>a</v>
      </c>
      <c r="B293" s="19" t="s">
        <v>5</v>
      </c>
      <c r="C293" s="37" t="s">
        <v>32</v>
      </c>
      <c r="D293" s="24">
        <v>35</v>
      </c>
      <c r="E293" s="24">
        <v>29.35</v>
      </c>
      <c r="F293" s="25">
        <v>18.25</v>
      </c>
      <c r="G293" s="25">
        <v>16.3066</v>
      </c>
      <c r="H293" s="26">
        <f t="shared" si="21"/>
        <v>0.89351232876712328</v>
      </c>
      <c r="I293" s="26">
        <f t="shared" si="19"/>
        <v>0.55559114139693355</v>
      </c>
      <c r="K293" s="13"/>
    </row>
    <row r="294" spans="1:11" s="8" customFormat="1" ht="36" hidden="1">
      <c r="A294" s="8" t="s">
        <v>233</v>
      </c>
      <c r="B294" s="19"/>
      <c r="C294" s="38" t="s">
        <v>33</v>
      </c>
      <c r="D294" s="24"/>
      <c r="E294" s="24"/>
      <c r="F294" s="25"/>
      <c r="G294" s="25">
        <v>0.65</v>
      </c>
      <c r="H294" s="26">
        <f t="shared" si="21"/>
        <v>0</v>
      </c>
      <c r="I294" s="26">
        <f t="shared" si="19"/>
        <v>0</v>
      </c>
      <c r="K294" s="13"/>
    </row>
    <row r="295" spans="1:11" s="8" customFormat="1" ht="18" hidden="1">
      <c r="A295" s="8" t="str">
        <f t="shared" si="20"/>
        <v>b</v>
      </c>
      <c r="B295" s="19" t="s">
        <v>5</v>
      </c>
      <c r="C295" s="20" t="s">
        <v>9</v>
      </c>
      <c r="D295" s="24">
        <v>0</v>
      </c>
      <c r="E295" s="24">
        <v>0</v>
      </c>
      <c r="F295" s="25">
        <v>0</v>
      </c>
      <c r="G295" s="25">
        <v>0</v>
      </c>
      <c r="H295" s="26">
        <f t="shared" si="21"/>
        <v>0</v>
      </c>
      <c r="I295" s="26">
        <f t="shared" si="19"/>
        <v>0</v>
      </c>
      <c r="K295" s="13"/>
    </row>
    <row r="296" spans="1:11" s="8" customFormat="1" ht="18" hidden="1">
      <c r="A296" s="8" t="str">
        <f t="shared" si="20"/>
        <v>b</v>
      </c>
      <c r="B296" s="19" t="s">
        <v>5</v>
      </c>
      <c r="C296" s="20" t="s">
        <v>10</v>
      </c>
      <c r="D296" s="24">
        <v>0</v>
      </c>
      <c r="E296" s="24">
        <v>0</v>
      </c>
      <c r="F296" s="25">
        <v>0</v>
      </c>
      <c r="G296" s="25">
        <v>0</v>
      </c>
      <c r="H296" s="26">
        <f t="shared" si="21"/>
        <v>0</v>
      </c>
      <c r="I296" s="26">
        <f t="shared" si="19"/>
        <v>0</v>
      </c>
      <c r="K296" s="13"/>
    </row>
    <row r="297" spans="1:11" s="8" customFormat="1" ht="18" hidden="1">
      <c r="A297" s="8" t="str">
        <f t="shared" si="20"/>
        <v>b</v>
      </c>
      <c r="B297" s="19" t="s">
        <v>5</v>
      </c>
      <c r="C297" s="20" t="s">
        <v>11</v>
      </c>
      <c r="D297" s="24">
        <v>0</v>
      </c>
      <c r="E297" s="24">
        <v>0</v>
      </c>
      <c r="F297" s="25">
        <v>0</v>
      </c>
      <c r="G297" s="25">
        <v>0</v>
      </c>
      <c r="H297" s="26">
        <f t="shared" si="21"/>
        <v>0</v>
      </c>
      <c r="I297" s="26">
        <f t="shared" si="19"/>
        <v>0</v>
      </c>
      <c r="K297" s="13"/>
    </row>
    <row r="298" spans="1:11" s="8" customFormat="1" ht="18">
      <c r="A298" s="8" t="str">
        <f t="shared" si="20"/>
        <v>a</v>
      </c>
      <c r="B298" s="19" t="s">
        <v>5</v>
      </c>
      <c r="C298" s="20" t="s">
        <v>12</v>
      </c>
      <c r="D298" s="24">
        <v>3</v>
      </c>
      <c r="E298" s="24">
        <v>3</v>
      </c>
      <c r="F298" s="25">
        <v>2.5</v>
      </c>
      <c r="G298" s="25">
        <v>2.2065999999999999</v>
      </c>
      <c r="H298" s="26">
        <f t="shared" si="21"/>
        <v>0.88263999999999998</v>
      </c>
      <c r="I298" s="26">
        <f t="shared" si="19"/>
        <v>0.73553333333333326</v>
      </c>
      <c r="K298" s="13"/>
    </row>
    <row r="299" spans="1:11" s="8" customFormat="1" ht="18.75" thickBot="1">
      <c r="A299" s="8" t="str">
        <f t="shared" si="20"/>
        <v>a</v>
      </c>
      <c r="B299" s="19" t="s">
        <v>5</v>
      </c>
      <c r="C299" s="20" t="s">
        <v>13</v>
      </c>
      <c r="D299" s="24">
        <v>0</v>
      </c>
      <c r="E299" s="24">
        <v>0.5</v>
      </c>
      <c r="F299" s="25">
        <v>0.25</v>
      </c>
      <c r="G299" s="25">
        <v>0.22308</v>
      </c>
      <c r="H299" s="26">
        <f t="shared" si="21"/>
        <v>0.89232</v>
      </c>
      <c r="I299" s="26">
        <f t="shared" si="19"/>
        <v>0.44616</v>
      </c>
      <c r="K299" s="13"/>
    </row>
    <row r="300" spans="1:11" s="8" customFormat="1" ht="30.75" hidden="1" thickBot="1">
      <c r="A300" s="8" t="str">
        <f t="shared" si="20"/>
        <v>b</v>
      </c>
      <c r="B300" s="14" t="s">
        <v>5</v>
      </c>
      <c r="C300" s="27" t="s">
        <v>14</v>
      </c>
      <c r="D300" s="28">
        <v>0</v>
      </c>
      <c r="E300" s="28">
        <v>0</v>
      </c>
      <c r="F300" s="29">
        <v>0</v>
      </c>
      <c r="G300" s="29">
        <v>0</v>
      </c>
      <c r="H300" s="30">
        <f t="shared" si="21"/>
        <v>0</v>
      </c>
      <c r="I300" s="30">
        <f t="shared" si="19"/>
        <v>0</v>
      </c>
      <c r="K300" s="13"/>
    </row>
    <row r="301" spans="1:11" s="8" customFormat="1" ht="15.75" hidden="1" thickBot="1">
      <c r="A301" s="8" t="str">
        <f t="shared" si="20"/>
        <v>b</v>
      </c>
      <c r="B301" s="14" t="s">
        <v>5</v>
      </c>
      <c r="C301" s="27" t="s">
        <v>15</v>
      </c>
      <c r="D301" s="28">
        <v>0</v>
      </c>
      <c r="E301" s="28">
        <v>0</v>
      </c>
      <c r="F301" s="29">
        <v>0</v>
      </c>
      <c r="G301" s="29">
        <v>0</v>
      </c>
      <c r="H301" s="30">
        <f t="shared" si="21"/>
        <v>0</v>
      </c>
      <c r="I301" s="30">
        <f t="shared" si="19"/>
        <v>0</v>
      </c>
      <c r="K301" s="13"/>
    </row>
    <row r="302" spans="1:11" s="8" customFormat="1" ht="15.75" hidden="1" thickBot="1">
      <c r="A302" s="8" t="str">
        <f t="shared" si="20"/>
        <v>b</v>
      </c>
      <c r="B302" s="31" t="s">
        <v>5</v>
      </c>
      <c r="C302" s="40" t="s">
        <v>16</v>
      </c>
      <c r="D302" s="41">
        <v>0</v>
      </c>
      <c r="E302" s="41">
        <v>0</v>
      </c>
      <c r="F302" s="42">
        <v>0</v>
      </c>
      <c r="G302" s="42">
        <v>0</v>
      </c>
      <c r="H302" s="43">
        <f t="shared" si="21"/>
        <v>0</v>
      </c>
      <c r="I302" s="43">
        <f t="shared" si="19"/>
        <v>0</v>
      </c>
      <c r="K302" s="13"/>
    </row>
    <row r="303" spans="1:11" s="8" customFormat="1" ht="80.25" thickTop="1" thickBot="1">
      <c r="A303" s="8" t="str">
        <f t="shared" si="20"/>
        <v>a</v>
      </c>
      <c r="B303" s="9" t="s">
        <v>73</v>
      </c>
      <c r="C303" s="44" t="s">
        <v>74</v>
      </c>
      <c r="D303" s="10">
        <f>D304+D316+D317+D318</f>
        <v>6600</v>
      </c>
      <c r="E303" s="10">
        <f>E304+E316+E317+E318</f>
        <v>6294.2630000000008</v>
      </c>
      <c r="F303" s="11">
        <f>F304+F316+F317+F318</f>
        <v>3105.7630000000004</v>
      </c>
      <c r="G303" s="11">
        <f>G304+G316+G317+G318</f>
        <v>2990.5568900000003</v>
      </c>
      <c r="H303" s="12">
        <f t="shared" si="21"/>
        <v>0.96290569821328931</v>
      </c>
      <c r="I303" s="12">
        <f t="shared" si="19"/>
        <v>0.47512423456090092</v>
      </c>
      <c r="K303" s="13"/>
    </row>
    <row r="304" spans="1:11" s="8" customFormat="1" ht="18.75" thickTop="1">
      <c r="A304" s="8" t="str">
        <f t="shared" si="20"/>
        <v>a</v>
      </c>
      <c r="B304" s="14" t="s">
        <v>5</v>
      </c>
      <c r="C304" s="15" t="s">
        <v>6</v>
      </c>
      <c r="D304" s="16">
        <f>D305+D309+D311+D312+D313+D314+D315</f>
        <v>6250</v>
      </c>
      <c r="E304" s="16">
        <f>E305+E309+E311+E312+E313+E314+E315</f>
        <v>6028.9330000000009</v>
      </c>
      <c r="F304" s="17">
        <f>F305+F309+F311+F312+F313+F314+F315</f>
        <v>2965.4330000000004</v>
      </c>
      <c r="G304" s="17">
        <f>G305+G309+G311+G312+G313+G314+G315</f>
        <v>2873.42029</v>
      </c>
      <c r="H304" s="18">
        <f t="shared" si="21"/>
        <v>0.96897157683211843</v>
      </c>
      <c r="I304" s="18">
        <f t="shared" si="19"/>
        <v>0.47660511238058201</v>
      </c>
      <c r="K304" s="13"/>
    </row>
    <row r="305" spans="1:11" s="8" customFormat="1" ht="18">
      <c r="A305" s="8" t="str">
        <f t="shared" si="20"/>
        <v>a</v>
      </c>
      <c r="B305" s="19" t="s">
        <v>5</v>
      </c>
      <c r="C305" s="20" t="s">
        <v>7</v>
      </c>
      <c r="D305" s="21">
        <v>3580</v>
      </c>
      <c r="E305" s="21">
        <v>3514.4</v>
      </c>
      <c r="F305" s="22">
        <v>1727.9</v>
      </c>
      <c r="G305" s="22">
        <f>SUM(G306:G308)</f>
        <v>1643.8678399999999</v>
      </c>
      <c r="H305" s="23">
        <f t="shared" si="21"/>
        <v>0.95136746339487233</v>
      </c>
      <c r="I305" s="23">
        <f t="shared" si="19"/>
        <v>0.4677520600956066</v>
      </c>
      <c r="K305" s="13"/>
    </row>
    <row r="306" spans="1:11" s="8" customFormat="1" ht="18" hidden="1">
      <c r="A306" s="8" t="s">
        <v>233</v>
      </c>
      <c r="B306" s="19"/>
      <c r="C306" s="38" t="s">
        <v>29</v>
      </c>
      <c r="D306" s="21"/>
      <c r="E306" s="21"/>
      <c r="F306" s="22"/>
      <c r="G306" s="22">
        <v>1460.94784</v>
      </c>
      <c r="H306" s="23">
        <f t="shared" si="21"/>
        <v>0</v>
      </c>
      <c r="I306" s="23">
        <f t="shared" si="19"/>
        <v>0</v>
      </c>
      <c r="K306" s="13"/>
    </row>
    <row r="307" spans="1:11" s="8" customFormat="1" ht="18" hidden="1">
      <c r="A307" s="8" t="s">
        <v>233</v>
      </c>
      <c r="B307" s="19"/>
      <c r="C307" s="38" t="s">
        <v>30</v>
      </c>
      <c r="D307" s="21"/>
      <c r="E307" s="21"/>
      <c r="F307" s="22"/>
      <c r="G307" s="22">
        <v>113.485</v>
      </c>
      <c r="H307" s="23">
        <f t="shared" si="21"/>
        <v>0</v>
      </c>
      <c r="I307" s="23">
        <f t="shared" si="19"/>
        <v>0</v>
      </c>
      <c r="K307" s="13"/>
    </row>
    <row r="308" spans="1:11" s="8" customFormat="1" ht="18" hidden="1">
      <c r="A308" s="8" t="s">
        <v>233</v>
      </c>
      <c r="B308" s="19"/>
      <c r="C308" s="38" t="s">
        <v>31</v>
      </c>
      <c r="D308" s="21"/>
      <c r="E308" s="21"/>
      <c r="F308" s="22"/>
      <c r="G308" s="22">
        <v>69.435000000000002</v>
      </c>
      <c r="H308" s="23">
        <f t="shared" si="21"/>
        <v>0</v>
      </c>
      <c r="I308" s="23">
        <f t="shared" si="19"/>
        <v>0</v>
      </c>
      <c r="K308" s="13"/>
    </row>
    <row r="309" spans="1:11" s="8" customFormat="1" ht="18">
      <c r="A309" s="8" t="str">
        <f t="shared" si="20"/>
        <v>a</v>
      </c>
      <c r="B309" s="19"/>
      <c r="C309" s="20" t="s">
        <v>8</v>
      </c>
      <c r="D309" s="21">
        <v>2600</v>
      </c>
      <c r="E309" s="21">
        <v>2380.7359999999999</v>
      </c>
      <c r="F309" s="22">
        <v>1137.7360000000001</v>
      </c>
      <c r="G309" s="22">
        <v>1137.67832</v>
      </c>
      <c r="H309" s="23">
        <f t="shared" si="21"/>
        <v>0.99994930282596306</v>
      </c>
      <c r="I309" s="23">
        <f t="shared" si="19"/>
        <v>0.47786832307320093</v>
      </c>
      <c r="K309" s="13"/>
    </row>
    <row r="310" spans="1:11" s="8" customFormat="1" ht="36" hidden="1">
      <c r="A310" s="8" t="s">
        <v>233</v>
      </c>
      <c r="B310" s="19"/>
      <c r="C310" s="38" t="s">
        <v>33</v>
      </c>
      <c r="D310" s="21"/>
      <c r="E310" s="21"/>
      <c r="F310" s="22"/>
      <c r="G310" s="22">
        <v>36.659999999999997</v>
      </c>
      <c r="H310" s="23">
        <f t="shared" si="21"/>
        <v>0</v>
      </c>
      <c r="I310" s="23">
        <f t="shared" si="19"/>
        <v>0</v>
      </c>
      <c r="K310" s="13"/>
    </row>
    <row r="311" spans="1:11" s="8" customFormat="1" ht="18" hidden="1">
      <c r="A311" s="8" t="str">
        <f t="shared" si="20"/>
        <v>b</v>
      </c>
      <c r="B311" s="19" t="s">
        <v>5</v>
      </c>
      <c r="C311" s="20" t="s">
        <v>9</v>
      </c>
      <c r="D311" s="24">
        <v>0</v>
      </c>
      <c r="E311" s="24">
        <v>0</v>
      </c>
      <c r="F311" s="25">
        <v>0</v>
      </c>
      <c r="G311" s="25">
        <v>0</v>
      </c>
      <c r="H311" s="26">
        <f t="shared" si="21"/>
        <v>0</v>
      </c>
      <c r="I311" s="26">
        <f t="shared" si="19"/>
        <v>0</v>
      </c>
      <c r="K311" s="13"/>
    </row>
    <row r="312" spans="1:11" s="8" customFormat="1" ht="18" hidden="1">
      <c r="A312" s="8" t="str">
        <f t="shared" si="20"/>
        <v>b</v>
      </c>
      <c r="B312" s="19" t="s">
        <v>5</v>
      </c>
      <c r="C312" s="20" t="s">
        <v>10</v>
      </c>
      <c r="D312" s="24">
        <v>0</v>
      </c>
      <c r="E312" s="24">
        <v>0</v>
      </c>
      <c r="F312" s="25">
        <v>0</v>
      </c>
      <c r="G312" s="25">
        <v>0</v>
      </c>
      <c r="H312" s="26">
        <f t="shared" si="21"/>
        <v>0</v>
      </c>
      <c r="I312" s="26">
        <f t="shared" si="19"/>
        <v>0</v>
      </c>
      <c r="K312" s="13"/>
    </row>
    <row r="313" spans="1:11" s="8" customFormat="1" ht="18" hidden="1">
      <c r="A313" s="8" t="str">
        <f t="shared" si="20"/>
        <v>b</v>
      </c>
      <c r="B313" s="19" t="s">
        <v>5</v>
      </c>
      <c r="C313" s="20" t="s">
        <v>11</v>
      </c>
      <c r="D313" s="24">
        <v>0</v>
      </c>
      <c r="E313" s="24">
        <v>0</v>
      </c>
      <c r="F313" s="25">
        <v>0</v>
      </c>
      <c r="G313" s="25">
        <v>0</v>
      </c>
      <c r="H313" s="26">
        <f t="shared" si="21"/>
        <v>0</v>
      </c>
      <c r="I313" s="26">
        <f t="shared" si="19"/>
        <v>0</v>
      </c>
      <c r="K313" s="13"/>
    </row>
    <row r="314" spans="1:11" s="8" customFormat="1" ht="18">
      <c r="A314" s="8" t="str">
        <f t="shared" si="20"/>
        <v>a</v>
      </c>
      <c r="B314" s="19" t="s">
        <v>5</v>
      </c>
      <c r="C314" s="20" t="s">
        <v>12</v>
      </c>
      <c r="D314" s="21">
        <v>50</v>
      </c>
      <c r="E314" s="21">
        <v>115.6</v>
      </c>
      <c r="F314" s="22">
        <v>91.6</v>
      </c>
      <c r="G314" s="22">
        <v>84.95886999999999</v>
      </c>
      <c r="H314" s="23">
        <f t="shared" si="21"/>
        <v>0.92749858078602621</v>
      </c>
      <c r="I314" s="23">
        <f t="shared" si="19"/>
        <v>0.73493832179930796</v>
      </c>
      <c r="K314" s="13"/>
    </row>
    <row r="315" spans="1:11" s="8" customFormat="1" ht="18">
      <c r="A315" s="8" t="str">
        <f t="shared" si="20"/>
        <v>a</v>
      </c>
      <c r="B315" s="19" t="s">
        <v>5</v>
      </c>
      <c r="C315" s="20" t="s">
        <v>13</v>
      </c>
      <c r="D315" s="21">
        <v>20</v>
      </c>
      <c r="E315" s="21">
        <v>18.196999999999999</v>
      </c>
      <c r="F315" s="22">
        <v>8.1969999999999992</v>
      </c>
      <c r="G315" s="22">
        <v>6.91526</v>
      </c>
      <c r="H315" s="23">
        <f t="shared" si="21"/>
        <v>0.84363303647675991</v>
      </c>
      <c r="I315" s="23">
        <f t="shared" si="19"/>
        <v>0.38002198164532619</v>
      </c>
      <c r="K315" s="13"/>
    </row>
    <row r="316" spans="1:11" s="8" customFormat="1" ht="36">
      <c r="A316" s="8" t="str">
        <f t="shared" si="20"/>
        <v>a</v>
      </c>
      <c r="B316" s="14" t="s">
        <v>5</v>
      </c>
      <c r="C316" s="15" t="s">
        <v>14</v>
      </c>
      <c r="D316" s="16">
        <v>350</v>
      </c>
      <c r="E316" s="16">
        <v>238.63800000000001</v>
      </c>
      <c r="F316" s="17">
        <v>113.63800000000001</v>
      </c>
      <c r="G316" s="17">
        <v>90.446889999999996</v>
      </c>
      <c r="H316" s="18">
        <f t="shared" si="21"/>
        <v>0.79592117073514135</v>
      </c>
      <c r="I316" s="18">
        <f t="shared" si="19"/>
        <v>0.37901294010174402</v>
      </c>
      <c r="K316" s="13"/>
    </row>
    <row r="317" spans="1:11" s="8" customFormat="1" hidden="1">
      <c r="A317" s="8" t="str">
        <f t="shared" si="20"/>
        <v>b</v>
      </c>
      <c r="B317" s="14" t="s">
        <v>5</v>
      </c>
      <c r="C317" s="27" t="s">
        <v>15</v>
      </c>
      <c r="D317" s="28">
        <v>0</v>
      </c>
      <c r="E317" s="28">
        <v>0</v>
      </c>
      <c r="F317" s="29">
        <v>0</v>
      </c>
      <c r="G317" s="29">
        <v>0</v>
      </c>
      <c r="H317" s="30">
        <f t="shared" si="21"/>
        <v>0</v>
      </c>
      <c r="I317" s="30">
        <f t="shared" si="19"/>
        <v>0</v>
      </c>
      <c r="K317" s="13"/>
    </row>
    <row r="318" spans="1:11" s="8" customFormat="1" ht="18.75" thickBot="1">
      <c r="A318" s="8" t="str">
        <f t="shared" si="20"/>
        <v>a</v>
      </c>
      <c r="B318" s="31" t="s">
        <v>5</v>
      </c>
      <c r="C318" s="32" t="s">
        <v>16</v>
      </c>
      <c r="D318" s="33">
        <v>0</v>
      </c>
      <c r="E318" s="33">
        <v>26.692</v>
      </c>
      <c r="F318" s="34">
        <v>26.692</v>
      </c>
      <c r="G318" s="34">
        <v>26.689709999999998</v>
      </c>
      <c r="H318" s="35">
        <f t="shared" si="21"/>
        <v>0.99991420650382135</v>
      </c>
      <c r="I318" s="35">
        <f t="shared" si="19"/>
        <v>0.99991420650382135</v>
      </c>
      <c r="K318" s="13"/>
    </row>
    <row r="319" spans="1:11" s="8" customFormat="1" ht="33" thickTop="1" thickBot="1">
      <c r="A319" s="8" t="str">
        <f t="shared" si="20"/>
        <v>a</v>
      </c>
      <c r="B319" s="9" t="s">
        <v>75</v>
      </c>
      <c r="C319" s="44" t="s">
        <v>76</v>
      </c>
      <c r="D319" s="10">
        <f>D320+D328+D329+D330</f>
        <v>430</v>
      </c>
      <c r="E319" s="10">
        <f>E320+E328+E329+E330</f>
        <v>215.4</v>
      </c>
      <c r="F319" s="11">
        <f>F320+F328+F329+F330</f>
        <v>215.4</v>
      </c>
      <c r="G319" s="11">
        <f>G320+G328+G329+G330</f>
        <v>175.8629</v>
      </c>
      <c r="H319" s="12">
        <f t="shared" si="21"/>
        <v>0.81644800371402038</v>
      </c>
      <c r="I319" s="12">
        <f t="shared" si="19"/>
        <v>0.81644800371402038</v>
      </c>
    </row>
    <row r="320" spans="1:11" s="8" customFormat="1" ht="18.75" thickTop="1">
      <c r="A320" s="8" t="str">
        <f t="shared" si="20"/>
        <v>a</v>
      </c>
      <c r="B320" s="14" t="s">
        <v>5</v>
      </c>
      <c r="C320" s="15" t="s">
        <v>6</v>
      </c>
      <c r="D320" s="16">
        <f>D321+D322+D323+D324+D325+D326+D327</f>
        <v>430</v>
      </c>
      <c r="E320" s="16">
        <f>E321+E322+E323+E324+E325+E326+E327</f>
        <v>215.4</v>
      </c>
      <c r="F320" s="17">
        <f>F321+F322+F323+F324+F325+F326+F327</f>
        <v>215.4</v>
      </c>
      <c r="G320" s="17">
        <f>G321+G322+G323+G324+G325+G326+G327</f>
        <v>175.8629</v>
      </c>
      <c r="H320" s="18">
        <f t="shared" si="21"/>
        <v>0.81644800371402038</v>
      </c>
      <c r="I320" s="18">
        <f t="shared" si="19"/>
        <v>0.81644800371402038</v>
      </c>
    </row>
    <row r="321" spans="1:9" s="8" customFormat="1" ht="18">
      <c r="A321" s="8" t="str">
        <f t="shared" si="20"/>
        <v>a</v>
      </c>
      <c r="B321" s="19" t="s">
        <v>5</v>
      </c>
      <c r="C321" s="20" t="s">
        <v>7</v>
      </c>
      <c r="D321" s="21">
        <v>329</v>
      </c>
      <c r="E321" s="21">
        <v>164.5</v>
      </c>
      <c r="F321" s="22">
        <v>164.5</v>
      </c>
      <c r="G321" s="22">
        <v>131.99045999999998</v>
      </c>
      <c r="H321" s="23">
        <f t="shared" si="21"/>
        <v>0.80237361702127652</v>
      </c>
      <c r="I321" s="23">
        <f t="shared" si="19"/>
        <v>0.80237361702127652</v>
      </c>
    </row>
    <row r="322" spans="1:9" s="8" customFormat="1" ht="18.75" thickBot="1">
      <c r="A322" s="8" t="str">
        <f t="shared" si="20"/>
        <v>a</v>
      </c>
      <c r="B322" s="19" t="s">
        <v>5</v>
      </c>
      <c r="C322" s="20" t="s">
        <v>8</v>
      </c>
      <c r="D322" s="21">
        <v>101</v>
      </c>
      <c r="E322" s="21">
        <v>50.9</v>
      </c>
      <c r="F322" s="22">
        <v>50.9</v>
      </c>
      <c r="G322" s="22">
        <v>43.872440000000005</v>
      </c>
      <c r="H322" s="23">
        <f t="shared" si="21"/>
        <v>0.86193398821218081</v>
      </c>
      <c r="I322" s="23">
        <f t="shared" si="19"/>
        <v>0.86193398821218081</v>
      </c>
    </row>
    <row r="323" spans="1:9" s="8" customFormat="1" ht="18.75" hidden="1" thickBot="1">
      <c r="A323" s="8" t="str">
        <f t="shared" si="20"/>
        <v>b</v>
      </c>
      <c r="B323" s="19" t="s">
        <v>5</v>
      </c>
      <c r="C323" s="20" t="s">
        <v>9</v>
      </c>
      <c r="D323" s="24">
        <v>0</v>
      </c>
      <c r="E323" s="24">
        <v>0</v>
      </c>
      <c r="F323" s="25">
        <v>0</v>
      </c>
      <c r="G323" s="25">
        <v>0</v>
      </c>
      <c r="H323" s="26">
        <f t="shared" si="21"/>
        <v>0</v>
      </c>
      <c r="I323" s="26">
        <f t="shared" ref="I323:I386" si="22">IF(OR(E323="",E323=0),0,G323/E323)</f>
        <v>0</v>
      </c>
    </row>
    <row r="324" spans="1:9" s="8" customFormat="1" ht="18.75" hidden="1" thickBot="1">
      <c r="A324" s="8" t="str">
        <f t="shared" ref="A324:A387" si="23">IF((E324+F324+G324)&gt;0,"a","b")</f>
        <v>b</v>
      </c>
      <c r="B324" s="19" t="s">
        <v>5</v>
      </c>
      <c r="C324" s="20" t="s">
        <v>10</v>
      </c>
      <c r="D324" s="24">
        <v>0</v>
      </c>
      <c r="E324" s="24">
        <v>0</v>
      </c>
      <c r="F324" s="25">
        <v>0</v>
      </c>
      <c r="G324" s="25">
        <v>0</v>
      </c>
      <c r="H324" s="26">
        <f t="shared" ref="H324:H387" si="24">IF(OR(F324="",F324=0),0,G324/F324)</f>
        <v>0</v>
      </c>
      <c r="I324" s="26">
        <f t="shared" si="22"/>
        <v>0</v>
      </c>
    </row>
    <row r="325" spans="1:9" s="8" customFormat="1" ht="18.75" hidden="1" thickBot="1">
      <c r="A325" s="8" t="str">
        <f t="shared" si="23"/>
        <v>b</v>
      </c>
      <c r="B325" s="19" t="s">
        <v>5</v>
      </c>
      <c r="C325" s="20" t="s">
        <v>11</v>
      </c>
      <c r="D325" s="24">
        <v>0</v>
      </c>
      <c r="E325" s="24">
        <v>0</v>
      </c>
      <c r="F325" s="25">
        <v>0</v>
      </c>
      <c r="G325" s="25">
        <v>0</v>
      </c>
      <c r="H325" s="26">
        <f t="shared" si="24"/>
        <v>0</v>
      </c>
      <c r="I325" s="26">
        <f t="shared" si="22"/>
        <v>0</v>
      </c>
    </row>
    <row r="326" spans="1:9" s="8" customFormat="1" ht="18.75" hidden="1" thickBot="1">
      <c r="A326" s="8" t="str">
        <f t="shared" si="23"/>
        <v>b</v>
      </c>
      <c r="B326" s="19" t="s">
        <v>5</v>
      </c>
      <c r="C326" s="20" t="s">
        <v>12</v>
      </c>
      <c r="D326" s="24">
        <v>0</v>
      </c>
      <c r="E326" s="24">
        <v>0</v>
      </c>
      <c r="F326" s="25">
        <v>0</v>
      </c>
      <c r="G326" s="25">
        <v>0</v>
      </c>
      <c r="H326" s="26">
        <f t="shared" si="24"/>
        <v>0</v>
      </c>
      <c r="I326" s="26">
        <f t="shared" si="22"/>
        <v>0</v>
      </c>
    </row>
    <row r="327" spans="1:9" s="8" customFormat="1" ht="18.75" hidden="1" thickBot="1">
      <c r="A327" s="8" t="str">
        <f t="shared" si="23"/>
        <v>b</v>
      </c>
      <c r="B327" s="19" t="s">
        <v>5</v>
      </c>
      <c r="C327" s="20" t="s">
        <v>13</v>
      </c>
      <c r="D327" s="24">
        <v>0</v>
      </c>
      <c r="E327" s="24">
        <v>0</v>
      </c>
      <c r="F327" s="25">
        <v>0</v>
      </c>
      <c r="G327" s="25">
        <v>0</v>
      </c>
      <c r="H327" s="26">
        <f t="shared" si="24"/>
        <v>0</v>
      </c>
      <c r="I327" s="26">
        <f t="shared" si="22"/>
        <v>0</v>
      </c>
    </row>
    <row r="328" spans="1:9" s="8" customFormat="1" ht="30.75" hidden="1" thickBot="1">
      <c r="A328" s="8" t="str">
        <f t="shared" si="23"/>
        <v>b</v>
      </c>
      <c r="B328" s="14" t="s">
        <v>5</v>
      </c>
      <c r="C328" s="27" t="s">
        <v>14</v>
      </c>
      <c r="D328" s="28">
        <v>0</v>
      </c>
      <c r="E328" s="28">
        <v>0</v>
      </c>
      <c r="F328" s="29">
        <v>0</v>
      </c>
      <c r="G328" s="29">
        <v>0</v>
      </c>
      <c r="H328" s="30">
        <f t="shared" si="24"/>
        <v>0</v>
      </c>
      <c r="I328" s="30">
        <f t="shared" si="22"/>
        <v>0</v>
      </c>
    </row>
    <row r="329" spans="1:9" s="8" customFormat="1" ht="15.75" hidden="1" thickBot="1">
      <c r="A329" s="8" t="str">
        <f t="shared" si="23"/>
        <v>b</v>
      </c>
      <c r="B329" s="14" t="s">
        <v>5</v>
      </c>
      <c r="C329" s="27" t="s">
        <v>15</v>
      </c>
      <c r="D329" s="28">
        <v>0</v>
      </c>
      <c r="E329" s="28">
        <v>0</v>
      </c>
      <c r="F329" s="29">
        <v>0</v>
      </c>
      <c r="G329" s="29">
        <v>0</v>
      </c>
      <c r="H329" s="30">
        <f t="shared" si="24"/>
        <v>0</v>
      </c>
      <c r="I329" s="30">
        <f t="shared" si="22"/>
        <v>0</v>
      </c>
    </row>
    <row r="330" spans="1:9" s="8" customFormat="1" ht="15.75" hidden="1" thickBot="1">
      <c r="A330" s="8" t="str">
        <f t="shared" si="23"/>
        <v>b</v>
      </c>
      <c r="B330" s="31" t="s">
        <v>5</v>
      </c>
      <c r="C330" s="40" t="s">
        <v>16</v>
      </c>
      <c r="D330" s="41">
        <v>0</v>
      </c>
      <c r="E330" s="41">
        <v>0</v>
      </c>
      <c r="F330" s="42">
        <v>0</v>
      </c>
      <c r="G330" s="42">
        <v>0</v>
      </c>
      <c r="H330" s="43">
        <f t="shared" si="24"/>
        <v>0</v>
      </c>
      <c r="I330" s="43">
        <f t="shared" si="22"/>
        <v>0</v>
      </c>
    </row>
    <row r="331" spans="1:9" s="8" customFormat="1" ht="64.5" thickTop="1" thickBot="1">
      <c r="A331" s="8" t="str">
        <f t="shared" si="23"/>
        <v>a</v>
      </c>
      <c r="B331" s="9" t="s">
        <v>77</v>
      </c>
      <c r="C331" s="44" t="s">
        <v>78</v>
      </c>
      <c r="D331" s="10">
        <f>D332+D340+D341+D342</f>
        <v>300</v>
      </c>
      <c r="E331" s="10">
        <f>E332+E340+E341+E342</f>
        <v>31.200000000000003</v>
      </c>
      <c r="F331" s="11">
        <f>F332+F340+F341+F342</f>
        <v>31.200000000000003</v>
      </c>
      <c r="G331" s="11">
        <f>G332+G340+G341+G342</f>
        <v>31.116010000000003</v>
      </c>
      <c r="H331" s="12">
        <f t="shared" si="24"/>
        <v>0.99730801282051285</v>
      </c>
      <c r="I331" s="12">
        <f t="shared" si="22"/>
        <v>0.99730801282051285</v>
      </c>
    </row>
    <row r="332" spans="1:9" s="8" customFormat="1" ht="18.75" thickTop="1">
      <c r="A332" s="8" t="str">
        <f t="shared" si="23"/>
        <v>a</v>
      </c>
      <c r="B332" s="14" t="s">
        <v>5</v>
      </c>
      <c r="C332" s="15" t="s">
        <v>6</v>
      </c>
      <c r="D332" s="16">
        <f>D333+D334+D335+D336+D337+D338+D339</f>
        <v>300</v>
      </c>
      <c r="E332" s="16">
        <f>E333+E334+E335+E336+E337+E338+E339</f>
        <v>31.200000000000003</v>
      </c>
      <c r="F332" s="17">
        <f>F333+F334+F335+F336+F337+F338+F339</f>
        <v>31.200000000000003</v>
      </c>
      <c r="G332" s="17">
        <f>G333+G334+G335+G336+G337+G338+G339</f>
        <v>31.116010000000003</v>
      </c>
      <c r="H332" s="18">
        <f t="shared" si="24"/>
        <v>0.99730801282051285</v>
      </c>
      <c r="I332" s="18">
        <f t="shared" si="22"/>
        <v>0.99730801282051285</v>
      </c>
    </row>
    <row r="333" spans="1:9" s="8" customFormat="1" ht="18">
      <c r="A333" s="8" t="str">
        <f t="shared" si="23"/>
        <v>a</v>
      </c>
      <c r="B333" s="19" t="s">
        <v>5</v>
      </c>
      <c r="C333" s="20" t="s">
        <v>7</v>
      </c>
      <c r="D333" s="21">
        <v>185</v>
      </c>
      <c r="E333" s="21">
        <v>19.920000000000002</v>
      </c>
      <c r="F333" s="22">
        <v>19.920000000000002</v>
      </c>
      <c r="G333" s="22">
        <v>19.911110000000001</v>
      </c>
      <c r="H333" s="23">
        <f t="shared" si="24"/>
        <v>0.99955371485943767</v>
      </c>
      <c r="I333" s="23">
        <f t="shared" si="22"/>
        <v>0.99955371485943767</v>
      </c>
    </row>
    <row r="334" spans="1:9" s="8" customFormat="1" ht="18.75" thickBot="1">
      <c r="A334" s="8" t="str">
        <f t="shared" si="23"/>
        <v>a</v>
      </c>
      <c r="B334" s="19" t="s">
        <v>5</v>
      </c>
      <c r="C334" s="20" t="s">
        <v>8</v>
      </c>
      <c r="D334" s="21">
        <v>115</v>
      </c>
      <c r="E334" s="21">
        <v>11.28</v>
      </c>
      <c r="F334" s="22">
        <v>11.28</v>
      </c>
      <c r="G334" s="22">
        <v>11.2049</v>
      </c>
      <c r="H334" s="23">
        <f t="shared" si="24"/>
        <v>0.99334219858156036</v>
      </c>
      <c r="I334" s="23">
        <f t="shared" si="22"/>
        <v>0.99334219858156036</v>
      </c>
    </row>
    <row r="335" spans="1:9" s="8" customFormat="1" ht="18.75" hidden="1" thickBot="1">
      <c r="A335" s="8" t="str">
        <f t="shared" si="23"/>
        <v>b</v>
      </c>
      <c r="B335" s="19" t="s">
        <v>5</v>
      </c>
      <c r="C335" s="20" t="s">
        <v>9</v>
      </c>
      <c r="D335" s="24">
        <v>0</v>
      </c>
      <c r="E335" s="24">
        <v>0</v>
      </c>
      <c r="F335" s="25">
        <v>0</v>
      </c>
      <c r="G335" s="25">
        <v>0</v>
      </c>
      <c r="H335" s="26">
        <f t="shared" si="24"/>
        <v>0</v>
      </c>
      <c r="I335" s="26">
        <f t="shared" si="22"/>
        <v>0</v>
      </c>
    </row>
    <row r="336" spans="1:9" s="8" customFormat="1" ht="18.75" hidden="1" thickBot="1">
      <c r="A336" s="8" t="str">
        <f t="shared" si="23"/>
        <v>b</v>
      </c>
      <c r="B336" s="19" t="s">
        <v>5</v>
      </c>
      <c r="C336" s="20" t="s">
        <v>10</v>
      </c>
      <c r="D336" s="24">
        <v>0</v>
      </c>
      <c r="E336" s="24">
        <v>0</v>
      </c>
      <c r="F336" s="25">
        <v>0</v>
      </c>
      <c r="G336" s="25">
        <v>0</v>
      </c>
      <c r="H336" s="26">
        <f t="shared" si="24"/>
        <v>0</v>
      </c>
      <c r="I336" s="26">
        <f t="shared" si="22"/>
        <v>0</v>
      </c>
    </row>
    <row r="337" spans="1:11" s="8" customFormat="1" ht="18.75" hidden="1" thickBot="1">
      <c r="A337" s="8" t="str">
        <f t="shared" si="23"/>
        <v>b</v>
      </c>
      <c r="B337" s="19" t="s">
        <v>5</v>
      </c>
      <c r="C337" s="20" t="s">
        <v>11</v>
      </c>
      <c r="D337" s="24">
        <v>0</v>
      </c>
      <c r="E337" s="24">
        <v>0</v>
      </c>
      <c r="F337" s="25">
        <v>0</v>
      </c>
      <c r="G337" s="25">
        <v>0</v>
      </c>
      <c r="H337" s="26">
        <f t="shared" si="24"/>
        <v>0</v>
      </c>
      <c r="I337" s="26">
        <f t="shared" si="22"/>
        <v>0</v>
      </c>
    </row>
    <row r="338" spans="1:11" s="8" customFormat="1" ht="18.75" hidden="1" thickBot="1">
      <c r="A338" s="8" t="str">
        <f t="shared" si="23"/>
        <v>b</v>
      </c>
      <c r="B338" s="19" t="s">
        <v>5</v>
      </c>
      <c r="C338" s="20" t="s">
        <v>12</v>
      </c>
      <c r="D338" s="24">
        <v>0</v>
      </c>
      <c r="E338" s="24">
        <v>0</v>
      </c>
      <c r="F338" s="25">
        <v>0</v>
      </c>
      <c r="G338" s="25">
        <v>0</v>
      </c>
      <c r="H338" s="26">
        <f t="shared" si="24"/>
        <v>0</v>
      </c>
      <c r="I338" s="26">
        <f t="shared" si="22"/>
        <v>0</v>
      </c>
    </row>
    <row r="339" spans="1:11" s="8" customFormat="1" ht="18.75" hidden="1" thickBot="1">
      <c r="A339" s="8" t="str">
        <f t="shared" si="23"/>
        <v>b</v>
      </c>
      <c r="B339" s="19" t="s">
        <v>5</v>
      </c>
      <c r="C339" s="20" t="s">
        <v>13</v>
      </c>
      <c r="D339" s="24">
        <v>0</v>
      </c>
      <c r="E339" s="24">
        <v>0</v>
      </c>
      <c r="F339" s="25">
        <v>0</v>
      </c>
      <c r="G339" s="25">
        <v>0</v>
      </c>
      <c r="H339" s="26">
        <f t="shared" si="24"/>
        <v>0</v>
      </c>
      <c r="I339" s="26">
        <f t="shared" si="22"/>
        <v>0</v>
      </c>
    </row>
    <row r="340" spans="1:11" s="8" customFormat="1" ht="30.75" hidden="1" thickBot="1">
      <c r="A340" s="8" t="str">
        <f t="shared" si="23"/>
        <v>b</v>
      </c>
      <c r="B340" s="14" t="s">
        <v>5</v>
      </c>
      <c r="C340" s="27" t="s">
        <v>14</v>
      </c>
      <c r="D340" s="28">
        <v>0</v>
      </c>
      <c r="E340" s="28">
        <v>0</v>
      </c>
      <c r="F340" s="29">
        <v>0</v>
      </c>
      <c r="G340" s="29">
        <v>0</v>
      </c>
      <c r="H340" s="30">
        <f t="shared" si="24"/>
        <v>0</v>
      </c>
      <c r="I340" s="30">
        <f t="shared" si="22"/>
        <v>0</v>
      </c>
    </row>
    <row r="341" spans="1:11" s="8" customFormat="1" ht="15.75" hidden="1" thickBot="1">
      <c r="A341" s="8" t="str">
        <f t="shared" si="23"/>
        <v>b</v>
      </c>
      <c r="B341" s="14" t="s">
        <v>5</v>
      </c>
      <c r="C341" s="27" t="s">
        <v>15</v>
      </c>
      <c r="D341" s="28">
        <v>0</v>
      </c>
      <c r="E341" s="28">
        <v>0</v>
      </c>
      <c r="F341" s="29">
        <v>0</v>
      </c>
      <c r="G341" s="29">
        <v>0</v>
      </c>
      <c r="H341" s="30">
        <f t="shared" si="24"/>
        <v>0</v>
      </c>
      <c r="I341" s="30">
        <f t="shared" si="22"/>
        <v>0</v>
      </c>
    </row>
    <row r="342" spans="1:11" s="8" customFormat="1" ht="15.75" hidden="1" thickBot="1">
      <c r="A342" s="8" t="str">
        <f t="shared" si="23"/>
        <v>b</v>
      </c>
      <c r="B342" s="31" t="s">
        <v>5</v>
      </c>
      <c r="C342" s="40" t="s">
        <v>16</v>
      </c>
      <c r="D342" s="41">
        <v>0</v>
      </c>
      <c r="E342" s="41">
        <v>0</v>
      </c>
      <c r="F342" s="42">
        <v>0</v>
      </c>
      <c r="G342" s="42">
        <v>0</v>
      </c>
      <c r="H342" s="43">
        <f t="shared" si="24"/>
        <v>0</v>
      </c>
      <c r="I342" s="43">
        <f t="shared" si="22"/>
        <v>0</v>
      </c>
    </row>
    <row r="343" spans="1:11" s="8" customFormat="1" ht="48.75" thickTop="1" thickBot="1">
      <c r="A343" s="8" t="str">
        <f t="shared" si="23"/>
        <v>a</v>
      </c>
      <c r="B343" s="9" t="s">
        <v>79</v>
      </c>
      <c r="C343" s="44" t="s">
        <v>80</v>
      </c>
      <c r="D343" s="10">
        <f>D344+D356+D357+D358</f>
        <v>1750</v>
      </c>
      <c r="E343" s="10">
        <f>E344+E356+E357+E358</f>
        <v>1420.34</v>
      </c>
      <c r="F343" s="11">
        <f>F344+F356+F357+F358</f>
        <v>539.49999999999989</v>
      </c>
      <c r="G343" s="11">
        <f>G344+G356+G357+G358</f>
        <v>489.03024999999997</v>
      </c>
      <c r="H343" s="12">
        <f t="shared" si="24"/>
        <v>0.90645088044485644</v>
      </c>
      <c r="I343" s="12">
        <f t="shared" si="22"/>
        <v>0.3443050607600997</v>
      </c>
      <c r="K343" s="13"/>
    </row>
    <row r="344" spans="1:11" s="8" customFormat="1" ht="18.75" thickTop="1">
      <c r="A344" s="8" t="str">
        <f t="shared" si="23"/>
        <v>a</v>
      </c>
      <c r="B344" s="14" t="s">
        <v>5</v>
      </c>
      <c r="C344" s="15" t="s">
        <v>6</v>
      </c>
      <c r="D344" s="16">
        <f>D345+D349+D351+D352+D353+D354+D355</f>
        <v>1750</v>
      </c>
      <c r="E344" s="16">
        <f>E345+E349+E351+E352+E353+E354+E355</f>
        <v>1419.742</v>
      </c>
      <c r="F344" s="17">
        <f>F345+F349+F351+F352+F353+F354+F355</f>
        <v>538.90199999999993</v>
      </c>
      <c r="G344" s="17">
        <f>G345+G349+G351+G352+G353+G354+G355</f>
        <v>488.43224999999995</v>
      </c>
      <c r="H344" s="18">
        <f t="shared" si="24"/>
        <v>0.90634707238050705</v>
      </c>
      <c r="I344" s="18">
        <f t="shared" si="22"/>
        <v>0.34402887989507952</v>
      </c>
      <c r="K344" s="13"/>
    </row>
    <row r="345" spans="1:11" s="8" customFormat="1" ht="18">
      <c r="A345" s="8" t="str">
        <f t="shared" si="23"/>
        <v>a</v>
      </c>
      <c r="B345" s="19" t="s">
        <v>5</v>
      </c>
      <c r="C345" s="20" t="s">
        <v>7</v>
      </c>
      <c r="D345" s="21">
        <v>1248</v>
      </c>
      <c r="E345" s="21">
        <f>1127500/1000</f>
        <v>1127.5</v>
      </c>
      <c r="F345" s="22">
        <v>496.7</v>
      </c>
      <c r="G345" s="22">
        <f>SUM(G346:G347)</f>
        <v>464.07284999999996</v>
      </c>
      <c r="H345" s="23">
        <f t="shared" si="24"/>
        <v>0.93431216025770081</v>
      </c>
      <c r="I345" s="23">
        <f t="shared" si="22"/>
        <v>0.41159454545454544</v>
      </c>
      <c r="K345" s="13"/>
    </row>
    <row r="346" spans="1:11" s="8" customFormat="1" ht="18" hidden="1">
      <c r="A346" s="8" t="s">
        <v>233</v>
      </c>
      <c r="B346" s="19"/>
      <c r="C346" s="38" t="s">
        <v>29</v>
      </c>
      <c r="D346" s="21"/>
      <c r="E346" s="21"/>
      <c r="F346" s="22"/>
      <c r="G346" s="22">
        <v>424.82284999999996</v>
      </c>
      <c r="H346" s="23">
        <f t="shared" si="24"/>
        <v>0</v>
      </c>
      <c r="I346" s="23">
        <f t="shared" si="22"/>
        <v>0</v>
      </c>
      <c r="K346" s="13"/>
    </row>
    <row r="347" spans="1:11" s="8" customFormat="1" ht="18" hidden="1">
      <c r="A347" s="8" t="s">
        <v>233</v>
      </c>
      <c r="B347" s="19"/>
      <c r="C347" s="38" t="s">
        <v>30</v>
      </c>
      <c r="D347" s="21"/>
      <c r="E347" s="21"/>
      <c r="F347" s="22"/>
      <c r="G347" s="22">
        <v>39.25</v>
      </c>
      <c r="H347" s="23">
        <f t="shared" si="24"/>
        <v>0</v>
      </c>
      <c r="I347" s="23">
        <f t="shared" si="22"/>
        <v>0</v>
      </c>
      <c r="K347" s="13"/>
    </row>
    <row r="348" spans="1:11" s="8" customFormat="1" ht="18" hidden="1">
      <c r="A348" s="8" t="str">
        <f t="shared" si="23"/>
        <v>b</v>
      </c>
      <c r="B348" s="19"/>
      <c r="C348" s="38" t="s">
        <v>31</v>
      </c>
      <c r="D348" s="21"/>
      <c r="E348" s="21"/>
      <c r="F348" s="22"/>
      <c r="G348" s="22">
        <v>0</v>
      </c>
      <c r="H348" s="23">
        <f t="shared" si="24"/>
        <v>0</v>
      </c>
      <c r="I348" s="23">
        <f t="shared" si="22"/>
        <v>0</v>
      </c>
      <c r="K348" s="13"/>
    </row>
    <row r="349" spans="1:11" s="8" customFormat="1" ht="18">
      <c r="A349" s="8" t="str">
        <f t="shared" si="23"/>
        <v>a</v>
      </c>
      <c r="B349" s="19"/>
      <c r="C349" s="20" t="s">
        <v>8</v>
      </c>
      <c r="D349" s="21">
        <v>497</v>
      </c>
      <c r="E349" s="21">
        <f>288402/1000</f>
        <v>288.40199999999999</v>
      </c>
      <c r="F349" s="22">
        <v>39.802</v>
      </c>
      <c r="G349" s="22">
        <v>23.565279999999998</v>
      </c>
      <c r="H349" s="23">
        <f t="shared" si="24"/>
        <v>0.59206271041656189</v>
      </c>
      <c r="I349" s="23">
        <f t="shared" si="22"/>
        <v>8.17098355767297E-2</v>
      </c>
      <c r="K349" s="13"/>
    </row>
    <row r="350" spans="1:11" s="8" customFormat="1" ht="36" hidden="1">
      <c r="A350" s="8" t="str">
        <f t="shared" si="23"/>
        <v>b</v>
      </c>
      <c r="B350" s="19"/>
      <c r="C350" s="38" t="s">
        <v>81</v>
      </c>
      <c r="D350" s="21"/>
      <c r="E350" s="21"/>
      <c r="F350" s="22"/>
      <c r="G350" s="22">
        <v>0</v>
      </c>
      <c r="H350" s="23">
        <f t="shared" si="24"/>
        <v>0</v>
      </c>
      <c r="I350" s="23">
        <f t="shared" si="22"/>
        <v>0</v>
      </c>
      <c r="K350" s="13"/>
    </row>
    <row r="351" spans="1:11" s="8" customFormat="1" ht="18" hidden="1">
      <c r="A351" s="8" t="str">
        <f t="shared" si="23"/>
        <v>b</v>
      </c>
      <c r="B351" s="19" t="s">
        <v>5</v>
      </c>
      <c r="C351" s="20" t="s">
        <v>9</v>
      </c>
      <c r="D351" s="24">
        <v>0</v>
      </c>
      <c r="E351" s="24">
        <v>0</v>
      </c>
      <c r="F351" s="25">
        <v>0</v>
      </c>
      <c r="G351" s="25">
        <v>0</v>
      </c>
      <c r="H351" s="26">
        <f t="shared" si="24"/>
        <v>0</v>
      </c>
      <c r="I351" s="26">
        <f t="shared" si="22"/>
        <v>0</v>
      </c>
      <c r="K351" s="13"/>
    </row>
    <row r="352" spans="1:11" s="8" customFormat="1" ht="18" hidden="1">
      <c r="A352" s="8" t="str">
        <f t="shared" si="23"/>
        <v>b</v>
      </c>
      <c r="B352" s="19" t="s">
        <v>5</v>
      </c>
      <c r="C352" s="20" t="s">
        <v>10</v>
      </c>
      <c r="D352" s="24">
        <v>0</v>
      </c>
      <c r="E352" s="24">
        <v>0</v>
      </c>
      <c r="F352" s="25">
        <v>0</v>
      </c>
      <c r="G352" s="25">
        <v>0</v>
      </c>
      <c r="H352" s="26">
        <f t="shared" si="24"/>
        <v>0</v>
      </c>
      <c r="I352" s="26">
        <f t="shared" si="22"/>
        <v>0</v>
      </c>
      <c r="K352" s="13"/>
    </row>
    <row r="353" spans="1:11" s="8" customFormat="1" ht="18" hidden="1">
      <c r="A353" s="8" t="str">
        <f t="shared" si="23"/>
        <v>b</v>
      </c>
      <c r="B353" s="19" t="s">
        <v>5</v>
      </c>
      <c r="C353" s="20" t="s">
        <v>11</v>
      </c>
      <c r="D353" s="24">
        <v>0</v>
      </c>
      <c r="E353" s="24">
        <v>0</v>
      </c>
      <c r="F353" s="25">
        <v>0</v>
      </c>
      <c r="G353" s="25">
        <v>0</v>
      </c>
      <c r="H353" s="26">
        <f t="shared" si="24"/>
        <v>0</v>
      </c>
      <c r="I353" s="26">
        <f t="shared" si="22"/>
        <v>0</v>
      </c>
      <c r="K353" s="13"/>
    </row>
    <row r="354" spans="1:11" s="8" customFormat="1" ht="18">
      <c r="A354" s="8" t="str">
        <f t="shared" si="23"/>
        <v>a</v>
      </c>
      <c r="B354" s="19" t="s">
        <v>5</v>
      </c>
      <c r="C354" s="20" t="s">
        <v>12</v>
      </c>
      <c r="D354" s="21">
        <v>0</v>
      </c>
      <c r="E354" s="21">
        <f>500/1000</f>
        <v>0.5</v>
      </c>
      <c r="F354" s="22">
        <v>0.5</v>
      </c>
      <c r="G354" s="22">
        <v>0</v>
      </c>
      <c r="H354" s="23">
        <f t="shared" si="24"/>
        <v>0</v>
      </c>
      <c r="I354" s="23">
        <f t="shared" si="22"/>
        <v>0</v>
      </c>
      <c r="K354" s="13"/>
    </row>
    <row r="355" spans="1:11" s="8" customFormat="1" ht="18">
      <c r="A355" s="8" t="str">
        <f t="shared" si="23"/>
        <v>a</v>
      </c>
      <c r="B355" s="19" t="s">
        <v>5</v>
      </c>
      <c r="C355" s="20" t="s">
        <v>13</v>
      </c>
      <c r="D355" s="21">
        <v>5</v>
      </c>
      <c r="E355" s="21">
        <f>3340/1000</f>
        <v>3.34</v>
      </c>
      <c r="F355" s="22">
        <v>1.9</v>
      </c>
      <c r="G355" s="22">
        <v>0.79412000000000005</v>
      </c>
      <c r="H355" s="23">
        <f t="shared" si="24"/>
        <v>0.41795789473684214</v>
      </c>
      <c r="I355" s="23">
        <f t="shared" si="22"/>
        <v>0.23776047904191619</v>
      </c>
      <c r="K355" s="13"/>
    </row>
    <row r="356" spans="1:11" s="8" customFormat="1" ht="30" hidden="1">
      <c r="A356" s="8" t="str">
        <f t="shared" si="23"/>
        <v>b</v>
      </c>
      <c r="B356" s="14" t="s">
        <v>5</v>
      </c>
      <c r="C356" s="27" t="s">
        <v>14</v>
      </c>
      <c r="D356" s="28">
        <v>0</v>
      </c>
      <c r="E356" s="28">
        <v>0</v>
      </c>
      <c r="F356" s="29">
        <v>0</v>
      </c>
      <c r="G356" s="29">
        <v>0</v>
      </c>
      <c r="H356" s="30">
        <f t="shared" si="24"/>
        <v>0</v>
      </c>
      <c r="I356" s="30">
        <f t="shared" si="22"/>
        <v>0</v>
      </c>
      <c r="K356" s="13"/>
    </row>
    <row r="357" spans="1:11" s="8" customFormat="1" hidden="1">
      <c r="A357" s="8" t="str">
        <f t="shared" si="23"/>
        <v>b</v>
      </c>
      <c r="B357" s="14" t="s">
        <v>5</v>
      </c>
      <c r="C357" s="27" t="s">
        <v>15</v>
      </c>
      <c r="D357" s="28">
        <v>0</v>
      </c>
      <c r="E357" s="28">
        <v>0</v>
      </c>
      <c r="F357" s="29">
        <v>0</v>
      </c>
      <c r="G357" s="29">
        <v>0</v>
      </c>
      <c r="H357" s="30">
        <f t="shared" si="24"/>
        <v>0</v>
      </c>
      <c r="I357" s="30">
        <f t="shared" si="22"/>
        <v>0</v>
      </c>
      <c r="K357" s="13"/>
    </row>
    <row r="358" spans="1:11" s="8" customFormat="1" ht="18.75" thickBot="1">
      <c r="A358" s="8" t="str">
        <f t="shared" si="23"/>
        <v>a</v>
      </c>
      <c r="B358" s="31" t="s">
        <v>5</v>
      </c>
      <c r="C358" s="32" t="s">
        <v>16</v>
      </c>
      <c r="D358" s="33">
        <v>0</v>
      </c>
      <c r="E358" s="33">
        <f>598/1000</f>
        <v>0.59799999999999998</v>
      </c>
      <c r="F358" s="34">
        <v>0.59799999999999998</v>
      </c>
      <c r="G358" s="34">
        <v>0.59799999999999998</v>
      </c>
      <c r="H358" s="35">
        <f t="shared" si="24"/>
        <v>1</v>
      </c>
      <c r="I358" s="35">
        <f t="shared" si="22"/>
        <v>1</v>
      </c>
      <c r="K358" s="13"/>
    </row>
    <row r="359" spans="1:11" s="8" customFormat="1" ht="33" thickTop="1" thickBot="1">
      <c r="A359" s="8" t="str">
        <f t="shared" si="23"/>
        <v>a</v>
      </c>
      <c r="B359" s="9" t="s">
        <v>82</v>
      </c>
      <c r="C359" s="44" t="s">
        <v>83</v>
      </c>
      <c r="D359" s="10">
        <f t="shared" ref="D359:G370" si="25">D371+D383+D527</f>
        <v>2041000</v>
      </c>
      <c r="E359" s="10">
        <f t="shared" si="25"/>
        <v>2041000</v>
      </c>
      <c r="F359" s="11">
        <f t="shared" si="25"/>
        <v>983875.3</v>
      </c>
      <c r="G359" s="11">
        <f t="shared" si="25"/>
        <v>983827.23323000013</v>
      </c>
      <c r="H359" s="12">
        <f t="shared" si="24"/>
        <v>0.99995114546528419</v>
      </c>
      <c r="I359" s="12">
        <f t="shared" si="22"/>
        <v>0.48203196140617349</v>
      </c>
    </row>
    <row r="360" spans="1:11" s="8" customFormat="1" ht="18.75" thickTop="1">
      <c r="A360" s="8" t="str">
        <f t="shared" si="23"/>
        <v>a</v>
      </c>
      <c r="B360" s="14" t="s">
        <v>5</v>
      </c>
      <c r="C360" s="15" t="s">
        <v>6</v>
      </c>
      <c r="D360" s="16">
        <f t="shared" si="25"/>
        <v>2041000</v>
      </c>
      <c r="E360" s="16">
        <f t="shared" si="25"/>
        <v>2040994.308</v>
      </c>
      <c r="F360" s="17">
        <f t="shared" si="25"/>
        <v>983869.60800000001</v>
      </c>
      <c r="G360" s="17">
        <f t="shared" si="25"/>
        <v>983821.54201000009</v>
      </c>
      <c r="H360" s="18">
        <f t="shared" si="24"/>
        <v>0.999951145975433</v>
      </c>
      <c r="I360" s="18">
        <f t="shared" si="22"/>
        <v>0.48203051726002172</v>
      </c>
    </row>
    <row r="361" spans="1:11" s="8" customFormat="1" ht="18" hidden="1">
      <c r="A361" s="8" t="str">
        <f t="shared" si="23"/>
        <v>b</v>
      </c>
      <c r="B361" s="19" t="s">
        <v>5</v>
      </c>
      <c r="C361" s="20" t="s">
        <v>7</v>
      </c>
      <c r="D361" s="24">
        <f t="shared" si="25"/>
        <v>0</v>
      </c>
      <c r="E361" s="24">
        <f t="shared" si="25"/>
        <v>0</v>
      </c>
      <c r="F361" s="25">
        <f t="shared" si="25"/>
        <v>0</v>
      </c>
      <c r="G361" s="25">
        <f t="shared" si="25"/>
        <v>0</v>
      </c>
      <c r="H361" s="26">
        <f t="shared" si="24"/>
        <v>0</v>
      </c>
      <c r="I361" s="26">
        <f t="shared" si="22"/>
        <v>0</v>
      </c>
    </row>
    <row r="362" spans="1:11" s="8" customFormat="1" ht="18">
      <c r="A362" s="8" t="str">
        <f t="shared" si="23"/>
        <v>a</v>
      </c>
      <c r="B362" s="19" t="s">
        <v>5</v>
      </c>
      <c r="C362" s="20" t="s">
        <v>8</v>
      </c>
      <c r="D362" s="21">
        <f t="shared" si="25"/>
        <v>6200</v>
      </c>
      <c r="E362" s="21">
        <f t="shared" si="25"/>
        <v>5363.1</v>
      </c>
      <c r="F362" s="22">
        <f t="shared" si="25"/>
        <v>1379.6</v>
      </c>
      <c r="G362" s="22">
        <f t="shared" si="25"/>
        <v>1360.0675100000001</v>
      </c>
      <c r="H362" s="23">
        <f t="shared" si="24"/>
        <v>0.98584191794723119</v>
      </c>
      <c r="I362" s="23">
        <f t="shared" si="22"/>
        <v>0.2535972683709049</v>
      </c>
    </row>
    <row r="363" spans="1:11" s="8" customFormat="1" ht="18" hidden="1">
      <c r="A363" s="8" t="str">
        <f t="shared" si="23"/>
        <v>b</v>
      </c>
      <c r="B363" s="19" t="s">
        <v>5</v>
      </c>
      <c r="C363" s="20" t="s">
        <v>9</v>
      </c>
      <c r="D363" s="24">
        <f t="shared" si="25"/>
        <v>0</v>
      </c>
      <c r="E363" s="24">
        <f t="shared" si="25"/>
        <v>0</v>
      </c>
      <c r="F363" s="25">
        <f t="shared" si="25"/>
        <v>0</v>
      </c>
      <c r="G363" s="25">
        <f t="shared" si="25"/>
        <v>0</v>
      </c>
      <c r="H363" s="26">
        <f t="shared" si="24"/>
        <v>0</v>
      </c>
      <c r="I363" s="26">
        <f t="shared" si="22"/>
        <v>0</v>
      </c>
    </row>
    <row r="364" spans="1:11" s="8" customFormat="1" ht="18" hidden="1">
      <c r="A364" s="8" t="str">
        <f t="shared" si="23"/>
        <v>b</v>
      </c>
      <c r="B364" s="19" t="s">
        <v>5</v>
      </c>
      <c r="C364" s="20" t="s">
        <v>10</v>
      </c>
      <c r="D364" s="24">
        <f t="shared" si="25"/>
        <v>0</v>
      </c>
      <c r="E364" s="24">
        <f t="shared" si="25"/>
        <v>0</v>
      </c>
      <c r="F364" s="25">
        <f t="shared" si="25"/>
        <v>0</v>
      </c>
      <c r="G364" s="25">
        <f t="shared" si="25"/>
        <v>0</v>
      </c>
      <c r="H364" s="26">
        <f t="shared" si="24"/>
        <v>0</v>
      </c>
      <c r="I364" s="26">
        <f t="shared" si="22"/>
        <v>0</v>
      </c>
    </row>
    <row r="365" spans="1:11" s="8" customFormat="1" ht="18" hidden="1">
      <c r="A365" s="8" t="str">
        <f t="shared" si="23"/>
        <v>b</v>
      </c>
      <c r="B365" s="19" t="s">
        <v>5</v>
      </c>
      <c r="C365" s="20" t="s">
        <v>11</v>
      </c>
      <c r="D365" s="24">
        <f t="shared" si="25"/>
        <v>0</v>
      </c>
      <c r="E365" s="24">
        <f t="shared" si="25"/>
        <v>0</v>
      </c>
      <c r="F365" s="25">
        <f t="shared" si="25"/>
        <v>0</v>
      </c>
      <c r="G365" s="25">
        <f t="shared" si="25"/>
        <v>0</v>
      </c>
      <c r="H365" s="26">
        <f t="shared" si="24"/>
        <v>0</v>
      </c>
      <c r="I365" s="26">
        <f t="shared" si="22"/>
        <v>0</v>
      </c>
    </row>
    <row r="366" spans="1:11" s="8" customFormat="1" ht="18">
      <c r="A366" s="8" t="str">
        <f t="shared" si="23"/>
        <v>a</v>
      </c>
      <c r="B366" s="19" t="s">
        <v>5</v>
      </c>
      <c r="C366" s="20" t="s">
        <v>12</v>
      </c>
      <c r="D366" s="21">
        <f t="shared" si="25"/>
        <v>2033800</v>
      </c>
      <c r="E366" s="46">
        <v>2035013.237</v>
      </c>
      <c r="F366" s="22">
        <f t="shared" si="25"/>
        <v>982442.39199999999</v>
      </c>
      <c r="G366" s="22">
        <f t="shared" si="25"/>
        <v>982414.20838999993</v>
      </c>
      <c r="H366" s="23">
        <f t="shared" si="24"/>
        <v>0.99997131270980411</v>
      </c>
      <c r="I366" s="23">
        <f t="shared" si="22"/>
        <v>0.48275568459607027</v>
      </c>
    </row>
    <row r="367" spans="1:11" s="8" customFormat="1" ht="18">
      <c r="A367" s="8" t="str">
        <f t="shared" si="23"/>
        <v>a</v>
      </c>
      <c r="B367" s="19" t="s">
        <v>5</v>
      </c>
      <c r="C367" s="20" t="s">
        <v>13</v>
      </c>
      <c r="D367" s="21">
        <f t="shared" si="25"/>
        <v>1000</v>
      </c>
      <c r="E367" s="46">
        <v>642.56600000000003</v>
      </c>
      <c r="F367" s="22">
        <f t="shared" si="25"/>
        <v>47.616</v>
      </c>
      <c r="G367" s="22">
        <f t="shared" si="25"/>
        <v>47.266109999999998</v>
      </c>
      <c r="H367" s="23">
        <f t="shared" si="24"/>
        <v>0.99265183971774185</v>
      </c>
      <c r="I367" s="23">
        <f t="shared" si="22"/>
        <v>7.3558373770165233E-2</v>
      </c>
    </row>
    <row r="368" spans="1:11" s="8" customFormat="1" ht="30" hidden="1">
      <c r="A368" s="8" t="str">
        <f t="shared" si="23"/>
        <v>b</v>
      </c>
      <c r="B368" s="14" t="s">
        <v>5</v>
      </c>
      <c r="C368" s="27" t="s">
        <v>14</v>
      </c>
      <c r="D368" s="28">
        <f t="shared" si="25"/>
        <v>0</v>
      </c>
      <c r="E368" s="28">
        <f t="shared" si="25"/>
        <v>0</v>
      </c>
      <c r="F368" s="29">
        <f t="shared" si="25"/>
        <v>0</v>
      </c>
      <c r="G368" s="29">
        <f t="shared" si="25"/>
        <v>0</v>
      </c>
      <c r="H368" s="30">
        <f t="shared" si="24"/>
        <v>0</v>
      </c>
      <c r="I368" s="30">
        <f t="shared" si="22"/>
        <v>0</v>
      </c>
    </row>
    <row r="369" spans="1:11" s="8" customFormat="1" hidden="1">
      <c r="A369" s="8" t="str">
        <f t="shared" si="23"/>
        <v>b</v>
      </c>
      <c r="B369" s="14" t="s">
        <v>5</v>
      </c>
      <c r="C369" s="27" t="s">
        <v>15</v>
      </c>
      <c r="D369" s="28">
        <f t="shared" si="25"/>
        <v>0</v>
      </c>
      <c r="E369" s="28">
        <f t="shared" si="25"/>
        <v>0</v>
      </c>
      <c r="F369" s="29">
        <f t="shared" si="25"/>
        <v>0</v>
      </c>
      <c r="G369" s="29">
        <f t="shared" si="25"/>
        <v>0</v>
      </c>
      <c r="H369" s="30">
        <f t="shared" si="24"/>
        <v>0</v>
      </c>
      <c r="I369" s="30">
        <f t="shared" si="22"/>
        <v>0</v>
      </c>
    </row>
    <row r="370" spans="1:11" s="8" customFormat="1" ht="18.75" thickBot="1">
      <c r="A370" s="8" t="str">
        <f t="shared" si="23"/>
        <v>a</v>
      </c>
      <c r="B370" s="31" t="s">
        <v>5</v>
      </c>
      <c r="C370" s="32" t="s">
        <v>16</v>
      </c>
      <c r="D370" s="33">
        <f t="shared" si="25"/>
        <v>0</v>
      </c>
      <c r="E370" s="33">
        <f t="shared" si="25"/>
        <v>5.6920000000000002</v>
      </c>
      <c r="F370" s="34">
        <f t="shared" si="25"/>
        <v>5.6920000000000002</v>
      </c>
      <c r="G370" s="34">
        <f t="shared" si="25"/>
        <v>5.6912200000000004</v>
      </c>
      <c r="H370" s="35">
        <f t="shared" si="24"/>
        <v>0.99986296556570631</v>
      </c>
      <c r="I370" s="35">
        <f t="shared" si="22"/>
        <v>0.99986296556570631</v>
      </c>
    </row>
    <row r="371" spans="1:11" s="8" customFormat="1" ht="17.25" thickTop="1" thickBot="1">
      <c r="A371" s="8" t="str">
        <f t="shared" si="23"/>
        <v>a</v>
      </c>
      <c r="B371" s="9" t="s">
        <v>84</v>
      </c>
      <c r="C371" s="44" t="s">
        <v>85</v>
      </c>
      <c r="D371" s="10">
        <f>D372+D380+D381+D382</f>
        <v>1390000</v>
      </c>
      <c r="E371" s="10">
        <f>E372+E380+E381+E382</f>
        <v>1390000</v>
      </c>
      <c r="F371" s="11">
        <f>F372+F380+F381+F382</f>
        <v>681352.79999999993</v>
      </c>
      <c r="G371" s="11">
        <f>G372+G380+G381+G382</f>
        <v>681351.90090000001</v>
      </c>
      <c r="H371" s="12">
        <f t="shared" si="24"/>
        <v>0.99999868041930706</v>
      </c>
      <c r="I371" s="12">
        <f t="shared" si="22"/>
        <v>0.49018122366906475</v>
      </c>
      <c r="K371" s="13"/>
    </row>
    <row r="372" spans="1:11" s="8" customFormat="1" ht="18.75" thickTop="1">
      <c r="A372" s="8" t="str">
        <f t="shared" si="23"/>
        <v>a</v>
      </c>
      <c r="B372" s="14" t="s">
        <v>5</v>
      </c>
      <c r="C372" s="15" t="s">
        <v>6</v>
      </c>
      <c r="D372" s="16">
        <f>D373+D374+D375+D376+D377+D378+D379</f>
        <v>1390000</v>
      </c>
      <c r="E372" s="16">
        <f>E373+E374+E375+E376+E377+E378+E379</f>
        <v>1389994.943</v>
      </c>
      <c r="F372" s="17">
        <f>F373+F374+F375+F376+F377+F378+F379</f>
        <v>681347.7429999999</v>
      </c>
      <c r="G372" s="17">
        <f>G373+G374+G375+G376+G377+G378+G379</f>
        <v>681346.84467999998</v>
      </c>
      <c r="H372" s="18">
        <f t="shared" si="24"/>
        <v>0.99999868155430305</v>
      </c>
      <c r="I372" s="18">
        <f t="shared" si="22"/>
        <v>0.4901793694367419</v>
      </c>
      <c r="K372" s="13"/>
    </row>
    <row r="373" spans="1:11" s="8" customFormat="1" ht="18" hidden="1">
      <c r="A373" s="8" t="str">
        <f t="shared" si="23"/>
        <v>b</v>
      </c>
      <c r="B373" s="19" t="s">
        <v>5</v>
      </c>
      <c r="C373" s="20" t="s">
        <v>7</v>
      </c>
      <c r="D373" s="24">
        <v>0</v>
      </c>
      <c r="E373" s="24">
        <v>0</v>
      </c>
      <c r="F373" s="25">
        <v>0</v>
      </c>
      <c r="G373" s="25">
        <v>0</v>
      </c>
      <c r="H373" s="26">
        <f t="shared" si="24"/>
        <v>0</v>
      </c>
      <c r="I373" s="26">
        <f t="shared" si="22"/>
        <v>0</v>
      </c>
      <c r="K373" s="13"/>
    </row>
    <row r="374" spans="1:11" s="8" customFormat="1" ht="18" hidden="1">
      <c r="A374" s="8" t="str">
        <f t="shared" si="23"/>
        <v>b</v>
      </c>
      <c r="B374" s="19" t="s">
        <v>5</v>
      </c>
      <c r="C374" s="20" t="s">
        <v>8</v>
      </c>
      <c r="D374" s="24">
        <v>0</v>
      </c>
      <c r="E374" s="24">
        <v>0</v>
      </c>
      <c r="F374" s="25">
        <v>0</v>
      </c>
      <c r="G374" s="25">
        <v>0</v>
      </c>
      <c r="H374" s="26">
        <f t="shared" si="24"/>
        <v>0</v>
      </c>
      <c r="I374" s="26">
        <f t="shared" si="22"/>
        <v>0</v>
      </c>
      <c r="K374" s="13"/>
    </row>
    <row r="375" spans="1:11" s="8" customFormat="1" ht="18" hidden="1">
      <c r="A375" s="8" t="str">
        <f t="shared" si="23"/>
        <v>b</v>
      </c>
      <c r="B375" s="19" t="s">
        <v>5</v>
      </c>
      <c r="C375" s="20" t="s">
        <v>9</v>
      </c>
      <c r="D375" s="24">
        <v>0</v>
      </c>
      <c r="E375" s="24">
        <v>0</v>
      </c>
      <c r="F375" s="25">
        <v>0</v>
      </c>
      <c r="G375" s="25">
        <v>0</v>
      </c>
      <c r="H375" s="26">
        <f t="shared" si="24"/>
        <v>0</v>
      </c>
      <c r="I375" s="26">
        <f t="shared" si="22"/>
        <v>0</v>
      </c>
      <c r="K375" s="13"/>
    </row>
    <row r="376" spans="1:11" s="8" customFormat="1" ht="18" hidden="1">
      <c r="A376" s="8" t="str">
        <f t="shared" si="23"/>
        <v>b</v>
      </c>
      <c r="B376" s="19" t="s">
        <v>5</v>
      </c>
      <c r="C376" s="20" t="s">
        <v>10</v>
      </c>
      <c r="D376" s="24">
        <v>0</v>
      </c>
      <c r="E376" s="24">
        <v>0</v>
      </c>
      <c r="F376" s="25">
        <v>0</v>
      </c>
      <c r="G376" s="25">
        <v>0</v>
      </c>
      <c r="H376" s="26">
        <f t="shared" si="24"/>
        <v>0</v>
      </c>
      <c r="I376" s="26">
        <f t="shared" si="22"/>
        <v>0</v>
      </c>
      <c r="K376" s="13"/>
    </row>
    <row r="377" spans="1:11" s="8" customFormat="1" ht="18" hidden="1">
      <c r="A377" s="8" t="str">
        <f t="shared" si="23"/>
        <v>b</v>
      </c>
      <c r="B377" s="19" t="s">
        <v>5</v>
      </c>
      <c r="C377" s="20" t="s">
        <v>11</v>
      </c>
      <c r="D377" s="24">
        <v>0</v>
      </c>
      <c r="E377" s="24">
        <v>0</v>
      </c>
      <c r="F377" s="25">
        <v>0</v>
      </c>
      <c r="G377" s="25">
        <v>0</v>
      </c>
      <c r="H377" s="26">
        <f t="shared" si="24"/>
        <v>0</v>
      </c>
      <c r="I377" s="26">
        <f t="shared" si="22"/>
        <v>0</v>
      </c>
      <c r="K377" s="13"/>
    </row>
    <row r="378" spans="1:11" s="8" customFormat="1" ht="18">
      <c r="A378" s="8" t="str">
        <f t="shared" si="23"/>
        <v>a</v>
      </c>
      <c r="B378" s="19" t="s">
        <v>5</v>
      </c>
      <c r="C378" s="20" t="s">
        <v>12</v>
      </c>
      <c r="D378" s="21">
        <v>1390000</v>
      </c>
      <c r="E378" s="46">
        <v>1389987.9169999999</v>
      </c>
      <c r="F378" s="22">
        <v>681340.71699999995</v>
      </c>
      <c r="G378" s="22">
        <v>681339.81976999994</v>
      </c>
      <c r="H378" s="23">
        <f t="shared" si="24"/>
        <v>0.999998683140494</v>
      </c>
      <c r="I378" s="23">
        <f t="shared" si="22"/>
        <v>0.49017679322028235</v>
      </c>
      <c r="K378" s="13"/>
    </row>
    <row r="379" spans="1:11" s="8" customFormat="1" ht="18">
      <c r="A379" s="8" t="str">
        <f t="shared" si="23"/>
        <v>a</v>
      </c>
      <c r="B379" s="19" t="s">
        <v>5</v>
      </c>
      <c r="C379" s="20" t="s">
        <v>13</v>
      </c>
      <c r="D379" s="21">
        <v>0</v>
      </c>
      <c r="E379" s="46">
        <v>7.0259999999999998</v>
      </c>
      <c r="F379" s="22">
        <v>7.0259999999999998</v>
      </c>
      <c r="G379" s="22">
        <v>7.0249100000000002</v>
      </c>
      <c r="H379" s="23">
        <f t="shared" si="24"/>
        <v>0.99984486194136069</v>
      </c>
      <c r="I379" s="23">
        <f t="shared" si="22"/>
        <v>0.99984486194136069</v>
      </c>
      <c r="K379" s="13"/>
    </row>
    <row r="380" spans="1:11" s="8" customFormat="1" ht="30" hidden="1">
      <c r="A380" s="8" t="str">
        <f t="shared" si="23"/>
        <v>b</v>
      </c>
      <c r="B380" s="14" t="s">
        <v>5</v>
      </c>
      <c r="C380" s="27" t="s">
        <v>14</v>
      </c>
      <c r="D380" s="28">
        <v>0</v>
      </c>
      <c r="E380" s="28">
        <v>0</v>
      </c>
      <c r="F380" s="29">
        <v>0</v>
      </c>
      <c r="G380" s="29">
        <v>0</v>
      </c>
      <c r="H380" s="30">
        <f t="shared" si="24"/>
        <v>0</v>
      </c>
      <c r="I380" s="30">
        <f t="shared" si="22"/>
        <v>0</v>
      </c>
      <c r="K380" s="13"/>
    </row>
    <row r="381" spans="1:11" s="8" customFormat="1" hidden="1">
      <c r="A381" s="8" t="str">
        <f t="shared" si="23"/>
        <v>b</v>
      </c>
      <c r="B381" s="14" t="s">
        <v>5</v>
      </c>
      <c r="C381" s="27" t="s">
        <v>15</v>
      </c>
      <c r="D381" s="28">
        <v>0</v>
      </c>
      <c r="E381" s="28">
        <v>0</v>
      </c>
      <c r="F381" s="29">
        <v>0</v>
      </c>
      <c r="G381" s="29">
        <v>0</v>
      </c>
      <c r="H381" s="30">
        <f t="shared" si="24"/>
        <v>0</v>
      </c>
      <c r="I381" s="30">
        <f t="shared" si="22"/>
        <v>0</v>
      </c>
      <c r="K381" s="13"/>
    </row>
    <row r="382" spans="1:11" s="8" customFormat="1" ht="18.75" thickBot="1">
      <c r="A382" s="8" t="str">
        <f t="shared" si="23"/>
        <v>a</v>
      </c>
      <c r="B382" s="31" t="s">
        <v>5</v>
      </c>
      <c r="C382" s="32" t="s">
        <v>16</v>
      </c>
      <c r="D382" s="33">
        <v>0</v>
      </c>
      <c r="E382" s="33">
        <v>5.0570000000000004</v>
      </c>
      <c r="F382" s="34">
        <v>5.0570000000000004</v>
      </c>
      <c r="G382" s="34">
        <v>5.0562200000000006</v>
      </c>
      <c r="H382" s="35">
        <f t="shared" si="24"/>
        <v>0.99984575835475586</v>
      </c>
      <c r="I382" s="35">
        <f t="shared" si="22"/>
        <v>0.99984575835475586</v>
      </c>
      <c r="K382" s="13"/>
    </row>
    <row r="383" spans="1:11" s="8" customFormat="1" ht="17.25" thickTop="1" thickBot="1">
      <c r="A383" s="8" t="str">
        <f t="shared" si="23"/>
        <v>a</v>
      </c>
      <c r="B383" s="9" t="s">
        <v>86</v>
      </c>
      <c r="C383" s="44" t="s">
        <v>87</v>
      </c>
      <c r="D383" s="10">
        <f t="shared" ref="D383:G394" si="26">D395</f>
        <v>631000</v>
      </c>
      <c r="E383" s="10">
        <f t="shared" si="26"/>
        <v>631000</v>
      </c>
      <c r="F383" s="11">
        <f t="shared" si="26"/>
        <v>293700.00000000006</v>
      </c>
      <c r="G383" s="11">
        <f t="shared" si="26"/>
        <v>293682.49151000008</v>
      </c>
      <c r="H383" s="12">
        <f t="shared" si="24"/>
        <v>0.9999403864828057</v>
      </c>
      <c r="I383" s="12">
        <f t="shared" si="22"/>
        <v>0.46542391681458017</v>
      </c>
      <c r="K383" s="13"/>
    </row>
    <row r="384" spans="1:11" s="8" customFormat="1" ht="18.75" thickTop="1">
      <c r="A384" s="8" t="str">
        <f t="shared" si="23"/>
        <v>a</v>
      </c>
      <c r="B384" s="14" t="s">
        <v>5</v>
      </c>
      <c r="C384" s="15" t="s">
        <v>6</v>
      </c>
      <c r="D384" s="16">
        <f t="shared" si="26"/>
        <v>631000</v>
      </c>
      <c r="E384" s="16">
        <f t="shared" si="26"/>
        <v>630999.36499999999</v>
      </c>
      <c r="F384" s="17">
        <f t="shared" si="26"/>
        <v>293699.36500000005</v>
      </c>
      <c r="G384" s="17">
        <f t="shared" si="26"/>
        <v>293681.85651000007</v>
      </c>
      <c r="H384" s="18">
        <f t="shared" si="24"/>
        <v>0.9999403863539168</v>
      </c>
      <c r="I384" s="18">
        <f t="shared" si="22"/>
        <v>0.46542337884920071</v>
      </c>
      <c r="K384" s="13"/>
    </row>
    <row r="385" spans="1:11" s="8" customFormat="1" ht="18" hidden="1">
      <c r="A385" s="8" t="str">
        <f t="shared" si="23"/>
        <v>b</v>
      </c>
      <c r="B385" s="19" t="s">
        <v>5</v>
      </c>
      <c r="C385" s="20" t="s">
        <v>7</v>
      </c>
      <c r="D385" s="24">
        <f t="shared" si="26"/>
        <v>0</v>
      </c>
      <c r="E385" s="24">
        <f t="shared" si="26"/>
        <v>0</v>
      </c>
      <c r="F385" s="25">
        <f t="shared" si="26"/>
        <v>0</v>
      </c>
      <c r="G385" s="25">
        <f t="shared" si="26"/>
        <v>0</v>
      </c>
      <c r="H385" s="26">
        <f t="shared" si="24"/>
        <v>0</v>
      </c>
      <c r="I385" s="26">
        <f t="shared" si="22"/>
        <v>0</v>
      </c>
      <c r="K385" s="13"/>
    </row>
    <row r="386" spans="1:11" s="8" customFormat="1" ht="18">
      <c r="A386" s="8" t="str">
        <f t="shared" si="23"/>
        <v>a</v>
      </c>
      <c r="B386" s="19" t="s">
        <v>5</v>
      </c>
      <c r="C386" s="20" t="s">
        <v>8</v>
      </c>
      <c r="D386" s="21">
        <f t="shared" si="26"/>
        <v>5400</v>
      </c>
      <c r="E386" s="21">
        <f t="shared" si="26"/>
        <v>4633</v>
      </c>
      <c r="F386" s="22">
        <f t="shared" si="26"/>
        <v>1133</v>
      </c>
      <c r="G386" s="22">
        <f t="shared" si="26"/>
        <v>1115.4915100000001</v>
      </c>
      <c r="H386" s="23">
        <f t="shared" si="24"/>
        <v>0.98454678729037959</v>
      </c>
      <c r="I386" s="23">
        <f t="shared" si="22"/>
        <v>0.24077088495575222</v>
      </c>
      <c r="K386" s="13"/>
    </row>
    <row r="387" spans="1:11" s="8" customFormat="1" ht="18" hidden="1">
      <c r="A387" s="8" t="str">
        <f t="shared" si="23"/>
        <v>b</v>
      </c>
      <c r="B387" s="19" t="s">
        <v>5</v>
      </c>
      <c r="C387" s="20" t="s">
        <v>9</v>
      </c>
      <c r="D387" s="24">
        <f t="shared" si="26"/>
        <v>0</v>
      </c>
      <c r="E387" s="24">
        <f t="shared" si="26"/>
        <v>0</v>
      </c>
      <c r="F387" s="25">
        <f t="shared" si="26"/>
        <v>0</v>
      </c>
      <c r="G387" s="25">
        <f t="shared" si="26"/>
        <v>0</v>
      </c>
      <c r="H387" s="26">
        <f t="shared" si="24"/>
        <v>0</v>
      </c>
      <c r="I387" s="26">
        <f t="shared" ref="I387:I450" si="27">IF(OR(E387="",E387=0),0,G387/E387)</f>
        <v>0</v>
      </c>
      <c r="K387" s="13"/>
    </row>
    <row r="388" spans="1:11" s="8" customFormat="1" ht="18" hidden="1">
      <c r="A388" s="8" t="str">
        <f t="shared" ref="A388:A451" si="28">IF((E388+F388+G388)&gt;0,"a","b")</f>
        <v>b</v>
      </c>
      <c r="B388" s="19" t="s">
        <v>5</v>
      </c>
      <c r="C388" s="20" t="s">
        <v>10</v>
      </c>
      <c r="D388" s="24">
        <f t="shared" si="26"/>
        <v>0</v>
      </c>
      <c r="E388" s="24">
        <f t="shared" si="26"/>
        <v>0</v>
      </c>
      <c r="F388" s="25">
        <f t="shared" si="26"/>
        <v>0</v>
      </c>
      <c r="G388" s="25">
        <f t="shared" si="26"/>
        <v>0</v>
      </c>
      <c r="H388" s="26">
        <f t="shared" ref="H388:H451" si="29">IF(OR(F388="",F388=0),0,G388/F388)</f>
        <v>0</v>
      </c>
      <c r="I388" s="26">
        <f t="shared" si="27"/>
        <v>0</v>
      </c>
      <c r="K388" s="13"/>
    </row>
    <row r="389" spans="1:11" s="8" customFormat="1" ht="18" hidden="1">
      <c r="A389" s="8" t="str">
        <f t="shared" si="28"/>
        <v>b</v>
      </c>
      <c r="B389" s="19" t="s">
        <v>5</v>
      </c>
      <c r="C389" s="20" t="s">
        <v>11</v>
      </c>
      <c r="D389" s="24">
        <f t="shared" si="26"/>
        <v>0</v>
      </c>
      <c r="E389" s="24">
        <f t="shared" si="26"/>
        <v>0</v>
      </c>
      <c r="F389" s="25">
        <f t="shared" si="26"/>
        <v>0</v>
      </c>
      <c r="G389" s="25">
        <f t="shared" si="26"/>
        <v>0</v>
      </c>
      <c r="H389" s="26">
        <f t="shared" si="29"/>
        <v>0</v>
      </c>
      <c r="I389" s="26">
        <f t="shared" si="27"/>
        <v>0</v>
      </c>
      <c r="K389" s="13"/>
    </row>
    <row r="390" spans="1:11" s="8" customFormat="1" ht="18">
      <c r="A390" s="8" t="str">
        <f t="shared" si="28"/>
        <v>a</v>
      </c>
      <c r="B390" s="19" t="s">
        <v>5</v>
      </c>
      <c r="C390" s="20" t="s">
        <v>12</v>
      </c>
      <c r="D390" s="21">
        <f t="shared" si="26"/>
        <v>625600</v>
      </c>
      <c r="E390" s="21">
        <f t="shared" si="26"/>
        <v>626365.77500000002</v>
      </c>
      <c r="F390" s="22">
        <f t="shared" si="26"/>
        <v>292565.77500000002</v>
      </c>
      <c r="G390" s="22">
        <f t="shared" si="26"/>
        <v>292565.77500000002</v>
      </c>
      <c r="H390" s="23">
        <f t="shared" si="29"/>
        <v>1</v>
      </c>
      <c r="I390" s="23">
        <f t="shared" si="27"/>
        <v>0.46708454816197453</v>
      </c>
      <c r="K390" s="13"/>
    </row>
    <row r="391" spans="1:11" s="8" customFormat="1" ht="18">
      <c r="A391" s="8" t="str">
        <f t="shared" si="28"/>
        <v>a</v>
      </c>
      <c r="B391" s="19" t="s">
        <v>5</v>
      </c>
      <c r="C391" s="20" t="s">
        <v>13</v>
      </c>
      <c r="D391" s="24">
        <f t="shared" si="26"/>
        <v>0</v>
      </c>
      <c r="E391" s="24">
        <f t="shared" si="26"/>
        <v>0.59</v>
      </c>
      <c r="F391" s="25">
        <f t="shared" si="26"/>
        <v>0.59</v>
      </c>
      <c r="G391" s="25">
        <f t="shared" si="26"/>
        <v>0.59</v>
      </c>
      <c r="H391" s="26">
        <f t="shared" si="29"/>
        <v>1</v>
      </c>
      <c r="I391" s="26">
        <f t="shared" si="27"/>
        <v>1</v>
      </c>
      <c r="K391" s="13"/>
    </row>
    <row r="392" spans="1:11" s="8" customFormat="1" ht="30" hidden="1">
      <c r="A392" s="8" t="str">
        <f t="shared" si="28"/>
        <v>b</v>
      </c>
      <c r="B392" s="14" t="s">
        <v>5</v>
      </c>
      <c r="C392" s="27" t="s">
        <v>14</v>
      </c>
      <c r="D392" s="28">
        <f t="shared" si="26"/>
        <v>0</v>
      </c>
      <c r="E392" s="28">
        <f t="shared" si="26"/>
        <v>0</v>
      </c>
      <c r="F392" s="29">
        <f t="shared" si="26"/>
        <v>0</v>
      </c>
      <c r="G392" s="29">
        <f t="shared" si="26"/>
        <v>0</v>
      </c>
      <c r="H392" s="30">
        <f t="shared" si="29"/>
        <v>0</v>
      </c>
      <c r="I392" s="30">
        <f t="shared" si="27"/>
        <v>0</v>
      </c>
      <c r="K392" s="13"/>
    </row>
    <row r="393" spans="1:11" s="8" customFormat="1" hidden="1">
      <c r="A393" s="8" t="str">
        <f t="shared" si="28"/>
        <v>b</v>
      </c>
      <c r="B393" s="14" t="s">
        <v>5</v>
      </c>
      <c r="C393" s="27" t="s">
        <v>15</v>
      </c>
      <c r="D393" s="28">
        <f t="shared" si="26"/>
        <v>0</v>
      </c>
      <c r="E393" s="28">
        <f t="shared" si="26"/>
        <v>0</v>
      </c>
      <c r="F393" s="29">
        <f t="shared" si="26"/>
        <v>0</v>
      </c>
      <c r="G393" s="29">
        <f t="shared" si="26"/>
        <v>0</v>
      </c>
      <c r="H393" s="30">
        <f t="shared" si="29"/>
        <v>0</v>
      </c>
      <c r="I393" s="30">
        <f t="shared" si="27"/>
        <v>0</v>
      </c>
      <c r="K393" s="13"/>
    </row>
    <row r="394" spans="1:11" s="8" customFormat="1" ht="18.75" thickBot="1">
      <c r="A394" s="8" t="str">
        <f t="shared" si="28"/>
        <v>a</v>
      </c>
      <c r="B394" s="31" t="s">
        <v>5</v>
      </c>
      <c r="C394" s="32" t="s">
        <v>16</v>
      </c>
      <c r="D394" s="33">
        <f t="shared" si="26"/>
        <v>0</v>
      </c>
      <c r="E394" s="33">
        <f t="shared" si="26"/>
        <v>0.63500000000000001</v>
      </c>
      <c r="F394" s="34">
        <f t="shared" si="26"/>
        <v>0.63500000000000001</v>
      </c>
      <c r="G394" s="34">
        <f t="shared" si="26"/>
        <v>0.63500000000000001</v>
      </c>
      <c r="H394" s="35">
        <f t="shared" si="29"/>
        <v>1</v>
      </c>
      <c r="I394" s="35">
        <f t="shared" si="27"/>
        <v>1</v>
      </c>
      <c r="K394" s="13"/>
    </row>
    <row r="395" spans="1:11" s="8" customFormat="1" ht="61.5" thickTop="1" thickBot="1">
      <c r="A395" s="8" t="str">
        <f t="shared" si="28"/>
        <v>a</v>
      </c>
      <c r="B395" s="9" t="s">
        <v>88</v>
      </c>
      <c r="C395" s="47" t="s">
        <v>89</v>
      </c>
      <c r="D395" s="48">
        <f>D396+D404+D405+D406</f>
        <v>631000</v>
      </c>
      <c r="E395" s="48">
        <f>E396+E404+E405+E406</f>
        <v>631000</v>
      </c>
      <c r="F395" s="50">
        <f>F396+F404+F405+F406</f>
        <v>293700.00000000006</v>
      </c>
      <c r="G395" s="50">
        <f>G396+G404+G405+G406</f>
        <v>293682.49151000008</v>
      </c>
      <c r="H395" s="51">
        <f t="shared" si="29"/>
        <v>0.9999403864828057</v>
      </c>
      <c r="I395" s="51">
        <f t="shared" si="27"/>
        <v>0.46542391681458017</v>
      </c>
      <c r="K395" s="13"/>
    </row>
    <row r="396" spans="1:11" s="8" customFormat="1" ht="15.75" thickTop="1">
      <c r="A396" s="8" t="str">
        <f t="shared" si="28"/>
        <v>a</v>
      </c>
      <c r="B396" s="14" t="s">
        <v>5</v>
      </c>
      <c r="C396" s="27" t="s">
        <v>6</v>
      </c>
      <c r="D396" s="28">
        <f>D397+D398+D399+D400+D401+D402+D403</f>
        <v>631000</v>
      </c>
      <c r="E396" s="28">
        <f>E397+E398+E399+E400+E401+E402+E403</f>
        <v>630999.36499999999</v>
      </c>
      <c r="F396" s="29">
        <f>F397+F398+F399+F400+F401+F402+F403</f>
        <v>293699.36500000005</v>
      </c>
      <c r="G396" s="29">
        <f>G397+G398+G399+G400+G401+G402+G403</f>
        <v>293681.85651000007</v>
      </c>
      <c r="H396" s="30">
        <f t="shared" si="29"/>
        <v>0.9999403863539168</v>
      </c>
      <c r="I396" s="30">
        <f t="shared" si="27"/>
        <v>0.46542337884920071</v>
      </c>
      <c r="K396" s="13"/>
    </row>
    <row r="397" spans="1:11" s="8" customFormat="1" ht="18" hidden="1">
      <c r="A397" s="8" t="str">
        <f t="shared" si="28"/>
        <v>b</v>
      </c>
      <c r="B397" s="19" t="s">
        <v>5</v>
      </c>
      <c r="C397" s="20" t="s">
        <v>7</v>
      </c>
      <c r="D397" s="24">
        <v>0</v>
      </c>
      <c r="E397" s="24">
        <v>0</v>
      </c>
      <c r="F397" s="25">
        <v>0</v>
      </c>
      <c r="G397" s="25">
        <v>0</v>
      </c>
      <c r="H397" s="26">
        <f t="shared" si="29"/>
        <v>0</v>
      </c>
      <c r="I397" s="26">
        <f t="shared" si="27"/>
        <v>0</v>
      </c>
      <c r="K397" s="13"/>
    </row>
    <row r="398" spans="1:11" s="8" customFormat="1" ht="18">
      <c r="A398" s="8" t="str">
        <f t="shared" si="28"/>
        <v>a</v>
      </c>
      <c r="B398" s="19" t="s">
        <v>5</v>
      </c>
      <c r="C398" s="20" t="s">
        <v>8</v>
      </c>
      <c r="D398" s="24">
        <v>5400</v>
      </c>
      <c r="E398" s="24">
        <v>4633</v>
      </c>
      <c r="F398" s="25">
        <v>1133</v>
      </c>
      <c r="G398" s="25">
        <v>1115.4915100000001</v>
      </c>
      <c r="H398" s="26">
        <f t="shared" si="29"/>
        <v>0.98454678729037959</v>
      </c>
      <c r="I398" s="26">
        <f t="shared" si="27"/>
        <v>0.24077088495575222</v>
      </c>
      <c r="K398" s="13"/>
    </row>
    <row r="399" spans="1:11" s="8" customFormat="1" ht="18" hidden="1">
      <c r="A399" s="8" t="str">
        <f t="shared" si="28"/>
        <v>b</v>
      </c>
      <c r="B399" s="19" t="s">
        <v>5</v>
      </c>
      <c r="C399" s="20" t="s">
        <v>9</v>
      </c>
      <c r="D399" s="24">
        <v>0</v>
      </c>
      <c r="E399" s="24">
        <v>0</v>
      </c>
      <c r="F399" s="25">
        <v>0</v>
      </c>
      <c r="G399" s="25">
        <v>0</v>
      </c>
      <c r="H399" s="26">
        <f t="shared" si="29"/>
        <v>0</v>
      </c>
      <c r="I399" s="26">
        <f t="shared" si="27"/>
        <v>0</v>
      </c>
      <c r="K399" s="13"/>
    </row>
    <row r="400" spans="1:11" s="8" customFormat="1" ht="18" hidden="1">
      <c r="A400" s="8" t="str">
        <f t="shared" si="28"/>
        <v>b</v>
      </c>
      <c r="B400" s="19" t="s">
        <v>5</v>
      </c>
      <c r="C400" s="20" t="s">
        <v>10</v>
      </c>
      <c r="D400" s="24">
        <v>0</v>
      </c>
      <c r="E400" s="24">
        <v>0</v>
      </c>
      <c r="F400" s="25">
        <v>0</v>
      </c>
      <c r="G400" s="25">
        <v>0</v>
      </c>
      <c r="H400" s="26">
        <f t="shared" si="29"/>
        <v>0</v>
      </c>
      <c r="I400" s="26">
        <f t="shared" si="27"/>
        <v>0</v>
      </c>
      <c r="K400" s="13"/>
    </row>
    <row r="401" spans="1:11" s="8" customFormat="1" ht="18" hidden="1">
      <c r="A401" s="8" t="str">
        <f t="shared" si="28"/>
        <v>b</v>
      </c>
      <c r="B401" s="19" t="s">
        <v>5</v>
      </c>
      <c r="C401" s="20" t="s">
        <v>11</v>
      </c>
      <c r="D401" s="24">
        <v>0</v>
      </c>
      <c r="E401" s="24">
        <v>0</v>
      </c>
      <c r="F401" s="25">
        <v>0</v>
      </c>
      <c r="G401" s="25">
        <v>0</v>
      </c>
      <c r="H401" s="26">
        <f t="shared" si="29"/>
        <v>0</v>
      </c>
      <c r="I401" s="26">
        <f t="shared" si="27"/>
        <v>0</v>
      </c>
      <c r="K401" s="13"/>
    </row>
    <row r="402" spans="1:11" s="8" customFormat="1" ht="18">
      <c r="A402" s="8" t="str">
        <f t="shared" si="28"/>
        <v>a</v>
      </c>
      <c r="B402" s="19" t="s">
        <v>5</v>
      </c>
      <c r="C402" s="20" t="s">
        <v>12</v>
      </c>
      <c r="D402" s="24">
        <v>625600</v>
      </c>
      <c r="E402" s="24">
        <v>626365.77500000002</v>
      </c>
      <c r="F402" s="25">
        <v>292565.77500000002</v>
      </c>
      <c r="G402" s="25">
        <v>292565.77500000002</v>
      </c>
      <c r="H402" s="26">
        <f t="shared" si="29"/>
        <v>1</v>
      </c>
      <c r="I402" s="26">
        <f t="shared" si="27"/>
        <v>0.46708454816197453</v>
      </c>
      <c r="K402" s="13"/>
    </row>
    <row r="403" spans="1:11" s="8" customFormat="1" ht="18">
      <c r="A403" s="8" t="str">
        <f t="shared" si="28"/>
        <v>a</v>
      </c>
      <c r="B403" s="19" t="s">
        <v>5</v>
      </c>
      <c r="C403" s="20" t="s">
        <v>13</v>
      </c>
      <c r="D403" s="24">
        <v>0</v>
      </c>
      <c r="E403" s="24">
        <v>0.59</v>
      </c>
      <c r="F403" s="25">
        <v>0.59</v>
      </c>
      <c r="G403" s="25">
        <v>0.59</v>
      </c>
      <c r="H403" s="26">
        <f t="shared" si="29"/>
        <v>1</v>
      </c>
      <c r="I403" s="26">
        <f t="shared" si="27"/>
        <v>1</v>
      </c>
      <c r="K403" s="13"/>
    </row>
    <row r="404" spans="1:11" s="8" customFormat="1" ht="30" hidden="1">
      <c r="A404" s="8" t="str">
        <f t="shared" si="28"/>
        <v>b</v>
      </c>
      <c r="B404" s="14" t="s">
        <v>5</v>
      </c>
      <c r="C404" s="27" t="s">
        <v>14</v>
      </c>
      <c r="D404" s="28">
        <v>0</v>
      </c>
      <c r="E404" s="28">
        <v>0</v>
      </c>
      <c r="F404" s="29">
        <v>0</v>
      </c>
      <c r="G404" s="29">
        <v>0</v>
      </c>
      <c r="H404" s="30">
        <f t="shared" si="29"/>
        <v>0</v>
      </c>
      <c r="I404" s="30">
        <f t="shared" si="27"/>
        <v>0</v>
      </c>
      <c r="K404" s="13"/>
    </row>
    <row r="405" spans="1:11" s="8" customFormat="1" hidden="1">
      <c r="A405" s="8" t="str">
        <f t="shared" si="28"/>
        <v>b</v>
      </c>
      <c r="B405" s="14" t="s">
        <v>5</v>
      </c>
      <c r="C405" s="27" t="s">
        <v>15</v>
      </c>
      <c r="D405" s="28">
        <v>0</v>
      </c>
      <c r="E405" s="28">
        <v>0</v>
      </c>
      <c r="F405" s="29">
        <v>0</v>
      </c>
      <c r="G405" s="29">
        <v>0</v>
      </c>
      <c r="H405" s="30">
        <f t="shared" si="29"/>
        <v>0</v>
      </c>
      <c r="I405" s="30">
        <f t="shared" si="27"/>
        <v>0</v>
      </c>
      <c r="K405" s="13"/>
    </row>
    <row r="406" spans="1:11" s="8" customFormat="1" ht="15.75" thickBot="1">
      <c r="A406" s="8" t="str">
        <f t="shared" si="28"/>
        <v>a</v>
      </c>
      <c r="B406" s="31" t="s">
        <v>5</v>
      </c>
      <c r="C406" s="40" t="s">
        <v>16</v>
      </c>
      <c r="D406" s="41">
        <v>0</v>
      </c>
      <c r="E406" s="41">
        <v>0.63500000000000001</v>
      </c>
      <c r="F406" s="42">
        <v>0.63500000000000001</v>
      </c>
      <c r="G406" s="42">
        <v>0.63500000000000001</v>
      </c>
      <c r="H406" s="43">
        <f t="shared" si="29"/>
        <v>1</v>
      </c>
      <c r="I406" s="43">
        <f t="shared" si="27"/>
        <v>1</v>
      </c>
      <c r="K406" s="13"/>
    </row>
    <row r="407" spans="1:11" s="8" customFormat="1" ht="61.5" hidden="1" thickTop="1" thickBot="1">
      <c r="A407" s="8" t="str">
        <f t="shared" si="28"/>
        <v>b</v>
      </c>
      <c r="B407" s="9" t="s">
        <v>90</v>
      </c>
      <c r="C407" s="53" t="s">
        <v>91</v>
      </c>
      <c r="D407" s="48">
        <f>D408+D416+D417+D418</f>
        <v>0</v>
      </c>
      <c r="E407" s="48">
        <v>0</v>
      </c>
      <c r="F407" s="50">
        <v>0</v>
      </c>
      <c r="G407" s="50">
        <v>0</v>
      </c>
      <c r="H407" s="51">
        <f t="shared" si="29"/>
        <v>0</v>
      </c>
      <c r="I407" s="51">
        <f t="shared" si="27"/>
        <v>0</v>
      </c>
    </row>
    <row r="408" spans="1:11" s="8" customFormat="1" ht="16.5" hidden="1" thickTop="1" thickBot="1">
      <c r="A408" s="8" t="str">
        <f t="shared" si="28"/>
        <v>b</v>
      </c>
      <c r="B408" s="14" t="s">
        <v>5</v>
      </c>
      <c r="C408" s="27" t="s">
        <v>6</v>
      </c>
      <c r="D408" s="28">
        <f>D409+D410+D411+D412+D413+D414+D415</f>
        <v>0</v>
      </c>
      <c r="E408" s="28">
        <v>0</v>
      </c>
      <c r="F408" s="29">
        <v>0</v>
      </c>
      <c r="G408" s="29">
        <v>0</v>
      </c>
      <c r="H408" s="30">
        <f t="shared" si="29"/>
        <v>0</v>
      </c>
      <c r="I408" s="30">
        <f t="shared" si="27"/>
        <v>0</v>
      </c>
    </row>
    <row r="409" spans="1:11" s="8" customFormat="1" ht="19.5" hidden="1" thickTop="1" thickBot="1">
      <c r="A409" s="8" t="str">
        <f t="shared" si="28"/>
        <v>b</v>
      </c>
      <c r="B409" s="19" t="s">
        <v>5</v>
      </c>
      <c r="C409" s="20" t="s">
        <v>7</v>
      </c>
      <c r="D409" s="24">
        <v>0</v>
      </c>
      <c r="E409" s="24">
        <v>0</v>
      </c>
      <c r="F409" s="25">
        <v>0</v>
      </c>
      <c r="G409" s="25">
        <v>0</v>
      </c>
      <c r="H409" s="26">
        <f t="shared" si="29"/>
        <v>0</v>
      </c>
      <c r="I409" s="26">
        <f t="shared" si="27"/>
        <v>0</v>
      </c>
    </row>
    <row r="410" spans="1:11" s="8" customFormat="1" ht="19.5" hidden="1" thickTop="1" thickBot="1">
      <c r="A410" s="8" t="str">
        <f t="shared" si="28"/>
        <v>b</v>
      </c>
      <c r="B410" s="19" t="s">
        <v>5</v>
      </c>
      <c r="C410" s="20" t="s">
        <v>8</v>
      </c>
      <c r="D410" s="24">
        <v>0</v>
      </c>
      <c r="E410" s="24">
        <v>0</v>
      </c>
      <c r="F410" s="25">
        <v>0</v>
      </c>
      <c r="G410" s="25">
        <v>0</v>
      </c>
      <c r="H410" s="26">
        <f t="shared" si="29"/>
        <v>0</v>
      </c>
      <c r="I410" s="26">
        <f t="shared" si="27"/>
        <v>0</v>
      </c>
    </row>
    <row r="411" spans="1:11" s="8" customFormat="1" ht="19.5" hidden="1" thickTop="1" thickBot="1">
      <c r="A411" s="8" t="str">
        <f t="shared" si="28"/>
        <v>b</v>
      </c>
      <c r="B411" s="19" t="s">
        <v>5</v>
      </c>
      <c r="C411" s="20" t="s">
        <v>9</v>
      </c>
      <c r="D411" s="24">
        <v>0</v>
      </c>
      <c r="E411" s="24">
        <v>0</v>
      </c>
      <c r="F411" s="25">
        <v>0</v>
      </c>
      <c r="G411" s="25">
        <v>0</v>
      </c>
      <c r="H411" s="26">
        <f t="shared" si="29"/>
        <v>0</v>
      </c>
      <c r="I411" s="26">
        <f t="shared" si="27"/>
        <v>0</v>
      </c>
    </row>
    <row r="412" spans="1:11" s="8" customFormat="1" ht="19.5" hidden="1" thickTop="1" thickBot="1">
      <c r="A412" s="8" t="str">
        <f t="shared" si="28"/>
        <v>b</v>
      </c>
      <c r="B412" s="19" t="s">
        <v>5</v>
      </c>
      <c r="C412" s="20" t="s">
        <v>10</v>
      </c>
      <c r="D412" s="24">
        <v>0</v>
      </c>
      <c r="E412" s="24">
        <v>0</v>
      </c>
      <c r="F412" s="25">
        <v>0</v>
      </c>
      <c r="G412" s="25">
        <v>0</v>
      </c>
      <c r="H412" s="26">
        <f t="shared" si="29"/>
        <v>0</v>
      </c>
      <c r="I412" s="26">
        <f t="shared" si="27"/>
        <v>0</v>
      </c>
    </row>
    <row r="413" spans="1:11" s="8" customFormat="1" ht="19.5" hidden="1" thickTop="1" thickBot="1">
      <c r="A413" s="8" t="str">
        <f t="shared" si="28"/>
        <v>b</v>
      </c>
      <c r="B413" s="19" t="s">
        <v>5</v>
      </c>
      <c r="C413" s="20" t="s">
        <v>11</v>
      </c>
      <c r="D413" s="24">
        <v>0</v>
      </c>
      <c r="E413" s="24">
        <v>0</v>
      </c>
      <c r="F413" s="25">
        <v>0</v>
      </c>
      <c r="G413" s="25">
        <v>0</v>
      </c>
      <c r="H413" s="26">
        <f t="shared" si="29"/>
        <v>0</v>
      </c>
      <c r="I413" s="26">
        <f t="shared" si="27"/>
        <v>0</v>
      </c>
    </row>
    <row r="414" spans="1:11" s="8" customFormat="1" ht="19.5" hidden="1" thickTop="1" thickBot="1">
      <c r="A414" s="8" t="str">
        <f t="shared" si="28"/>
        <v>b</v>
      </c>
      <c r="B414" s="19" t="s">
        <v>5</v>
      </c>
      <c r="C414" s="20" t="s">
        <v>12</v>
      </c>
      <c r="D414" s="24">
        <v>0</v>
      </c>
      <c r="E414" s="24">
        <v>0</v>
      </c>
      <c r="F414" s="25">
        <v>0</v>
      </c>
      <c r="G414" s="25">
        <v>0</v>
      </c>
      <c r="H414" s="26">
        <f t="shared" si="29"/>
        <v>0</v>
      </c>
      <c r="I414" s="26">
        <f t="shared" si="27"/>
        <v>0</v>
      </c>
    </row>
    <row r="415" spans="1:11" s="8" customFormat="1" ht="19.5" hidden="1" thickTop="1" thickBot="1">
      <c r="A415" s="8" t="str">
        <f t="shared" si="28"/>
        <v>b</v>
      </c>
      <c r="B415" s="19" t="s">
        <v>5</v>
      </c>
      <c r="C415" s="20" t="s">
        <v>13</v>
      </c>
      <c r="D415" s="24">
        <v>0</v>
      </c>
      <c r="E415" s="24">
        <v>0</v>
      </c>
      <c r="F415" s="25">
        <v>0</v>
      </c>
      <c r="G415" s="25">
        <v>0</v>
      </c>
      <c r="H415" s="26">
        <f t="shared" si="29"/>
        <v>0</v>
      </c>
      <c r="I415" s="26">
        <f t="shared" si="27"/>
        <v>0</v>
      </c>
    </row>
    <row r="416" spans="1:11" s="8" customFormat="1" ht="31.5" hidden="1" thickTop="1" thickBot="1">
      <c r="A416" s="8" t="str">
        <f t="shared" si="28"/>
        <v>b</v>
      </c>
      <c r="B416" s="14" t="s">
        <v>5</v>
      </c>
      <c r="C416" s="27" t="s">
        <v>14</v>
      </c>
      <c r="D416" s="28">
        <v>0</v>
      </c>
      <c r="E416" s="28">
        <v>0</v>
      </c>
      <c r="F416" s="29">
        <v>0</v>
      </c>
      <c r="G416" s="29">
        <v>0</v>
      </c>
      <c r="H416" s="30">
        <f t="shared" si="29"/>
        <v>0</v>
      </c>
      <c r="I416" s="30">
        <f t="shared" si="27"/>
        <v>0</v>
      </c>
    </row>
    <row r="417" spans="1:9" s="8" customFormat="1" ht="16.5" hidden="1" thickTop="1" thickBot="1">
      <c r="A417" s="8" t="str">
        <f t="shared" si="28"/>
        <v>b</v>
      </c>
      <c r="B417" s="14" t="s">
        <v>5</v>
      </c>
      <c r="C417" s="27" t="s">
        <v>15</v>
      </c>
      <c r="D417" s="28">
        <v>0</v>
      </c>
      <c r="E417" s="28">
        <v>0</v>
      </c>
      <c r="F417" s="29">
        <v>0</v>
      </c>
      <c r="G417" s="29">
        <v>0</v>
      </c>
      <c r="H417" s="30">
        <f t="shared" si="29"/>
        <v>0</v>
      </c>
      <c r="I417" s="30">
        <f t="shared" si="27"/>
        <v>0</v>
      </c>
    </row>
    <row r="418" spans="1:9" s="8" customFormat="1" ht="16.5" hidden="1" thickTop="1" thickBot="1">
      <c r="A418" s="8" t="str">
        <f t="shared" si="28"/>
        <v>b</v>
      </c>
      <c r="B418" s="31" t="s">
        <v>5</v>
      </c>
      <c r="C418" s="40" t="s">
        <v>16</v>
      </c>
      <c r="D418" s="41">
        <v>0</v>
      </c>
      <c r="E418" s="41">
        <v>0</v>
      </c>
      <c r="F418" s="42">
        <v>0</v>
      </c>
      <c r="G418" s="42">
        <v>0</v>
      </c>
      <c r="H418" s="43">
        <f t="shared" si="29"/>
        <v>0</v>
      </c>
      <c r="I418" s="43">
        <f t="shared" si="27"/>
        <v>0</v>
      </c>
    </row>
    <row r="419" spans="1:9" s="8" customFormat="1" ht="61.5" hidden="1" thickTop="1" thickBot="1">
      <c r="A419" s="8" t="str">
        <f t="shared" si="28"/>
        <v>b</v>
      </c>
      <c r="B419" s="9" t="s">
        <v>92</v>
      </c>
      <c r="C419" s="53" t="s">
        <v>93</v>
      </c>
      <c r="D419" s="48">
        <v>0</v>
      </c>
      <c r="E419" s="48">
        <v>0</v>
      </c>
      <c r="F419" s="50">
        <v>0</v>
      </c>
      <c r="G419" s="50">
        <v>0</v>
      </c>
      <c r="H419" s="51">
        <f t="shared" si="29"/>
        <v>0</v>
      </c>
      <c r="I419" s="51">
        <f t="shared" si="27"/>
        <v>0</v>
      </c>
    </row>
    <row r="420" spans="1:9" s="8" customFormat="1" ht="16.5" hidden="1" thickTop="1" thickBot="1">
      <c r="A420" s="8" t="str">
        <f t="shared" si="28"/>
        <v>b</v>
      </c>
      <c r="B420" s="14" t="s">
        <v>5</v>
      </c>
      <c r="C420" s="27" t="s">
        <v>6</v>
      </c>
      <c r="D420" s="28">
        <v>0</v>
      </c>
      <c r="E420" s="28">
        <v>0</v>
      </c>
      <c r="F420" s="29">
        <v>0</v>
      </c>
      <c r="G420" s="29">
        <v>0</v>
      </c>
      <c r="H420" s="30">
        <f t="shared" si="29"/>
        <v>0</v>
      </c>
      <c r="I420" s="30">
        <f t="shared" si="27"/>
        <v>0</v>
      </c>
    </row>
    <row r="421" spans="1:9" s="8" customFormat="1" ht="19.5" hidden="1" thickTop="1" thickBot="1">
      <c r="A421" s="8" t="str">
        <f t="shared" si="28"/>
        <v>b</v>
      </c>
      <c r="B421" s="19" t="s">
        <v>5</v>
      </c>
      <c r="C421" s="20" t="s">
        <v>7</v>
      </c>
      <c r="D421" s="24">
        <v>0</v>
      </c>
      <c r="E421" s="24">
        <v>0</v>
      </c>
      <c r="F421" s="25">
        <v>0</v>
      </c>
      <c r="G421" s="25">
        <v>0</v>
      </c>
      <c r="H421" s="26">
        <f t="shared" si="29"/>
        <v>0</v>
      </c>
      <c r="I421" s="26">
        <f t="shared" si="27"/>
        <v>0</v>
      </c>
    </row>
    <row r="422" spans="1:9" s="8" customFormat="1" ht="19.5" hidden="1" thickTop="1" thickBot="1">
      <c r="A422" s="8" t="str">
        <f t="shared" si="28"/>
        <v>b</v>
      </c>
      <c r="B422" s="19" t="s">
        <v>5</v>
      </c>
      <c r="C422" s="20" t="s">
        <v>8</v>
      </c>
      <c r="D422" s="24">
        <v>0</v>
      </c>
      <c r="E422" s="24">
        <v>0</v>
      </c>
      <c r="F422" s="25">
        <v>0</v>
      </c>
      <c r="G422" s="25">
        <v>0</v>
      </c>
      <c r="H422" s="26">
        <f t="shared" si="29"/>
        <v>0</v>
      </c>
      <c r="I422" s="26">
        <f t="shared" si="27"/>
        <v>0</v>
      </c>
    </row>
    <row r="423" spans="1:9" s="8" customFormat="1" ht="19.5" hidden="1" thickTop="1" thickBot="1">
      <c r="A423" s="8" t="str">
        <f t="shared" si="28"/>
        <v>b</v>
      </c>
      <c r="B423" s="19" t="s">
        <v>5</v>
      </c>
      <c r="C423" s="20" t="s">
        <v>9</v>
      </c>
      <c r="D423" s="24">
        <v>0</v>
      </c>
      <c r="E423" s="24">
        <v>0</v>
      </c>
      <c r="F423" s="25">
        <v>0</v>
      </c>
      <c r="G423" s="25">
        <v>0</v>
      </c>
      <c r="H423" s="26">
        <f t="shared" si="29"/>
        <v>0</v>
      </c>
      <c r="I423" s="26">
        <f t="shared" si="27"/>
        <v>0</v>
      </c>
    </row>
    <row r="424" spans="1:9" s="8" customFormat="1" ht="19.5" hidden="1" thickTop="1" thickBot="1">
      <c r="A424" s="8" t="str">
        <f t="shared" si="28"/>
        <v>b</v>
      </c>
      <c r="B424" s="19" t="s">
        <v>5</v>
      </c>
      <c r="C424" s="20" t="s">
        <v>10</v>
      </c>
      <c r="D424" s="24">
        <v>0</v>
      </c>
      <c r="E424" s="24">
        <v>0</v>
      </c>
      <c r="F424" s="25">
        <v>0</v>
      </c>
      <c r="G424" s="25">
        <v>0</v>
      </c>
      <c r="H424" s="26">
        <f t="shared" si="29"/>
        <v>0</v>
      </c>
      <c r="I424" s="26">
        <f t="shared" si="27"/>
        <v>0</v>
      </c>
    </row>
    <row r="425" spans="1:9" s="8" customFormat="1" ht="19.5" hidden="1" thickTop="1" thickBot="1">
      <c r="A425" s="8" t="str">
        <f t="shared" si="28"/>
        <v>b</v>
      </c>
      <c r="B425" s="19" t="s">
        <v>5</v>
      </c>
      <c r="C425" s="20" t="s">
        <v>11</v>
      </c>
      <c r="D425" s="24">
        <v>0</v>
      </c>
      <c r="E425" s="24">
        <v>0</v>
      </c>
      <c r="F425" s="25">
        <v>0</v>
      </c>
      <c r="G425" s="25">
        <v>0</v>
      </c>
      <c r="H425" s="26">
        <f t="shared" si="29"/>
        <v>0</v>
      </c>
      <c r="I425" s="26">
        <f t="shared" si="27"/>
        <v>0</v>
      </c>
    </row>
    <row r="426" spans="1:9" s="8" customFormat="1" ht="19.5" hidden="1" thickTop="1" thickBot="1">
      <c r="A426" s="8" t="str">
        <f t="shared" si="28"/>
        <v>b</v>
      </c>
      <c r="B426" s="19" t="s">
        <v>5</v>
      </c>
      <c r="C426" s="20" t="s">
        <v>12</v>
      </c>
      <c r="D426" s="24">
        <v>0</v>
      </c>
      <c r="E426" s="24">
        <v>0</v>
      </c>
      <c r="F426" s="25">
        <v>0</v>
      </c>
      <c r="G426" s="25">
        <v>0</v>
      </c>
      <c r="H426" s="26">
        <f t="shared" si="29"/>
        <v>0</v>
      </c>
      <c r="I426" s="26">
        <f t="shared" si="27"/>
        <v>0</v>
      </c>
    </row>
    <row r="427" spans="1:9" s="8" customFormat="1" ht="19.5" hidden="1" thickTop="1" thickBot="1">
      <c r="A427" s="8" t="str">
        <f t="shared" si="28"/>
        <v>b</v>
      </c>
      <c r="B427" s="19" t="s">
        <v>5</v>
      </c>
      <c r="C427" s="20" t="s">
        <v>13</v>
      </c>
      <c r="D427" s="24">
        <v>0</v>
      </c>
      <c r="E427" s="24">
        <v>0</v>
      </c>
      <c r="F427" s="25">
        <v>0</v>
      </c>
      <c r="G427" s="25">
        <v>0</v>
      </c>
      <c r="H427" s="26">
        <f t="shared" si="29"/>
        <v>0</v>
      </c>
      <c r="I427" s="26">
        <f t="shared" si="27"/>
        <v>0</v>
      </c>
    </row>
    <row r="428" spans="1:9" s="8" customFormat="1" ht="31.5" hidden="1" thickTop="1" thickBot="1">
      <c r="A428" s="8" t="str">
        <f t="shared" si="28"/>
        <v>b</v>
      </c>
      <c r="B428" s="14" t="s">
        <v>5</v>
      </c>
      <c r="C428" s="27" t="s">
        <v>14</v>
      </c>
      <c r="D428" s="28">
        <v>0</v>
      </c>
      <c r="E428" s="28">
        <v>0</v>
      </c>
      <c r="F428" s="29">
        <v>0</v>
      </c>
      <c r="G428" s="29">
        <v>0</v>
      </c>
      <c r="H428" s="30">
        <f t="shared" si="29"/>
        <v>0</v>
      </c>
      <c r="I428" s="30">
        <f t="shared" si="27"/>
        <v>0</v>
      </c>
    </row>
    <row r="429" spans="1:9" s="8" customFormat="1" ht="16.5" hidden="1" thickTop="1" thickBot="1">
      <c r="A429" s="8" t="str">
        <f t="shared" si="28"/>
        <v>b</v>
      </c>
      <c r="B429" s="14" t="s">
        <v>5</v>
      </c>
      <c r="C429" s="27" t="s">
        <v>15</v>
      </c>
      <c r="D429" s="28">
        <v>0</v>
      </c>
      <c r="E429" s="28">
        <v>0</v>
      </c>
      <c r="F429" s="29">
        <v>0</v>
      </c>
      <c r="G429" s="29">
        <v>0</v>
      </c>
      <c r="H429" s="30">
        <f t="shared" si="29"/>
        <v>0</v>
      </c>
      <c r="I429" s="30">
        <f t="shared" si="27"/>
        <v>0</v>
      </c>
    </row>
    <row r="430" spans="1:9" s="8" customFormat="1" ht="16.5" hidden="1" thickTop="1" thickBot="1">
      <c r="A430" s="8" t="str">
        <f t="shared" si="28"/>
        <v>b</v>
      </c>
      <c r="B430" s="31" t="s">
        <v>5</v>
      </c>
      <c r="C430" s="40" t="s">
        <v>16</v>
      </c>
      <c r="D430" s="41">
        <v>0</v>
      </c>
      <c r="E430" s="41">
        <v>0</v>
      </c>
      <c r="F430" s="42">
        <v>0</v>
      </c>
      <c r="G430" s="42">
        <v>0</v>
      </c>
      <c r="H430" s="43">
        <f t="shared" si="29"/>
        <v>0</v>
      </c>
      <c r="I430" s="43">
        <f t="shared" si="27"/>
        <v>0</v>
      </c>
    </row>
    <row r="431" spans="1:9" s="8" customFormat="1" ht="76.5" hidden="1" thickTop="1" thickBot="1">
      <c r="A431" s="8" t="str">
        <f t="shared" si="28"/>
        <v>b</v>
      </c>
      <c r="B431" s="9" t="s">
        <v>94</v>
      </c>
      <c r="C431" s="53" t="s">
        <v>95</v>
      </c>
      <c r="D431" s="48">
        <v>0</v>
      </c>
      <c r="E431" s="48">
        <v>0</v>
      </c>
      <c r="F431" s="50">
        <v>0</v>
      </c>
      <c r="G431" s="50">
        <v>0</v>
      </c>
      <c r="H431" s="51">
        <f t="shared" si="29"/>
        <v>0</v>
      </c>
      <c r="I431" s="51">
        <f t="shared" si="27"/>
        <v>0</v>
      </c>
    </row>
    <row r="432" spans="1:9" s="8" customFormat="1" ht="16.5" hidden="1" thickTop="1" thickBot="1">
      <c r="A432" s="8" t="str">
        <f t="shared" si="28"/>
        <v>b</v>
      </c>
      <c r="B432" s="14" t="s">
        <v>5</v>
      </c>
      <c r="C432" s="27" t="s">
        <v>6</v>
      </c>
      <c r="D432" s="28">
        <v>0</v>
      </c>
      <c r="E432" s="28">
        <v>0</v>
      </c>
      <c r="F432" s="29">
        <v>0</v>
      </c>
      <c r="G432" s="29">
        <v>0</v>
      </c>
      <c r="H432" s="30">
        <f t="shared" si="29"/>
        <v>0</v>
      </c>
      <c r="I432" s="30">
        <f t="shared" si="27"/>
        <v>0</v>
      </c>
    </row>
    <row r="433" spans="1:9" s="8" customFormat="1" ht="19.5" hidden="1" thickTop="1" thickBot="1">
      <c r="A433" s="8" t="str">
        <f t="shared" si="28"/>
        <v>b</v>
      </c>
      <c r="B433" s="19" t="s">
        <v>5</v>
      </c>
      <c r="C433" s="20" t="s">
        <v>7</v>
      </c>
      <c r="D433" s="24">
        <v>0</v>
      </c>
      <c r="E433" s="24">
        <v>0</v>
      </c>
      <c r="F433" s="25">
        <v>0</v>
      </c>
      <c r="G433" s="25">
        <v>0</v>
      </c>
      <c r="H433" s="26">
        <f t="shared" si="29"/>
        <v>0</v>
      </c>
      <c r="I433" s="26">
        <f t="shared" si="27"/>
        <v>0</v>
      </c>
    </row>
    <row r="434" spans="1:9" s="8" customFormat="1" ht="19.5" hidden="1" thickTop="1" thickBot="1">
      <c r="A434" s="8" t="str">
        <f t="shared" si="28"/>
        <v>b</v>
      </c>
      <c r="B434" s="19" t="s">
        <v>5</v>
      </c>
      <c r="C434" s="20" t="s">
        <v>8</v>
      </c>
      <c r="D434" s="24">
        <v>0</v>
      </c>
      <c r="E434" s="24">
        <v>0</v>
      </c>
      <c r="F434" s="25">
        <v>0</v>
      </c>
      <c r="G434" s="25">
        <v>0</v>
      </c>
      <c r="H434" s="26">
        <f t="shared" si="29"/>
        <v>0</v>
      </c>
      <c r="I434" s="26">
        <f t="shared" si="27"/>
        <v>0</v>
      </c>
    </row>
    <row r="435" spans="1:9" s="8" customFormat="1" ht="19.5" hidden="1" thickTop="1" thickBot="1">
      <c r="A435" s="8" t="str">
        <f t="shared" si="28"/>
        <v>b</v>
      </c>
      <c r="B435" s="19" t="s">
        <v>5</v>
      </c>
      <c r="C435" s="20" t="s">
        <v>9</v>
      </c>
      <c r="D435" s="24">
        <v>0</v>
      </c>
      <c r="E435" s="24">
        <v>0</v>
      </c>
      <c r="F435" s="25">
        <v>0</v>
      </c>
      <c r="G435" s="25">
        <v>0</v>
      </c>
      <c r="H435" s="26">
        <f t="shared" si="29"/>
        <v>0</v>
      </c>
      <c r="I435" s="26">
        <f t="shared" si="27"/>
        <v>0</v>
      </c>
    </row>
    <row r="436" spans="1:9" s="8" customFormat="1" ht="19.5" hidden="1" thickTop="1" thickBot="1">
      <c r="A436" s="8" t="str">
        <f t="shared" si="28"/>
        <v>b</v>
      </c>
      <c r="B436" s="19" t="s">
        <v>5</v>
      </c>
      <c r="C436" s="20" t="s">
        <v>10</v>
      </c>
      <c r="D436" s="24">
        <v>0</v>
      </c>
      <c r="E436" s="24">
        <v>0</v>
      </c>
      <c r="F436" s="25">
        <v>0</v>
      </c>
      <c r="G436" s="25">
        <v>0</v>
      </c>
      <c r="H436" s="26">
        <f t="shared" si="29"/>
        <v>0</v>
      </c>
      <c r="I436" s="26">
        <f t="shared" si="27"/>
        <v>0</v>
      </c>
    </row>
    <row r="437" spans="1:9" s="8" customFormat="1" ht="19.5" hidden="1" thickTop="1" thickBot="1">
      <c r="A437" s="8" t="str">
        <f t="shared" si="28"/>
        <v>b</v>
      </c>
      <c r="B437" s="19" t="s">
        <v>5</v>
      </c>
      <c r="C437" s="20" t="s">
        <v>11</v>
      </c>
      <c r="D437" s="24">
        <v>0</v>
      </c>
      <c r="E437" s="24">
        <v>0</v>
      </c>
      <c r="F437" s="25">
        <v>0</v>
      </c>
      <c r="G437" s="25">
        <v>0</v>
      </c>
      <c r="H437" s="26">
        <f t="shared" si="29"/>
        <v>0</v>
      </c>
      <c r="I437" s="26">
        <f t="shared" si="27"/>
        <v>0</v>
      </c>
    </row>
    <row r="438" spans="1:9" s="8" customFormat="1" ht="19.5" hidden="1" thickTop="1" thickBot="1">
      <c r="A438" s="8" t="str">
        <f t="shared" si="28"/>
        <v>b</v>
      </c>
      <c r="B438" s="19" t="s">
        <v>5</v>
      </c>
      <c r="C438" s="20" t="s">
        <v>12</v>
      </c>
      <c r="D438" s="24">
        <v>0</v>
      </c>
      <c r="E438" s="24">
        <v>0</v>
      </c>
      <c r="F438" s="25">
        <v>0</v>
      </c>
      <c r="G438" s="25">
        <v>0</v>
      </c>
      <c r="H438" s="26">
        <f t="shared" si="29"/>
        <v>0</v>
      </c>
      <c r="I438" s="26">
        <f t="shared" si="27"/>
        <v>0</v>
      </c>
    </row>
    <row r="439" spans="1:9" s="8" customFormat="1" ht="19.5" hidden="1" thickTop="1" thickBot="1">
      <c r="A439" s="8" t="str">
        <f t="shared" si="28"/>
        <v>b</v>
      </c>
      <c r="B439" s="19" t="s">
        <v>5</v>
      </c>
      <c r="C439" s="20" t="s">
        <v>13</v>
      </c>
      <c r="D439" s="24">
        <v>0</v>
      </c>
      <c r="E439" s="24">
        <v>0</v>
      </c>
      <c r="F439" s="25">
        <v>0</v>
      </c>
      <c r="G439" s="25">
        <v>0</v>
      </c>
      <c r="H439" s="26">
        <f t="shared" si="29"/>
        <v>0</v>
      </c>
      <c r="I439" s="26">
        <f t="shared" si="27"/>
        <v>0</v>
      </c>
    </row>
    <row r="440" spans="1:9" s="8" customFormat="1" ht="31.5" hidden="1" thickTop="1" thickBot="1">
      <c r="A440" s="8" t="str">
        <f t="shared" si="28"/>
        <v>b</v>
      </c>
      <c r="B440" s="14" t="s">
        <v>5</v>
      </c>
      <c r="C440" s="27" t="s">
        <v>14</v>
      </c>
      <c r="D440" s="28">
        <v>0</v>
      </c>
      <c r="E440" s="28">
        <v>0</v>
      </c>
      <c r="F440" s="29">
        <v>0</v>
      </c>
      <c r="G440" s="29">
        <v>0</v>
      </c>
      <c r="H440" s="30">
        <f t="shared" si="29"/>
        <v>0</v>
      </c>
      <c r="I440" s="30">
        <f t="shared" si="27"/>
        <v>0</v>
      </c>
    </row>
    <row r="441" spans="1:9" s="8" customFormat="1" ht="16.5" hidden="1" thickTop="1" thickBot="1">
      <c r="A441" s="8" t="str">
        <f t="shared" si="28"/>
        <v>b</v>
      </c>
      <c r="B441" s="14" t="s">
        <v>5</v>
      </c>
      <c r="C441" s="27" t="s">
        <v>15</v>
      </c>
      <c r="D441" s="28">
        <v>0</v>
      </c>
      <c r="E441" s="28">
        <v>0</v>
      </c>
      <c r="F441" s="29">
        <v>0</v>
      </c>
      <c r="G441" s="29">
        <v>0</v>
      </c>
      <c r="H441" s="30">
        <f t="shared" si="29"/>
        <v>0</v>
      </c>
      <c r="I441" s="30">
        <f t="shared" si="27"/>
        <v>0</v>
      </c>
    </row>
    <row r="442" spans="1:9" s="8" customFormat="1" ht="16.5" hidden="1" thickTop="1" thickBot="1">
      <c r="A442" s="8" t="str">
        <f t="shared" si="28"/>
        <v>b</v>
      </c>
      <c r="B442" s="31" t="s">
        <v>5</v>
      </c>
      <c r="C442" s="40" t="s">
        <v>16</v>
      </c>
      <c r="D442" s="41">
        <v>0</v>
      </c>
      <c r="E442" s="41">
        <v>0</v>
      </c>
      <c r="F442" s="42">
        <v>0</v>
      </c>
      <c r="G442" s="42">
        <v>0</v>
      </c>
      <c r="H442" s="43">
        <f t="shared" si="29"/>
        <v>0</v>
      </c>
      <c r="I442" s="43">
        <f t="shared" si="27"/>
        <v>0</v>
      </c>
    </row>
    <row r="443" spans="1:9" s="8" customFormat="1" ht="76.5" hidden="1" thickTop="1" thickBot="1">
      <c r="A443" s="8" t="str">
        <f t="shared" si="28"/>
        <v>b</v>
      </c>
      <c r="B443" s="9" t="s">
        <v>96</v>
      </c>
      <c r="C443" s="53" t="s">
        <v>97</v>
      </c>
      <c r="D443" s="48">
        <v>0</v>
      </c>
      <c r="E443" s="48">
        <v>0</v>
      </c>
      <c r="F443" s="50">
        <v>0</v>
      </c>
      <c r="G443" s="50">
        <v>0</v>
      </c>
      <c r="H443" s="51">
        <f t="shared" si="29"/>
        <v>0</v>
      </c>
      <c r="I443" s="51">
        <f t="shared" si="27"/>
        <v>0</v>
      </c>
    </row>
    <row r="444" spans="1:9" s="8" customFormat="1" ht="16.5" hidden="1" thickTop="1" thickBot="1">
      <c r="A444" s="8" t="str">
        <f t="shared" si="28"/>
        <v>b</v>
      </c>
      <c r="B444" s="14" t="s">
        <v>5</v>
      </c>
      <c r="C444" s="27" t="s">
        <v>6</v>
      </c>
      <c r="D444" s="28">
        <v>0</v>
      </c>
      <c r="E444" s="28">
        <v>0</v>
      </c>
      <c r="F444" s="29">
        <v>0</v>
      </c>
      <c r="G444" s="29">
        <v>0</v>
      </c>
      <c r="H444" s="30">
        <f t="shared" si="29"/>
        <v>0</v>
      </c>
      <c r="I444" s="30">
        <f t="shared" si="27"/>
        <v>0</v>
      </c>
    </row>
    <row r="445" spans="1:9" s="8" customFormat="1" ht="19.5" hidden="1" thickTop="1" thickBot="1">
      <c r="A445" s="8" t="str">
        <f t="shared" si="28"/>
        <v>b</v>
      </c>
      <c r="B445" s="19" t="s">
        <v>5</v>
      </c>
      <c r="C445" s="20" t="s">
        <v>7</v>
      </c>
      <c r="D445" s="24">
        <v>0</v>
      </c>
      <c r="E445" s="24">
        <v>0</v>
      </c>
      <c r="F445" s="25">
        <v>0</v>
      </c>
      <c r="G445" s="25">
        <v>0</v>
      </c>
      <c r="H445" s="26">
        <f t="shared" si="29"/>
        <v>0</v>
      </c>
      <c r="I445" s="26">
        <f t="shared" si="27"/>
        <v>0</v>
      </c>
    </row>
    <row r="446" spans="1:9" s="8" customFormat="1" ht="19.5" hidden="1" thickTop="1" thickBot="1">
      <c r="A446" s="8" t="str">
        <f t="shared" si="28"/>
        <v>b</v>
      </c>
      <c r="B446" s="19" t="s">
        <v>5</v>
      </c>
      <c r="C446" s="20" t="s">
        <v>8</v>
      </c>
      <c r="D446" s="24">
        <v>0</v>
      </c>
      <c r="E446" s="24">
        <v>0</v>
      </c>
      <c r="F446" s="25">
        <v>0</v>
      </c>
      <c r="G446" s="25">
        <v>0</v>
      </c>
      <c r="H446" s="26">
        <f t="shared" si="29"/>
        <v>0</v>
      </c>
      <c r="I446" s="26">
        <f t="shared" si="27"/>
        <v>0</v>
      </c>
    </row>
    <row r="447" spans="1:9" s="8" customFormat="1" ht="19.5" hidden="1" thickTop="1" thickBot="1">
      <c r="A447" s="8" t="str">
        <f t="shared" si="28"/>
        <v>b</v>
      </c>
      <c r="B447" s="19" t="s">
        <v>5</v>
      </c>
      <c r="C447" s="20" t="s">
        <v>9</v>
      </c>
      <c r="D447" s="24">
        <v>0</v>
      </c>
      <c r="E447" s="24">
        <v>0</v>
      </c>
      <c r="F447" s="25">
        <v>0</v>
      </c>
      <c r="G447" s="25">
        <v>0</v>
      </c>
      <c r="H447" s="26">
        <f t="shared" si="29"/>
        <v>0</v>
      </c>
      <c r="I447" s="26">
        <f t="shared" si="27"/>
        <v>0</v>
      </c>
    </row>
    <row r="448" spans="1:9" s="8" customFormat="1" ht="19.5" hidden="1" thickTop="1" thickBot="1">
      <c r="A448" s="8" t="str">
        <f t="shared" si="28"/>
        <v>b</v>
      </c>
      <c r="B448" s="19" t="s">
        <v>5</v>
      </c>
      <c r="C448" s="20" t="s">
        <v>10</v>
      </c>
      <c r="D448" s="24">
        <v>0</v>
      </c>
      <c r="E448" s="24">
        <v>0</v>
      </c>
      <c r="F448" s="25">
        <v>0</v>
      </c>
      <c r="G448" s="25">
        <v>0</v>
      </c>
      <c r="H448" s="26">
        <f t="shared" si="29"/>
        <v>0</v>
      </c>
      <c r="I448" s="26">
        <f t="shared" si="27"/>
        <v>0</v>
      </c>
    </row>
    <row r="449" spans="1:9" s="8" customFormat="1" ht="19.5" hidden="1" thickTop="1" thickBot="1">
      <c r="A449" s="8" t="str">
        <f t="shared" si="28"/>
        <v>b</v>
      </c>
      <c r="B449" s="19" t="s">
        <v>5</v>
      </c>
      <c r="C449" s="20" t="s">
        <v>11</v>
      </c>
      <c r="D449" s="24">
        <v>0</v>
      </c>
      <c r="E449" s="24">
        <v>0</v>
      </c>
      <c r="F449" s="25">
        <v>0</v>
      </c>
      <c r="G449" s="25">
        <v>0</v>
      </c>
      <c r="H449" s="26">
        <f t="shared" si="29"/>
        <v>0</v>
      </c>
      <c r="I449" s="26">
        <f t="shared" si="27"/>
        <v>0</v>
      </c>
    </row>
    <row r="450" spans="1:9" s="8" customFormat="1" ht="19.5" hidden="1" thickTop="1" thickBot="1">
      <c r="A450" s="8" t="str">
        <f t="shared" si="28"/>
        <v>b</v>
      </c>
      <c r="B450" s="19" t="s">
        <v>5</v>
      </c>
      <c r="C450" s="20" t="s">
        <v>12</v>
      </c>
      <c r="D450" s="24">
        <v>0</v>
      </c>
      <c r="E450" s="24">
        <v>0</v>
      </c>
      <c r="F450" s="25">
        <v>0</v>
      </c>
      <c r="G450" s="25">
        <v>0</v>
      </c>
      <c r="H450" s="26">
        <f t="shared" si="29"/>
        <v>0</v>
      </c>
      <c r="I450" s="26">
        <f t="shared" si="27"/>
        <v>0</v>
      </c>
    </row>
    <row r="451" spans="1:9" s="8" customFormat="1" ht="19.5" hidden="1" thickTop="1" thickBot="1">
      <c r="A451" s="8" t="str">
        <f t="shared" si="28"/>
        <v>b</v>
      </c>
      <c r="B451" s="19" t="s">
        <v>5</v>
      </c>
      <c r="C451" s="20" t="s">
        <v>13</v>
      </c>
      <c r="D451" s="24">
        <v>0</v>
      </c>
      <c r="E451" s="24">
        <v>0</v>
      </c>
      <c r="F451" s="25">
        <v>0</v>
      </c>
      <c r="G451" s="25">
        <v>0</v>
      </c>
      <c r="H451" s="26">
        <f t="shared" si="29"/>
        <v>0</v>
      </c>
      <c r="I451" s="26">
        <f t="shared" ref="I451:I514" si="30">IF(OR(E451="",E451=0),0,G451/E451)</f>
        <v>0</v>
      </c>
    </row>
    <row r="452" spans="1:9" s="8" customFormat="1" ht="31.5" hidden="1" thickTop="1" thickBot="1">
      <c r="A452" s="8" t="str">
        <f t="shared" ref="A452:A515" si="31">IF((E452+F452+G452)&gt;0,"a","b")</f>
        <v>b</v>
      </c>
      <c r="B452" s="14" t="s">
        <v>5</v>
      </c>
      <c r="C452" s="27" t="s">
        <v>14</v>
      </c>
      <c r="D452" s="28">
        <v>0</v>
      </c>
      <c r="E452" s="28">
        <v>0</v>
      </c>
      <c r="F452" s="29">
        <v>0</v>
      </c>
      <c r="G452" s="29">
        <v>0</v>
      </c>
      <c r="H452" s="30">
        <f t="shared" ref="H452:H515" si="32">IF(OR(F452="",F452=0),0,G452/F452)</f>
        <v>0</v>
      </c>
      <c r="I452" s="30">
        <f t="shared" si="30"/>
        <v>0</v>
      </c>
    </row>
    <row r="453" spans="1:9" s="8" customFormat="1" ht="16.5" hidden="1" thickTop="1" thickBot="1">
      <c r="A453" s="8" t="str">
        <f t="shared" si="31"/>
        <v>b</v>
      </c>
      <c r="B453" s="14" t="s">
        <v>5</v>
      </c>
      <c r="C453" s="27" t="s">
        <v>15</v>
      </c>
      <c r="D453" s="28">
        <v>0</v>
      </c>
      <c r="E453" s="28">
        <v>0</v>
      </c>
      <c r="F453" s="29">
        <v>0</v>
      </c>
      <c r="G453" s="29">
        <v>0</v>
      </c>
      <c r="H453" s="30">
        <f t="shared" si="32"/>
        <v>0</v>
      </c>
      <c r="I453" s="30">
        <f t="shared" si="30"/>
        <v>0</v>
      </c>
    </row>
    <row r="454" spans="1:9" s="8" customFormat="1" ht="16.5" hidden="1" thickTop="1" thickBot="1">
      <c r="A454" s="8" t="str">
        <f t="shared" si="31"/>
        <v>b</v>
      </c>
      <c r="B454" s="31" t="s">
        <v>5</v>
      </c>
      <c r="C454" s="40" t="s">
        <v>16</v>
      </c>
      <c r="D454" s="41">
        <v>0</v>
      </c>
      <c r="E454" s="41">
        <v>0</v>
      </c>
      <c r="F454" s="42">
        <v>0</v>
      </c>
      <c r="G454" s="42">
        <v>0</v>
      </c>
      <c r="H454" s="43">
        <f t="shared" si="32"/>
        <v>0</v>
      </c>
      <c r="I454" s="43">
        <f t="shared" si="30"/>
        <v>0</v>
      </c>
    </row>
    <row r="455" spans="1:9" s="8" customFormat="1" ht="76.5" hidden="1" thickTop="1" thickBot="1">
      <c r="A455" s="8" t="str">
        <f t="shared" si="31"/>
        <v>b</v>
      </c>
      <c r="B455" s="9" t="s">
        <v>98</v>
      </c>
      <c r="C455" s="53" t="s">
        <v>99</v>
      </c>
      <c r="D455" s="48">
        <v>0</v>
      </c>
      <c r="E455" s="48">
        <v>0</v>
      </c>
      <c r="F455" s="50">
        <v>0</v>
      </c>
      <c r="G455" s="50">
        <v>0</v>
      </c>
      <c r="H455" s="51">
        <f t="shared" si="32"/>
        <v>0</v>
      </c>
      <c r="I455" s="51">
        <f t="shared" si="30"/>
        <v>0</v>
      </c>
    </row>
    <row r="456" spans="1:9" s="8" customFormat="1" ht="16.5" hidden="1" thickTop="1" thickBot="1">
      <c r="A456" s="8" t="str">
        <f t="shared" si="31"/>
        <v>b</v>
      </c>
      <c r="B456" s="14" t="s">
        <v>5</v>
      </c>
      <c r="C456" s="27" t="s">
        <v>6</v>
      </c>
      <c r="D456" s="28">
        <v>0</v>
      </c>
      <c r="E456" s="28">
        <v>0</v>
      </c>
      <c r="F456" s="29">
        <v>0</v>
      </c>
      <c r="G456" s="29">
        <v>0</v>
      </c>
      <c r="H456" s="30">
        <f t="shared" si="32"/>
        <v>0</v>
      </c>
      <c r="I456" s="30">
        <f t="shared" si="30"/>
        <v>0</v>
      </c>
    </row>
    <row r="457" spans="1:9" s="8" customFormat="1" ht="19.5" hidden="1" thickTop="1" thickBot="1">
      <c r="A457" s="8" t="str">
        <f t="shared" si="31"/>
        <v>b</v>
      </c>
      <c r="B457" s="19" t="s">
        <v>5</v>
      </c>
      <c r="C457" s="20" t="s">
        <v>7</v>
      </c>
      <c r="D457" s="24">
        <v>0</v>
      </c>
      <c r="E457" s="24">
        <v>0</v>
      </c>
      <c r="F457" s="25">
        <v>0</v>
      </c>
      <c r="G457" s="25">
        <v>0</v>
      </c>
      <c r="H457" s="26">
        <f t="shared" si="32"/>
        <v>0</v>
      </c>
      <c r="I457" s="26">
        <f t="shared" si="30"/>
        <v>0</v>
      </c>
    </row>
    <row r="458" spans="1:9" s="8" customFormat="1" ht="19.5" hidden="1" thickTop="1" thickBot="1">
      <c r="A458" s="8" t="str">
        <f t="shared" si="31"/>
        <v>b</v>
      </c>
      <c r="B458" s="19" t="s">
        <v>5</v>
      </c>
      <c r="C458" s="20" t="s">
        <v>8</v>
      </c>
      <c r="D458" s="24">
        <v>0</v>
      </c>
      <c r="E458" s="24">
        <v>0</v>
      </c>
      <c r="F458" s="25">
        <v>0</v>
      </c>
      <c r="G458" s="25">
        <v>0</v>
      </c>
      <c r="H458" s="26">
        <f t="shared" si="32"/>
        <v>0</v>
      </c>
      <c r="I458" s="26">
        <f t="shared" si="30"/>
        <v>0</v>
      </c>
    </row>
    <row r="459" spans="1:9" s="8" customFormat="1" ht="19.5" hidden="1" thickTop="1" thickBot="1">
      <c r="A459" s="8" t="str">
        <f t="shared" si="31"/>
        <v>b</v>
      </c>
      <c r="B459" s="19" t="s">
        <v>5</v>
      </c>
      <c r="C459" s="20" t="s">
        <v>9</v>
      </c>
      <c r="D459" s="24">
        <v>0</v>
      </c>
      <c r="E459" s="24">
        <v>0</v>
      </c>
      <c r="F459" s="25">
        <v>0</v>
      </c>
      <c r="G459" s="25">
        <v>0</v>
      </c>
      <c r="H459" s="26">
        <f t="shared" si="32"/>
        <v>0</v>
      </c>
      <c r="I459" s="26">
        <f t="shared" si="30"/>
        <v>0</v>
      </c>
    </row>
    <row r="460" spans="1:9" s="8" customFormat="1" ht="19.5" hidden="1" thickTop="1" thickBot="1">
      <c r="A460" s="8" t="str">
        <f t="shared" si="31"/>
        <v>b</v>
      </c>
      <c r="B460" s="19" t="s">
        <v>5</v>
      </c>
      <c r="C460" s="20" t="s">
        <v>10</v>
      </c>
      <c r="D460" s="24">
        <v>0</v>
      </c>
      <c r="E460" s="24">
        <v>0</v>
      </c>
      <c r="F460" s="25">
        <v>0</v>
      </c>
      <c r="G460" s="25">
        <v>0</v>
      </c>
      <c r="H460" s="26">
        <f t="shared" si="32"/>
        <v>0</v>
      </c>
      <c r="I460" s="26">
        <f t="shared" si="30"/>
        <v>0</v>
      </c>
    </row>
    <row r="461" spans="1:9" s="8" customFormat="1" ht="19.5" hidden="1" thickTop="1" thickBot="1">
      <c r="A461" s="8" t="str">
        <f t="shared" si="31"/>
        <v>b</v>
      </c>
      <c r="B461" s="19" t="s">
        <v>5</v>
      </c>
      <c r="C461" s="20" t="s">
        <v>11</v>
      </c>
      <c r="D461" s="24">
        <v>0</v>
      </c>
      <c r="E461" s="24">
        <v>0</v>
      </c>
      <c r="F461" s="25">
        <v>0</v>
      </c>
      <c r="G461" s="25">
        <v>0</v>
      </c>
      <c r="H461" s="26">
        <f t="shared" si="32"/>
        <v>0</v>
      </c>
      <c r="I461" s="26">
        <f t="shared" si="30"/>
        <v>0</v>
      </c>
    </row>
    <row r="462" spans="1:9" s="8" customFormat="1" ht="19.5" hidden="1" thickTop="1" thickBot="1">
      <c r="A462" s="8" t="str">
        <f t="shared" si="31"/>
        <v>b</v>
      </c>
      <c r="B462" s="19" t="s">
        <v>5</v>
      </c>
      <c r="C462" s="20" t="s">
        <v>12</v>
      </c>
      <c r="D462" s="24">
        <v>0</v>
      </c>
      <c r="E462" s="24">
        <v>0</v>
      </c>
      <c r="F462" s="25">
        <v>0</v>
      </c>
      <c r="G462" s="25">
        <v>0</v>
      </c>
      <c r="H462" s="26">
        <f t="shared" si="32"/>
        <v>0</v>
      </c>
      <c r="I462" s="26">
        <f t="shared" si="30"/>
        <v>0</v>
      </c>
    </row>
    <row r="463" spans="1:9" s="8" customFormat="1" ht="19.5" hidden="1" thickTop="1" thickBot="1">
      <c r="A463" s="8" t="str">
        <f t="shared" si="31"/>
        <v>b</v>
      </c>
      <c r="B463" s="19" t="s">
        <v>5</v>
      </c>
      <c r="C463" s="20" t="s">
        <v>13</v>
      </c>
      <c r="D463" s="24">
        <v>0</v>
      </c>
      <c r="E463" s="24">
        <v>0</v>
      </c>
      <c r="F463" s="25">
        <v>0</v>
      </c>
      <c r="G463" s="25">
        <v>0</v>
      </c>
      <c r="H463" s="26">
        <f t="shared" si="32"/>
        <v>0</v>
      </c>
      <c r="I463" s="26">
        <f t="shared" si="30"/>
        <v>0</v>
      </c>
    </row>
    <row r="464" spans="1:9" s="8" customFormat="1" ht="31.5" hidden="1" thickTop="1" thickBot="1">
      <c r="A464" s="8" t="str">
        <f t="shared" si="31"/>
        <v>b</v>
      </c>
      <c r="B464" s="14" t="s">
        <v>5</v>
      </c>
      <c r="C464" s="27" t="s">
        <v>14</v>
      </c>
      <c r="D464" s="28">
        <v>0</v>
      </c>
      <c r="E464" s="28">
        <v>0</v>
      </c>
      <c r="F464" s="29">
        <v>0</v>
      </c>
      <c r="G464" s="29">
        <v>0</v>
      </c>
      <c r="H464" s="30">
        <f t="shared" si="32"/>
        <v>0</v>
      </c>
      <c r="I464" s="30">
        <f t="shared" si="30"/>
        <v>0</v>
      </c>
    </row>
    <row r="465" spans="1:9" s="8" customFormat="1" ht="16.5" hidden="1" thickTop="1" thickBot="1">
      <c r="A465" s="8" t="str">
        <f t="shared" si="31"/>
        <v>b</v>
      </c>
      <c r="B465" s="14" t="s">
        <v>5</v>
      </c>
      <c r="C465" s="27" t="s">
        <v>15</v>
      </c>
      <c r="D465" s="28">
        <v>0</v>
      </c>
      <c r="E465" s="28">
        <v>0</v>
      </c>
      <c r="F465" s="29">
        <v>0</v>
      </c>
      <c r="G465" s="29">
        <v>0</v>
      </c>
      <c r="H465" s="30">
        <f t="shared" si="32"/>
        <v>0</v>
      </c>
      <c r="I465" s="30">
        <f t="shared" si="30"/>
        <v>0</v>
      </c>
    </row>
    <row r="466" spans="1:9" s="8" customFormat="1" ht="16.5" hidden="1" thickTop="1" thickBot="1">
      <c r="A466" s="8" t="str">
        <f t="shared" si="31"/>
        <v>b</v>
      </c>
      <c r="B466" s="31" t="s">
        <v>5</v>
      </c>
      <c r="C466" s="40" t="s">
        <v>16</v>
      </c>
      <c r="D466" s="41">
        <v>0</v>
      </c>
      <c r="E466" s="41">
        <v>0</v>
      </c>
      <c r="F466" s="42">
        <v>0</v>
      </c>
      <c r="G466" s="42">
        <v>0</v>
      </c>
      <c r="H466" s="43">
        <f t="shared" si="32"/>
        <v>0</v>
      </c>
      <c r="I466" s="43">
        <f t="shared" si="30"/>
        <v>0</v>
      </c>
    </row>
    <row r="467" spans="1:9" s="8" customFormat="1" ht="76.5" hidden="1" thickTop="1" thickBot="1">
      <c r="A467" s="8" t="str">
        <f t="shared" si="31"/>
        <v>b</v>
      </c>
      <c r="B467" s="9" t="s">
        <v>100</v>
      </c>
      <c r="C467" s="53" t="s">
        <v>101</v>
      </c>
      <c r="D467" s="48">
        <v>0</v>
      </c>
      <c r="E467" s="48">
        <v>0</v>
      </c>
      <c r="F467" s="50">
        <v>0</v>
      </c>
      <c r="G467" s="50">
        <v>0</v>
      </c>
      <c r="H467" s="51">
        <f t="shared" si="32"/>
        <v>0</v>
      </c>
      <c r="I467" s="51">
        <f t="shared" si="30"/>
        <v>0</v>
      </c>
    </row>
    <row r="468" spans="1:9" s="8" customFormat="1" ht="16.5" hidden="1" thickTop="1" thickBot="1">
      <c r="A468" s="8" t="str">
        <f t="shared" si="31"/>
        <v>b</v>
      </c>
      <c r="B468" s="14" t="s">
        <v>5</v>
      </c>
      <c r="C468" s="27" t="s">
        <v>6</v>
      </c>
      <c r="D468" s="28">
        <v>0</v>
      </c>
      <c r="E468" s="28">
        <v>0</v>
      </c>
      <c r="F468" s="29">
        <v>0</v>
      </c>
      <c r="G468" s="29">
        <v>0</v>
      </c>
      <c r="H468" s="30">
        <f t="shared" si="32"/>
        <v>0</v>
      </c>
      <c r="I468" s="30">
        <f t="shared" si="30"/>
        <v>0</v>
      </c>
    </row>
    <row r="469" spans="1:9" s="8" customFormat="1" ht="19.5" hidden="1" thickTop="1" thickBot="1">
      <c r="A469" s="8" t="str">
        <f t="shared" si="31"/>
        <v>b</v>
      </c>
      <c r="B469" s="19" t="s">
        <v>5</v>
      </c>
      <c r="C469" s="20" t="s">
        <v>7</v>
      </c>
      <c r="D469" s="24">
        <v>0</v>
      </c>
      <c r="E469" s="24">
        <v>0</v>
      </c>
      <c r="F469" s="25">
        <v>0</v>
      </c>
      <c r="G469" s="25">
        <v>0</v>
      </c>
      <c r="H469" s="26">
        <f t="shared" si="32"/>
        <v>0</v>
      </c>
      <c r="I469" s="26">
        <f t="shared" si="30"/>
        <v>0</v>
      </c>
    </row>
    <row r="470" spans="1:9" s="8" customFormat="1" ht="19.5" hidden="1" thickTop="1" thickBot="1">
      <c r="A470" s="8" t="str">
        <f t="shared" si="31"/>
        <v>b</v>
      </c>
      <c r="B470" s="19" t="s">
        <v>5</v>
      </c>
      <c r="C470" s="20" t="s">
        <v>8</v>
      </c>
      <c r="D470" s="24">
        <v>0</v>
      </c>
      <c r="E470" s="24">
        <v>0</v>
      </c>
      <c r="F470" s="25">
        <v>0</v>
      </c>
      <c r="G470" s="25">
        <v>0</v>
      </c>
      <c r="H470" s="26">
        <f t="shared" si="32"/>
        <v>0</v>
      </c>
      <c r="I470" s="26">
        <f t="shared" si="30"/>
        <v>0</v>
      </c>
    </row>
    <row r="471" spans="1:9" s="8" customFormat="1" ht="19.5" hidden="1" thickTop="1" thickBot="1">
      <c r="A471" s="8" t="str">
        <f t="shared" si="31"/>
        <v>b</v>
      </c>
      <c r="B471" s="19" t="s">
        <v>5</v>
      </c>
      <c r="C471" s="20" t="s">
        <v>9</v>
      </c>
      <c r="D471" s="24">
        <v>0</v>
      </c>
      <c r="E471" s="24">
        <v>0</v>
      </c>
      <c r="F471" s="25">
        <v>0</v>
      </c>
      <c r="G471" s="25">
        <v>0</v>
      </c>
      <c r="H471" s="26">
        <f t="shared" si="32"/>
        <v>0</v>
      </c>
      <c r="I471" s="26">
        <f t="shared" si="30"/>
        <v>0</v>
      </c>
    </row>
    <row r="472" spans="1:9" s="8" customFormat="1" ht="19.5" hidden="1" thickTop="1" thickBot="1">
      <c r="A472" s="8" t="str">
        <f t="shared" si="31"/>
        <v>b</v>
      </c>
      <c r="B472" s="19" t="s">
        <v>5</v>
      </c>
      <c r="C472" s="20" t="s">
        <v>10</v>
      </c>
      <c r="D472" s="24">
        <v>0</v>
      </c>
      <c r="E472" s="24">
        <v>0</v>
      </c>
      <c r="F472" s="25">
        <v>0</v>
      </c>
      <c r="G472" s="25">
        <v>0</v>
      </c>
      <c r="H472" s="26">
        <f t="shared" si="32"/>
        <v>0</v>
      </c>
      <c r="I472" s="26">
        <f t="shared" si="30"/>
        <v>0</v>
      </c>
    </row>
    <row r="473" spans="1:9" s="8" customFormat="1" ht="19.5" hidden="1" thickTop="1" thickBot="1">
      <c r="A473" s="8" t="str">
        <f t="shared" si="31"/>
        <v>b</v>
      </c>
      <c r="B473" s="19" t="s">
        <v>5</v>
      </c>
      <c r="C473" s="20" t="s">
        <v>11</v>
      </c>
      <c r="D473" s="24">
        <v>0</v>
      </c>
      <c r="E473" s="24">
        <v>0</v>
      </c>
      <c r="F473" s="25">
        <v>0</v>
      </c>
      <c r="G473" s="25">
        <v>0</v>
      </c>
      <c r="H473" s="26">
        <f t="shared" si="32"/>
        <v>0</v>
      </c>
      <c r="I473" s="26">
        <f t="shared" si="30"/>
        <v>0</v>
      </c>
    </row>
    <row r="474" spans="1:9" s="8" customFormat="1" ht="19.5" hidden="1" thickTop="1" thickBot="1">
      <c r="A474" s="8" t="str">
        <f t="shared" si="31"/>
        <v>b</v>
      </c>
      <c r="B474" s="19" t="s">
        <v>5</v>
      </c>
      <c r="C474" s="20" t="s">
        <v>12</v>
      </c>
      <c r="D474" s="24">
        <v>0</v>
      </c>
      <c r="E474" s="24">
        <v>0</v>
      </c>
      <c r="F474" s="25">
        <v>0</v>
      </c>
      <c r="G474" s="25">
        <v>0</v>
      </c>
      <c r="H474" s="26">
        <f t="shared" si="32"/>
        <v>0</v>
      </c>
      <c r="I474" s="26">
        <f t="shared" si="30"/>
        <v>0</v>
      </c>
    </row>
    <row r="475" spans="1:9" s="8" customFormat="1" ht="19.5" hidden="1" thickTop="1" thickBot="1">
      <c r="A475" s="8" t="str">
        <f t="shared" si="31"/>
        <v>b</v>
      </c>
      <c r="B475" s="19" t="s">
        <v>5</v>
      </c>
      <c r="C475" s="20" t="s">
        <v>13</v>
      </c>
      <c r="D475" s="24">
        <v>0</v>
      </c>
      <c r="E475" s="24">
        <v>0</v>
      </c>
      <c r="F475" s="25">
        <v>0</v>
      </c>
      <c r="G475" s="25">
        <v>0</v>
      </c>
      <c r="H475" s="26">
        <f t="shared" si="32"/>
        <v>0</v>
      </c>
      <c r="I475" s="26">
        <f t="shared" si="30"/>
        <v>0</v>
      </c>
    </row>
    <row r="476" spans="1:9" s="8" customFormat="1" ht="31.5" hidden="1" thickTop="1" thickBot="1">
      <c r="A476" s="8" t="str">
        <f t="shared" si="31"/>
        <v>b</v>
      </c>
      <c r="B476" s="14" t="s">
        <v>5</v>
      </c>
      <c r="C476" s="27" t="s">
        <v>14</v>
      </c>
      <c r="D476" s="28">
        <v>0</v>
      </c>
      <c r="E476" s="28">
        <v>0</v>
      </c>
      <c r="F476" s="29">
        <v>0</v>
      </c>
      <c r="G476" s="29">
        <v>0</v>
      </c>
      <c r="H476" s="30">
        <f t="shared" si="32"/>
        <v>0</v>
      </c>
      <c r="I476" s="30">
        <f t="shared" si="30"/>
        <v>0</v>
      </c>
    </row>
    <row r="477" spans="1:9" s="8" customFormat="1" ht="16.5" hidden="1" thickTop="1" thickBot="1">
      <c r="A477" s="8" t="str">
        <f t="shared" si="31"/>
        <v>b</v>
      </c>
      <c r="B477" s="14" t="s">
        <v>5</v>
      </c>
      <c r="C477" s="27" t="s">
        <v>15</v>
      </c>
      <c r="D477" s="28">
        <v>0</v>
      </c>
      <c r="E477" s="28">
        <v>0</v>
      </c>
      <c r="F477" s="29">
        <v>0</v>
      </c>
      <c r="G477" s="29">
        <v>0</v>
      </c>
      <c r="H477" s="30">
        <f t="shared" si="32"/>
        <v>0</v>
      </c>
      <c r="I477" s="30">
        <f t="shared" si="30"/>
        <v>0</v>
      </c>
    </row>
    <row r="478" spans="1:9" s="8" customFormat="1" ht="16.5" hidden="1" thickTop="1" thickBot="1">
      <c r="A478" s="8" t="str">
        <f t="shared" si="31"/>
        <v>b</v>
      </c>
      <c r="B478" s="31" t="s">
        <v>5</v>
      </c>
      <c r="C478" s="40" t="s">
        <v>16</v>
      </c>
      <c r="D478" s="41">
        <v>0</v>
      </c>
      <c r="E478" s="41">
        <v>0</v>
      </c>
      <c r="F478" s="42">
        <v>0</v>
      </c>
      <c r="G478" s="42">
        <v>0</v>
      </c>
      <c r="H478" s="43">
        <f t="shared" si="32"/>
        <v>0</v>
      </c>
      <c r="I478" s="43">
        <f t="shared" si="30"/>
        <v>0</v>
      </c>
    </row>
    <row r="479" spans="1:9" s="8" customFormat="1" ht="76.5" hidden="1" thickTop="1" thickBot="1">
      <c r="A479" s="8" t="str">
        <f t="shared" si="31"/>
        <v>b</v>
      </c>
      <c r="B479" s="9" t="s">
        <v>102</v>
      </c>
      <c r="C479" s="53" t="s">
        <v>103</v>
      </c>
      <c r="D479" s="48">
        <v>0</v>
      </c>
      <c r="E479" s="48">
        <v>0</v>
      </c>
      <c r="F479" s="50">
        <v>0</v>
      </c>
      <c r="G479" s="50">
        <v>0</v>
      </c>
      <c r="H479" s="51">
        <f t="shared" si="32"/>
        <v>0</v>
      </c>
      <c r="I479" s="51">
        <f t="shared" si="30"/>
        <v>0</v>
      </c>
    </row>
    <row r="480" spans="1:9" s="8" customFormat="1" ht="16.5" hidden="1" thickTop="1" thickBot="1">
      <c r="A480" s="8" t="str">
        <f t="shared" si="31"/>
        <v>b</v>
      </c>
      <c r="B480" s="14" t="s">
        <v>5</v>
      </c>
      <c r="C480" s="27" t="s">
        <v>6</v>
      </c>
      <c r="D480" s="28">
        <v>0</v>
      </c>
      <c r="E480" s="28">
        <v>0</v>
      </c>
      <c r="F480" s="29">
        <v>0</v>
      </c>
      <c r="G480" s="29">
        <v>0</v>
      </c>
      <c r="H480" s="30">
        <f t="shared" si="32"/>
        <v>0</v>
      </c>
      <c r="I480" s="30">
        <f t="shared" si="30"/>
        <v>0</v>
      </c>
    </row>
    <row r="481" spans="1:9" s="8" customFormat="1" ht="19.5" hidden="1" thickTop="1" thickBot="1">
      <c r="A481" s="8" t="str">
        <f t="shared" si="31"/>
        <v>b</v>
      </c>
      <c r="B481" s="19" t="s">
        <v>5</v>
      </c>
      <c r="C481" s="20" t="s">
        <v>7</v>
      </c>
      <c r="D481" s="24">
        <v>0</v>
      </c>
      <c r="E481" s="24">
        <v>0</v>
      </c>
      <c r="F481" s="25">
        <v>0</v>
      </c>
      <c r="G481" s="25">
        <v>0</v>
      </c>
      <c r="H481" s="26">
        <f t="shared" si="32"/>
        <v>0</v>
      </c>
      <c r="I481" s="26">
        <f t="shared" si="30"/>
        <v>0</v>
      </c>
    </row>
    <row r="482" spans="1:9" s="8" customFormat="1" ht="19.5" hidden="1" thickTop="1" thickBot="1">
      <c r="A482" s="8" t="str">
        <f t="shared" si="31"/>
        <v>b</v>
      </c>
      <c r="B482" s="19" t="s">
        <v>5</v>
      </c>
      <c r="C482" s="20" t="s">
        <v>8</v>
      </c>
      <c r="D482" s="24">
        <v>0</v>
      </c>
      <c r="E482" s="24">
        <v>0</v>
      </c>
      <c r="F482" s="25">
        <v>0</v>
      </c>
      <c r="G482" s="25">
        <v>0</v>
      </c>
      <c r="H482" s="26">
        <f t="shared" si="32"/>
        <v>0</v>
      </c>
      <c r="I482" s="26">
        <f t="shared" si="30"/>
        <v>0</v>
      </c>
    </row>
    <row r="483" spans="1:9" s="8" customFormat="1" ht="19.5" hidden="1" thickTop="1" thickBot="1">
      <c r="A483" s="8" t="str">
        <f t="shared" si="31"/>
        <v>b</v>
      </c>
      <c r="B483" s="19" t="s">
        <v>5</v>
      </c>
      <c r="C483" s="20" t="s">
        <v>9</v>
      </c>
      <c r="D483" s="24">
        <v>0</v>
      </c>
      <c r="E483" s="24">
        <v>0</v>
      </c>
      <c r="F483" s="25">
        <v>0</v>
      </c>
      <c r="G483" s="25">
        <v>0</v>
      </c>
      <c r="H483" s="26">
        <f t="shared" si="32"/>
        <v>0</v>
      </c>
      <c r="I483" s="26">
        <f t="shared" si="30"/>
        <v>0</v>
      </c>
    </row>
    <row r="484" spans="1:9" s="8" customFormat="1" ht="19.5" hidden="1" thickTop="1" thickBot="1">
      <c r="A484" s="8" t="str">
        <f t="shared" si="31"/>
        <v>b</v>
      </c>
      <c r="B484" s="19" t="s">
        <v>5</v>
      </c>
      <c r="C484" s="20" t="s">
        <v>10</v>
      </c>
      <c r="D484" s="24">
        <v>0</v>
      </c>
      <c r="E484" s="24">
        <v>0</v>
      </c>
      <c r="F484" s="25">
        <v>0</v>
      </c>
      <c r="G484" s="25">
        <v>0</v>
      </c>
      <c r="H484" s="26">
        <f t="shared" si="32"/>
        <v>0</v>
      </c>
      <c r="I484" s="26">
        <f t="shared" si="30"/>
        <v>0</v>
      </c>
    </row>
    <row r="485" spans="1:9" s="8" customFormat="1" ht="19.5" hidden="1" thickTop="1" thickBot="1">
      <c r="A485" s="8" t="str">
        <f t="shared" si="31"/>
        <v>b</v>
      </c>
      <c r="B485" s="19" t="s">
        <v>5</v>
      </c>
      <c r="C485" s="20" t="s">
        <v>11</v>
      </c>
      <c r="D485" s="24">
        <v>0</v>
      </c>
      <c r="E485" s="24">
        <v>0</v>
      </c>
      <c r="F485" s="25">
        <v>0</v>
      </c>
      <c r="G485" s="25">
        <v>0</v>
      </c>
      <c r="H485" s="26">
        <f t="shared" si="32"/>
        <v>0</v>
      </c>
      <c r="I485" s="26">
        <f t="shared" si="30"/>
        <v>0</v>
      </c>
    </row>
    <row r="486" spans="1:9" s="8" customFormat="1" ht="19.5" hidden="1" thickTop="1" thickBot="1">
      <c r="A486" s="8" t="str">
        <f t="shared" si="31"/>
        <v>b</v>
      </c>
      <c r="B486" s="19" t="s">
        <v>5</v>
      </c>
      <c r="C486" s="20" t="s">
        <v>12</v>
      </c>
      <c r="D486" s="24">
        <v>0</v>
      </c>
      <c r="E486" s="24">
        <v>0</v>
      </c>
      <c r="F486" s="25">
        <v>0</v>
      </c>
      <c r="G486" s="25">
        <v>0</v>
      </c>
      <c r="H486" s="26">
        <f t="shared" si="32"/>
        <v>0</v>
      </c>
      <c r="I486" s="26">
        <f t="shared" si="30"/>
        <v>0</v>
      </c>
    </row>
    <row r="487" spans="1:9" s="8" customFormat="1" ht="19.5" hidden="1" thickTop="1" thickBot="1">
      <c r="A487" s="8" t="str">
        <f t="shared" si="31"/>
        <v>b</v>
      </c>
      <c r="B487" s="19" t="s">
        <v>5</v>
      </c>
      <c r="C487" s="20" t="s">
        <v>13</v>
      </c>
      <c r="D487" s="24">
        <v>0</v>
      </c>
      <c r="E487" s="24">
        <v>0</v>
      </c>
      <c r="F487" s="25">
        <v>0</v>
      </c>
      <c r="G487" s="25">
        <v>0</v>
      </c>
      <c r="H487" s="26">
        <f t="shared" si="32"/>
        <v>0</v>
      </c>
      <c r="I487" s="26">
        <f t="shared" si="30"/>
        <v>0</v>
      </c>
    </row>
    <row r="488" spans="1:9" s="8" customFormat="1" ht="31.5" hidden="1" thickTop="1" thickBot="1">
      <c r="A488" s="8" t="str">
        <f t="shared" si="31"/>
        <v>b</v>
      </c>
      <c r="B488" s="14" t="s">
        <v>5</v>
      </c>
      <c r="C488" s="27" t="s">
        <v>14</v>
      </c>
      <c r="D488" s="28">
        <v>0</v>
      </c>
      <c r="E488" s="28">
        <v>0</v>
      </c>
      <c r="F488" s="29">
        <v>0</v>
      </c>
      <c r="G488" s="29">
        <v>0</v>
      </c>
      <c r="H488" s="30">
        <f t="shared" si="32"/>
        <v>0</v>
      </c>
      <c r="I488" s="30">
        <f t="shared" si="30"/>
        <v>0</v>
      </c>
    </row>
    <row r="489" spans="1:9" s="8" customFormat="1" ht="16.5" hidden="1" thickTop="1" thickBot="1">
      <c r="A489" s="8" t="str">
        <f t="shared" si="31"/>
        <v>b</v>
      </c>
      <c r="B489" s="14" t="s">
        <v>5</v>
      </c>
      <c r="C489" s="27" t="s">
        <v>15</v>
      </c>
      <c r="D489" s="28">
        <v>0</v>
      </c>
      <c r="E489" s="28">
        <v>0</v>
      </c>
      <c r="F489" s="29">
        <v>0</v>
      </c>
      <c r="G489" s="29">
        <v>0</v>
      </c>
      <c r="H489" s="30">
        <f t="shared" si="32"/>
        <v>0</v>
      </c>
      <c r="I489" s="30">
        <f t="shared" si="30"/>
        <v>0</v>
      </c>
    </row>
    <row r="490" spans="1:9" s="8" customFormat="1" ht="16.5" hidden="1" thickTop="1" thickBot="1">
      <c r="A490" s="8" t="str">
        <f t="shared" si="31"/>
        <v>b</v>
      </c>
      <c r="B490" s="31" t="s">
        <v>5</v>
      </c>
      <c r="C490" s="40" t="s">
        <v>16</v>
      </c>
      <c r="D490" s="41">
        <v>0</v>
      </c>
      <c r="E490" s="41">
        <v>0</v>
      </c>
      <c r="F490" s="42">
        <v>0</v>
      </c>
      <c r="G490" s="42">
        <v>0</v>
      </c>
      <c r="H490" s="43">
        <f t="shared" si="32"/>
        <v>0</v>
      </c>
      <c r="I490" s="43">
        <f t="shared" si="30"/>
        <v>0</v>
      </c>
    </row>
    <row r="491" spans="1:9" s="8" customFormat="1" ht="61.5" hidden="1" thickTop="1" thickBot="1">
      <c r="A491" s="8" t="str">
        <f t="shared" si="31"/>
        <v>b</v>
      </c>
      <c r="B491" s="9" t="s">
        <v>104</v>
      </c>
      <c r="C491" s="53" t="s">
        <v>105</v>
      </c>
      <c r="D491" s="48">
        <v>0</v>
      </c>
      <c r="E491" s="48">
        <v>0</v>
      </c>
      <c r="F491" s="50">
        <v>0</v>
      </c>
      <c r="G491" s="50">
        <v>0</v>
      </c>
      <c r="H491" s="51">
        <f t="shared" si="32"/>
        <v>0</v>
      </c>
      <c r="I491" s="51">
        <f t="shared" si="30"/>
        <v>0</v>
      </c>
    </row>
    <row r="492" spans="1:9" s="8" customFormat="1" ht="16.5" hidden="1" thickTop="1" thickBot="1">
      <c r="A492" s="8" t="str">
        <f t="shared" si="31"/>
        <v>b</v>
      </c>
      <c r="B492" s="14" t="s">
        <v>5</v>
      </c>
      <c r="C492" s="27" t="s">
        <v>6</v>
      </c>
      <c r="D492" s="28">
        <v>0</v>
      </c>
      <c r="E492" s="28">
        <v>0</v>
      </c>
      <c r="F492" s="29">
        <v>0</v>
      </c>
      <c r="G492" s="29">
        <v>0</v>
      </c>
      <c r="H492" s="30">
        <f t="shared" si="32"/>
        <v>0</v>
      </c>
      <c r="I492" s="30">
        <f t="shared" si="30"/>
        <v>0</v>
      </c>
    </row>
    <row r="493" spans="1:9" s="8" customFormat="1" ht="19.5" hidden="1" thickTop="1" thickBot="1">
      <c r="A493" s="8" t="str">
        <f t="shared" si="31"/>
        <v>b</v>
      </c>
      <c r="B493" s="19" t="s">
        <v>5</v>
      </c>
      <c r="C493" s="20" t="s">
        <v>7</v>
      </c>
      <c r="D493" s="24">
        <v>0</v>
      </c>
      <c r="E493" s="24">
        <v>0</v>
      </c>
      <c r="F493" s="25">
        <v>0</v>
      </c>
      <c r="G493" s="25">
        <v>0</v>
      </c>
      <c r="H493" s="26">
        <f t="shared" si="32"/>
        <v>0</v>
      </c>
      <c r="I493" s="26">
        <f t="shared" si="30"/>
        <v>0</v>
      </c>
    </row>
    <row r="494" spans="1:9" s="8" customFormat="1" ht="19.5" hidden="1" thickTop="1" thickBot="1">
      <c r="A494" s="8" t="str">
        <f t="shared" si="31"/>
        <v>b</v>
      </c>
      <c r="B494" s="19" t="s">
        <v>5</v>
      </c>
      <c r="C494" s="20" t="s">
        <v>8</v>
      </c>
      <c r="D494" s="24">
        <v>0</v>
      </c>
      <c r="E494" s="24">
        <v>0</v>
      </c>
      <c r="F494" s="25">
        <v>0</v>
      </c>
      <c r="G494" s="25">
        <v>0</v>
      </c>
      <c r="H494" s="26">
        <f t="shared" si="32"/>
        <v>0</v>
      </c>
      <c r="I494" s="26">
        <f t="shared" si="30"/>
        <v>0</v>
      </c>
    </row>
    <row r="495" spans="1:9" s="8" customFormat="1" ht="19.5" hidden="1" thickTop="1" thickBot="1">
      <c r="A495" s="8" t="str">
        <f t="shared" si="31"/>
        <v>b</v>
      </c>
      <c r="B495" s="19" t="s">
        <v>5</v>
      </c>
      <c r="C495" s="20" t="s">
        <v>9</v>
      </c>
      <c r="D495" s="24">
        <v>0</v>
      </c>
      <c r="E495" s="24">
        <v>0</v>
      </c>
      <c r="F495" s="25">
        <v>0</v>
      </c>
      <c r="G495" s="25">
        <v>0</v>
      </c>
      <c r="H495" s="26">
        <f t="shared" si="32"/>
        <v>0</v>
      </c>
      <c r="I495" s="26">
        <f t="shared" si="30"/>
        <v>0</v>
      </c>
    </row>
    <row r="496" spans="1:9" s="8" customFormat="1" ht="19.5" hidden="1" thickTop="1" thickBot="1">
      <c r="A496" s="8" t="str">
        <f t="shared" si="31"/>
        <v>b</v>
      </c>
      <c r="B496" s="19" t="s">
        <v>5</v>
      </c>
      <c r="C496" s="20" t="s">
        <v>10</v>
      </c>
      <c r="D496" s="24">
        <v>0</v>
      </c>
      <c r="E496" s="24">
        <v>0</v>
      </c>
      <c r="F496" s="25">
        <v>0</v>
      </c>
      <c r="G496" s="25">
        <v>0</v>
      </c>
      <c r="H496" s="26">
        <f t="shared" si="32"/>
        <v>0</v>
      </c>
      <c r="I496" s="26">
        <f t="shared" si="30"/>
        <v>0</v>
      </c>
    </row>
    <row r="497" spans="1:9" s="8" customFormat="1" ht="19.5" hidden="1" thickTop="1" thickBot="1">
      <c r="A497" s="8" t="str">
        <f t="shared" si="31"/>
        <v>b</v>
      </c>
      <c r="B497" s="19" t="s">
        <v>5</v>
      </c>
      <c r="C497" s="20" t="s">
        <v>11</v>
      </c>
      <c r="D497" s="24">
        <v>0</v>
      </c>
      <c r="E497" s="24">
        <v>0</v>
      </c>
      <c r="F497" s="25">
        <v>0</v>
      </c>
      <c r="G497" s="25">
        <v>0</v>
      </c>
      <c r="H497" s="26">
        <f t="shared" si="32"/>
        <v>0</v>
      </c>
      <c r="I497" s="26">
        <f t="shared" si="30"/>
        <v>0</v>
      </c>
    </row>
    <row r="498" spans="1:9" s="8" customFormat="1" ht="19.5" hidden="1" thickTop="1" thickBot="1">
      <c r="A498" s="8" t="str">
        <f t="shared" si="31"/>
        <v>b</v>
      </c>
      <c r="B498" s="19" t="s">
        <v>5</v>
      </c>
      <c r="C498" s="20" t="s">
        <v>12</v>
      </c>
      <c r="D498" s="24">
        <v>0</v>
      </c>
      <c r="E498" s="24">
        <v>0</v>
      </c>
      <c r="F498" s="25">
        <v>0</v>
      </c>
      <c r="G498" s="25">
        <v>0</v>
      </c>
      <c r="H498" s="26">
        <f t="shared" si="32"/>
        <v>0</v>
      </c>
      <c r="I498" s="26">
        <f t="shared" si="30"/>
        <v>0</v>
      </c>
    </row>
    <row r="499" spans="1:9" s="8" customFormat="1" ht="19.5" hidden="1" thickTop="1" thickBot="1">
      <c r="A499" s="8" t="str">
        <f t="shared" si="31"/>
        <v>b</v>
      </c>
      <c r="B499" s="19" t="s">
        <v>5</v>
      </c>
      <c r="C499" s="20" t="s">
        <v>13</v>
      </c>
      <c r="D499" s="24">
        <v>0</v>
      </c>
      <c r="E499" s="24">
        <v>0</v>
      </c>
      <c r="F499" s="25">
        <v>0</v>
      </c>
      <c r="G499" s="25">
        <v>0</v>
      </c>
      <c r="H499" s="26">
        <f t="shared" si="32"/>
        <v>0</v>
      </c>
      <c r="I499" s="26">
        <f t="shared" si="30"/>
        <v>0</v>
      </c>
    </row>
    <row r="500" spans="1:9" s="8" customFormat="1" ht="31.5" hidden="1" thickTop="1" thickBot="1">
      <c r="A500" s="8" t="str">
        <f t="shared" si="31"/>
        <v>b</v>
      </c>
      <c r="B500" s="14" t="s">
        <v>5</v>
      </c>
      <c r="C500" s="27" t="s">
        <v>14</v>
      </c>
      <c r="D500" s="28">
        <v>0</v>
      </c>
      <c r="E500" s="28">
        <v>0</v>
      </c>
      <c r="F500" s="29">
        <v>0</v>
      </c>
      <c r="G500" s="29">
        <v>0</v>
      </c>
      <c r="H500" s="30">
        <f t="shared" si="32"/>
        <v>0</v>
      </c>
      <c r="I500" s="30">
        <f t="shared" si="30"/>
        <v>0</v>
      </c>
    </row>
    <row r="501" spans="1:9" s="8" customFormat="1" ht="16.5" hidden="1" thickTop="1" thickBot="1">
      <c r="A501" s="8" t="str">
        <f t="shared" si="31"/>
        <v>b</v>
      </c>
      <c r="B501" s="14" t="s">
        <v>5</v>
      </c>
      <c r="C501" s="27" t="s">
        <v>15</v>
      </c>
      <c r="D501" s="28">
        <v>0</v>
      </c>
      <c r="E501" s="28">
        <v>0</v>
      </c>
      <c r="F501" s="29">
        <v>0</v>
      </c>
      <c r="G501" s="29">
        <v>0</v>
      </c>
      <c r="H501" s="30">
        <f t="shared" si="32"/>
        <v>0</v>
      </c>
      <c r="I501" s="30">
        <f t="shared" si="30"/>
        <v>0</v>
      </c>
    </row>
    <row r="502" spans="1:9" s="8" customFormat="1" ht="16.5" hidden="1" thickTop="1" thickBot="1">
      <c r="A502" s="8" t="str">
        <f t="shared" si="31"/>
        <v>b</v>
      </c>
      <c r="B502" s="31" t="s">
        <v>5</v>
      </c>
      <c r="C502" s="40" t="s">
        <v>16</v>
      </c>
      <c r="D502" s="41">
        <v>0</v>
      </c>
      <c r="E502" s="41">
        <v>0</v>
      </c>
      <c r="F502" s="42">
        <v>0</v>
      </c>
      <c r="G502" s="42">
        <v>0</v>
      </c>
      <c r="H502" s="43">
        <f t="shared" si="32"/>
        <v>0</v>
      </c>
      <c r="I502" s="43">
        <f t="shared" si="30"/>
        <v>0</v>
      </c>
    </row>
    <row r="503" spans="1:9" s="8" customFormat="1" ht="76.5" hidden="1" thickTop="1" thickBot="1">
      <c r="A503" s="8" t="str">
        <f t="shared" si="31"/>
        <v>b</v>
      </c>
      <c r="B503" s="9" t="s">
        <v>106</v>
      </c>
      <c r="C503" s="53" t="s">
        <v>107</v>
      </c>
      <c r="D503" s="48">
        <v>0</v>
      </c>
      <c r="E503" s="48">
        <v>0</v>
      </c>
      <c r="F503" s="50">
        <v>0</v>
      </c>
      <c r="G503" s="50">
        <v>0</v>
      </c>
      <c r="H503" s="51">
        <f t="shared" si="32"/>
        <v>0</v>
      </c>
      <c r="I503" s="51">
        <f t="shared" si="30"/>
        <v>0</v>
      </c>
    </row>
    <row r="504" spans="1:9" s="8" customFormat="1" ht="16.5" hidden="1" thickTop="1" thickBot="1">
      <c r="A504" s="8" t="str">
        <f t="shared" si="31"/>
        <v>b</v>
      </c>
      <c r="B504" s="14" t="s">
        <v>5</v>
      </c>
      <c r="C504" s="27" t="s">
        <v>6</v>
      </c>
      <c r="D504" s="28">
        <v>0</v>
      </c>
      <c r="E504" s="28">
        <v>0</v>
      </c>
      <c r="F504" s="29">
        <v>0</v>
      </c>
      <c r="G504" s="29">
        <v>0</v>
      </c>
      <c r="H504" s="30">
        <f t="shared" si="32"/>
        <v>0</v>
      </c>
      <c r="I504" s="30">
        <f t="shared" si="30"/>
        <v>0</v>
      </c>
    </row>
    <row r="505" spans="1:9" s="8" customFormat="1" ht="19.5" hidden="1" thickTop="1" thickBot="1">
      <c r="A505" s="8" t="str">
        <f t="shared" si="31"/>
        <v>b</v>
      </c>
      <c r="B505" s="19" t="s">
        <v>5</v>
      </c>
      <c r="C505" s="20" t="s">
        <v>7</v>
      </c>
      <c r="D505" s="24">
        <v>0</v>
      </c>
      <c r="E505" s="24">
        <v>0</v>
      </c>
      <c r="F505" s="25">
        <v>0</v>
      </c>
      <c r="G505" s="25">
        <v>0</v>
      </c>
      <c r="H505" s="26">
        <f t="shared" si="32"/>
        <v>0</v>
      </c>
      <c r="I505" s="26">
        <f t="shared" si="30"/>
        <v>0</v>
      </c>
    </row>
    <row r="506" spans="1:9" s="8" customFormat="1" ht="19.5" hidden="1" thickTop="1" thickBot="1">
      <c r="A506" s="8" t="str">
        <f t="shared" si="31"/>
        <v>b</v>
      </c>
      <c r="B506" s="19" t="s">
        <v>5</v>
      </c>
      <c r="C506" s="20" t="s">
        <v>8</v>
      </c>
      <c r="D506" s="24">
        <v>0</v>
      </c>
      <c r="E506" s="24">
        <v>0</v>
      </c>
      <c r="F506" s="25">
        <v>0</v>
      </c>
      <c r="G506" s="25">
        <v>0</v>
      </c>
      <c r="H506" s="26">
        <f t="shared" si="32"/>
        <v>0</v>
      </c>
      <c r="I506" s="26">
        <f t="shared" si="30"/>
        <v>0</v>
      </c>
    </row>
    <row r="507" spans="1:9" s="8" customFormat="1" ht="19.5" hidden="1" thickTop="1" thickBot="1">
      <c r="A507" s="8" t="str">
        <f t="shared" si="31"/>
        <v>b</v>
      </c>
      <c r="B507" s="19" t="s">
        <v>5</v>
      </c>
      <c r="C507" s="20" t="s">
        <v>9</v>
      </c>
      <c r="D507" s="24">
        <v>0</v>
      </c>
      <c r="E507" s="24">
        <v>0</v>
      </c>
      <c r="F507" s="25">
        <v>0</v>
      </c>
      <c r="G507" s="25">
        <v>0</v>
      </c>
      <c r="H507" s="26">
        <f t="shared" si="32"/>
        <v>0</v>
      </c>
      <c r="I507" s="26">
        <f t="shared" si="30"/>
        <v>0</v>
      </c>
    </row>
    <row r="508" spans="1:9" s="8" customFormat="1" ht="19.5" hidden="1" thickTop="1" thickBot="1">
      <c r="A508" s="8" t="str">
        <f t="shared" si="31"/>
        <v>b</v>
      </c>
      <c r="B508" s="19" t="s">
        <v>5</v>
      </c>
      <c r="C508" s="20" t="s">
        <v>10</v>
      </c>
      <c r="D508" s="24">
        <v>0</v>
      </c>
      <c r="E508" s="24">
        <v>0</v>
      </c>
      <c r="F508" s="25">
        <v>0</v>
      </c>
      <c r="G508" s="25">
        <v>0</v>
      </c>
      <c r="H508" s="26">
        <f t="shared" si="32"/>
        <v>0</v>
      </c>
      <c r="I508" s="26">
        <f t="shared" si="30"/>
        <v>0</v>
      </c>
    </row>
    <row r="509" spans="1:9" s="8" customFormat="1" ht="19.5" hidden="1" thickTop="1" thickBot="1">
      <c r="A509" s="8" t="str">
        <f t="shared" si="31"/>
        <v>b</v>
      </c>
      <c r="B509" s="19" t="s">
        <v>5</v>
      </c>
      <c r="C509" s="20" t="s">
        <v>11</v>
      </c>
      <c r="D509" s="24">
        <v>0</v>
      </c>
      <c r="E509" s="24">
        <v>0</v>
      </c>
      <c r="F509" s="25">
        <v>0</v>
      </c>
      <c r="G509" s="25">
        <v>0</v>
      </c>
      <c r="H509" s="26">
        <f t="shared" si="32"/>
        <v>0</v>
      </c>
      <c r="I509" s="26">
        <f t="shared" si="30"/>
        <v>0</v>
      </c>
    </row>
    <row r="510" spans="1:9" s="8" customFormat="1" ht="19.5" hidden="1" thickTop="1" thickBot="1">
      <c r="A510" s="8" t="str">
        <f t="shared" si="31"/>
        <v>b</v>
      </c>
      <c r="B510" s="19" t="s">
        <v>5</v>
      </c>
      <c r="C510" s="20" t="s">
        <v>12</v>
      </c>
      <c r="D510" s="24">
        <v>0</v>
      </c>
      <c r="E510" s="24">
        <v>0</v>
      </c>
      <c r="F510" s="25">
        <v>0</v>
      </c>
      <c r="G510" s="25">
        <v>0</v>
      </c>
      <c r="H510" s="26">
        <f t="shared" si="32"/>
        <v>0</v>
      </c>
      <c r="I510" s="26">
        <f t="shared" si="30"/>
        <v>0</v>
      </c>
    </row>
    <row r="511" spans="1:9" s="8" customFormat="1" ht="19.5" hidden="1" thickTop="1" thickBot="1">
      <c r="A511" s="8" t="str">
        <f t="shared" si="31"/>
        <v>b</v>
      </c>
      <c r="B511" s="19" t="s">
        <v>5</v>
      </c>
      <c r="C511" s="20" t="s">
        <v>13</v>
      </c>
      <c r="D511" s="24">
        <v>0</v>
      </c>
      <c r="E511" s="24">
        <v>0</v>
      </c>
      <c r="F511" s="25">
        <v>0</v>
      </c>
      <c r="G511" s="25">
        <v>0</v>
      </c>
      <c r="H511" s="26">
        <f t="shared" si="32"/>
        <v>0</v>
      </c>
      <c r="I511" s="26">
        <f t="shared" si="30"/>
        <v>0</v>
      </c>
    </row>
    <row r="512" spans="1:9" s="8" customFormat="1" ht="31.5" hidden="1" thickTop="1" thickBot="1">
      <c r="A512" s="8" t="str">
        <f t="shared" si="31"/>
        <v>b</v>
      </c>
      <c r="B512" s="14" t="s">
        <v>5</v>
      </c>
      <c r="C512" s="27" t="s">
        <v>14</v>
      </c>
      <c r="D512" s="28">
        <v>0</v>
      </c>
      <c r="E512" s="28">
        <v>0</v>
      </c>
      <c r="F512" s="29">
        <v>0</v>
      </c>
      <c r="G512" s="29">
        <v>0</v>
      </c>
      <c r="H512" s="30">
        <f t="shared" si="32"/>
        <v>0</v>
      </c>
      <c r="I512" s="30">
        <f t="shared" si="30"/>
        <v>0</v>
      </c>
    </row>
    <row r="513" spans="1:11" s="8" customFormat="1" ht="16.5" hidden="1" thickTop="1" thickBot="1">
      <c r="A513" s="8" t="str">
        <f t="shared" si="31"/>
        <v>b</v>
      </c>
      <c r="B513" s="14" t="s">
        <v>5</v>
      </c>
      <c r="C513" s="27" t="s">
        <v>15</v>
      </c>
      <c r="D513" s="28">
        <v>0</v>
      </c>
      <c r="E513" s="28">
        <v>0</v>
      </c>
      <c r="F513" s="29">
        <v>0</v>
      </c>
      <c r="G513" s="29">
        <v>0</v>
      </c>
      <c r="H513" s="30">
        <f t="shared" si="32"/>
        <v>0</v>
      </c>
      <c r="I513" s="30">
        <f t="shared" si="30"/>
        <v>0</v>
      </c>
    </row>
    <row r="514" spans="1:11" s="8" customFormat="1" ht="16.5" hidden="1" thickTop="1" thickBot="1">
      <c r="A514" s="8" t="str">
        <f t="shared" si="31"/>
        <v>b</v>
      </c>
      <c r="B514" s="31" t="s">
        <v>5</v>
      </c>
      <c r="C514" s="40" t="s">
        <v>16</v>
      </c>
      <c r="D514" s="41">
        <v>0</v>
      </c>
      <c r="E514" s="41">
        <v>0</v>
      </c>
      <c r="F514" s="42">
        <v>0</v>
      </c>
      <c r="G514" s="42">
        <v>0</v>
      </c>
      <c r="H514" s="43">
        <f t="shared" si="32"/>
        <v>0</v>
      </c>
      <c r="I514" s="43">
        <f t="shared" si="30"/>
        <v>0</v>
      </c>
    </row>
    <row r="515" spans="1:11" s="8" customFormat="1" ht="61.5" hidden="1" thickTop="1" thickBot="1">
      <c r="A515" s="8" t="str">
        <f t="shared" si="31"/>
        <v>b</v>
      </c>
      <c r="B515" s="9" t="s">
        <v>108</v>
      </c>
      <c r="C515" s="53" t="s">
        <v>109</v>
      </c>
      <c r="D515" s="48">
        <v>0</v>
      </c>
      <c r="E515" s="48">
        <v>0</v>
      </c>
      <c r="F515" s="50">
        <v>0</v>
      </c>
      <c r="G515" s="50">
        <v>0</v>
      </c>
      <c r="H515" s="51">
        <f t="shared" si="32"/>
        <v>0</v>
      </c>
      <c r="I515" s="51">
        <f t="shared" ref="I515:I578" si="33">IF(OR(E515="",E515=0),0,G515/E515)</f>
        <v>0</v>
      </c>
    </row>
    <row r="516" spans="1:11" s="8" customFormat="1" ht="16.5" hidden="1" thickTop="1" thickBot="1">
      <c r="A516" s="8" t="str">
        <f t="shared" ref="A516:A579" si="34">IF((E516+F516+G516)&gt;0,"a","b")</f>
        <v>b</v>
      </c>
      <c r="B516" s="14" t="s">
        <v>5</v>
      </c>
      <c r="C516" s="27" t="s">
        <v>6</v>
      </c>
      <c r="D516" s="28">
        <v>0</v>
      </c>
      <c r="E516" s="28">
        <v>0</v>
      </c>
      <c r="F516" s="29">
        <v>0</v>
      </c>
      <c r="G516" s="29">
        <v>0</v>
      </c>
      <c r="H516" s="30">
        <f t="shared" ref="H516:H579" si="35">IF(OR(F516="",F516=0),0,G516/F516)</f>
        <v>0</v>
      </c>
      <c r="I516" s="30">
        <f t="shared" si="33"/>
        <v>0</v>
      </c>
    </row>
    <row r="517" spans="1:11" s="8" customFormat="1" ht="19.5" hidden="1" thickTop="1" thickBot="1">
      <c r="A517" s="8" t="str">
        <f t="shared" si="34"/>
        <v>b</v>
      </c>
      <c r="B517" s="19" t="s">
        <v>5</v>
      </c>
      <c r="C517" s="20" t="s">
        <v>7</v>
      </c>
      <c r="D517" s="24">
        <v>0</v>
      </c>
      <c r="E517" s="24">
        <v>0</v>
      </c>
      <c r="F517" s="25">
        <v>0</v>
      </c>
      <c r="G517" s="25">
        <v>0</v>
      </c>
      <c r="H517" s="26">
        <f t="shared" si="35"/>
        <v>0</v>
      </c>
      <c r="I517" s="26">
        <f t="shared" si="33"/>
        <v>0</v>
      </c>
    </row>
    <row r="518" spans="1:11" s="8" customFormat="1" ht="19.5" hidden="1" thickTop="1" thickBot="1">
      <c r="A518" s="8" t="str">
        <f t="shared" si="34"/>
        <v>b</v>
      </c>
      <c r="B518" s="19" t="s">
        <v>5</v>
      </c>
      <c r="C518" s="20" t="s">
        <v>8</v>
      </c>
      <c r="D518" s="24">
        <v>0</v>
      </c>
      <c r="E518" s="24">
        <v>0</v>
      </c>
      <c r="F518" s="25">
        <v>0</v>
      </c>
      <c r="G518" s="25">
        <v>0</v>
      </c>
      <c r="H518" s="26">
        <f t="shared" si="35"/>
        <v>0</v>
      </c>
      <c r="I518" s="26">
        <f t="shared" si="33"/>
        <v>0</v>
      </c>
    </row>
    <row r="519" spans="1:11" s="8" customFormat="1" ht="19.5" hidden="1" thickTop="1" thickBot="1">
      <c r="A519" s="8" t="str">
        <f t="shared" si="34"/>
        <v>b</v>
      </c>
      <c r="B519" s="19" t="s">
        <v>5</v>
      </c>
      <c r="C519" s="20" t="s">
        <v>9</v>
      </c>
      <c r="D519" s="24">
        <v>0</v>
      </c>
      <c r="E519" s="24">
        <v>0</v>
      </c>
      <c r="F519" s="25">
        <v>0</v>
      </c>
      <c r="G519" s="25">
        <v>0</v>
      </c>
      <c r="H519" s="26">
        <f t="shared" si="35"/>
        <v>0</v>
      </c>
      <c r="I519" s="26">
        <f t="shared" si="33"/>
        <v>0</v>
      </c>
    </row>
    <row r="520" spans="1:11" s="8" customFormat="1" ht="19.5" hidden="1" thickTop="1" thickBot="1">
      <c r="A520" s="8" t="str">
        <f t="shared" si="34"/>
        <v>b</v>
      </c>
      <c r="B520" s="19" t="s">
        <v>5</v>
      </c>
      <c r="C520" s="20" t="s">
        <v>10</v>
      </c>
      <c r="D520" s="24">
        <v>0</v>
      </c>
      <c r="E520" s="24">
        <v>0</v>
      </c>
      <c r="F520" s="25">
        <v>0</v>
      </c>
      <c r="G520" s="25">
        <v>0</v>
      </c>
      <c r="H520" s="26">
        <f t="shared" si="35"/>
        <v>0</v>
      </c>
      <c r="I520" s="26">
        <f t="shared" si="33"/>
        <v>0</v>
      </c>
    </row>
    <row r="521" spans="1:11" s="8" customFormat="1" ht="19.5" hidden="1" thickTop="1" thickBot="1">
      <c r="A521" s="8" t="str">
        <f t="shared" si="34"/>
        <v>b</v>
      </c>
      <c r="B521" s="19" t="s">
        <v>5</v>
      </c>
      <c r="C521" s="20" t="s">
        <v>11</v>
      </c>
      <c r="D521" s="24">
        <v>0</v>
      </c>
      <c r="E521" s="24">
        <v>0</v>
      </c>
      <c r="F521" s="25">
        <v>0</v>
      </c>
      <c r="G521" s="25">
        <v>0</v>
      </c>
      <c r="H521" s="26">
        <f t="shared" si="35"/>
        <v>0</v>
      </c>
      <c r="I521" s="26">
        <f t="shared" si="33"/>
        <v>0</v>
      </c>
    </row>
    <row r="522" spans="1:11" s="8" customFormat="1" ht="19.5" hidden="1" thickTop="1" thickBot="1">
      <c r="A522" s="8" t="str">
        <f t="shared" si="34"/>
        <v>b</v>
      </c>
      <c r="B522" s="19" t="s">
        <v>5</v>
      </c>
      <c r="C522" s="20" t="s">
        <v>12</v>
      </c>
      <c r="D522" s="24">
        <v>0</v>
      </c>
      <c r="E522" s="24">
        <v>0</v>
      </c>
      <c r="F522" s="25">
        <v>0</v>
      </c>
      <c r="G522" s="25">
        <v>0</v>
      </c>
      <c r="H522" s="26">
        <f t="shared" si="35"/>
        <v>0</v>
      </c>
      <c r="I522" s="26">
        <f t="shared" si="33"/>
        <v>0</v>
      </c>
    </row>
    <row r="523" spans="1:11" s="8" customFormat="1" ht="19.5" hidden="1" thickTop="1" thickBot="1">
      <c r="A523" s="8" t="str">
        <f t="shared" si="34"/>
        <v>b</v>
      </c>
      <c r="B523" s="19" t="s">
        <v>5</v>
      </c>
      <c r="C523" s="20" t="s">
        <v>13</v>
      </c>
      <c r="D523" s="24">
        <v>0</v>
      </c>
      <c r="E523" s="24">
        <v>0</v>
      </c>
      <c r="F523" s="25">
        <v>0</v>
      </c>
      <c r="G523" s="25">
        <v>0</v>
      </c>
      <c r="H523" s="26">
        <f t="shared" si="35"/>
        <v>0</v>
      </c>
      <c r="I523" s="26">
        <f t="shared" si="33"/>
        <v>0</v>
      </c>
    </row>
    <row r="524" spans="1:11" s="8" customFormat="1" ht="31.5" hidden="1" thickTop="1" thickBot="1">
      <c r="A524" s="8" t="str">
        <f t="shared" si="34"/>
        <v>b</v>
      </c>
      <c r="B524" s="14" t="s">
        <v>5</v>
      </c>
      <c r="C524" s="27" t="s">
        <v>14</v>
      </c>
      <c r="D524" s="28">
        <v>0</v>
      </c>
      <c r="E524" s="28">
        <v>0</v>
      </c>
      <c r="F524" s="29">
        <v>0</v>
      </c>
      <c r="G524" s="29">
        <v>0</v>
      </c>
      <c r="H524" s="30">
        <f t="shared" si="35"/>
        <v>0</v>
      </c>
      <c r="I524" s="30">
        <f t="shared" si="33"/>
        <v>0</v>
      </c>
    </row>
    <row r="525" spans="1:11" s="8" customFormat="1" ht="16.5" hidden="1" thickTop="1" thickBot="1">
      <c r="A525" s="8" t="str">
        <f t="shared" si="34"/>
        <v>b</v>
      </c>
      <c r="B525" s="14" t="s">
        <v>5</v>
      </c>
      <c r="C525" s="27" t="s">
        <v>15</v>
      </c>
      <c r="D525" s="28">
        <v>0</v>
      </c>
      <c r="E525" s="28">
        <v>0</v>
      </c>
      <c r="F525" s="29">
        <v>0</v>
      </c>
      <c r="G525" s="29">
        <v>0</v>
      </c>
      <c r="H525" s="30">
        <f t="shared" si="35"/>
        <v>0</v>
      </c>
      <c r="I525" s="30">
        <f t="shared" si="33"/>
        <v>0</v>
      </c>
    </row>
    <row r="526" spans="1:11" s="8" customFormat="1" ht="16.5" hidden="1" thickTop="1" thickBot="1">
      <c r="A526" s="8" t="str">
        <f t="shared" si="34"/>
        <v>b</v>
      </c>
      <c r="B526" s="31" t="s">
        <v>5</v>
      </c>
      <c r="C526" s="40" t="s">
        <v>16</v>
      </c>
      <c r="D526" s="41">
        <v>0</v>
      </c>
      <c r="E526" s="41">
        <v>0</v>
      </c>
      <c r="F526" s="42">
        <v>0</v>
      </c>
      <c r="G526" s="42">
        <v>0</v>
      </c>
      <c r="H526" s="43">
        <f t="shared" si="35"/>
        <v>0</v>
      </c>
      <c r="I526" s="43">
        <f t="shared" si="33"/>
        <v>0</v>
      </c>
    </row>
    <row r="527" spans="1:11" s="8" customFormat="1" ht="33" thickTop="1" thickBot="1">
      <c r="A527" s="8" t="str">
        <f t="shared" si="34"/>
        <v>a</v>
      </c>
      <c r="B527" s="9" t="s">
        <v>110</v>
      </c>
      <c r="C527" s="44" t="s">
        <v>111</v>
      </c>
      <c r="D527" s="10">
        <f t="shared" ref="D527:G538" si="36">D539+D551+D563+D575+D587+D599+D611+D623+D635+D647+D659+D671+D683</f>
        <v>20000</v>
      </c>
      <c r="E527" s="10">
        <f t="shared" si="36"/>
        <v>20000.000000000004</v>
      </c>
      <c r="F527" s="11">
        <f t="shared" si="36"/>
        <v>8822.5</v>
      </c>
      <c r="G527" s="11">
        <f t="shared" si="36"/>
        <v>8792.8408200000013</v>
      </c>
      <c r="H527" s="12">
        <f t="shared" si="35"/>
        <v>0.99663823406064056</v>
      </c>
      <c r="I527" s="12">
        <f t="shared" si="33"/>
        <v>0.43964204099999998</v>
      </c>
      <c r="K527" s="13"/>
    </row>
    <row r="528" spans="1:11" s="8" customFormat="1" ht="18.75" thickTop="1">
      <c r="A528" s="8" t="str">
        <f t="shared" si="34"/>
        <v>a</v>
      </c>
      <c r="B528" s="14" t="s">
        <v>5</v>
      </c>
      <c r="C528" s="15" t="s">
        <v>6</v>
      </c>
      <c r="D528" s="16">
        <f t="shared" si="36"/>
        <v>20000</v>
      </c>
      <c r="E528" s="16">
        <f t="shared" si="36"/>
        <v>20000.000000000004</v>
      </c>
      <c r="F528" s="17">
        <f t="shared" si="36"/>
        <v>8822.5</v>
      </c>
      <c r="G528" s="17">
        <f t="shared" si="36"/>
        <v>8792.8408200000013</v>
      </c>
      <c r="H528" s="18">
        <f t="shared" si="35"/>
        <v>0.99663823406064056</v>
      </c>
      <c r="I528" s="18">
        <f t="shared" si="33"/>
        <v>0.43964204099999998</v>
      </c>
      <c r="K528" s="13"/>
    </row>
    <row r="529" spans="1:11" s="8" customFormat="1" ht="18" hidden="1">
      <c r="A529" s="8" t="str">
        <f t="shared" si="34"/>
        <v>b</v>
      </c>
      <c r="B529" s="19" t="s">
        <v>5</v>
      </c>
      <c r="C529" s="20" t="s">
        <v>7</v>
      </c>
      <c r="D529" s="24">
        <f t="shared" si="36"/>
        <v>0</v>
      </c>
      <c r="E529" s="24">
        <f t="shared" si="36"/>
        <v>0</v>
      </c>
      <c r="F529" s="25">
        <f t="shared" si="36"/>
        <v>0</v>
      </c>
      <c r="G529" s="25">
        <f t="shared" si="36"/>
        <v>0</v>
      </c>
      <c r="H529" s="26">
        <f t="shared" si="35"/>
        <v>0</v>
      </c>
      <c r="I529" s="26">
        <f t="shared" si="33"/>
        <v>0</v>
      </c>
      <c r="K529" s="13"/>
    </row>
    <row r="530" spans="1:11" s="8" customFormat="1" ht="18">
      <c r="A530" s="8" t="str">
        <f t="shared" si="34"/>
        <v>a</v>
      </c>
      <c r="B530" s="19" t="s">
        <v>5</v>
      </c>
      <c r="C530" s="20" t="s">
        <v>8</v>
      </c>
      <c r="D530" s="21">
        <f t="shared" si="36"/>
        <v>800</v>
      </c>
      <c r="E530" s="21">
        <f t="shared" si="36"/>
        <v>730.1</v>
      </c>
      <c r="F530" s="22">
        <f t="shared" si="36"/>
        <v>246.6</v>
      </c>
      <c r="G530" s="22">
        <f t="shared" si="36"/>
        <v>244.57599999999999</v>
      </c>
      <c r="H530" s="23">
        <f t="shared" si="35"/>
        <v>0.99179237631792372</v>
      </c>
      <c r="I530" s="23">
        <f t="shared" si="33"/>
        <v>0.33498972743459798</v>
      </c>
      <c r="K530" s="13"/>
    </row>
    <row r="531" spans="1:11" s="8" customFormat="1" ht="18" hidden="1">
      <c r="A531" s="8" t="str">
        <f t="shared" si="34"/>
        <v>b</v>
      </c>
      <c r="B531" s="19" t="s">
        <v>5</v>
      </c>
      <c r="C531" s="20" t="s">
        <v>9</v>
      </c>
      <c r="D531" s="24">
        <f t="shared" si="36"/>
        <v>0</v>
      </c>
      <c r="E531" s="24">
        <f t="shared" si="36"/>
        <v>0</v>
      </c>
      <c r="F531" s="25">
        <f t="shared" si="36"/>
        <v>0</v>
      </c>
      <c r="G531" s="25">
        <f t="shared" si="36"/>
        <v>0</v>
      </c>
      <c r="H531" s="26">
        <f t="shared" si="35"/>
        <v>0</v>
      </c>
      <c r="I531" s="26">
        <f t="shared" si="33"/>
        <v>0</v>
      </c>
      <c r="K531" s="13"/>
    </row>
    <row r="532" spans="1:11" s="8" customFormat="1" ht="18" hidden="1">
      <c r="A532" s="8" t="str">
        <f t="shared" si="34"/>
        <v>b</v>
      </c>
      <c r="B532" s="19" t="s">
        <v>5</v>
      </c>
      <c r="C532" s="20" t="s">
        <v>10</v>
      </c>
      <c r="D532" s="24">
        <f t="shared" si="36"/>
        <v>0</v>
      </c>
      <c r="E532" s="24">
        <f t="shared" si="36"/>
        <v>0</v>
      </c>
      <c r="F532" s="25">
        <f t="shared" si="36"/>
        <v>0</v>
      </c>
      <c r="G532" s="25">
        <f t="shared" si="36"/>
        <v>0</v>
      </c>
      <c r="H532" s="26">
        <f t="shared" si="35"/>
        <v>0</v>
      </c>
      <c r="I532" s="26">
        <f t="shared" si="33"/>
        <v>0</v>
      </c>
      <c r="K532" s="13"/>
    </row>
    <row r="533" spans="1:11" s="8" customFormat="1" ht="18" hidden="1">
      <c r="A533" s="8" t="str">
        <f t="shared" si="34"/>
        <v>b</v>
      </c>
      <c r="B533" s="19" t="s">
        <v>5</v>
      </c>
      <c r="C533" s="20" t="s">
        <v>11</v>
      </c>
      <c r="D533" s="24">
        <f t="shared" si="36"/>
        <v>0</v>
      </c>
      <c r="E533" s="24">
        <f t="shared" si="36"/>
        <v>0</v>
      </c>
      <c r="F533" s="25">
        <f t="shared" si="36"/>
        <v>0</v>
      </c>
      <c r="G533" s="25">
        <f t="shared" si="36"/>
        <v>0</v>
      </c>
      <c r="H533" s="26">
        <f t="shared" si="35"/>
        <v>0</v>
      </c>
      <c r="I533" s="26">
        <f t="shared" si="33"/>
        <v>0</v>
      </c>
      <c r="K533" s="13"/>
    </row>
    <row r="534" spans="1:11" s="8" customFormat="1" ht="18">
      <c r="A534" s="8" t="str">
        <f t="shared" si="34"/>
        <v>a</v>
      </c>
      <c r="B534" s="19" t="s">
        <v>5</v>
      </c>
      <c r="C534" s="20" t="s">
        <v>12</v>
      </c>
      <c r="D534" s="21">
        <f t="shared" si="36"/>
        <v>18200</v>
      </c>
      <c r="E534" s="21">
        <f t="shared" si="36"/>
        <v>18633.600000000002</v>
      </c>
      <c r="F534" s="22">
        <f t="shared" si="36"/>
        <v>8535.9</v>
      </c>
      <c r="G534" s="22">
        <f t="shared" si="36"/>
        <v>8508.6136200000001</v>
      </c>
      <c r="H534" s="23">
        <f t="shared" si="35"/>
        <v>0.99680333883948968</v>
      </c>
      <c r="I534" s="23">
        <f t="shared" si="33"/>
        <v>0.45662746973209684</v>
      </c>
      <c r="K534" s="13"/>
    </row>
    <row r="535" spans="1:11" s="8" customFormat="1" ht="18.75" thickBot="1">
      <c r="A535" s="8" t="str">
        <f t="shared" si="34"/>
        <v>a</v>
      </c>
      <c r="B535" s="19" t="s">
        <v>5</v>
      </c>
      <c r="C535" s="20" t="s">
        <v>13</v>
      </c>
      <c r="D535" s="21">
        <f t="shared" si="36"/>
        <v>1000</v>
      </c>
      <c r="E535" s="21">
        <f t="shared" si="36"/>
        <v>636.29999999999995</v>
      </c>
      <c r="F535" s="22">
        <f t="shared" si="36"/>
        <v>40</v>
      </c>
      <c r="G535" s="22">
        <f t="shared" si="36"/>
        <v>39.651199999999996</v>
      </c>
      <c r="H535" s="23">
        <f t="shared" si="35"/>
        <v>0.99127999999999994</v>
      </c>
      <c r="I535" s="23">
        <f t="shared" si="33"/>
        <v>6.2315260097438312E-2</v>
      </c>
      <c r="K535" s="13"/>
    </row>
    <row r="536" spans="1:11" s="8" customFormat="1" ht="30.75" hidden="1" thickBot="1">
      <c r="A536" s="8" t="str">
        <f t="shared" si="34"/>
        <v>b</v>
      </c>
      <c r="B536" s="14" t="s">
        <v>5</v>
      </c>
      <c r="C536" s="27" t="s">
        <v>14</v>
      </c>
      <c r="D536" s="28">
        <f t="shared" si="36"/>
        <v>0</v>
      </c>
      <c r="E536" s="28">
        <f t="shared" si="36"/>
        <v>0</v>
      </c>
      <c r="F536" s="29">
        <f t="shared" si="36"/>
        <v>0</v>
      </c>
      <c r="G536" s="29">
        <f t="shared" si="36"/>
        <v>0</v>
      </c>
      <c r="H536" s="30">
        <f t="shared" si="35"/>
        <v>0</v>
      </c>
      <c r="I536" s="30">
        <f t="shared" si="33"/>
        <v>0</v>
      </c>
      <c r="K536" s="13"/>
    </row>
    <row r="537" spans="1:11" s="8" customFormat="1" ht="15.75" hidden="1" thickBot="1">
      <c r="A537" s="8" t="str">
        <f t="shared" si="34"/>
        <v>b</v>
      </c>
      <c r="B537" s="14" t="s">
        <v>5</v>
      </c>
      <c r="C537" s="27" t="s">
        <v>15</v>
      </c>
      <c r="D537" s="28">
        <f t="shared" si="36"/>
        <v>0</v>
      </c>
      <c r="E537" s="28">
        <f t="shared" si="36"/>
        <v>0</v>
      </c>
      <c r="F537" s="29">
        <f t="shared" si="36"/>
        <v>0</v>
      </c>
      <c r="G537" s="29">
        <f t="shared" si="36"/>
        <v>0</v>
      </c>
      <c r="H537" s="30">
        <f t="shared" si="35"/>
        <v>0</v>
      </c>
      <c r="I537" s="30">
        <f t="shared" si="33"/>
        <v>0</v>
      </c>
      <c r="K537" s="13"/>
    </row>
    <row r="538" spans="1:11" s="8" customFormat="1" ht="15.75" hidden="1" thickBot="1">
      <c r="A538" s="8" t="str">
        <f t="shared" si="34"/>
        <v>b</v>
      </c>
      <c r="B538" s="31" t="s">
        <v>5</v>
      </c>
      <c r="C538" s="40" t="s">
        <v>16</v>
      </c>
      <c r="D538" s="41">
        <f t="shared" si="36"/>
        <v>0</v>
      </c>
      <c r="E538" s="41">
        <f t="shared" si="36"/>
        <v>0</v>
      </c>
      <c r="F538" s="42">
        <f t="shared" si="36"/>
        <v>0</v>
      </c>
      <c r="G538" s="42">
        <f t="shared" si="36"/>
        <v>0</v>
      </c>
      <c r="H538" s="43">
        <f t="shared" si="35"/>
        <v>0</v>
      </c>
      <c r="I538" s="43">
        <f t="shared" si="33"/>
        <v>0</v>
      </c>
      <c r="K538" s="13"/>
    </row>
    <row r="539" spans="1:11" s="8" customFormat="1" ht="64.5" thickTop="1" thickBot="1">
      <c r="A539" s="8" t="str">
        <f t="shared" si="34"/>
        <v>a</v>
      </c>
      <c r="B539" s="9" t="s">
        <v>112</v>
      </c>
      <c r="C539" s="44" t="s">
        <v>113</v>
      </c>
      <c r="D539" s="10">
        <f>D540+D548+D549+D550</f>
        <v>1035</v>
      </c>
      <c r="E539" s="10">
        <f>E540+E548+E549+E550</f>
        <v>223.41399999999999</v>
      </c>
      <c r="F539" s="11">
        <f>F540+F548+F549+F550</f>
        <v>223.41399999999999</v>
      </c>
      <c r="G539" s="11">
        <f>G540+G548+G549+G550</f>
        <v>223.41</v>
      </c>
      <c r="H539" s="12">
        <f t="shared" si="35"/>
        <v>0.99998209601904986</v>
      </c>
      <c r="I539" s="12">
        <f t="shared" si="33"/>
        <v>0.99998209601904986</v>
      </c>
      <c r="K539" s="13"/>
    </row>
    <row r="540" spans="1:11" s="8" customFormat="1" ht="18.75" thickTop="1">
      <c r="A540" s="8" t="str">
        <f t="shared" si="34"/>
        <v>a</v>
      </c>
      <c r="B540" s="14" t="s">
        <v>5</v>
      </c>
      <c r="C540" s="15" t="s">
        <v>6</v>
      </c>
      <c r="D540" s="16">
        <f>D541+D542+D543+D544+D545+D546+D547</f>
        <v>1035</v>
      </c>
      <c r="E540" s="16">
        <f>E541+E542+E543+E544+E545+E546+E547</f>
        <v>223.41399999999999</v>
      </c>
      <c r="F540" s="17">
        <f>F541+F542+F543+F544+F545+F546+F547</f>
        <v>223.41399999999999</v>
      </c>
      <c r="G540" s="17">
        <f>G541+G542+G543+G544+G545+G546+G547</f>
        <v>223.41</v>
      </c>
      <c r="H540" s="18">
        <f t="shared" si="35"/>
        <v>0.99998209601904986</v>
      </c>
      <c r="I540" s="18">
        <f t="shared" si="33"/>
        <v>0.99998209601904986</v>
      </c>
      <c r="K540" s="13"/>
    </row>
    <row r="541" spans="1:11" s="8" customFormat="1" ht="18" hidden="1">
      <c r="A541" s="8" t="str">
        <f t="shared" si="34"/>
        <v>b</v>
      </c>
      <c r="B541" s="19" t="s">
        <v>5</v>
      </c>
      <c r="C541" s="20" t="s">
        <v>7</v>
      </c>
      <c r="D541" s="24">
        <v>0</v>
      </c>
      <c r="E541" s="24">
        <v>0</v>
      </c>
      <c r="F541" s="25">
        <v>0</v>
      </c>
      <c r="G541" s="25">
        <v>0</v>
      </c>
      <c r="H541" s="26">
        <f t="shared" si="35"/>
        <v>0</v>
      </c>
      <c r="I541" s="26">
        <f t="shared" si="33"/>
        <v>0</v>
      </c>
      <c r="K541" s="13"/>
    </row>
    <row r="542" spans="1:11" s="8" customFormat="1" ht="18" hidden="1">
      <c r="A542" s="8" t="str">
        <f t="shared" si="34"/>
        <v>b</v>
      </c>
      <c r="B542" s="19" t="s">
        <v>5</v>
      </c>
      <c r="C542" s="20" t="s">
        <v>8</v>
      </c>
      <c r="D542" s="24">
        <v>0</v>
      </c>
      <c r="E542" s="24">
        <v>0</v>
      </c>
      <c r="F542" s="25">
        <v>0</v>
      </c>
      <c r="G542" s="25">
        <v>0</v>
      </c>
      <c r="H542" s="26">
        <f t="shared" si="35"/>
        <v>0</v>
      </c>
      <c r="I542" s="26">
        <f t="shared" si="33"/>
        <v>0</v>
      </c>
      <c r="K542" s="13"/>
    </row>
    <row r="543" spans="1:11" s="8" customFormat="1" ht="18" hidden="1">
      <c r="A543" s="8" t="str">
        <f t="shared" si="34"/>
        <v>b</v>
      </c>
      <c r="B543" s="19" t="s">
        <v>5</v>
      </c>
      <c r="C543" s="20" t="s">
        <v>9</v>
      </c>
      <c r="D543" s="24">
        <v>0</v>
      </c>
      <c r="E543" s="24">
        <v>0</v>
      </c>
      <c r="F543" s="25">
        <v>0</v>
      </c>
      <c r="G543" s="25">
        <v>0</v>
      </c>
      <c r="H543" s="26">
        <f t="shared" si="35"/>
        <v>0</v>
      </c>
      <c r="I543" s="26">
        <f t="shared" si="33"/>
        <v>0</v>
      </c>
      <c r="K543" s="13"/>
    </row>
    <row r="544" spans="1:11" s="8" customFormat="1" ht="18" hidden="1">
      <c r="A544" s="8" t="str">
        <f t="shared" si="34"/>
        <v>b</v>
      </c>
      <c r="B544" s="19" t="s">
        <v>5</v>
      </c>
      <c r="C544" s="20" t="s">
        <v>10</v>
      </c>
      <c r="D544" s="24">
        <v>0</v>
      </c>
      <c r="E544" s="24">
        <v>0</v>
      </c>
      <c r="F544" s="25">
        <v>0</v>
      </c>
      <c r="G544" s="25">
        <v>0</v>
      </c>
      <c r="H544" s="26">
        <f t="shared" si="35"/>
        <v>0</v>
      </c>
      <c r="I544" s="26">
        <f t="shared" si="33"/>
        <v>0</v>
      </c>
      <c r="K544" s="13"/>
    </row>
    <row r="545" spans="1:11" s="8" customFormat="1" ht="18" hidden="1">
      <c r="A545" s="8" t="str">
        <f t="shared" si="34"/>
        <v>b</v>
      </c>
      <c r="B545" s="19" t="s">
        <v>5</v>
      </c>
      <c r="C545" s="20" t="s">
        <v>11</v>
      </c>
      <c r="D545" s="24">
        <v>0</v>
      </c>
      <c r="E545" s="24">
        <v>0</v>
      </c>
      <c r="F545" s="25">
        <v>0</v>
      </c>
      <c r="G545" s="25">
        <v>0</v>
      </c>
      <c r="H545" s="26">
        <f t="shared" si="35"/>
        <v>0</v>
      </c>
      <c r="I545" s="26">
        <f t="shared" si="33"/>
        <v>0</v>
      </c>
      <c r="K545" s="13"/>
    </row>
    <row r="546" spans="1:11" s="8" customFormat="1" ht="18.75" thickBot="1">
      <c r="A546" s="8" t="str">
        <f t="shared" si="34"/>
        <v>a</v>
      </c>
      <c r="B546" s="19" t="s">
        <v>5</v>
      </c>
      <c r="C546" s="20" t="s">
        <v>12</v>
      </c>
      <c r="D546" s="21">
        <v>1035</v>
      </c>
      <c r="E546" s="21">
        <v>223.41399999999999</v>
      </c>
      <c r="F546" s="22">
        <v>223.41399999999999</v>
      </c>
      <c r="G546" s="22">
        <v>223.41</v>
      </c>
      <c r="H546" s="23">
        <f t="shared" si="35"/>
        <v>0.99998209601904986</v>
      </c>
      <c r="I546" s="23">
        <f t="shared" si="33"/>
        <v>0.99998209601904986</v>
      </c>
      <c r="K546" s="13"/>
    </row>
    <row r="547" spans="1:11" s="8" customFormat="1" ht="18.75" hidden="1" thickBot="1">
      <c r="A547" s="8" t="str">
        <f t="shared" si="34"/>
        <v>b</v>
      </c>
      <c r="B547" s="19" t="s">
        <v>5</v>
      </c>
      <c r="C547" s="20" t="s">
        <v>13</v>
      </c>
      <c r="D547" s="24">
        <v>0</v>
      </c>
      <c r="E547" s="24">
        <v>0</v>
      </c>
      <c r="F547" s="25">
        <v>0</v>
      </c>
      <c r="G547" s="25">
        <v>0</v>
      </c>
      <c r="H547" s="26">
        <f t="shared" si="35"/>
        <v>0</v>
      </c>
      <c r="I547" s="26">
        <f t="shared" si="33"/>
        <v>0</v>
      </c>
      <c r="K547" s="13"/>
    </row>
    <row r="548" spans="1:11" s="8" customFormat="1" ht="30.75" hidden="1" thickBot="1">
      <c r="A548" s="8" t="str">
        <f t="shared" si="34"/>
        <v>b</v>
      </c>
      <c r="B548" s="14" t="s">
        <v>5</v>
      </c>
      <c r="C548" s="27" t="s">
        <v>14</v>
      </c>
      <c r="D548" s="28">
        <v>0</v>
      </c>
      <c r="E548" s="28">
        <v>0</v>
      </c>
      <c r="F548" s="29">
        <v>0</v>
      </c>
      <c r="G548" s="29">
        <v>0</v>
      </c>
      <c r="H548" s="30">
        <f t="shared" si="35"/>
        <v>0</v>
      </c>
      <c r="I548" s="30">
        <f t="shared" si="33"/>
        <v>0</v>
      </c>
      <c r="K548" s="13"/>
    </row>
    <row r="549" spans="1:11" s="8" customFormat="1" ht="15.75" hidden="1" thickBot="1">
      <c r="A549" s="8" t="str">
        <f t="shared" si="34"/>
        <v>b</v>
      </c>
      <c r="B549" s="14" t="s">
        <v>5</v>
      </c>
      <c r="C549" s="27" t="s">
        <v>15</v>
      </c>
      <c r="D549" s="28">
        <v>0</v>
      </c>
      <c r="E549" s="28">
        <v>0</v>
      </c>
      <c r="F549" s="29">
        <v>0</v>
      </c>
      <c r="G549" s="29">
        <v>0</v>
      </c>
      <c r="H549" s="30">
        <f t="shared" si="35"/>
        <v>0</v>
      </c>
      <c r="I549" s="30">
        <f t="shared" si="33"/>
        <v>0</v>
      </c>
      <c r="K549" s="13"/>
    </row>
    <row r="550" spans="1:11" s="8" customFormat="1" ht="15.75" hidden="1" thickBot="1">
      <c r="A550" s="8" t="str">
        <f t="shared" si="34"/>
        <v>b</v>
      </c>
      <c r="B550" s="31" t="s">
        <v>5</v>
      </c>
      <c r="C550" s="40" t="s">
        <v>16</v>
      </c>
      <c r="D550" s="41">
        <v>0</v>
      </c>
      <c r="E550" s="41">
        <v>0</v>
      </c>
      <c r="F550" s="42">
        <v>0</v>
      </c>
      <c r="G550" s="42">
        <v>0</v>
      </c>
      <c r="H550" s="43">
        <f t="shared" si="35"/>
        <v>0</v>
      </c>
      <c r="I550" s="43">
        <f t="shared" si="33"/>
        <v>0</v>
      </c>
      <c r="K550" s="13"/>
    </row>
    <row r="551" spans="1:11" s="8" customFormat="1" ht="33" thickTop="1" thickBot="1">
      <c r="A551" s="8" t="str">
        <f t="shared" si="34"/>
        <v>a</v>
      </c>
      <c r="B551" s="9" t="s">
        <v>114</v>
      </c>
      <c r="C551" s="44" t="s">
        <v>115</v>
      </c>
      <c r="D551" s="10">
        <f>D552+D560+D561+D562</f>
        <v>3900</v>
      </c>
      <c r="E551" s="10">
        <f>E552+E560+E561+E562</f>
        <v>3235.9</v>
      </c>
      <c r="F551" s="11">
        <f>F552+F560+F561+F562</f>
        <v>1550</v>
      </c>
      <c r="G551" s="11">
        <f>G552+G560+G561+G562</f>
        <v>1549.9994999999999</v>
      </c>
      <c r="H551" s="12">
        <f t="shared" si="35"/>
        <v>0.9999996774193548</v>
      </c>
      <c r="I551" s="12">
        <f t="shared" si="33"/>
        <v>0.47900105071232107</v>
      </c>
      <c r="K551" s="13"/>
    </row>
    <row r="552" spans="1:11" s="8" customFormat="1" ht="18.75" thickTop="1">
      <c r="A552" s="8" t="str">
        <f t="shared" si="34"/>
        <v>a</v>
      </c>
      <c r="B552" s="14" t="s">
        <v>5</v>
      </c>
      <c r="C552" s="15" t="s">
        <v>6</v>
      </c>
      <c r="D552" s="16">
        <f>D553+D554+D555+D556+D557+D558+D559</f>
        <v>3900</v>
      </c>
      <c r="E552" s="16">
        <f>E553+E554+E555+E556+E557+E558+E559</f>
        <v>3235.9</v>
      </c>
      <c r="F552" s="17">
        <f>F553+F554+F555+F556+F557+F558+F559</f>
        <v>1550</v>
      </c>
      <c r="G552" s="17">
        <f>G553+G554+G555+G556+G557+G558+G559</f>
        <v>1549.9994999999999</v>
      </c>
      <c r="H552" s="18">
        <f t="shared" si="35"/>
        <v>0.9999996774193548</v>
      </c>
      <c r="I552" s="18">
        <f t="shared" si="33"/>
        <v>0.47900105071232107</v>
      </c>
      <c r="K552" s="13"/>
    </row>
    <row r="553" spans="1:11" s="8" customFormat="1" ht="18" hidden="1">
      <c r="A553" s="8" t="str">
        <f t="shared" si="34"/>
        <v>b</v>
      </c>
      <c r="B553" s="19" t="s">
        <v>5</v>
      </c>
      <c r="C553" s="20" t="s">
        <v>7</v>
      </c>
      <c r="D553" s="24">
        <v>0</v>
      </c>
      <c r="E553" s="24">
        <v>0</v>
      </c>
      <c r="F553" s="25">
        <v>0</v>
      </c>
      <c r="G553" s="25">
        <v>0</v>
      </c>
      <c r="H553" s="26">
        <f t="shared" si="35"/>
        <v>0</v>
      </c>
      <c r="I553" s="26">
        <f t="shared" si="33"/>
        <v>0</v>
      </c>
      <c r="K553" s="13"/>
    </row>
    <row r="554" spans="1:11" s="8" customFormat="1" ht="18" hidden="1">
      <c r="A554" s="8" t="str">
        <f t="shared" si="34"/>
        <v>b</v>
      </c>
      <c r="B554" s="19" t="s">
        <v>5</v>
      </c>
      <c r="C554" s="20" t="s">
        <v>8</v>
      </c>
      <c r="D554" s="24">
        <v>0</v>
      </c>
      <c r="E554" s="24">
        <v>0</v>
      </c>
      <c r="F554" s="25">
        <v>0</v>
      </c>
      <c r="G554" s="25">
        <v>0</v>
      </c>
      <c r="H554" s="26">
        <f t="shared" si="35"/>
        <v>0</v>
      </c>
      <c r="I554" s="26">
        <f t="shared" si="33"/>
        <v>0</v>
      </c>
      <c r="K554" s="13"/>
    </row>
    <row r="555" spans="1:11" s="8" customFormat="1" ht="18" hidden="1">
      <c r="A555" s="8" t="str">
        <f t="shared" si="34"/>
        <v>b</v>
      </c>
      <c r="B555" s="19" t="s">
        <v>5</v>
      </c>
      <c r="C555" s="20" t="s">
        <v>9</v>
      </c>
      <c r="D555" s="24">
        <v>0</v>
      </c>
      <c r="E555" s="24">
        <v>0</v>
      </c>
      <c r="F555" s="25">
        <v>0</v>
      </c>
      <c r="G555" s="25">
        <v>0</v>
      </c>
      <c r="H555" s="26">
        <f t="shared" si="35"/>
        <v>0</v>
      </c>
      <c r="I555" s="26">
        <f t="shared" si="33"/>
        <v>0</v>
      </c>
      <c r="K555" s="13"/>
    </row>
    <row r="556" spans="1:11" s="8" customFormat="1" ht="18" hidden="1">
      <c r="A556" s="8" t="str">
        <f t="shared" si="34"/>
        <v>b</v>
      </c>
      <c r="B556" s="19" t="s">
        <v>5</v>
      </c>
      <c r="C556" s="20" t="s">
        <v>10</v>
      </c>
      <c r="D556" s="24">
        <v>0</v>
      </c>
      <c r="E556" s="24">
        <v>0</v>
      </c>
      <c r="F556" s="25">
        <v>0</v>
      </c>
      <c r="G556" s="25">
        <v>0</v>
      </c>
      <c r="H556" s="26">
        <f t="shared" si="35"/>
        <v>0</v>
      </c>
      <c r="I556" s="26">
        <f t="shared" si="33"/>
        <v>0</v>
      </c>
      <c r="K556" s="13"/>
    </row>
    <row r="557" spans="1:11" s="8" customFormat="1" ht="18" hidden="1">
      <c r="A557" s="8" t="str">
        <f t="shared" si="34"/>
        <v>b</v>
      </c>
      <c r="B557" s="19" t="s">
        <v>5</v>
      </c>
      <c r="C557" s="20" t="s">
        <v>11</v>
      </c>
      <c r="D557" s="24">
        <v>0</v>
      </c>
      <c r="E557" s="24">
        <v>0</v>
      </c>
      <c r="F557" s="25">
        <v>0</v>
      </c>
      <c r="G557" s="25">
        <v>0</v>
      </c>
      <c r="H557" s="26">
        <f t="shared" si="35"/>
        <v>0</v>
      </c>
      <c r="I557" s="26">
        <f t="shared" si="33"/>
        <v>0</v>
      </c>
      <c r="K557" s="13"/>
    </row>
    <row r="558" spans="1:11" s="8" customFormat="1" ht="18.75" thickBot="1">
      <c r="A558" s="8" t="str">
        <f t="shared" si="34"/>
        <v>a</v>
      </c>
      <c r="B558" s="19" t="s">
        <v>5</v>
      </c>
      <c r="C558" s="20" t="s">
        <v>12</v>
      </c>
      <c r="D558" s="21">
        <v>3900</v>
      </c>
      <c r="E558" s="21">
        <v>3235.9</v>
      </c>
      <c r="F558" s="22">
        <v>1550</v>
      </c>
      <c r="G558" s="22">
        <v>1549.9994999999999</v>
      </c>
      <c r="H558" s="23">
        <f t="shared" si="35"/>
        <v>0.9999996774193548</v>
      </c>
      <c r="I558" s="23">
        <f t="shared" si="33"/>
        <v>0.47900105071232107</v>
      </c>
      <c r="K558" s="13"/>
    </row>
    <row r="559" spans="1:11" s="8" customFormat="1" ht="18.75" hidden="1" thickBot="1">
      <c r="A559" s="8" t="str">
        <f t="shared" si="34"/>
        <v>b</v>
      </c>
      <c r="B559" s="19" t="s">
        <v>5</v>
      </c>
      <c r="C559" s="20" t="s">
        <v>13</v>
      </c>
      <c r="D559" s="24">
        <v>0</v>
      </c>
      <c r="E559" s="24">
        <v>0</v>
      </c>
      <c r="F559" s="25">
        <v>0</v>
      </c>
      <c r="G559" s="25">
        <v>0</v>
      </c>
      <c r="H559" s="26">
        <f t="shared" si="35"/>
        <v>0</v>
      </c>
      <c r="I559" s="26">
        <f t="shared" si="33"/>
        <v>0</v>
      </c>
      <c r="K559" s="13"/>
    </row>
    <row r="560" spans="1:11" s="8" customFormat="1" ht="30.75" hidden="1" thickBot="1">
      <c r="A560" s="8" t="str">
        <f t="shared" si="34"/>
        <v>b</v>
      </c>
      <c r="B560" s="14" t="s">
        <v>5</v>
      </c>
      <c r="C560" s="27" t="s">
        <v>14</v>
      </c>
      <c r="D560" s="28">
        <v>0</v>
      </c>
      <c r="E560" s="28">
        <v>0</v>
      </c>
      <c r="F560" s="29">
        <v>0</v>
      </c>
      <c r="G560" s="29">
        <v>0</v>
      </c>
      <c r="H560" s="30">
        <f t="shared" si="35"/>
        <v>0</v>
      </c>
      <c r="I560" s="30">
        <f t="shared" si="33"/>
        <v>0</v>
      </c>
      <c r="K560" s="13"/>
    </row>
    <row r="561" spans="1:11" s="8" customFormat="1" ht="15.75" hidden="1" thickBot="1">
      <c r="A561" s="8" t="str">
        <f t="shared" si="34"/>
        <v>b</v>
      </c>
      <c r="B561" s="14" t="s">
        <v>5</v>
      </c>
      <c r="C561" s="27" t="s">
        <v>15</v>
      </c>
      <c r="D561" s="28">
        <v>0</v>
      </c>
      <c r="E561" s="28">
        <v>0</v>
      </c>
      <c r="F561" s="29">
        <v>0</v>
      </c>
      <c r="G561" s="29">
        <v>0</v>
      </c>
      <c r="H561" s="30">
        <f t="shared" si="35"/>
        <v>0</v>
      </c>
      <c r="I561" s="30">
        <f t="shared" si="33"/>
        <v>0</v>
      </c>
      <c r="K561" s="13"/>
    </row>
    <row r="562" spans="1:11" s="8" customFormat="1" ht="15.75" hidden="1" thickBot="1">
      <c r="A562" s="8" t="str">
        <f t="shared" si="34"/>
        <v>b</v>
      </c>
      <c r="B562" s="31" t="s">
        <v>5</v>
      </c>
      <c r="C562" s="40" t="s">
        <v>16</v>
      </c>
      <c r="D562" s="41">
        <v>0</v>
      </c>
      <c r="E562" s="41">
        <v>0</v>
      </c>
      <c r="F562" s="42">
        <v>0</v>
      </c>
      <c r="G562" s="42">
        <v>0</v>
      </c>
      <c r="H562" s="43">
        <f t="shared" si="35"/>
        <v>0</v>
      </c>
      <c r="I562" s="43">
        <f t="shared" si="33"/>
        <v>0</v>
      </c>
      <c r="K562" s="13"/>
    </row>
    <row r="563" spans="1:11" s="8" customFormat="1" ht="64.5" thickTop="1" thickBot="1">
      <c r="A563" s="8" t="str">
        <f t="shared" si="34"/>
        <v>a</v>
      </c>
      <c r="B563" s="9" t="s">
        <v>116</v>
      </c>
      <c r="C563" s="44" t="s">
        <v>117</v>
      </c>
      <c r="D563" s="10">
        <f>D564+D572+D573+D574</f>
        <v>800</v>
      </c>
      <c r="E563" s="10">
        <f>E564+E572+E573+E574</f>
        <v>730.1</v>
      </c>
      <c r="F563" s="11">
        <f>F564+F572+F573+F574</f>
        <v>246.6</v>
      </c>
      <c r="G563" s="11">
        <f>G564+G572+G573+G574</f>
        <v>244.57599999999999</v>
      </c>
      <c r="H563" s="12">
        <f t="shared" si="35"/>
        <v>0.99179237631792372</v>
      </c>
      <c r="I563" s="12">
        <f t="shared" si="33"/>
        <v>0.33498972743459798</v>
      </c>
      <c r="K563" s="13"/>
    </row>
    <row r="564" spans="1:11" s="8" customFormat="1" ht="18.75" thickTop="1">
      <c r="A564" s="8" t="str">
        <f t="shared" si="34"/>
        <v>a</v>
      </c>
      <c r="B564" s="14" t="s">
        <v>5</v>
      </c>
      <c r="C564" s="15" t="s">
        <v>6</v>
      </c>
      <c r="D564" s="16">
        <f>D565+D566+D567+D568+D569+D570+D571</f>
        <v>800</v>
      </c>
      <c r="E564" s="16">
        <f>E565+E566+E567+E568+E569+E570+E571</f>
        <v>730.1</v>
      </c>
      <c r="F564" s="17">
        <f>F565+F566+F567+F568+F569+F570+F571</f>
        <v>246.6</v>
      </c>
      <c r="G564" s="17">
        <f>G565+G566+G567+G568+G569+G570+G571</f>
        <v>244.57599999999999</v>
      </c>
      <c r="H564" s="18">
        <f t="shared" si="35"/>
        <v>0.99179237631792372</v>
      </c>
      <c r="I564" s="18">
        <f t="shared" si="33"/>
        <v>0.33498972743459798</v>
      </c>
      <c r="K564" s="13"/>
    </row>
    <row r="565" spans="1:11" s="8" customFormat="1" ht="18" hidden="1">
      <c r="A565" s="8" t="str">
        <f t="shared" si="34"/>
        <v>b</v>
      </c>
      <c r="B565" s="19" t="s">
        <v>5</v>
      </c>
      <c r="C565" s="20" t="s">
        <v>7</v>
      </c>
      <c r="D565" s="24">
        <v>0</v>
      </c>
      <c r="E565" s="24">
        <v>0</v>
      </c>
      <c r="F565" s="25">
        <v>0</v>
      </c>
      <c r="G565" s="25">
        <v>0</v>
      </c>
      <c r="H565" s="26">
        <f t="shared" si="35"/>
        <v>0</v>
      </c>
      <c r="I565" s="26">
        <f t="shared" si="33"/>
        <v>0</v>
      </c>
      <c r="K565" s="13"/>
    </row>
    <row r="566" spans="1:11" s="8" customFormat="1" ht="18.75" thickBot="1">
      <c r="A566" s="8" t="str">
        <f t="shared" si="34"/>
        <v>a</v>
      </c>
      <c r="B566" s="19" t="s">
        <v>5</v>
      </c>
      <c r="C566" s="20" t="s">
        <v>8</v>
      </c>
      <c r="D566" s="21">
        <v>800</v>
      </c>
      <c r="E566" s="21">
        <v>730.1</v>
      </c>
      <c r="F566" s="22">
        <v>246.6</v>
      </c>
      <c r="G566" s="22">
        <v>244.57599999999999</v>
      </c>
      <c r="H566" s="23">
        <f t="shared" si="35"/>
        <v>0.99179237631792372</v>
      </c>
      <c r="I566" s="23">
        <f t="shared" si="33"/>
        <v>0.33498972743459798</v>
      </c>
      <c r="K566" s="13"/>
    </row>
    <row r="567" spans="1:11" s="8" customFormat="1" ht="18.75" hidden="1" thickBot="1">
      <c r="A567" s="8" t="str">
        <f t="shared" si="34"/>
        <v>b</v>
      </c>
      <c r="B567" s="19" t="s">
        <v>5</v>
      </c>
      <c r="C567" s="20" t="s">
        <v>9</v>
      </c>
      <c r="D567" s="24">
        <v>0</v>
      </c>
      <c r="E567" s="24">
        <v>0</v>
      </c>
      <c r="F567" s="25">
        <v>0</v>
      </c>
      <c r="G567" s="25">
        <v>0</v>
      </c>
      <c r="H567" s="26">
        <f t="shared" si="35"/>
        <v>0</v>
      </c>
      <c r="I567" s="26">
        <f t="shared" si="33"/>
        <v>0</v>
      </c>
      <c r="K567" s="13"/>
    </row>
    <row r="568" spans="1:11" s="8" customFormat="1" ht="18.75" hidden="1" thickBot="1">
      <c r="A568" s="8" t="str">
        <f t="shared" si="34"/>
        <v>b</v>
      </c>
      <c r="B568" s="19" t="s">
        <v>5</v>
      </c>
      <c r="C568" s="20" t="s">
        <v>10</v>
      </c>
      <c r="D568" s="24">
        <v>0</v>
      </c>
      <c r="E568" s="24">
        <v>0</v>
      </c>
      <c r="F568" s="25">
        <v>0</v>
      </c>
      <c r="G568" s="25">
        <v>0</v>
      </c>
      <c r="H568" s="26">
        <f t="shared" si="35"/>
        <v>0</v>
      </c>
      <c r="I568" s="26">
        <f t="shared" si="33"/>
        <v>0</v>
      </c>
      <c r="K568" s="13"/>
    </row>
    <row r="569" spans="1:11" s="8" customFormat="1" ht="18.75" hidden="1" thickBot="1">
      <c r="A569" s="8" t="str">
        <f t="shared" si="34"/>
        <v>b</v>
      </c>
      <c r="B569" s="19" t="s">
        <v>5</v>
      </c>
      <c r="C569" s="20" t="s">
        <v>11</v>
      </c>
      <c r="D569" s="24">
        <v>0</v>
      </c>
      <c r="E569" s="24">
        <v>0</v>
      </c>
      <c r="F569" s="25">
        <v>0</v>
      </c>
      <c r="G569" s="25">
        <v>0</v>
      </c>
      <c r="H569" s="26">
        <f t="shared" si="35"/>
        <v>0</v>
      </c>
      <c r="I569" s="26">
        <f t="shared" si="33"/>
        <v>0</v>
      </c>
      <c r="K569" s="13"/>
    </row>
    <row r="570" spans="1:11" s="8" customFormat="1" ht="18.75" hidden="1" thickBot="1">
      <c r="A570" s="8" t="str">
        <f t="shared" si="34"/>
        <v>b</v>
      </c>
      <c r="B570" s="19" t="s">
        <v>5</v>
      </c>
      <c r="C570" s="20" t="s">
        <v>12</v>
      </c>
      <c r="D570" s="24">
        <v>0</v>
      </c>
      <c r="E570" s="24">
        <v>0</v>
      </c>
      <c r="F570" s="25">
        <v>0</v>
      </c>
      <c r="G570" s="25">
        <v>0</v>
      </c>
      <c r="H570" s="26">
        <f t="shared" si="35"/>
        <v>0</v>
      </c>
      <c r="I570" s="26">
        <f t="shared" si="33"/>
        <v>0</v>
      </c>
      <c r="K570" s="13"/>
    </row>
    <row r="571" spans="1:11" s="8" customFormat="1" ht="18.75" hidden="1" thickBot="1">
      <c r="A571" s="8" t="str">
        <f t="shared" si="34"/>
        <v>b</v>
      </c>
      <c r="B571" s="19" t="s">
        <v>5</v>
      </c>
      <c r="C571" s="20" t="s">
        <v>13</v>
      </c>
      <c r="D571" s="24">
        <v>0</v>
      </c>
      <c r="E571" s="24">
        <v>0</v>
      </c>
      <c r="F571" s="25">
        <v>0</v>
      </c>
      <c r="G571" s="25">
        <v>0</v>
      </c>
      <c r="H571" s="26">
        <f t="shared" si="35"/>
        <v>0</v>
      </c>
      <c r="I571" s="26">
        <f t="shared" si="33"/>
        <v>0</v>
      </c>
      <c r="K571" s="13"/>
    </row>
    <row r="572" spans="1:11" s="8" customFormat="1" ht="30.75" hidden="1" thickBot="1">
      <c r="A572" s="8" t="str">
        <f t="shared" si="34"/>
        <v>b</v>
      </c>
      <c r="B572" s="14" t="s">
        <v>5</v>
      </c>
      <c r="C572" s="27" t="s">
        <v>14</v>
      </c>
      <c r="D572" s="28">
        <v>0</v>
      </c>
      <c r="E572" s="28">
        <v>0</v>
      </c>
      <c r="F572" s="29">
        <v>0</v>
      </c>
      <c r="G572" s="29">
        <v>0</v>
      </c>
      <c r="H572" s="30">
        <f t="shared" si="35"/>
        <v>0</v>
      </c>
      <c r="I572" s="30">
        <f t="shared" si="33"/>
        <v>0</v>
      </c>
      <c r="K572" s="13"/>
    </row>
    <row r="573" spans="1:11" s="8" customFormat="1" ht="15.75" hidden="1" thickBot="1">
      <c r="A573" s="8" t="str">
        <f t="shared" si="34"/>
        <v>b</v>
      </c>
      <c r="B573" s="14" t="s">
        <v>5</v>
      </c>
      <c r="C573" s="27" t="s">
        <v>15</v>
      </c>
      <c r="D573" s="28">
        <v>0</v>
      </c>
      <c r="E573" s="28">
        <v>0</v>
      </c>
      <c r="F573" s="29">
        <v>0</v>
      </c>
      <c r="G573" s="29">
        <v>0</v>
      </c>
      <c r="H573" s="30">
        <f t="shared" si="35"/>
        <v>0</v>
      </c>
      <c r="I573" s="30">
        <f t="shared" si="33"/>
        <v>0</v>
      </c>
      <c r="K573" s="13"/>
    </row>
    <row r="574" spans="1:11" s="8" customFormat="1" ht="15.75" hidden="1" thickBot="1">
      <c r="A574" s="8" t="str">
        <f t="shared" si="34"/>
        <v>b</v>
      </c>
      <c r="B574" s="31" t="s">
        <v>5</v>
      </c>
      <c r="C574" s="40" t="s">
        <v>16</v>
      </c>
      <c r="D574" s="41">
        <v>0</v>
      </c>
      <c r="E574" s="41">
        <v>0</v>
      </c>
      <c r="F574" s="42">
        <v>0</v>
      </c>
      <c r="G574" s="42">
        <v>0</v>
      </c>
      <c r="H574" s="43">
        <f t="shared" si="35"/>
        <v>0</v>
      </c>
      <c r="I574" s="43">
        <f t="shared" si="33"/>
        <v>0</v>
      </c>
      <c r="K574" s="13"/>
    </row>
    <row r="575" spans="1:11" s="8" customFormat="1" ht="33" thickTop="1" thickBot="1">
      <c r="A575" s="8" t="str">
        <f t="shared" si="34"/>
        <v>a</v>
      </c>
      <c r="B575" s="9" t="s">
        <v>118</v>
      </c>
      <c r="C575" s="44" t="s">
        <v>119</v>
      </c>
      <c r="D575" s="10">
        <f>D576+D584+D585+D586</f>
        <v>1000</v>
      </c>
      <c r="E575" s="10">
        <f>E576+E584+E585+E586</f>
        <v>1044.3</v>
      </c>
      <c r="F575" s="11">
        <f>F576+F584+F585+F586</f>
        <v>488.8</v>
      </c>
      <c r="G575" s="11">
        <f>G576+G584+G585+G586</f>
        <v>483.702</v>
      </c>
      <c r="H575" s="12">
        <f t="shared" si="35"/>
        <v>0.98957037643207857</v>
      </c>
      <c r="I575" s="12">
        <f t="shared" si="33"/>
        <v>0.46318299339270325</v>
      </c>
      <c r="K575" s="13"/>
    </row>
    <row r="576" spans="1:11" s="8" customFormat="1" ht="18.75" thickTop="1">
      <c r="A576" s="8" t="str">
        <f t="shared" si="34"/>
        <v>a</v>
      </c>
      <c r="B576" s="14" t="s">
        <v>5</v>
      </c>
      <c r="C576" s="15" t="s">
        <v>6</v>
      </c>
      <c r="D576" s="16">
        <f>D577+D578+D579+D580+D581+D582+D583</f>
        <v>1000</v>
      </c>
      <c r="E576" s="16">
        <f>E577+E578+E579+E580+E581+E582+E583</f>
        <v>1044.3</v>
      </c>
      <c r="F576" s="17">
        <f>F577+F578+F579+F580+F581+F582+F583</f>
        <v>488.8</v>
      </c>
      <c r="G576" s="17">
        <f>G577+G578+G579+G580+G581+G582+G583</f>
        <v>483.702</v>
      </c>
      <c r="H576" s="18">
        <f t="shared" si="35"/>
        <v>0.98957037643207857</v>
      </c>
      <c r="I576" s="18">
        <f t="shared" si="33"/>
        <v>0.46318299339270325</v>
      </c>
      <c r="K576" s="13"/>
    </row>
    <row r="577" spans="1:11" s="8" customFormat="1" ht="18" hidden="1">
      <c r="A577" s="8" t="str">
        <f t="shared" si="34"/>
        <v>b</v>
      </c>
      <c r="B577" s="19" t="s">
        <v>5</v>
      </c>
      <c r="C577" s="20" t="s">
        <v>7</v>
      </c>
      <c r="D577" s="24">
        <v>0</v>
      </c>
      <c r="E577" s="24">
        <v>0</v>
      </c>
      <c r="F577" s="25">
        <v>0</v>
      </c>
      <c r="G577" s="25">
        <v>0</v>
      </c>
      <c r="H577" s="26">
        <f t="shared" si="35"/>
        <v>0</v>
      </c>
      <c r="I577" s="26">
        <f t="shared" si="33"/>
        <v>0</v>
      </c>
      <c r="K577" s="13"/>
    </row>
    <row r="578" spans="1:11" s="8" customFormat="1" ht="18" hidden="1">
      <c r="A578" s="8" t="str">
        <f t="shared" si="34"/>
        <v>b</v>
      </c>
      <c r="B578" s="19" t="s">
        <v>5</v>
      </c>
      <c r="C578" s="20" t="s">
        <v>8</v>
      </c>
      <c r="D578" s="24">
        <v>0</v>
      </c>
      <c r="E578" s="24">
        <v>0</v>
      </c>
      <c r="F578" s="25">
        <v>0</v>
      </c>
      <c r="G578" s="25">
        <v>0</v>
      </c>
      <c r="H578" s="26">
        <f t="shared" si="35"/>
        <v>0</v>
      </c>
      <c r="I578" s="26">
        <f t="shared" si="33"/>
        <v>0</v>
      </c>
      <c r="K578" s="13"/>
    </row>
    <row r="579" spans="1:11" s="8" customFormat="1" ht="18" hidden="1">
      <c r="A579" s="8" t="str">
        <f t="shared" si="34"/>
        <v>b</v>
      </c>
      <c r="B579" s="19" t="s">
        <v>5</v>
      </c>
      <c r="C579" s="20" t="s">
        <v>9</v>
      </c>
      <c r="D579" s="24">
        <v>0</v>
      </c>
      <c r="E579" s="24">
        <v>0</v>
      </c>
      <c r="F579" s="25">
        <v>0</v>
      </c>
      <c r="G579" s="25">
        <v>0</v>
      </c>
      <c r="H579" s="26">
        <f t="shared" si="35"/>
        <v>0</v>
      </c>
      <c r="I579" s="26">
        <f t="shared" ref="I579:I642" si="37">IF(OR(E579="",E579=0),0,G579/E579)</f>
        <v>0</v>
      </c>
      <c r="K579" s="13"/>
    </row>
    <row r="580" spans="1:11" s="8" customFormat="1" ht="18" hidden="1">
      <c r="A580" s="8" t="str">
        <f t="shared" ref="A580:A643" si="38">IF((E580+F580+G580)&gt;0,"a","b")</f>
        <v>b</v>
      </c>
      <c r="B580" s="19" t="s">
        <v>5</v>
      </c>
      <c r="C580" s="20" t="s">
        <v>10</v>
      </c>
      <c r="D580" s="24">
        <v>0</v>
      </c>
      <c r="E580" s="24">
        <v>0</v>
      </c>
      <c r="F580" s="25">
        <v>0</v>
      </c>
      <c r="G580" s="25">
        <v>0</v>
      </c>
      <c r="H580" s="26">
        <f t="shared" ref="H580:H643" si="39">IF(OR(F580="",F580=0),0,G580/F580)</f>
        <v>0</v>
      </c>
      <c r="I580" s="26">
        <f t="shared" si="37"/>
        <v>0</v>
      </c>
      <c r="K580" s="13"/>
    </row>
    <row r="581" spans="1:11" s="8" customFormat="1" ht="18" hidden="1">
      <c r="A581" s="8" t="str">
        <f t="shared" si="38"/>
        <v>b</v>
      </c>
      <c r="B581" s="19" t="s">
        <v>5</v>
      </c>
      <c r="C581" s="20" t="s">
        <v>11</v>
      </c>
      <c r="D581" s="24">
        <v>0</v>
      </c>
      <c r="E581" s="24">
        <v>0</v>
      </c>
      <c r="F581" s="25">
        <v>0</v>
      </c>
      <c r="G581" s="25">
        <v>0</v>
      </c>
      <c r="H581" s="26">
        <f t="shared" si="39"/>
        <v>0</v>
      </c>
      <c r="I581" s="26">
        <f t="shared" si="37"/>
        <v>0</v>
      </c>
      <c r="K581" s="13"/>
    </row>
    <row r="582" spans="1:11" s="8" customFormat="1" ht="18.75" thickBot="1">
      <c r="A582" s="8" t="str">
        <f t="shared" si="38"/>
        <v>a</v>
      </c>
      <c r="B582" s="19" t="s">
        <v>5</v>
      </c>
      <c r="C582" s="20" t="s">
        <v>12</v>
      </c>
      <c r="D582" s="21">
        <v>1000</v>
      </c>
      <c r="E582" s="21">
        <v>1044.3</v>
      </c>
      <c r="F582" s="22">
        <v>488.8</v>
      </c>
      <c r="G582" s="22">
        <v>483.702</v>
      </c>
      <c r="H582" s="23">
        <f t="shared" si="39"/>
        <v>0.98957037643207857</v>
      </c>
      <c r="I582" s="23">
        <f t="shared" si="37"/>
        <v>0.46318299339270325</v>
      </c>
      <c r="K582" s="13"/>
    </row>
    <row r="583" spans="1:11" s="8" customFormat="1" ht="18.75" hidden="1" thickBot="1">
      <c r="A583" s="8" t="str">
        <f t="shared" si="38"/>
        <v>b</v>
      </c>
      <c r="B583" s="19" t="s">
        <v>5</v>
      </c>
      <c r="C583" s="20" t="s">
        <v>13</v>
      </c>
      <c r="D583" s="24">
        <v>0</v>
      </c>
      <c r="E583" s="24">
        <v>0</v>
      </c>
      <c r="F583" s="25">
        <v>0</v>
      </c>
      <c r="G583" s="25">
        <v>0</v>
      </c>
      <c r="H583" s="26">
        <f t="shared" si="39"/>
        <v>0</v>
      </c>
      <c r="I583" s="26">
        <f t="shared" si="37"/>
        <v>0</v>
      </c>
      <c r="K583" s="13"/>
    </row>
    <row r="584" spans="1:11" s="8" customFormat="1" ht="30.75" hidden="1" thickBot="1">
      <c r="A584" s="8" t="str">
        <f t="shared" si="38"/>
        <v>b</v>
      </c>
      <c r="B584" s="14" t="s">
        <v>5</v>
      </c>
      <c r="C584" s="27" t="s">
        <v>14</v>
      </c>
      <c r="D584" s="28">
        <v>0</v>
      </c>
      <c r="E584" s="28">
        <v>0</v>
      </c>
      <c r="F584" s="29">
        <v>0</v>
      </c>
      <c r="G584" s="29">
        <v>0</v>
      </c>
      <c r="H584" s="30">
        <f t="shared" si="39"/>
        <v>0</v>
      </c>
      <c r="I584" s="30">
        <f t="shared" si="37"/>
        <v>0</v>
      </c>
      <c r="K584" s="13"/>
    </row>
    <row r="585" spans="1:11" s="8" customFormat="1" ht="15.75" hidden="1" thickBot="1">
      <c r="A585" s="8" t="str">
        <f t="shared" si="38"/>
        <v>b</v>
      </c>
      <c r="B585" s="14" t="s">
        <v>5</v>
      </c>
      <c r="C585" s="27" t="s">
        <v>15</v>
      </c>
      <c r="D585" s="28">
        <v>0</v>
      </c>
      <c r="E585" s="28">
        <v>0</v>
      </c>
      <c r="F585" s="29">
        <v>0</v>
      </c>
      <c r="G585" s="29">
        <v>0</v>
      </c>
      <c r="H585" s="30">
        <f t="shared" si="39"/>
        <v>0</v>
      </c>
      <c r="I585" s="30">
        <f t="shared" si="37"/>
        <v>0</v>
      </c>
      <c r="K585" s="13"/>
    </row>
    <row r="586" spans="1:11" s="8" customFormat="1" ht="15.75" hidden="1" thickBot="1">
      <c r="A586" s="8" t="str">
        <f t="shared" si="38"/>
        <v>b</v>
      </c>
      <c r="B586" s="31" t="s">
        <v>5</v>
      </c>
      <c r="C586" s="40" t="s">
        <v>16</v>
      </c>
      <c r="D586" s="41">
        <v>0</v>
      </c>
      <c r="E586" s="41">
        <v>0</v>
      </c>
      <c r="F586" s="42">
        <v>0</v>
      </c>
      <c r="G586" s="42">
        <v>0</v>
      </c>
      <c r="H586" s="43">
        <f t="shared" si="39"/>
        <v>0</v>
      </c>
      <c r="I586" s="43">
        <f t="shared" si="37"/>
        <v>0</v>
      </c>
      <c r="K586" s="13"/>
    </row>
    <row r="587" spans="1:11" s="8" customFormat="1" ht="55.5" thickTop="1" thickBot="1">
      <c r="A587" s="8" t="str">
        <f t="shared" si="38"/>
        <v>a</v>
      </c>
      <c r="B587" s="9" t="s">
        <v>120</v>
      </c>
      <c r="C587" s="54" t="s">
        <v>121</v>
      </c>
      <c r="D587" s="10">
        <f>D588+D596+D597+D598</f>
        <v>1300</v>
      </c>
      <c r="E587" s="10">
        <f>E588+E596+E597+E598</f>
        <v>1651.6</v>
      </c>
      <c r="F587" s="11">
        <f>F588+F596+F597+F598</f>
        <v>640</v>
      </c>
      <c r="G587" s="11">
        <f>G588+G596+G597+G598</f>
        <v>640</v>
      </c>
      <c r="H587" s="12">
        <f t="shared" si="39"/>
        <v>1</v>
      </c>
      <c r="I587" s="12">
        <f t="shared" si="37"/>
        <v>0.38750302736740133</v>
      </c>
      <c r="K587" s="13"/>
    </row>
    <row r="588" spans="1:11" s="8" customFormat="1" ht="18.75" thickTop="1">
      <c r="A588" s="8" t="str">
        <f t="shared" si="38"/>
        <v>a</v>
      </c>
      <c r="B588" s="14" t="s">
        <v>5</v>
      </c>
      <c r="C588" s="15" t="s">
        <v>6</v>
      </c>
      <c r="D588" s="16">
        <f>D589+D590+D591+D592+D593+D594+D595</f>
        <v>1300</v>
      </c>
      <c r="E588" s="16">
        <f>E589+E590+E591+E592+E593+E594+E595</f>
        <v>1651.6</v>
      </c>
      <c r="F588" s="17">
        <f>F589+F590+F591+F592+F593+F594+F595</f>
        <v>640</v>
      </c>
      <c r="G588" s="17">
        <f>G589+G590+G591+G592+G593+G594+G595</f>
        <v>640</v>
      </c>
      <c r="H588" s="18">
        <f t="shared" si="39"/>
        <v>1</v>
      </c>
      <c r="I588" s="18">
        <f t="shared" si="37"/>
        <v>0.38750302736740133</v>
      </c>
      <c r="K588" s="13"/>
    </row>
    <row r="589" spans="1:11" s="8" customFormat="1" ht="18" hidden="1">
      <c r="A589" s="8" t="str">
        <f t="shared" si="38"/>
        <v>b</v>
      </c>
      <c r="B589" s="19" t="s">
        <v>5</v>
      </c>
      <c r="C589" s="20" t="s">
        <v>7</v>
      </c>
      <c r="D589" s="24">
        <v>0</v>
      </c>
      <c r="E589" s="24">
        <v>0</v>
      </c>
      <c r="F589" s="25">
        <v>0</v>
      </c>
      <c r="G589" s="25">
        <v>0</v>
      </c>
      <c r="H589" s="26">
        <f t="shared" si="39"/>
        <v>0</v>
      </c>
      <c r="I589" s="26">
        <f t="shared" si="37"/>
        <v>0</v>
      </c>
      <c r="K589" s="13"/>
    </row>
    <row r="590" spans="1:11" s="8" customFormat="1" ht="18" hidden="1">
      <c r="A590" s="8" t="str">
        <f t="shared" si="38"/>
        <v>b</v>
      </c>
      <c r="B590" s="19" t="s">
        <v>5</v>
      </c>
      <c r="C590" s="20" t="s">
        <v>8</v>
      </c>
      <c r="D590" s="24">
        <v>0</v>
      </c>
      <c r="E590" s="24">
        <v>0</v>
      </c>
      <c r="F590" s="25">
        <v>0</v>
      </c>
      <c r="G590" s="25">
        <v>0</v>
      </c>
      <c r="H590" s="26">
        <f t="shared" si="39"/>
        <v>0</v>
      </c>
      <c r="I590" s="26">
        <f t="shared" si="37"/>
        <v>0</v>
      </c>
      <c r="K590" s="13"/>
    </row>
    <row r="591" spans="1:11" s="8" customFormat="1" ht="18" hidden="1">
      <c r="A591" s="8" t="str">
        <f t="shared" si="38"/>
        <v>b</v>
      </c>
      <c r="B591" s="19" t="s">
        <v>5</v>
      </c>
      <c r="C591" s="20" t="s">
        <v>9</v>
      </c>
      <c r="D591" s="24">
        <v>0</v>
      </c>
      <c r="E591" s="24">
        <v>0</v>
      </c>
      <c r="F591" s="25">
        <v>0</v>
      </c>
      <c r="G591" s="25">
        <v>0</v>
      </c>
      <c r="H591" s="26">
        <f t="shared" si="39"/>
        <v>0</v>
      </c>
      <c r="I591" s="26">
        <f t="shared" si="37"/>
        <v>0</v>
      </c>
      <c r="K591" s="13"/>
    </row>
    <row r="592" spans="1:11" s="8" customFormat="1" ht="18" hidden="1">
      <c r="A592" s="8" t="str">
        <f t="shared" si="38"/>
        <v>b</v>
      </c>
      <c r="B592" s="19" t="s">
        <v>5</v>
      </c>
      <c r="C592" s="20" t="s">
        <v>10</v>
      </c>
      <c r="D592" s="24">
        <v>0</v>
      </c>
      <c r="E592" s="24">
        <v>0</v>
      </c>
      <c r="F592" s="25">
        <v>0</v>
      </c>
      <c r="G592" s="25">
        <v>0</v>
      </c>
      <c r="H592" s="26">
        <f t="shared" si="39"/>
        <v>0</v>
      </c>
      <c r="I592" s="26">
        <f t="shared" si="37"/>
        <v>0</v>
      </c>
      <c r="K592" s="13"/>
    </row>
    <row r="593" spans="1:11" s="8" customFormat="1" ht="18" hidden="1">
      <c r="A593" s="8" t="str">
        <f t="shared" si="38"/>
        <v>b</v>
      </c>
      <c r="B593" s="19" t="s">
        <v>5</v>
      </c>
      <c r="C593" s="20" t="s">
        <v>11</v>
      </c>
      <c r="D593" s="24">
        <v>0</v>
      </c>
      <c r="E593" s="24">
        <v>0</v>
      </c>
      <c r="F593" s="25">
        <v>0</v>
      </c>
      <c r="G593" s="25">
        <v>0</v>
      </c>
      <c r="H593" s="26">
        <f t="shared" si="39"/>
        <v>0</v>
      </c>
      <c r="I593" s="26">
        <f t="shared" si="37"/>
        <v>0</v>
      </c>
      <c r="K593" s="13"/>
    </row>
    <row r="594" spans="1:11" s="8" customFormat="1" ht="18.75" thickBot="1">
      <c r="A594" s="8" t="str">
        <f t="shared" si="38"/>
        <v>a</v>
      </c>
      <c r="B594" s="19" t="s">
        <v>5</v>
      </c>
      <c r="C594" s="20" t="s">
        <v>12</v>
      </c>
      <c r="D594" s="21">
        <v>1300</v>
      </c>
      <c r="E594" s="21">
        <v>1651.6</v>
      </c>
      <c r="F594" s="22">
        <v>640</v>
      </c>
      <c r="G594" s="22">
        <v>640</v>
      </c>
      <c r="H594" s="23">
        <f t="shared" si="39"/>
        <v>1</v>
      </c>
      <c r="I594" s="23">
        <f t="shared" si="37"/>
        <v>0.38750302736740133</v>
      </c>
      <c r="K594" s="13"/>
    </row>
    <row r="595" spans="1:11" s="8" customFormat="1" ht="18.75" hidden="1" thickBot="1">
      <c r="A595" s="8" t="str">
        <f t="shared" si="38"/>
        <v>b</v>
      </c>
      <c r="B595" s="19" t="s">
        <v>5</v>
      </c>
      <c r="C595" s="20" t="s">
        <v>13</v>
      </c>
      <c r="D595" s="24">
        <v>0</v>
      </c>
      <c r="E595" s="24">
        <v>0</v>
      </c>
      <c r="F595" s="25">
        <v>0</v>
      </c>
      <c r="G595" s="25">
        <v>0</v>
      </c>
      <c r="H595" s="26">
        <f t="shared" si="39"/>
        <v>0</v>
      </c>
      <c r="I595" s="26">
        <f t="shared" si="37"/>
        <v>0</v>
      </c>
      <c r="K595" s="13"/>
    </row>
    <row r="596" spans="1:11" s="8" customFormat="1" ht="30.75" hidden="1" thickBot="1">
      <c r="A596" s="8" t="str">
        <f t="shared" si="38"/>
        <v>b</v>
      </c>
      <c r="B596" s="14" t="s">
        <v>5</v>
      </c>
      <c r="C596" s="27" t="s">
        <v>14</v>
      </c>
      <c r="D596" s="28">
        <v>0</v>
      </c>
      <c r="E596" s="28">
        <v>0</v>
      </c>
      <c r="F596" s="29">
        <v>0</v>
      </c>
      <c r="G596" s="29">
        <v>0</v>
      </c>
      <c r="H596" s="30">
        <f t="shared" si="39"/>
        <v>0</v>
      </c>
      <c r="I596" s="30">
        <f t="shared" si="37"/>
        <v>0</v>
      </c>
      <c r="K596" s="13"/>
    </row>
    <row r="597" spans="1:11" s="8" customFormat="1" ht="15.75" hidden="1" thickBot="1">
      <c r="A597" s="8" t="str">
        <f t="shared" si="38"/>
        <v>b</v>
      </c>
      <c r="B597" s="14" t="s">
        <v>5</v>
      </c>
      <c r="C597" s="27" t="s">
        <v>15</v>
      </c>
      <c r="D597" s="28">
        <v>0</v>
      </c>
      <c r="E597" s="28">
        <v>0</v>
      </c>
      <c r="F597" s="29">
        <v>0</v>
      </c>
      <c r="G597" s="29">
        <v>0</v>
      </c>
      <c r="H597" s="30">
        <f t="shared" si="39"/>
        <v>0</v>
      </c>
      <c r="I597" s="30">
        <f t="shared" si="37"/>
        <v>0</v>
      </c>
      <c r="K597" s="13"/>
    </row>
    <row r="598" spans="1:11" s="8" customFormat="1" ht="15.75" hidden="1" thickBot="1">
      <c r="A598" s="8" t="str">
        <f t="shared" si="38"/>
        <v>b</v>
      </c>
      <c r="B598" s="31" t="s">
        <v>5</v>
      </c>
      <c r="C598" s="40" t="s">
        <v>16</v>
      </c>
      <c r="D598" s="41">
        <v>0</v>
      </c>
      <c r="E598" s="41">
        <v>0</v>
      </c>
      <c r="F598" s="42">
        <v>0</v>
      </c>
      <c r="G598" s="42">
        <v>0</v>
      </c>
      <c r="H598" s="43">
        <f t="shared" si="39"/>
        <v>0</v>
      </c>
      <c r="I598" s="43">
        <f t="shared" si="37"/>
        <v>0</v>
      </c>
      <c r="K598" s="13"/>
    </row>
    <row r="599" spans="1:11" s="8" customFormat="1" ht="48.75" thickTop="1" thickBot="1">
      <c r="A599" s="8" t="str">
        <f t="shared" si="38"/>
        <v>a</v>
      </c>
      <c r="B599" s="9" t="s">
        <v>122</v>
      </c>
      <c r="C599" s="10" t="s">
        <v>123</v>
      </c>
      <c r="D599" s="10">
        <f>D600+D608+D609+D610</f>
        <v>40</v>
      </c>
      <c r="E599" s="10">
        <f>E600+E608+E609+E610</f>
        <v>40</v>
      </c>
      <c r="F599" s="11">
        <f>F600+F608+F609+F610</f>
        <v>0</v>
      </c>
      <c r="G599" s="11">
        <f>G600+G608+G609+G610</f>
        <v>0</v>
      </c>
      <c r="H599" s="12">
        <f t="shared" si="39"/>
        <v>0</v>
      </c>
      <c r="I599" s="12">
        <f t="shared" si="37"/>
        <v>0</v>
      </c>
      <c r="K599" s="13"/>
    </row>
    <row r="600" spans="1:11" s="8" customFormat="1" ht="18.75" thickTop="1">
      <c r="A600" s="8" t="str">
        <f t="shared" si="38"/>
        <v>a</v>
      </c>
      <c r="B600" s="14" t="s">
        <v>5</v>
      </c>
      <c r="C600" s="15" t="s">
        <v>6</v>
      </c>
      <c r="D600" s="16">
        <f>D601+D602+D603+D604+D605+D606+D607</f>
        <v>40</v>
      </c>
      <c r="E600" s="16">
        <f>E601+E602+E603+E604+E605+E606+E607</f>
        <v>40</v>
      </c>
      <c r="F600" s="17">
        <f>F601+F602+F603+F604+F605+F606+F607</f>
        <v>0</v>
      </c>
      <c r="G600" s="17">
        <f>G601+G602+G603+G604+G605+G606+G607</f>
        <v>0</v>
      </c>
      <c r="H600" s="18">
        <f t="shared" si="39"/>
        <v>0</v>
      </c>
      <c r="I600" s="18">
        <f t="shared" si="37"/>
        <v>0</v>
      </c>
      <c r="K600" s="13"/>
    </row>
    <row r="601" spans="1:11" s="8" customFormat="1" ht="18" hidden="1">
      <c r="A601" s="8" t="str">
        <f t="shared" si="38"/>
        <v>b</v>
      </c>
      <c r="B601" s="19" t="s">
        <v>5</v>
      </c>
      <c r="C601" s="20" t="s">
        <v>7</v>
      </c>
      <c r="D601" s="24">
        <v>0</v>
      </c>
      <c r="E601" s="24">
        <v>0</v>
      </c>
      <c r="F601" s="25">
        <v>0</v>
      </c>
      <c r="G601" s="25">
        <v>0</v>
      </c>
      <c r="H601" s="26">
        <f t="shared" si="39"/>
        <v>0</v>
      </c>
      <c r="I601" s="26">
        <f t="shared" si="37"/>
        <v>0</v>
      </c>
      <c r="K601" s="13"/>
    </row>
    <row r="602" spans="1:11" s="8" customFormat="1" ht="18" hidden="1">
      <c r="A602" s="8" t="str">
        <f t="shared" si="38"/>
        <v>b</v>
      </c>
      <c r="B602" s="19" t="s">
        <v>5</v>
      </c>
      <c r="C602" s="20" t="s">
        <v>8</v>
      </c>
      <c r="D602" s="24">
        <v>0</v>
      </c>
      <c r="E602" s="24">
        <v>0</v>
      </c>
      <c r="F602" s="25">
        <v>0</v>
      </c>
      <c r="G602" s="25">
        <v>0</v>
      </c>
      <c r="H602" s="26">
        <f t="shared" si="39"/>
        <v>0</v>
      </c>
      <c r="I602" s="26">
        <f t="shared" si="37"/>
        <v>0</v>
      </c>
      <c r="K602" s="13"/>
    </row>
    <row r="603" spans="1:11" s="8" customFormat="1" ht="18" hidden="1">
      <c r="A603" s="8" t="str">
        <f t="shared" si="38"/>
        <v>b</v>
      </c>
      <c r="B603" s="19" t="s">
        <v>5</v>
      </c>
      <c r="C603" s="20" t="s">
        <v>9</v>
      </c>
      <c r="D603" s="24">
        <v>0</v>
      </c>
      <c r="E603" s="24">
        <v>0</v>
      </c>
      <c r="F603" s="25">
        <v>0</v>
      </c>
      <c r="G603" s="25">
        <v>0</v>
      </c>
      <c r="H603" s="26">
        <f t="shared" si="39"/>
        <v>0</v>
      </c>
      <c r="I603" s="26">
        <f t="shared" si="37"/>
        <v>0</v>
      </c>
      <c r="K603" s="13"/>
    </row>
    <row r="604" spans="1:11" s="8" customFormat="1" ht="18" hidden="1">
      <c r="A604" s="8" t="str">
        <f t="shared" si="38"/>
        <v>b</v>
      </c>
      <c r="B604" s="19" t="s">
        <v>5</v>
      </c>
      <c r="C604" s="20" t="s">
        <v>10</v>
      </c>
      <c r="D604" s="24">
        <v>0</v>
      </c>
      <c r="E604" s="24">
        <v>0</v>
      </c>
      <c r="F604" s="25">
        <v>0</v>
      </c>
      <c r="G604" s="25">
        <v>0</v>
      </c>
      <c r="H604" s="26">
        <f t="shared" si="39"/>
        <v>0</v>
      </c>
      <c r="I604" s="26">
        <f t="shared" si="37"/>
        <v>0</v>
      </c>
      <c r="K604" s="13"/>
    </row>
    <row r="605" spans="1:11" s="8" customFormat="1" ht="18" hidden="1">
      <c r="A605" s="8" t="str">
        <f t="shared" si="38"/>
        <v>b</v>
      </c>
      <c r="B605" s="19" t="s">
        <v>5</v>
      </c>
      <c r="C605" s="20" t="s">
        <v>11</v>
      </c>
      <c r="D605" s="24">
        <v>0</v>
      </c>
      <c r="E605" s="24">
        <v>0</v>
      </c>
      <c r="F605" s="25">
        <v>0</v>
      </c>
      <c r="G605" s="25">
        <v>0</v>
      </c>
      <c r="H605" s="26">
        <f t="shared" si="39"/>
        <v>0</v>
      </c>
      <c r="I605" s="26">
        <f t="shared" si="37"/>
        <v>0</v>
      </c>
      <c r="K605" s="13"/>
    </row>
    <row r="606" spans="1:11" s="8" customFormat="1" ht="18.75" thickBot="1">
      <c r="A606" s="8" t="str">
        <f t="shared" si="38"/>
        <v>a</v>
      </c>
      <c r="B606" s="19" t="s">
        <v>5</v>
      </c>
      <c r="C606" s="20" t="s">
        <v>12</v>
      </c>
      <c r="D606" s="21">
        <v>40</v>
      </c>
      <c r="E606" s="21">
        <v>40</v>
      </c>
      <c r="F606" s="22">
        <v>0</v>
      </c>
      <c r="G606" s="22">
        <v>0</v>
      </c>
      <c r="H606" s="23">
        <f t="shared" si="39"/>
        <v>0</v>
      </c>
      <c r="I606" s="23">
        <f t="shared" si="37"/>
        <v>0</v>
      </c>
      <c r="K606" s="13"/>
    </row>
    <row r="607" spans="1:11" s="8" customFormat="1" ht="18.75" hidden="1" thickBot="1">
      <c r="A607" s="8" t="str">
        <f t="shared" si="38"/>
        <v>b</v>
      </c>
      <c r="B607" s="19" t="s">
        <v>5</v>
      </c>
      <c r="C607" s="20" t="s">
        <v>13</v>
      </c>
      <c r="D607" s="24">
        <v>0</v>
      </c>
      <c r="E607" s="24">
        <v>0</v>
      </c>
      <c r="F607" s="25">
        <v>0</v>
      </c>
      <c r="G607" s="25">
        <v>0</v>
      </c>
      <c r="H607" s="26">
        <f t="shared" si="39"/>
        <v>0</v>
      </c>
      <c r="I607" s="26">
        <f t="shared" si="37"/>
        <v>0</v>
      </c>
      <c r="K607" s="13"/>
    </row>
    <row r="608" spans="1:11" s="8" customFormat="1" ht="30.75" hidden="1" thickBot="1">
      <c r="A608" s="8" t="str">
        <f t="shared" si="38"/>
        <v>b</v>
      </c>
      <c r="B608" s="14" t="s">
        <v>5</v>
      </c>
      <c r="C608" s="27" t="s">
        <v>14</v>
      </c>
      <c r="D608" s="28">
        <v>0</v>
      </c>
      <c r="E608" s="28">
        <v>0</v>
      </c>
      <c r="F608" s="29">
        <v>0</v>
      </c>
      <c r="G608" s="29">
        <v>0</v>
      </c>
      <c r="H608" s="30">
        <f t="shared" si="39"/>
        <v>0</v>
      </c>
      <c r="I608" s="30">
        <f t="shared" si="37"/>
        <v>0</v>
      </c>
      <c r="K608" s="13"/>
    </row>
    <row r="609" spans="1:11" s="8" customFormat="1" ht="15.75" hidden="1" thickBot="1">
      <c r="A609" s="8" t="str">
        <f t="shared" si="38"/>
        <v>b</v>
      </c>
      <c r="B609" s="14" t="s">
        <v>5</v>
      </c>
      <c r="C609" s="27" t="s">
        <v>15</v>
      </c>
      <c r="D609" s="28">
        <v>0</v>
      </c>
      <c r="E609" s="28">
        <v>0</v>
      </c>
      <c r="F609" s="29">
        <v>0</v>
      </c>
      <c r="G609" s="29">
        <v>0</v>
      </c>
      <c r="H609" s="30">
        <f t="shared" si="39"/>
        <v>0</v>
      </c>
      <c r="I609" s="30">
        <f t="shared" si="37"/>
        <v>0</v>
      </c>
      <c r="K609" s="13"/>
    </row>
    <row r="610" spans="1:11" s="8" customFormat="1" ht="15.75" hidden="1" thickBot="1">
      <c r="A610" s="8" t="str">
        <f t="shared" si="38"/>
        <v>b</v>
      </c>
      <c r="B610" s="31" t="s">
        <v>5</v>
      </c>
      <c r="C610" s="40" t="s">
        <v>16</v>
      </c>
      <c r="D610" s="41">
        <v>0</v>
      </c>
      <c r="E610" s="41">
        <v>0</v>
      </c>
      <c r="F610" s="42">
        <v>0</v>
      </c>
      <c r="G610" s="42">
        <v>0</v>
      </c>
      <c r="H610" s="43">
        <f t="shared" si="39"/>
        <v>0</v>
      </c>
      <c r="I610" s="43">
        <f t="shared" si="37"/>
        <v>0</v>
      </c>
      <c r="K610" s="13"/>
    </row>
    <row r="611" spans="1:11" s="8" customFormat="1" ht="33" thickTop="1" thickBot="1">
      <c r="A611" s="8" t="str">
        <f t="shared" si="38"/>
        <v>a</v>
      </c>
      <c r="B611" s="9" t="s">
        <v>124</v>
      </c>
      <c r="C611" s="44" t="s">
        <v>125</v>
      </c>
      <c r="D611" s="10">
        <f>D612+D620+D621+D622</f>
        <v>600</v>
      </c>
      <c r="E611" s="10">
        <f>E612+E620+E621+E622</f>
        <v>832.8</v>
      </c>
      <c r="F611" s="11">
        <f>F612+F620+F621+F622</f>
        <v>373.5</v>
      </c>
      <c r="G611" s="11">
        <f>G612+G620+G621+G622</f>
        <v>365.23700000000002</v>
      </c>
      <c r="H611" s="12">
        <f t="shared" si="39"/>
        <v>0.97787684069611791</v>
      </c>
      <c r="I611" s="12">
        <f t="shared" si="37"/>
        <v>0.43856508165225749</v>
      </c>
      <c r="K611" s="13"/>
    </row>
    <row r="612" spans="1:11" s="8" customFormat="1" ht="18.75" thickTop="1">
      <c r="A612" s="8" t="str">
        <f t="shared" si="38"/>
        <v>a</v>
      </c>
      <c r="B612" s="14" t="s">
        <v>5</v>
      </c>
      <c r="C612" s="15" t="s">
        <v>6</v>
      </c>
      <c r="D612" s="16">
        <f>D613+D614+D615+D616+D617+D618+D619</f>
        <v>600</v>
      </c>
      <c r="E612" s="16">
        <f>E613+E614+E615+E616+E617+E618+E619</f>
        <v>832.8</v>
      </c>
      <c r="F612" s="17">
        <f>F613+F614+F615+F616+F617+F618+F619</f>
        <v>373.5</v>
      </c>
      <c r="G612" s="17">
        <f>G613+G614+G615+G616+G617+G618+G619</f>
        <v>365.23700000000002</v>
      </c>
      <c r="H612" s="18">
        <f t="shared" si="39"/>
        <v>0.97787684069611791</v>
      </c>
      <c r="I612" s="18">
        <f t="shared" si="37"/>
        <v>0.43856508165225749</v>
      </c>
      <c r="K612" s="13"/>
    </row>
    <row r="613" spans="1:11" s="8" customFormat="1" ht="18" hidden="1">
      <c r="A613" s="8" t="str">
        <f t="shared" si="38"/>
        <v>b</v>
      </c>
      <c r="B613" s="19" t="s">
        <v>5</v>
      </c>
      <c r="C613" s="20" t="s">
        <v>7</v>
      </c>
      <c r="D613" s="24">
        <v>0</v>
      </c>
      <c r="E613" s="24">
        <v>0</v>
      </c>
      <c r="F613" s="25">
        <v>0</v>
      </c>
      <c r="G613" s="25">
        <v>0</v>
      </c>
      <c r="H613" s="26">
        <f t="shared" si="39"/>
        <v>0</v>
      </c>
      <c r="I613" s="26">
        <f t="shared" si="37"/>
        <v>0</v>
      </c>
      <c r="K613" s="13"/>
    </row>
    <row r="614" spans="1:11" s="8" customFormat="1" ht="18" hidden="1">
      <c r="A614" s="8" t="str">
        <f t="shared" si="38"/>
        <v>b</v>
      </c>
      <c r="B614" s="19" t="s">
        <v>5</v>
      </c>
      <c r="C614" s="20" t="s">
        <v>8</v>
      </c>
      <c r="D614" s="24">
        <v>0</v>
      </c>
      <c r="E614" s="24">
        <v>0</v>
      </c>
      <c r="F614" s="25">
        <v>0</v>
      </c>
      <c r="G614" s="25">
        <v>0</v>
      </c>
      <c r="H614" s="26">
        <f t="shared" si="39"/>
        <v>0</v>
      </c>
      <c r="I614" s="26">
        <f t="shared" si="37"/>
        <v>0</v>
      </c>
      <c r="K614" s="13"/>
    </row>
    <row r="615" spans="1:11" s="8" customFormat="1" ht="18" hidden="1">
      <c r="A615" s="8" t="str">
        <f t="shared" si="38"/>
        <v>b</v>
      </c>
      <c r="B615" s="19" t="s">
        <v>5</v>
      </c>
      <c r="C615" s="20" t="s">
        <v>9</v>
      </c>
      <c r="D615" s="24">
        <v>0</v>
      </c>
      <c r="E615" s="24">
        <v>0</v>
      </c>
      <c r="F615" s="25">
        <v>0</v>
      </c>
      <c r="G615" s="25">
        <v>0</v>
      </c>
      <c r="H615" s="26">
        <f t="shared" si="39"/>
        <v>0</v>
      </c>
      <c r="I615" s="26">
        <f t="shared" si="37"/>
        <v>0</v>
      </c>
      <c r="K615" s="13"/>
    </row>
    <row r="616" spans="1:11" s="8" customFormat="1" ht="18" hidden="1">
      <c r="A616" s="8" t="str">
        <f t="shared" si="38"/>
        <v>b</v>
      </c>
      <c r="B616" s="19" t="s">
        <v>5</v>
      </c>
      <c r="C616" s="20" t="s">
        <v>10</v>
      </c>
      <c r="D616" s="24">
        <v>0</v>
      </c>
      <c r="E616" s="24">
        <v>0</v>
      </c>
      <c r="F616" s="25">
        <v>0</v>
      </c>
      <c r="G616" s="25">
        <v>0</v>
      </c>
      <c r="H616" s="26">
        <f t="shared" si="39"/>
        <v>0</v>
      </c>
      <c r="I616" s="26">
        <f t="shared" si="37"/>
        <v>0</v>
      </c>
      <c r="K616" s="13"/>
    </row>
    <row r="617" spans="1:11" s="8" customFormat="1" ht="18" hidden="1">
      <c r="A617" s="8" t="str">
        <f t="shared" si="38"/>
        <v>b</v>
      </c>
      <c r="B617" s="19" t="s">
        <v>5</v>
      </c>
      <c r="C617" s="20" t="s">
        <v>11</v>
      </c>
      <c r="D617" s="24">
        <v>0</v>
      </c>
      <c r="E617" s="24">
        <v>0</v>
      </c>
      <c r="F617" s="25">
        <v>0</v>
      </c>
      <c r="G617" s="25">
        <v>0</v>
      </c>
      <c r="H617" s="26">
        <f t="shared" si="39"/>
        <v>0</v>
      </c>
      <c r="I617" s="26">
        <f t="shared" si="37"/>
        <v>0</v>
      </c>
      <c r="K617" s="13"/>
    </row>
    <row r="618" spans="1:11" s="8" customFormat="1" ht="18.75" thickBot="1">
      <c r="A618" s="8" t="str">
        <f t="shared" si="38"/>
        <v>a</v>
      </c>
      <c r="B618" s="19" t="s">
        <v>5</v>
      </c>
      <c r="C618" s="20" t="s">
        <v>12</v>
      </c>
      <c r="D618" s="21">
        <v>600</v>
      </c>
      <c r="E618" s="21">
        <v>832.8</v>
      </c>
      <c r="F618" s="22">
        <v>373.5</v>
      </c>
      <c r="G618" s="22">
        <v>365.23700000000002</v>
      </c>
      <c r="H618" s="23">
        <f t="shared" si="39"/>
        <v>0.97787684069611791</v>
      </c>
      <c r="I618" s="23">
        <f t="shared" si="37"/>
        <v>0.43856508165225749</v>
      </c>
      <c r="K618" s="13"/>
    </row>
    <row r="619" spans="1:11" s="8" customFormat="1" ht="18.75" hidden="1" thickBot="1">
      <c r="A619" s="8" t="str">
        <f t="shared" si="38"/>
        <v>b</v>
      </c>
      <c r="B619" s="19" t="s">
        <v>5</v>
      </c>
      <c r="C619" s="20" t="s">
        <v>13</v>
      </c>
      <c r="D619" s="24">
        <v>0</v>
      </c>
      <c r="E619" s="24">
        <v>0</v>
      </c>
      <c r="F619" s="25">
        <v>0</v>
      </c>
      <c r="G619" s="25">
        <v>0</v>
      </c>
      <c r="H619" s="26">
        <f t="shared" si="39"/>
        <v>0</v>
      </c>
      <c r="I619" s="26">
        <f t="shared" si="37"/>
        <v>0</v>
      </c>
      <c r="K619" s="13"/>
    </row>
    <row r="620" spans="1:11" s="8" customFormat="1" ht="30.75" hidden="1" thickBot="1">
      <c r="A620" s="8" t="str">
        <f t="shared" si="38"/>
        <v>b</v>
      </c>
      <c r="B620" s="14" t="s">
        <v>5</v>
      </c>
      <c r="C620" s="27" t="s">
        <v>14</v>
      </c>
      <c r="D620" s="28">
        <v>0</v>
      </c>
      <c r="E620" s="28">
        <v>0</v>
      </c>
      <c r="F620" s="29">
        <v>0</v>
      </c>
      <c r="G620" s="29">
        <v>0</v>
      </c>
      <c r="H620" s="30">
        <f t="shared" si="39"/>
        <v>0</v>
      </c>
      <c r="I620" s="30">
        <f t="shared" si="37"/>
        <v>0</v>
      </c>
      <c r="K620" s="13"/>
    </row>
    <row r="621" spans="1:11" s="8" customFormat="1" ht="15.75" hidden="1" thickBot="1">
      <c r="A621" s="8" t="str">
        <f t="shared" si="38"/>
        <v>b</v>
      </c>
      <c r="B621" s="14" t="s">
        <v>5</v>
      </c>
      <c r="C621" s="27" t="s">
        <v>15</v>
      </c>
      <c r="D621" s="28">
        <v>0</v>
      </c>
      <c r="E621" s="28">
        <v>0</v>
      </c>
      <c r="F621" s="29">
        <v>0</v>
      </c>
      <c r="G621" s="29">
        <v>0</v>
      </c>
      <c r="H621" s="30">
        <f t="shared" si="39"/>
        <v>0</v>
      </c>
      <c r="I621" s="30">
        <f t="shared" si="37"/>
        <v>0</v>
      </c>
      <c r="K621" s="13"/>
    </row>
    <row r="622" spans="1:11" s="8" customFormat="1" ht="15.75" hidden="1" thickBot="1">
      <c r="A622" s="8" t="str">
        <f t="shared" si="38"/>
        <v>b</v>
      </c>
      <c r="B622" s="31" t="s">
        <v>5</v>
      </c>
      <c r="C622" s="40" t="s">
        <v>16</v>
      </c>
      <c r="D622" s="41">
        <v>0</v>
      </c>
      <c r="E622" s="41">
        <v>0</v>
      </c>
      <c r="F622" s="42">
        <v>0</v>
      </c>
      <c r="G622" s="42">
        <v>0</v>
      </c>
      <c r="H622" s="43">
        <f t="shared" si="39"/>
        <v>0</v>
      </c>
      <c r="I622" s="43">
        <f t="shared" si="37"/>
        <v>0</v>
      </c>
      <c r="K622" s="13"/>
    </row>
    <row r="623" spans="1:11" s="8" customFormat="1" ht="33" thickTop="1" thickBot="1">
      <c r="A623" s="8" t="str">
        <f t="shared" si="38"/>
        <v>a</v>
      </c>
      <c r="B623" s="9" t="s">
        <v>126</v>
      </c>
      <c r="C623" s="44" t="s">
        <v>127</v>
      </c>
      <c r="D623" s="10">
        <f>D624+D632+D633+D634</f>
        <v>40</v>
      </c>
      <c r="E623" s="10">
        <f>E624+E632+E633+E634</f>
        <v>48</v>
      </c>
      <c r="F623" s="11">
        <f>F624+F632+F633+F634</f>
        <v>20</v>
      </c>
      <c r="G623" s="11">
        <f>G624+G632+G633+G634</f>
        <v>19.975000000000001</v>
      </c>
      <c r="H623" s="12">
        <f t="shared" si="39"/>
        <v>0.99875000000000003</v>
      </c>
      <c r="I623" s="12">
        <f t="shared" si="37"/>
        <v>0.41614583333333338</v>
      </c>
      <c r="K623" s="13"/>
    </row>
    <row r="624" spans="1:11" s="8" customFormat="1" ht="18.75" thickTop="1">
      <c r="A624" s="8" t="str">
        <f t="shared" si="38"/>
        <v>a</v>
      </c>
      <c r="B624" s="14" t="s">
        <v>5</v>
      </c>
      <c r="C624" s="15" t="s">
        <v>6</v>
      </c>
      <c r="D624" s="16">
        <f>D625+D626+D627+D628+D629+D630+D631</f>
        <v>40</v>
      </c>
      <c r="E624" s="16">
        <f>E625+E626+E627+E628+E629+E630+E631</f>
        <v>48</v>
      </c>
      <c r="F624" s="17">
        <f>F625+F626+F627+F628+F629+F630+F631</f>
        <v>20</v>
      </c>
      <c r="G624" s="17">
        <f>G625+G626+G627+G628+G629+G630+G631</f>
        <v>19.975000000000001</v>
      </c>
      <c r="H624" s="18">
        <f t="shared" si="39"/>
        <v>0.99875000000000003</v>
      </c>
      <c r="I624" s="18">
        <f t="shared" si="37"/>
        <v>0.41614583333333338</v>
      </c>
      <c r="K624" s="13"/>
    </row>
    <row r="625" spans="1:11" s="8" customFormat="1" ht="18" hidden="1">
      <c r="A625" s="8" t="str">
        <f t="shared" si="38"/>
        <v>b</v>
      </c>
      <c r="B625" s="19" t="s">
        <v>5</v>
      </c>
      <c r="C625" s="20" t="s">
        <v>7</v>
      </c>
      <c r="D625" s="24">
        <v>0</v>
      </c>
      <c r="E625" s="24">
        <v>0</v>
      </c>
      <c r="F625" s="25">
        <v>0</v>
      </c>
      <c r="G625" s="25">
        <v>0</v>
      </c>
      <c r="H625" s="26">
        <f t="shared" si="39"/>
        <v>0</v>
      </c>
      <c r="I625" s="26">
        <f t="shared" si="37"/>
        <v>0</v>
      </c>
      <c r="K625" s="13"/>
    </row>
    <row r="626" spans="1:11" s="8" customFormat="1" ht="18" hidden="1">
      <c r="A626" s="8" t="str">
        <f t="shared" si="38"/>
        <v>b</v>
      </c>
      <c r="B626" s="19" t="s">
        <v>5</v>
      </c>
      <c r="C626" s="20" t="s">
        <v>8</v>
      </c>
      <c r="D626" s="24">
        <v>0</v>
      </c>
      <c r="E626" s="24">
        <v>0</v>
      </c>
      <c r="F626" s="25">
        <v>0</v>
      </c>
      <c r="G626" s="25">
        <v>0</v>
      </c>
      <c r="H626" s="26">
        <f t="shared" si="39"/>
        <v>0</v>
      </c>
      <c r="I626" s="26">
        <f t="shared" si="37"/>
        <v>0</v>
      </c>
      <c r="K626" s="13"/>
    </row>
    <row r="627" spans="1:11" s="8" customFormat="1" ht="18" hidden="1">
      <c r="A627" s="8" t="str">
        <f t="shared" si="38"/>
        <v>b</v>
      </c>
      <c r="B627" s="19" t="s">
        <v>5</v>
      </c>
      <c r="C627" s="20" t="s">
        <v>9</v>
      </c>
      <c r="D627" s="24">
        <v>0</v>
      </c>
      <c r="E627" s="24">
        <v>0</v>
      </c>
      <c r="F627" s="25">
        <v>0</v>
      </c>
      <c r="G627" s="25">
        <v>0</v>
      </c>
      <c r="H627" s="26">
        <f t="shared" si="39"/>
        <v>0</v>
      </c>
      <c r="I627" s="26">
        <f t="shared" si="37"/>
        <v>0</v>
      </c>
      <c r="K627" s="13"/>
    </row>
    <row r="628" spans="1:11" s="8" customFormat="1" ht="18" hidden="1">
      <c r="A628" s="8" t="str">
        <f t="shared" si="38"/>
        <v>b</v>
      </c>
      <c r="B628" s="19" t="s">
        <v>5</v>
      </c>
      <c r="C628" s="20" t="s">
        <v>10</v>
      </c>
      <c r="D628" s="24">
        <v>0</v>
      </c>
      <c r="E628" s="24">
        <v>0</v>
      </c>
      <c r="F628" s="25">
        <v>0</v>
      </c>
      <c r="G628" s="25">
        <v>0</v>
      </c>
      <c r="H628" s="26">
        <f t="shared" si="39"/>
        <v>0</v>
      </c>
      <c r="I628" s="26">
        <f t="shared" si="37"/>
        <v>0</v>
      </c>
      <c r="K628" s="13"/>
    </row>
    <row r="629" spans="1:11" s="8" customFormat="1" ht="18" hidden="1">
      <c r="A629" s="8" t="str">
        <f t="shared" si="38"/>
        <v>b</v>
      </c>
      <c r="B629" s="19" t="s">
        <v>5</v>
      </c>
      <c r="C629" s="20" t="s">
        <v>11</v>
      </c>
      <c r="D629" s="24">
        <v>0</v>
      </c>
      <c r="E629" s="24">
        <v>0</v>
      </c>
      <c r="F629" s="25">
        <v>0</v>
      </c>
      <c r="G629" s="25">
        <v>0</v>
      </c>
      <c r="H629" s="26">
        <f t="shared" si="39"/>
        <v>0</v>
      </c>
      <c r="I629" s="26">
        <f t="shared" si="37"/>
        <v>0</v>
      </c>
      <c r="K629" s="13"/>
    </row>
    <row r="630" spans="1:11" s="8" customFormat="1" ht="18.75" thickBot="1">
      <c r="A630" s="8" t="str">
        <f t="shared" si="38"/>
        <v>a</v>
      </c>
      <c r="B630" s="19" t="s">
        <v>5</v>
      </c>
      <c r="C630" s="20" t="s">
        <v>12</v>
      </c>
      <c r="D630" s="21">
        <v>40</v>
      </c>
      <c r="E630" s="21">
        <v>48</v>
      </c>
      <c r="F630" s="22">
        <v>20</v>
      </c>
      <c r="G630" s="22">
        <v>19.975000000000001</v>
      </c>
      <c r="H630" s="23">
        <f t="shared" si="39"/>
        <v>0.99875000000000003</v>
      </c>
      <c r="I630" s="23">
        <f t="shared" si="37"/>
        <v>0.41614583333333338</v>
      </c>
      <c r="K630" s="13"/>
    </row>
    <row r="631" spans="1:11" s="8" customFormat="1" ht="18.75" hidden="1" thickBot="1">
      <c r="A631" s="8" t="str">
        <f t="shared" si="38"/>
        <v>b</v>
      </c>
      <c r="B631" s="19" t="s">
        <v>5</v>
      </c>
      <c r="C631" s="20" t="s">
        <v>13</v>
      </c>
      <c r="D631" s="24">
        <v>0</v>
      </c>
      <c r="E631" s="24">
        <v>0</v>
      </c>
      <c r="F631" s="25">
        <v>0</v>
      </c>
      <c r="G631" s="25">
        <v>0</v>
      </c>
      <c r="H631" s="26">
        <f t="shared" si="39"/>
        <v>0</v>
      </c>
      <c r="I631" s="26">
        <f t="shared" si="37"/>
        <v>0</v>
      </c>
      <c r="K631" s="13"/>
    </row>
    <row r="632" spans="1:11" s="8" customFormat="1" ht="30.75" hidden="1" thickBot="1">
      <c r="A632" s="8" t="str">
        <f t="shared" si="38"/>
        <v>b</v>
      </c>
      <c r="B632" s="14" t="s">
        <v>5</v>
      </c>
      <c r="C632" s="27" t="s">
        <v>14</v>
      </c>
      <c r="D632" s="28">
        <v>0</v>
      </c>
      <c r="E632" s="28">
        <v>0</v>
      </c>
      <c r="F632" s="29">
        <v>0</v>
      </c>
      <c r="G632" s="29">
        <v>0</v>
      </c>
      <c r="H632" s="30">
        <f t="shared" si="39"/>
        <v>0</v>
      </c>
      <c r="I632" s="30">
        <f t="shared" si="37"/>
        <v>0</v>
      </c>
      <c r="K632" s="13"/>
    </row>
    <row r="633" spans="1:11" s="8" customFormat="1" ht="15.75" hidden="1" thickBot="1">
      <c r="A633" s="8" t="str">
        <f t="shared" si="38"/>
        <v>b</v>
      </c>
      <c r="B633" s="14" t="s">
        <v>5</v>
      </c>
      <c r="C633" s="27" t="s">
        <v>15</v>
      </c>
      <c r="D633" s="28">
        <v>0</v>
      </c>
      <c r="E633" s="28">
        <v>0</v>
      </c>
      <c r="F633" s="29">
        <v>0</v>
      </c>
      <c r="G633" s="29">
        <v>0</v>
      </c>
      <c r="H633" s="30">
        <f t="shared" si="39"/>
        <v>0</v>
      </c>
      <c r="I633" s="30">
        <f t="shared" si="37"/>
        <v>0</v>
      </c>
      <c r="K633" s="13"/>
    </row>
    <row r="634" spans="1:11" s="8" customFormat="1" ht="15.75" hidden="1" thickBot="1">
      <c r="A634" s="8" t="str">
        <f t="shared" si="38"/>
        <v>b</v>
      </c>
      <c r="B634" s="31" t="s">
        <v>5</v>
      </c>
      <c r="C634" s="40" t="s">
        <v>16</v>
      </c>
      <c r="D634" s="41">
        <v>0</v>
      </c>
      <c r="E634" s="41">
        <v>0</v>
      </c>
      <c r="F634" s="42">
        <v>0</v>
      </c>
      <c r="G634" s="42">
        <v>0</v>
      </c>
      <c r="H634" s="43">
        <f t="shared" si="39"/>
        <v>0</v>
      </c>
      <c r="I634" s="43">
        <f t="shared" si="37"/>
        <v>0</v>
      </c>
      <c r="K634" s="13"/>
    </row>
    <row r="635" spans="1:11" s="8" customFormat="1" ht="48.75" thickTop="1" thickBot="1">
      <c r="A635" s="8" t="str">
        <f t="shared" si="38"/>
        <v>a</v>
      </c>
      <c r="B635" s="9" t="s">
        <v>128</v>
      </c>
      <c r="C635" s="44" t="s">
        <v>129</v>
      </c>
      <c r="D635" s="10">
        <f>D636+D644+D645+D646</f>
        <v>2300</v>
      </c>
      <c r="E635" s="10">
        <f>E636+E644+E645+E646</f>
        <v>1888.1</v>
      </c>
      <c r="F635" s="11">
        <f>F636+F644+F645+F646</f>
        <v>510.8</v>
      </c>
      <c r="G635" s="11">
        <f>G636+G644+G645+G646</f>
        <v>509.75731999999999</v>
      </c>
      <c r="H635" s="12">
        <f t="shared" si="39"/>
        <v>0.99795873140172275</v>
      </c>
      <c r="I635" s="12">
        <f t="shared" si="37"/>
        <v>0.26998428049361795</v>
      </c>
      <c r="K635" s="13"/>
    </row>
    <row r="636" spans="1:11" s="8" customFormat="1" ht="18.75" thickTop="1">
      <c r="A636" s="8" t="str">
        <f t="shared" si="38"/>
        <v>a</v>
      </c>
      <c r="B636" s="14" t="s">
        <v>5</v>
      </c>
      <c r="C636" s="15" t="s">
        <v>6</v>
      </c>
      <c r="D636" s="16">
        <f>D637+D638+D639+D640+D641+D642+D643</f>
        <v>2300</v>
      </c>
      <c r="E636" s="16">
        <f>E637+E638+E639+E640+E641+E642+E643</f>
        <v>1888.1</v>
      </c>
      <c r="F636" s="17">
        <f>F637+F638+F639+F640+F641+F642+F643</f>
        <v>510.8</v>
      </c>
      <c r="G636" s="17">
        <f>G637+G638+G639+G640+G641+G642+G643</f>
        <v>509.75731999999999</v>
      </c>
      <c r="H636" s="18">
        <f t="shared" si="39"/>
        <v>0.99795873140172275</v>
      </c>
      <c r="I636" s="18">
        <f t="shared" si="37"/>
        <v>0.26998428049361795</v>
      </c>
      <c r="K636" s="13"/>
    </row>
    <row r="637" spans="1:11" s="8" customFormat="1" ht="18" hidden="1">
      <c r="A637" s="8" t="str">
        <f t="shared" si="38"/>
        <v>b</v>
      </c>
      <c r="B637" s="19" t="s">
        <v>5</v>
      </c>
      <c r="C637" s="20" t="s">
        <v>7</v>
      </c>
      <c r="D637" s="24">
        <v>0</v>
      </c>
      <c r="E637" s="24">
        <v>0</v>
      </c>
      <c r="F637" s="25">
        <v>0</v>
      </c>
      <c r="G637" s="25">
        <v>0</v>
      </c>
      <c r="H637" s="26">
        <f t="shared" si="39"/>
        <v>0</v>
      </c>
      <c r="I637" s="26">
        <f t="shared" si="37"/>
        <v>0</v>
      </c>
      <c r="K637" s="13"/>
    </row>
    <row r="638" spans="1:11" s="8" customFormat="1" ht="18" hidden="1">
      <c r="A638" s="8" t="str">
        <f t="shared" si="38"/>
        <v>b</v>
      </c>
      <c r="B638" s="19" t="s">
        <v>5</v>
      </c>
      <c r="C638" s="20" t="s">
        <v>8</v>
      </c>
      <c r="D638" s="24">
        <v>0</v>
      </c>
      <c r="E638" s="24">
        <v>0</v>
      </c>
      <c r="F638" s="25">
        <v>0</v>
      </c>
      <c r="G638" s="25">
        <v>0</v>
      </c>
      <c r="H638" s="26">
        <f t="shared" si="39"/>
        <v>0</v>
      </c>
      <c r="I638" s="26">
        <f t="shared" si="37"/>
        <v>0</v>
      </c>
      <c r="K638" s="13"/>
    </row>
    <row r="639" spans="1:11" s="8" customFormat="1" ht="18" hidden="1">
      <c r="A639" s="8" t="str">
        <f t="shared" si="38"/>
        <v>b</v>
      </c>
      <c r="B639" s="19" t="s">
        <v>5</v>
      </c>
      <c r="C639" s="20" t="s">
        <v>9</v>
      </c>
      <c r="D639" s="24">
        <v>0</v>
      </c>
      <c r="E639" s="24">
        <v>0</v>
      </c>
      <c r="F639" s="25">
        <v>0</v>
      </c>
      <c r="G639" s="25">
        <v>0</v>
      </c>
      <c r="H639" s="26">
        <f t="shared" si="39"/>
        <v>0</v>
      </c>
      <c r="I639" s="26">
        <f t="shared" si="37"/>
        <v>0</v>
      </c>
      <c r="K639" s="13"/>
    </row>
    <row r="640" spans="1:11" s="8" customFormat="1" ht="18" hidden="1">
      <c r="A640" s="8" t="str">
        <f t="shared" si="38"/>
        <v>b</v>
      </c>
      <c r="B640" s="19" t="s">
        <v>5</v>
      </c>
      <c r="C640" s="20" t="s">
        <v>10</v>
      </c>
      <c r="D640" s="24">
        <v>0</v>
      </c>
      <c r="E640" s="24">
        <v>0</v>
      </c>
      <c r="F640" s="25">
        <v>0</v>
      </c>
      <c r="G640" s="25">
        <v>0</v>
      </c>
      <c r="H640" s="26">
        <f t="shared" si="39"/>
        <v>0</v>
      </c>
      <c r="I640" s="26">
        <f t="shared" si="37"/>
        <v>0</v>
      </c>
      <c r="K640" s="13"/>
    </row>
    <row r="641" spans="1:11" s="8" customFormat="1" ht="18" hidden="1">
      <c r="A641" s="8" t="str">
        <f t="shared" si="38"/>
        <v>b</v>
      </c>
      <c r="B641" s="19" t="s">
        <v>5</v>
      </c>
      <c r="C641" s="20" t="s">
        <v>11</v>
      </c>
      <c r="D641" s="24">
        <v>0</v>
      </c>
      <c r="E641" s="24">
        <v>0</v>
      </c>
      <c r="F641" s="25">
        <v>0</v>
      </c>
      <c r="G641" s="25">
        <v>0</v>
      </c>
      <c r="H641" s="26">
        <f t="shared" si="39"/>
        <v>0</v>
      </c>
      <c r="I641" s="26">
        <f t="shared" si="37"/>
        <v>0</v>
      </c>
      <c r="K641" s="13"/>
    </row>
    <row r="642" spans="1:11" s="8" customFormat="1" ht="18">
      <c r="A642" s="8" t="str">
        <f t="shared" si="38"/>
        <v>a</v>
      </c>
      <c r="B642" s="19" t="s">
        <v>5</v>
      </c>
      <c r="C642" s="20" t="s">
        <v>12</v>
      </c>
      <c r="D642" s="21">
        <v>1300</v>
      </c>
      <c r="E642" s="21">
        <v>1251.8</v>
      </c>
      <c r="F642" s="22">
        <v>470.8</v>
      </c>
      <c r="G642" s="22">
        <v>470.10611999999998</v>
      </c>
      <c r="H642" s="23">
        <f t="shared" si="39"/>
        <v>0.99852616822429896</v>
      </c>
      <c r="I642" s="23">
        <f t="shared" si="37"/>
        <v>0.37554411247803166</v>
      </c>
      <c r="K642" s="13"/>
    </row>
    <row r="643" spans="1:11" s="8" customFormat="1" ht="18.75" thickBot="1">
      <c r="A643" s="8" t="str">
        <f t="shared" si="38"/>
        <v>a</v>
      </c>
      <c r="B643" s="19" t="s">
        <v>5</v>
      </c>
      <c r="C643" s="20" t="s">
        <v>13</v>
      </c>
      <c r="D643" s="21">
        <v>1000</v>
      </c>
      <c r="E643" s="21">
        <v>636.29999999999995</v>
      </c>
      <c r="F643" s="22">
        <v>40</v>
      </c>
      <c r="G643" s="22">
        <v>39.651199999999996</v>
      </c>
      <c r="H643" s="23">
        <f t="shared" si="39"/>
        <v>0.99127999999999994</v>
      </c>
      <c r="I643" s="23">
        <f t="shared" ref="I643:I706" si="40">IF(OR(E643="",E643=0),0,G643/E643)</f>
        <v>6.2315260097438312E-2</v>
      </c>
      <c r="K643" s="13"/>
    </row>
    <row r="644" spans="1:11" s="8" customFormat="1" ht="30.75" hidden="1" thickBot="1">
      <c r="A644" s="8" t="str">
        <f t="shared" ref="A644:A707" si="41">IF((E644+F644+G644)&gt;0,"a","b")</f>
        <v>b</v>
      </c>
      <c r="B644" s="14" t="s">
        <v>5</v>
      </c>
      <c r="C644" s="27" t="s">
        <v>14</v>
      </c>
      <c r="D644" s="28">
        <v>0</v>
      </c>
      <c r="E644" s="28">
        <v>0</v>
      </c>
      <c r="F644" s="29">
        <v>0</v>
      </c>
      <c r="G644" s="29">
        <v>0</v>
      </c>
      <c r="H644" s="30">
        <f t="shared" ref="H644:H707" si="42">IF(OR(F644="",F644=0),0,G644/F644)</f>
        <v>0</v>
      </c>
      <c r="I644" s="30">
        <f t="shared" si="40"/>
        <v>0</v>
      </c>
      <c r="K644" s="13"/>
    </row>
    <row r="645" spans="1:11" s="8" customFormat="1" ht="15.75" hidden="1" thickBot="1">
      <c r="A645" s="8" t="str">
        <f t="shared" si="41"/>
        <v>b</v>
      </c>
      <c r="B645" s="14" t="s">
        <v>5</v>
      </c>
      <c r="C645" s="27" t="s">
        <v>15</v>
      </c>
      <c r="D645" s="28">
        <v>0</v>
      </c>
      <c r="E645" s="28">
        <v>0</v>
      </c>
      <c r="F645" s="29">
        <v>0</v>
      </c>
      <c r="G645" s="29">
        <v>0</v>
      </c>
      <c r="H645" s="30">
        <f t="shared" si="42"/>
        <v>0</v>
      </c>
      <c r="I645" s="30">
        <f t="shared" si="40"/>
        <v>0</v>
      </c>
      <c r="K645" s="13"/>
    </row>
    <row r="646" spans="1:11" s="8" customFormat="1" ht="15.75" hidden="1" thickBot="1">
      <c r="A646" s="8" t="str">
        <f t="shared" si="41"/>
        <v>b</v>
      </c>
      <c r="B646" s="31" t="s">
        <v>5</v>
      </c>
      <c r="C646" s="40" t="s">
        <v>16</v>
      </c>
      <c r="D646" s="41">
        <v>0</v>
      </c>
      <c r="E646" s="41">
        <v>0</v>
      </c>
      <c r="F646" s="42">
        <v>0</v>
      </c>
      <c r="G646" s="42">
        <v>0</v>
      </c>
      <c r="H646" s="43">
        <f t="shared" si="42"/>
        <v>0</v>
      </c>
      <c r="I646" s="43">
        <f t="shared" si="40"/>
        <v>0</v>
      </c>
      <c r="K646" s="13"/>
    </row>
    <row r="647" spans="1:11" s="8" customFormat="1" ht="33" thickTop="1" thickBot="1">
      <c r="A647" s="8" t="str">
        <f t="shared" si="41"/>
        <v>a</v>
      </c>
      <c r="B647" s="9" t="s">
        <v>130</v>
      </c>
      <c r="C647" s="44" t="s">
        <v>131</v>
      </c>
      <c r="D647" s="10">
        <f>D648+D656+D657+D658</f>
        <v>5355</v>
      </c>
      <c r="E647" s="10">
        <f>E648+E656+E657+E658</f>
        <v>6201.2</v>
      </c>
      <c r="F647" s="11">
        <f>F648+F656+F657+F658</f>
        <v>3050</v>
      </c>
      <c r="G647" s="11">
        <f>G648+G656+G657+G658</f>
        <v>3046.895</v>
      </c>
      <c r="H647" s="12">
        <f t="shared" si="42"/>
        <v>0.99898196721311472</v>
      </c>
      <c r="I647" s="12">
        <f t="shared" si="40"/>
        <v>0.49133957943623818</v>
      </c>
      <c r="K647" s="13"/>
    </row>
    <row r="648" spans="1:11" s="8" customFormat="1" ht="18.75" thickTop="1">
      <c r="A648" s="8" t="str">
        <f t="shared" si="41"/>
        <v>a</v>
      </c>
      <c r="B648" s="14" t="s">
        <v>5</v>
      </c>
      <c r="C648" s="15" t="s">
        <v>6</v>
      </c>
      <c r="D648" s="16">
        <f>D649+D650+D651+D652+D653+D654+D655</f>
        <v>5355</v>
      </c>
      <c r="E648" s="16">
        <f>E649+E650+E651+E652+E653+E654+E655</f>
        <v>6201.2</v>
      </c>
      <c r="F648" s="17">
        <f>F649+F650+F651+F652+F653+F654+F655</f>
        <v>3050</v>
      </c>
      <c r="G648" s="17">
        <f>G649+G650+G651+G652+G653+G654+G655</f>
        <v>3046.895</v>
      </c>
      <c r="H648" s="18">
        <f t="shared" si="42"/>
        <v>0.99898196721311472</v>
      </c>
      <c r="I648" s="18">
        <f t="shared" si="40"/>
        <v>0.49133957943623818</v>
      </c>
      <c r="K648" s="13"/>
    </row>
    <row r="649" spans="1:11" s="8" customFormat="1" ht="18" hidden="1">
      <c r="A649" s="8" t="str">
        <f t="shared" si="41"/>
        <v>b</v>
      </c>
      <c r="B649" s="19" t="s">
        <v>5</v>
      </c>
      <c r="C649" s="20" t="s">
        <v>7</v>
      </c>
      <c r="D649" s="24">
        <v>0</v>
      </c>
      <c r="E649" s="24">
        <v>0</v>
      </c>
      <c r="F649" s="25">
        <v>0</v>
      </c>
      <c r="G649" s="25">
        <v>0</v>
      </c>
      <c r="H649" s="26">
        <f t="shared" si="42"/>
        <v>0</v>
      </c>
      <c r="I649" s="26">
        <f t="shared" si="40"/>
        <v>0</v>
      </c>
      <c r="K649" s="13"/>
    </row>
    <row r="650" spans="1:11" s="8" customFormat="1" ht="18" hidden="1">
      <c r="A650" s="8" t="str">
        <f t="shared" si="41"/>
        <v>b</v>
      </c>
      <c r="B650" s="19" t="s">
        <v>5</v>
      </c>
      <c r="C650" s="20" t="s">
        <v>8</v>
      </c>
      <c r="D650" s="24">
        <v>0</v>
      </c>
      <c r="E650" s="24">
        <v>0</v>
      </c>
      <c r="F650" s="25">
        <v>0</v>
      </c>
      <c r="G650" s="25">
        <v>0</v>
      </c>
      <c r="H650" s="26">
        <f t="shared" si="42"/>
        <v>0</v>
      </c>
      <c r="I650" s="26">
        <f t="shared" si="40"/>
        <v>0</v>
      </c>
      <c r="K650" s="13"/>
    </row>
    <row r="651" spans="1:11" s="8" customFormat="1" ht="18" hidden="1">
      <c r="A651" s="8" t="str">
        <f t="shared" si="41"/>
        <v>b</v>
      </c>
      <c r="B651" s="19" t="s">
        <v>5</v>
      </c>
      <c r="C651" s="20" t="s">
        <v>9</v>
      </c>
      <c r="D651" s="24">
        <v>0</v>
      </c>
      <c r="E651" s="24">
        <v>0</v>
      </c>
      <c r="F651" s="25">
        <v>0</v>
      </c>
      <c r="G651" s="25">
        <v>0</v>
      </c>
      <c r="H651" s="26">
        <f t="shared" si="42"/>
        <v>0</v>
      </c>
      <c r="I651" s="26">
        <f t="shared" si="40"/>
        <v>0</v>
      </c>
      <c r="K651" s="13"/>
    </row>
    <row r="652" spans="1:11" s="8" customFormat="1" ht="18" hidden="1">
      <c r="A652" s="8" t="str">
        <f t="shared" si="41"/>
        <v>b</v>
      </c>
      <c r="B652" s="19" t="s">
        <v>5</v>
      </c>
      <c r="C652" s="20" t="s">
        <v>10</v>
      </c>
      <c r="D652" s="24">
        <v>0</v>
      </c>
      <c r="E652" s="24">
        <v>0</v>
      </c>
      <c r="F652" s="25">
        <v>0</v>
      </c>
      <c r="G652" s="25">
        <v>0</v>
      </c>
      <c r="H652" s="26">
        <f t="shared" si="42"/>
        <v>0</v>
      </c>
      <c r="I652" s="26">
        <f t="shared" si="40"/>
        <v>0</v>
      </c>
      <c r="K652" s="13"/>
    </row>
    <row r="653" spans="1:11" s="8" customFormat="1" ht="18" hidden="1">
      <c r="A653" s="8" t="str">
        <f t="shared" si="41"/>
        <v>b</v>
      </c>
      <c r="B653" s="19" t="s">
        <v>5</v>
      </c>
      <c r="C653" s="20" t="s">
        <v>11</v>
      </c>
      <c r="D653" s="24">
        <v>0</v>
      </c>
      <c r="E653" s="24">
        <v>0</v>
      </c>
      <c r="F653" s="25">
        <v>0</v>
      </c>
      <c r="G653" s="25">
        <v>0</v>
      </c>
      <c r="H653" s="26">
        <f t="shared" si="42"/>
        <v>0</v>
      </c>
      <c r="I653" s="26">
        <f t="shared" si="40"/>
        <v>0</v>
      </c>
      <c r="K653" s="13"/>
    </row>
    <row r="654" spans="1:11" s="8" customFormat="1" ht="18.75" thickBot="1">
      <c r="A654" s="8" t="str">
        <f t="shared" si="41"/>
        <v>a</v>
      </c>
      <c r="B654" s="19" t="s">
        <v>5</v>
      </c>
      <c r="C654" s="20" t="s">
        <v>12</v>
      </c>
      <c r="D654" s="21">
        <v>5355</v>
      </c>
      <c r="E654" s="21">
        <v>6201.2</v>
      </c>
      <c r="F654" s="22">
        <v>3050</v>
      </c>
      <c r="G654" s="22">
        <v>3046.895</v>
      </c>
      <c r="H654" s="23">
        <f t="shared" si="42"/>
        <v>0.99898196721311472</v>
      </c>
      <c r="I654" s="23">
        <f t="shared" si="40"/>
        <v>0.49133957943623818</v>
      </c>
      <c r="K654" s="13"/>
    </row>
    <row r="655" spans="1:11" s="8" customFormat="1" ht="18.75" hidden="1" thickBot="1">
      <c r="A655" s="8" t="str">
        <f t="shared" si="41"/>
        <v>b</v>
      </c>
      <c r="B655" s="19" t="s">
        <v>5</v>
      </c>
      <c r="C655" s="20" t="s">
        <v>13</v>
      </c>
      <c r="D655" s="24">
        <v>0</v>
      </c>
      <c r="E655" s="24">
        <v>0</v>
      </c>
      <c r="F655" s="25">
        <v>0</v>
      </c>
      <c r="G655" s="25">
        <v>0</v>
      </c>
      <c r="H655" s="26">
        <f t="shared" si="42"/>
        <v>0</v>
      </c>
      <c r="I655" s="26">
        <f t="shared" si="40"/>
        <v>0</v>
      </c>
      <c r="K655" s="13"/>
    </row>
    <row r="656" spans="1:11" s="8" customFormat="1" ht="30.75" hidden="1" thickBot="1">
      <c r="A656" s="8" t="str">
        <f t="shared" si="41"/>
        <v>b</v>
      </c>
      <c r="B656" s="14" t="s">
        <v>5</v>
      </c>
      <c r="C656" s="27" t="s">
        <v>14</v>
      </c>
      <c r="D656" s="28">
        <v>0</v>
      </c>
      <c r="E656" s="28">
        <v>0</v>
      </c>
      <c r="F656" s="29">
        <v>0</v>
      </c>
      <c r="G656" s="29">
        <v>0</v>
      </c>
      <c r="H656" s="30">
        <f t="shared" si="42"/>
        <v>0</v>
      </c>
      <c r="I656" s="30">
        <f t="shared" si="40"/>
        <v>0</v>
      </c>
      <c r="K656" s="13"/>
    </row>
    <row r="657" spans="1:11" s="8" customFormat="1" ht="15.75" hidden="1" thickBot="1">
      <c r="A657" s="8" t="str">
        <f t="shared" si="41"/>
        <v>b</v>
      </c>
      <c r="B657" s="14" t="s">
        <v>5</v>
      </c>
      <c r="C657" s="27" t="s">
        <v>15</v>
      </c>
      <c r="D657" s="28">
        <v>0</v>
      </c>
      <c r="E657" s="28">
        <v>0</v>
      </c>
      <c r="F657" s="29">
        <v>0</v>
      </c>
      <c r="G657" s="29">
        <v>0</v>
      </c>
      <c r="H657" s="30">
        <f t="shared" si="42"/>
        <v>0</v>
      </c>
      <c r="I657" s="30">
        <f t="shared" si="40"/>
        <v>0</v>
      </c>
      <c r="K657" s="13"/>
    </row>
    <row r="658" spans="1:11" s="8" customFormat="1" ht="15.75" hidden="1" thickBot="1">
      <c r="A658" s="8" t="str">
        <f t="shared" si="41"/>
        <v>b</v>
      </c>
      <c r="B658" s="31" t="s">
        <v>5</v>
      </c>
      <c r="C658" s="40" t="s">
        <v>16</v>
      </c>
      <c r="D658" s="41">
        <v>0</v>
      </c>
      <c r="E658" s="41">
        <v>0</v>
      </c>
      <c r="F658" s="42">
        <v>0</v>
      </c>
      <c r="G658" s="42">
        <v>0</v>
      </c>
      <c r="H658" s="43">
        <f t="shared" si="42"/>
        <v>0</v>
      </c>
      <c r="I658" s="43">
        <f t="shared" si="40"/>
        <v>0</v>
      </c>
      <c r="K658" s="13"/>
    </row>
    <row r="659" spans="1:11" s="8" customFormat="1" ht="33" thickTop="1" thickBot="1">
      <c r="A659" s="8" t="str">
        <f t="shared" si="41"/>
        <v>a</v>
      </c>
      <c r="B659" s="9" t="s">
        <v>132</v>
      </c>
      <c r="C659" s="44" t="s">
        <v>133</v>
      </c>
      <c r="D659" s="10">
        <f>D660+D668+D669+D670</f>
        <v>2200</v>
      </c>
      <c r="E659" s="10">
        <f>E660+E668+E669+E670</f>
        <v>2178.6999999999998</v>
      </c>
      <c r="F659" s="11">
        <f>F660+F668+F669+F670</f>
        <v>1107</v>
      </c>
      <c r="G659" s="11">
        <f>G660+G668+G669+G670</f>
        <v>1100.7560000000001</v>
      </c>
      <c r="H659" s="12">
        <f t="shared" si="42"/>
        <v>0.99435953026196933</v>
      </c>
      <c r="I659" s="12">
        <f t="shared" si="40"/>
        <v>0.50523523201909404</v>
      </c>
      <c r="K659" s="13"/>
    </row>
    <row r="660" spans="1:11" s="8" customFormat="1" ht="18.75" thickTop="1">
      <c r="A660" s="8" t="str">
        <f t="shared" si="41"/>
        <v>a</v>
      </c>
      <c r="B660" s="14" t="s">
        <v>5</v>
      </c>
      <c r="C660" s="15" t="s">
        <v>6</v>
      </c>
      <c r="D660" s="16">
        <f>D661+D662+D663+D664+D665+D666+D667</f>
        <v>2200</v>
      </c>
      <c r="E660" s="16">
        <f>E661+E662+E663+E664+E665+E666+E667</f>
        <v>2178.6999999999998</v>
      </c>
      <c r="F660" s="17">
        <f>F661+F662+F663+F664+F665+F666+F667</f>
        <v>1107</v>
      </c>
      <c r="G660" s="17">
        <f>G661+G662+G663+G664+G665+G666+G667</f>
        <v>1100.7560000000001</v>
      </c>
      <c r="H660" s="18">
        <f t="shared" si="42"/>
        <v>0.99435953026196933</v>
      </c>
      <c r="I660" s="18">
        <f t="shared" si="40"/>
        <v>0.50523523201909404</v>
      </c>
      <c r="K660" s="13"/>
    </row>
    <row r="661" spans="1:11" s="8" customFormat="1" ht="18" hidden="1">
      <c r="A661" s="8" t="str">
        <f t="shared" si="41"/>
        <v>b</v>
      </c>
      <c r="B661" s="19" t="s">
        <v>5</v>
      </c>
      <c r="C661" s="20" t="s">
        <v>7</v>
      </c>
      <c r="D661" s="24">
        <v>0</v>
      </c>
      <c r="E661" s="24">
        <v>0</v>
      </c>
      <c r="F661" s="25">
        <v>0</v>
      </c>
      <c r="G661" s="25">
        <v>0</v>
      </c>
      <c r="H661" s="26">
        <f t="shared" si="42"/>
        <v>0</v>
      </c>
      <c r="I661" s="26">
        <f t="shared" si="40"/>
        <v>0</v>
      </c>
      <c r="K661" s="13"/>
    </row>
    <row r="662" spans="1:11" s="8" customFormat="1" ht="18" hidden="1">
      <c r="A662" s="8" t="str">
        <f t="shared" si="41"/>
        <v>b</v>
      </c>
      <c r="B662" s="19" t="s">
        <v>5</v>
      </c>
      <c r="C662" s="20" t="s">
        <v>8</v>
      </c>
      <c r="D662" s="24">
        <v>0</v>
      </c>
      <c r="E662" s="24">
        <v>0</v>
      </c>
      <c r="F662" s="25">
        <v>0</v>
      </c>
      <c r="G662" s="25">
        <v>0</v>
      </c>
      <c r="H662" s="26">
        <f t="shared" si="42"/>
        <v>0</v>
      </c>
      <c r="I662" s="26">
        <f t="shared" si="40"/>
        <v>0</v>
      </c>
      <c r="K662" s="13"/>
    </row>
    <row r="663" spans="1:11" s="8" customFormat="1" ht="18" hidden="1">
      <c r="A663" s="8" t="str">
        <f t="shared" si="41"/>
        <v>b</v>
      </c>
      <c r="B663" s="19" t="s">
        <v>5</v>
      </c>
      <c r="C663" s="20" t="s">
        <v>9</v>
      </c>
      <c r="D663" s="24">
        <v>0</v>
      </c>
      <c r="E663" s="24">
        <v>0</v>
      </c>
      <c r="F663" s="25">
        <v>0</v>
      </c>
      <c r="G663" s="25">
        <v>0</v>
      </c>
      <c r="H663" s="26">
        <f t="shared" si="42"/>
        <v>0</v>
      </c>
      <c r="I663" s="26">
        <f t="shared" si="40"/>
        <v>0</v>
      </c>
      <c r="K663" s="13"/>
    </row>
    <row r="664" spans="1:11" s="8" customFormat="1" ht="18" hidden="1">
      <c r="A664" s="8" t="str">
        <f t="shared" si="41"/>
        <v>b</v>
      </c>
      <c r="B664" s="19" t="s">
        <v>5</v>
      </c>
      <c r="C664" s="20" t="s">
        <v>10</v>
      </c>
      <c r="D664" s="24">
        <v>0</v>
      </c>
      <c r="E664" s="24">
        <v>0</v>
      </c>
      <c r="F664" s="25">
        <v>0</v>
      </c>
      <c r="G664" s="25">
        <v>0</v>
      </c>
      <c r="H664" s="26">
        <f t="shared" si="42"/>
        <v>0</v>
      </c>
      <c r="I664" s="26">
        <f t="shared" si="40"/>
        <v>0</v>
      </c>
      <c r="K664" s="13"/>
    </row>
    <row r="665" spans="1:11" s="8" customFormat="1" ht="18" hidden="1">
      <c r="A665" s="8" t="str">
        <f t="shared" si="41"/>
        <v>b</v>
      </c>
      <c r="B665" s="19" t="s">
        <v>5</v>
      </c>
      <c r="C665" s="20" t="s">
        <v>11</v>
      </c>
      <c r="D665" s="24">
        <v>0</v>
      </c>
      <c r="E665" s="24">
        <v>0</v>
      </c>
      <c r="F665" s="25">
        <v>0</v>
      </c>
      <c r="G665" s="25">
        <v>0</v>
      </c>
      <c r="H665" s="26">
        <f t="shared" si="42"/>
        <v>0</v>
      </c>
      <c r="I665" s="26">
        <f t="shared" si="40"/>
        <v>0</v>
      </c>
      <c r="K665" s="13"/>
    </row>
    <row r="666" spans="1:11" s="8" customFormat="1" ht="18.75" thickBot="1">
      <c r="A666" s="8" t="str">
        <f t="shared" si="41"/>
        <v>a</v>
      </c>
      <c r="B666" s="19" t="s">
        <v>5</v>
      </c>
      <c r="C666" s="20" t="s">
        <v>12</v>
      </c>
      <c r="D666" s="21">
        <v>2200</v>
      </c>
      <c r="E666" s="21">
        <v>2178.6999999999998</v>
      </c>
      <c r="F666" s="22">
        <v>1107</v>
      </c>
      <c r="G666" s="22">
        <v>1100.7560000000001</v>
      </c>
      <c r="H666" s="23">
        <f t="shared" si="42"/>
        <v>0.99435953026196933</v>
      </c>
      <c r="I666" s="23">
        <f t="shared" si="40"/>
        <v>0.50523523201909404</v>
      </c>
      <c r="K666" s="13"/>
    </row>
    <row r="667" spans="1:11" s="8" customFormat="1" ht="18.75" hidden="1" thickBot="1">
      <c r="A667" s="8" t="str">
        <f t="shared" si="41"/>
        <v>b</v>
      </c>
      <c r="B667" s="19" t="s">
        <v>5</v>
      </c>
      <c r="C667" s="20" t="s">
        <v>13</v>
      </c>
      <c r="D667" s="24">
        <v>0</v>
      </c>
      <c r="E667" s="24">
        <v>0</v>
      </c>
      <c r="F667" s="25">
        <v>0</v>
      </c>
      <c r="G667" s="25">
        <v>0</v>
      </c>
      <c r="H667" s="26">
        <f t="shared" si="42"/>
        <v>0</v>
      </c>
      <c r="I667" s="26">
        <f t="shared" si="40"/>
        <v>0</v>
      </c>
      <c r="K667" s="13"/>
    </row>
    <row r="668" spans="1:11" s="8" customFormat="1" ht="30.75" hidden="1" thickBot="1">
      <c r="A668" s="8" t="str">
        <f t="shared" si="41"/>
        <v>b</v>
      </c>
      <c r="B668" s="14" t="s">
        <v>5</v>
      </c>
      <c r="C668" s="27" t="s">
        <v>14</v>
      </c>
      <c r="D668" s="28">
        <v>0</v>
      </c>
      <c r="E668" s="28">
        <v>0</v>
      </c>
      <c r="F668" s="29">
        <v>0</v>
      </c>
      <c r="G668" s="29">
        <v>0</v>
      </c>
      <c r="H668" s="30">
        <f t="shared" si="42"/>
        <v>0</v>
      </c>
      <c r="I668" s="30">
        <f t="shared" si="40"/>
        <v>0</v>
      </c>
      <c r="K668" s="13"/>
    </row>
    <row r="669" spans="1:11" s="8" customFormat="1" ht="15.75" hidden="1" thickBot="1">
      <c r="A669" s="8" t="str">
        <f t="shared" si="41"/>
        <v>b</v>
      </c>
      <c r="B669" s="14" t="s">
        <v>5</v>
      </c>
      <c r="C669" s="27" t="s">
        <v>15</v>
      </c>
      <c r="D669" s="28">
        <v>0</v>
      </c>
      <c r="E669" s="28">
        <v>0</v>
      </c>
      <c r="F669" s="29">
        <v>0</v>
      </c>
      <c r="G669" s="29">
        <v>0</v>
      </c>
      <c r="H669" s="30">
        <f t="shared" si="42"/>
        <v>0</v>
      </c>
      <c r="I669" s="30">
        <f t="shared" si="40"/>
        <v>0</v>
      </c>
      <c r="K669" s="13"/>
    </row>
    <row r="670" spans="1:11" s="8" customFormat="1" ht="15.75" hidden="1" thickBot="1">
      <c r="A670" s="8" t="str">
        <f t="shared" si="41"/>
        <v>b</v>
      </c>
      <c r="B670" s="31" t="s">
        <v>5</v>
      </c>
      <c r="C670" s="40" t="s">
        <v>16</v>
      </c>
      <c r="D670" s="41">
        <v>0</v>
      </c>
      <c r="E670" s="41">
        <v>0</v>
      </c>
      <c r="F670" s="42">
        <v>0</v>
      </c>
      <c r="G670" s="42">
        <v>0</v>
      </c>
      <c r="H670" s="43">
        <f t="shared" si="42"/>
        <v>0</v>
      </c>
      <c r="I670" s="43">
        <f t="shared" si="40"/>
        <v>0</v>
      </c>
      <c r="K670" s="13"/>
    </row>
    <row r="671" spans="1:11" s="8" customFormat="1" ht="64.5" thickTop="1" thickBot="1">
      <c r="A671" s="8" t="str">
        <f t="shared" si="41"/>
        <v>a</v>
      </c>
      <c r="B671" s="9" t="s">
        <v>134</v>
      </c>
      <c r="C671" s="44" t="s">
        <v>135</v>
      </c>
      <c r="D671" s="10">
        <f>D672+D680+D681+D682</f>
        <v>430</v>
      </c>
      <c r="E671" s="10">
        <f>E672+E680+E681+E682</f>
        <v>403.2</v>
      </c>
      <c r="F671" s="11">
        <f>F672+F680+F681+F682</f>
        <v>179</v>
      </c>
      <c r="G671" s="11">
        <f>G672+G680+G681+G682</f>
        <v>178.00700000000001</v>
      </c>
      <c r="H671" s="12">
        <f t="shared" si="42"/>
        <v>0.99445251396648049</v>
      </c>
      <c r="I671" s="12">
        <f t="shared" si="40"/>
        <v>0.44148561507936512</v>
      </c>
      <c r="K671" s="13"/>
    </row>
    <row r="672" spans="1:11" s="8" customFormat="1" ht="18.75" thickTop="1">
      <c r="A672" s="8" t="str">
        <f t="shared" si="41"/>
        <v>a</v>
      </c>
      <c r="B672" s="14" t="s">
        <v>5</v>
      </c>
      <c r="C672" s="15" t="s">
        <v>6</v>
      </c>
      <c r="D672" s="16">
        <f>D673+D674+D675+D676+D677+D678+D679</f>
        <v>430</v>
      </c>
      <c r="E672" s="16">
        <f>E673+E674+E675+E676+E677+E678+E679</f>
        <v>403.2</v>
      </c>
      <c r="F672" s="17">
        <f>SUM(F673:F679)</f>
        <v>179</v>
      </c>
      <c r="G672" s="17">
        <f>SUM(G673:G679)</f>
        <v>178.00700000000001</v>
      </c>
      <c r="H672" s="18">
        <f t="shared" si="42"/>
        <v>0.99445251396648049</v>
      </c>
      <c r="I672" s="18">
        <f t="shared" si="40"/>
        <v>0.44148561507936512</v>
      </c>
      <c r="K672" s="13"/>
    </row>
    <row r="673" spans="1:11" s="8" customFormat="1" ht="18" hidden="1">
      <c r="A673" s="8" t="str">
        <f t="shared" si="41"/>
        <v>b</v>
      </c>
      <c r="B673" s="19" t="s">
        <v>5</v>
      </c>
      <c r="C673" s="20" t="s">
        <v>7</v>
      </c>
      <c r="D673" s="24">
        <v>0</v>
      </c>
      <c r="E673" s="24">
        <v>0</v>
      </c>
      <c r="F673" s="25">
        <v>0</v>
      </c>
      <c r="G673" s="25">
        <v>0</v>
      </c>
      <c r="H673" s="26">
        <f t="shared" si="42"/>
        <v>0</v>
      </c>
      <c r="I673" s="26">
        <f t="shared" si="40"/>
        <v>0</v>
      </c>
      <c r="K673" s="13"/>
    </row>
    <row r="674" spans="1:11" s="8" customFormat="1" ht="18" hidden="1">
      <c r="A674" s="8" t="str">
        <f t="shared" si="41"/>
        <v>b</v>
      </c>
      <c r="B674" s="19" t="s">
        <v>5</v>
      </c>
      <c r="C674" s="20" t="s">
        <v>8</v>
      </c>
      <c r="D674" s="24">
        <v>0</v>
      </c>
      <c r="E674" s="24">
        <v>0</v>
      </c>
      <c r="F674" s="25">
        <v>0</v>
      </c>
      <c r="G674" s="25">
        <v>0</v>
      </c>
      <c r="H674" s="26">
        <f t="shared" si="42"/>
        <v>0</v>
      </c>
      <c r="I674" s="26">
        <f t="shared" si="40"/>
        <v>0</v>
      </c>
      <c r="K674" s="13"/>
    </row>
    <row r="675" spans="1:11" s="8" customFormat="1" ht="18" hidden="1">
      <c r="A675" s="8" t="str">
        <f t="shared" si="41"/>
        <v>b</v>
      </c>
      <c r="B675" s="19" t="s">
        <v>5</v>
      </c>
      <c r="C675" s="20" t="s">
        <v>9</v>
      </c>
      <c r="D675" s="24">
        <v>0</v>
      </c>
      <c r="E675" s="24">
        <v>0</v>
      </c>
      <c r="F675" s="25">
        <v>0</v>
      </c>
      <c r="G675" s="25">
        <v>0</v>
      </c>
      <c r="H675" s="26">
        <f t="shared" si="42"/>
        <v>0</v>
      </c>
      <c r="I675" s="26">
        <f t="shared" si="40"/>
        <v>0</v>
      </c>
      <c r="K675" s="13"/>
    </row>
    <row r="676" spans="1:11" s="8" customFormat="1" ht="18" hidden="1">
      <c r="A676" s="8" t="str">
        <f t="shared" si="41"/>
        <v>b</v>
      </c>
      <c r="B676" s="19" t="s">
        <v>5</v>
      </c>
      <c r="C676" s="20" t="s">
        <v>10</v>
      </c>
      <c r="D676" s="24">
        <v>0</v>
      </c>
      <c r="E676" s="24">
        <v>0</v>
      </c>
      <c r="F676" s="25">
        <v>0</v>
      </c>
      <c r="G676" s="25">
        <v>0</v>
      </c>
      <c r="H676" s="26">
        <f t="shared" si="42"/>
        <v>0</v>
      </c>
      <c r="I676" s="26">
        <f t="shared" si="40"/>
        <v>0</v>
      </c>
      <c r="K676" s="13"/>
    </row>
    <row r="677" spans="1:11" s="8" customFormat="1" ht="18" hidden="1">
      <c r="A677" s="8" t="str">
        <f t="shared" si="41"/>
        <v>b</v>
      </c>
      <c r="B677" s="19" t="s">
        <v>5</v>
      </c>
      <c r="C677" s="20" t="s">
        <v>11</v>
      </c>
      <c r="D677" s="24">
        <v>0</v>
      </c>
      <c r="E677" s="24">
        <v>0</v>
      </c>
      <c r="F677" s="25">
        <v>0</v>
      </c>
      <c r="G677" s="25">
        <v>0</v>
      </c>
      <c r="H677" s="26">
        <f t="shared" si="42"/>
        <v>0</v>
      </c>
      <c r="I677" s="26">
        <f t="shared" si="40"/>
        <v>0</v>
      </c>
      <c r="K677" s="13"/>
    </row>
    <row r="678" spans="1:11" s="8" customFormat="1" ht="18.75" thickBot="1">
      <c r="A678" s="8" t="str">
        <f t="shared" si="41"/>
        <v>a</v>
      </c>
      <c r="B678" s="19" t="s">
        <v>5</v>
      </c>
      <c r="C678" s="20" t="s">
        <v>12</v>
      </c>
      <c r="D678" s="21">
        <v>430</v>
      </c>
      <c r="E678" s="21">
        <v>403.2</v>
      </c>
      <c r="F678" s="22">
        <v>179</v>
      </c>
      <c r="G678" s="22">
        <v>178.00700000000001</v>
      </c>
      <c r="H678" s="23">
        <f t="shared" si="42"/>
        <v>0.99445251396648049</v>
      </c>
      <c r="I678" s="23">
        <f t="shared" si="40"/>
        <v>0.44148561507936512</v>
      </c>
      <c r="K678" s="13"/>
    </row>
    <row r="679" spans="1:11" s="8" customFormat="1" ht="18.75" hidden="1" thickBot="1">
      <c r="A679" s="8" t="str">
        <f t="shared" si="41"/>
        <v>b</v>
      </c>
      <c r="B679" s="19" t="s">
        <v>5</v>
      </c>
      <c r="C679" s="20" t="s">
        <v>13</v>
      </c>
      <c r="D679" s="24">
        <v>0</v>
      </c>
      <c r="E679" s="24">
        <v>0</v>
      </c>
      <c r="F679" s="25">
        <v>0</v>
      </c>
      <c r="G679" s="25">
        <v>0</v>
      </c>
      <c r="H679" s="26">
        <f t="shared" si="42"/>
        <v>0</v>
      </c>
      <c r="I679" s="26">
        <f t="shared" si="40"/>
        <v>0</v>
      </c>
      <c r="K679" s="13"/>
    </row>
    <row r="680" spans="1:11" s="8" customFormat="1" ht="30.75" hidden="1" thickBot="1">
      <c r="A680" s="8" t="str">
        <f t="shared" si="41"/>
        <v>b</v>
      </c>
      <c r="B680" s="14" t="s">
        <v>5</v>
      </c>
      <c r="C680" s="27" t="s">
        <v>14</v>
      </c>
      <c r="D680" s="28">
        <v>0</v>
      </c>
      <c r="E680" s="28">
        <v>0</v>
      </c>
      <c r="F680" s="29">
        <v>0</v>
      </c>
      <c r="G680" s="29">
        <v>0</v>
      </c>
      <c r="H680" s="30">
        <f t="shared" si="42"/>
        <v>0</v>
      </c>
      <c r="I680" s="30">
        <f t="shared" si="40"/>
        <v>0</v>
      </c>
      <c r="K680" s="13"/>
    </row>
    <row r="681" spans="1:11" s="8" customFormat="1" ht="15.75" hidden="1" thickBot="1">
      <c r="A681" s="8" t="str">
        <f t="shared" si="41"/>
        <v>b</v>
      </c>
      <c r="B681" s="14" t="s">
        <v>5</v>
      </c>
      <c r="C681" s="27" t="s">
        <v>15</v>
      </c>
      <c r="D681" s="28">
        <v>0</v>
      </c>
      <c r="E681" s="28">
        <v>0</v>
      </c>
      <c r="F681" s="29">
        <v>0</v>
      </c>
      <c r="G681" s="29">
        <v>0</v>
      </c>
      <c r="H681" s="30">
        <f t="shared" si="42"/>
        <v>0</v>
      </c>
      <c r="I681" s="30">
        <f t="shared" si="40"/>
        <v>0</v>
      </c>
      <c r="K681" s="13"/>
    </row>
    <row r="682" spans="1:11" s="8" customFormat="1" ht="15.75" hidden="1" thickBot="1">
      <c r="A682" s="8" t="str">
        <f t="shared" si="41"/>
        <v>b</v>
      </c>
      <c r="B682" s="31" t="s">
        <v>5</v>
      </c>
      <c r="C682" s="40" t="s">
        <v>16</v>
      </c>
      <c r="D682" s="41">
        <v>0</v>
      </c>
      <c r="E682" s="41">
        <v>0</v>
      </c>
      <c r="F682" s="42">
        <v>0</v>
      </c>
      <c r="G682" s="42">
        <v>0</v>
      </c>
      <c r="H682" s="43">
        <f t="shared" si="42"/>
        <v>0</v>
      </c>
      <c r="I682" s="43">
        <f t="shared" si="40"/>
        <v>0</v>
      </c>
      <c r="K682" s="13"/>
    </row>
    <row r="683" spans="1:11" s="8" customFormat="1" ht="64.5" thickTop="1" thickBot="1">
      <c r="A683" s="8" t="str">
        <f t="shared" si="41"/>
        <v>a</v>
      </c>
      <c r="B683" s="9" t="s">
        <v>136</v>
      </c>
      <c r="C683" s="44" t="s">
        <v>137</v>
      </c>
      <c r="D683" s="10">
        <f>D684+D692+D693+D694</f>
        <v>1000</v>
      </c>
      <c r="E683" s="10">
        <f>E684+E692+E693+E694</f>
        <v>1522.6859999999999</v>
      </c>
      <c r="F683" s="11">
        <f>F684+F692+F693+F694</f>
        <v>433.38600000000002</v>
      </c>
      <c r="G683" s="11">
        <f>G684+G692+G693+G694</f>
        <v>430.52600000000001</v>
      </c>
      <c r="H683" s="12">
        <f t="shared" si="42"/>
        <v>0.99340080205636538</v>
      </c>
      <c r="I683" s="12">
        <f t="shared" si="40"/>
        <v>0.28274115608864864</v>
      </c>
      <c r="K683" s="13"/>
    </row>
    <row r="684" spans="1:11" s="8" customFormat="1" ht="18.75" thickTop="1">
      <c r="A684" s="8" t="str">
        <f t="shared" si="41"/>
        <v>a</v>
      </c>
      <c r="B684" s="14" t="s">
        <v>5</v>
      </c>
      <c r="C684" s="15" t="s">
        <v>6</v>
      </c>
      <c r="D684" s="16">
        <f>D685+D686+D687+D688+D689+D690+D691</f>
        <v>1000</v>
      </c>
      <c r="E684" s="16">
        <f>E685+E686+E687+E688+E689+E690+E691</f>
        <v>1522.6859999999999</v>
      </c>
      <c r="F684" s="17">
        <f>F685+F686+F687+F688+F689+F690+F691</f>
        <v>433.38600000000002</v>
      </c>
      <c r="G684" s="17">
        <f>G685+G686+G687+G688+G689+G690+G691</f>
        <v>430.52600000000001</v>
      </c>
      <c r="H684" s="18">
        <f t="shared" si="42"/>
        <v>0.99340080205636538</v>
      </c>
      <c r="I684" s="18">
        <f t="shared" si="40"/>
        <v>0.28274115608864864</v>
      </c>
      <c r="K684" s="13"/>
    </row>
    <row r="685" spans="1:11" s="8" customFormat="1" ht="18" hidden="1">
      <c r="A685" s="8" t="str">
        <f t="shared" si="41"/>
        <v>b</v>
      </c>
      <c r="B685" s="19" t="s">
        <v>5</v>
      </c>
      <c r="C685" s="20" t="s">
        <v>7</v>
      </c>
      <c r="D685" s="24">
        <v>0</v>
      </c>
      <c r="E685" s="24">
        <v>0</v>
      </c>
      <c r="F685" s="25">
        <v>0</v>
      </c>
      <c r="G685" s="25">
        <v>0</v>
      </c>
      <c r="H685" s="26">
        <f t="shared" si="42"/>
        <v>0</v>
      </c>
      <c r="I685" s="26">
        <f t="shared" si="40"/>
        <v>0</v>
      </c>
      <c r="K685" s="13"/>
    </row>
    <row r="686" spans="1:11" s="8" customFormat="1" ht="18" hidden="1">
      <c r="A686" s="8" t="str">
        <f t="shared" si="41"/>
        <v>b</v>
      </c>
      <c r="B686" s="19" t="s">
        <v>5</v>
      </c>
      <c r="C686" s="20" t="s">
        <v>8</v>
      </c>
      <c r="D686" s="24">
        <v>0</v>
      </c>
      <c r="E686" s="24">
        <v>0</v>
      </c>
      <c r="F686" s="25">
        <v>0</v>
      </c>
      <c r="G686" s="25">
        <v>0</v>
      </c>
      <c r="H686" s="26">
        <f t="shared" si="42"/>
        <v>0</v>
      </c>
      <c r="I686" s="26">
        <f t="shared" si="40"/>
        <v>0</v>
      </c>
      <c r="K686" s="13"/>
    </row>
    <row r="687" spans="1:11" s="8" customFormat="1" ht="18" hidden="1">
      <c r="A687" s="8" t="str">
        <f t="shared" si="41"/>
        <v>b</v>
      </c>
      <c r="B687" s="19" t="s">
        <v>5</v>
      </c>
      <c r="C687" s="20" t="s">
        <v>9</v>
      </c>
      <c r="D687" s="24">
        <v>0</v>
      </c>
      <c r="E687" s="24">
        <v>0</v>
      </c>
      <c r="F687" s="25">
        <v>0</v>
      </c>
      <c r="G687" s="25">
        <v>0</v>
      </c>
      <c r="H687" s="26">
        <f t="shared" si="42"/>
        <v>0</v>
      </c>
      <c r="I687" s="26">
        <f t="shared" si="40"/>
        <v>0</v>
      </c>
      <c r="K687" s="13"/>
    </row>
    <row r="688" spans="1:11" s="8" customFormat="1" ht="18" hidden="1">
      <c r="A688" s="8" t="str">
        <f t="shared" si="41"/>
        <v>b</v>
      </c>
      <c r="B688" s="19" t="s">
        <v>5</v>
      </c>
      <c r="C688" s="20" t="s">
        <v>10</v>
      </c>
      <c r="D688" s="24">
        <v>0</v>
      </c>
      <c r="E688" s="24">
        <v>0</v>
      </c>
      <c r="F688" s="25">
        <v>0</v>
      </c>
      <c r="G688" s="25">
        <v>0</v>
      </c>
      <c r="H688" s="26">
        <f t="shared" si="42"/>
        <v>0</v>
      </c>
      <c r="I688" s="26">
        <f t="shared" si="40"/>
        <v>0</v>
      </c>
      <c r="K688" s="13"/>
    </row>
    <row r="689" spans="1:11" s="8" customFormat="1" ht="18" hidden="1">
      <c r="A689" s="8" t="str">
        <f t="shared" si="41"/>
        <v>b</v>
      </c>
      <c r="B689" s="19" t="s">
        <v>5</v>
      </c>
      <c r="C689" s="20" t="s">
        <v>11</v>
      </c>
      <c r="D689" s="24">
        <v>0</v>
      </c>
      <c r="E689" s="24">
        <v>0</v>
      </c>
      <c r="F689" s="25">
        <v>0</v>
      </c>
      <c r="G689" s="25">
        <v>0</v>
      </c>
      <c r="H689" s="26">
        <f t="shared" si="42"/>
        <v>0</v>
      </c>
      <c r="I689" s="26">
        <f t="shared" si="40"/>
        <v>0</v>
      </c>
      <c r="K689" s="13"/>
    </row>
    <row r="690" spans="1:11" s="8" customFormat="1" ht="18.75" thickBot="1">
      <c r="A690" s="8" t="str">
        <f t="shared" si="41"/>
        <v>a</v>
      </c>
      <c r="B690" s="19" t="s">
        <v>5</v>
      </c>
      <c r="C690" s="20" t="s">
        <v>12</v>
      </c>
      <c r="D690" s="21">
        <v>1000</v>
      </c>
      <c r="E690" s="21">
        <v>1522.6859999999999</v>
      </c>
      <c r="F690" s="22">
        <v>433.38600000000002</v>
      </c>
      <c r="G690" s="22">
        <v>430.52600000000001</v>
      </c>
      <c r="H690" s="23">
        <f t="shared" si="42"/>
        <v>0.99340080205636538</v>
      </c>
      <c r="I690" s="23">
        <f t="shared" si="40"/>
        <v>0.28274115608864864</v>
      </c>
      <c r="K690" s="13"/>
    </row>
    <row r="691" spans="1:11" s="8" customFormat="1" ht="18.75" hidden="1" thickBot="1">
      <c r="A691" s="8" t="str">
        <f t="shared" si="41"/>
        <v>b</v>
      </c>
      <c r="B691" s="19" t="s">
        <v>5</v>
      </c>
      <c r="C691" s="20" t="s">
        <v>13</v>
      </c>
      <c r="D691" s="24">
        <v>0</v>
      </c>
      <c r="E691" s="24">
        <v>0</v>
      </c>
      <c r="F691" s="25">
        <v>0</v>
      </c>
      <c r="G691" s="25">
        <v>0</v>
      </c>
      <c r="H691" s="26">
        <f t="shared" si="42"/>
        <v>0</v>
      </c>
      <c r="I691" s="26">
        <f t="shared" si="40"/>
        <v>0</v>
      </c>
      <c r="K691" s="13"/>
    </row>
    <row r="692" spans="1:11" s="8" customFormat="1" ht="30.75" hidden="1" thickBot="1">
      <c r="A692" s="8" t="str">
        <f t="shared" si="41"/>
        <v>b</v>
      </c>
      <c r="B692" s="14" t="s">
        <v>5</v>
      </c>
      <c r="C692" s="27" t="s">
        <v>14</v>
      </c>
      <c r="D692" s="28">
        <v>0</v>
      </c>
      <c r="E692" s="28">
        <v>0</v>
      </c>
      <c r="F692" s="29">
        <v>0</v>
      </c>
      <c r="G692" s="29">
        <v>0</v>
      </c>
      <c r="H692" s="30">
        <f t="shared" si="42"/>
        <v>0</v>
      </c>
      <c r="I692" s="30">
        <f t="shared" si="40"/>
        <v>0</v>
      </c>
      <c r="K692" s="13"/>
    </row>
    <row r="693" spans="1:11" s="8" customFormat="1" ht="15.75" hidden="1" thickBot="1">
      <c r="A693" s="8" t="str">
        <f t="shared" si="41"/>
        <v>b</v>
      </c>
      <c r="B693" s="14" t="s">
        <v>5</v>
      </c>
      <c r="C693" s="27" t="s">
        <v>15</v>
      </c>
      <c r="D693" s="28">
        <v>0</v>
      </c>
      <c r="E693" s="28">
        <v>0</v>
      </c>
      <c r="F693" s="29">
        <v>0</v>
      </c>
      <c r="G693" s="29">
        <v>0</v>
      </c>
      <c r="H693" s="30">
        <f t="shared" si="42"/>
        <v>0</v>
      </c>
      <c r="I693" s="30">
        <f t="shared" si="40"/>
        <v>0</v>
      </c>
      <c r="K693" s="13"/>
    </row>
    <row r="694" spans="1:11" s="8" customFormat="1" ht="15.75" hidden="1" thickBot="1">
      <c r="A694" s="8" t="str">
        <f t="shared" si="41"/>
        <v>b</v>
      </c>
      <c r="B694" s="31" t="s">
        <v>5</v>
      </c>
      <c r="C694" s="40" t="s">
        <v>16</v>
      </c>
      <c r="D694" s="41">
        <v>0</v>
      </c>
      <c r="E694" s="41">
        <v>0</v>
      </c>
      <c r="F694" s="42">
        <v>0</v>
      </c>
      <c r="G694" s="42">
        <v>0</v>
      </c>
      <c r="H694" s="43">
        <f t="shared" si="42"/>
        <v>0</v>
      </c>
      <c r="I694" s="43">
        <f t="shared" si="40"/>
        <v>0</v>
      </c>
      <c r="K694" s="13"/>
    </row>
    <row r="695" spans="1:11" s="8" customFormat="1" ht="33" thickTop="1" thickBot="1">
      <c r="A695" s="8" t="str">
        <f t="shared" si="41"/>
        <v>a</v>
      </c>
      <c r="B695" s="9" t="s">
        <v>138</v>
      </c>
      <c r="C695" s="44" t="s">
        <v>139</v>
      </c>
      <c r="D695" s="10">
        <f t="shared" ref="D695:G706" si="43">D707+D719+D1007+D1187+D1223+D1235</f>
        <v>656161</v>
      </c>
      <c r="E695" s="10">
        <f t="shared" si="43"/>
        <v>658478.82200000004</v>
      </c>
      <c r="F695" s="11">
        <f t="shared" si="43"/>
        <v>359330.62699999998</v>
      </c>
      <c r="G695" s="11">
        <f t="shared" si="43"/>
        <v>357651.78716000001</v>
      </c>
      <c r="H695" s="12">
        <f t="shared" si="42"/>
        <v>0.99532786878197288</v>
      </c>
      <c r="I695" s="12">
        <f t="shared" si="40"/>
        <v>0.54314850411392579</v>
      </c>
    </row>
    <row r="696" spans="1:11" s="8" customFormat="1" ht="18.75" thickTop="1">
      <c r="A696" s="8" t="str">
        <f t="shared" si="41"/>
        <v>a</v>
      </c>
      <c r="B696" s="14" t="s">
        <v>5</v>
      </c>
      <c r="C696" s="15" t="s">
        <v>6</v>
      </c>
      <c r="D696" s="16">
        <f t="shared" si="43"/>
        <v>656161</v>
      </c>
      <c r="E696" s="16">
        <f t="shared" si="43"/>
        <v>658367.42000000004</v>
      </c>
      <c r="F696" s="17">
        <f t="shared" si="43"/>
        <v>359219.22499999998</v>
      </c>
      <c r="G696" s="17">
        <f t="shared" si="43"/>
        <v>357540.4032</v>
      </c>
      <c r="H696" s="18">
        <f t="shared" si="42"/>
        <v>0.9953264700685216</v>
      </c>
      <c r="I696" s="18">
        <f t="shared" si="40"/>
        <v>0.54307122791708007</v>
      </c>
    </row>
    <row r="697" spans="1:11" s="8" customFormat="1" ht="18" hidden="1">
      <c r="A697" s="8" t="str">
        <f t="shared" si="41"/>
        <v>b</v>
      </c>
      <c r="B697" s="19" t="s">
        <v>5</v>
      </c>
      <c r="C697" s="20" t="s">
        <v>7</v>
      </c>
      <c r="D697" s="24">
        <f t="shared" si="43"/>
        <v>0</v>
      </c>
      <c r="E697" s="24">
        <f t="shared" si="43"/>
        <v>0</v>
      </c>
      <c r="F697" s="17">
        <f t="shared" si="43"/>
        <v>0</v>
      </c>
      <c r="G697" s="17">
        <f t="shared" si="43"/>
        <v>0</v>
      </c>
      <c r="H697" s="26">
        <f t="shared" si="42"/>
        <v>0</v>
      </c>
      <c r="I697" s="26">
        <f t="shared" si="40"/>
        <v>0</v>
      </c>
    </row>
    <row r="698" spans="1:11" s="8" customFormat="1" ht="18">
      <c r="A698" s="8" t="str">
        <f t="shared" si="41"/>
        <v>a</v>
      </c>
      <c r="B698" s="19" t="s">
        <v>5</v>
      </c>
      <c r="C698" s="20" t="s">
        <v>8</v>
      </c>
      <c r="D698" s="21">
        <f t="shared" si="43"/>
        <v>38864</v>
      </c>
      <c r="E698" s="21">
        <f t="shared" si="43"/>
        <v>42991.853999999999</v>
      </c>
      <c r="F698" s="17">
        <f t="shared" si="43"/>
        <v>19305.478999999999</v>
      </c>
      <c r="G698" s="17">
        <f t="shared" si="43"/>
        <v>17727.658859999996</v>
      </c>
      <c r="H698" s="23">
        <f t="shared" si="42"/>
        <v>0.9182708628985583</v>
      </c>
      <c r="I698" s="23">
        <f t="shared" si="40"/>
        <v>0.41234925248862253</v>
      </c>
    </row>
    <row r="699" spans="1:11" s="8" customFormat="1" ht="18" hidden="1">
      <c r="A699" s="8" t="str">
        <f t="shared" si="41"/>
        <v>b</v>
      </c>
      <c r="B699" s="19" t="s">
        <v>5</v>
      </c>
      <c r="C699" s="20" t="s">
        <v>9</v>
      </c>
      <c r="D699" s="24">
        <f t="shared" si="43"/>
        <v>0</v>
      </c>
      <c r="E699" s="24">
        <f t="shared" si="43"/>
        <v>0</v>
      </c>
      <c r="F699" s="17">
        <f t="shared" si="43"/>
        <v>0</v>
      </c>
      <c r="G699" s="17">
        <f t="shared" si="43"/>
        <v>0</v>
      </c>
      <c r="H699" s="26">
        <f t="shared" si="42"/>
        <v>0</v>
      </c>
      <c r="I699" s="26">
        <f t="shared" si="40"/>
        <v>0</v>
      </c>
    </row>
    <row r="700" spans="1:11" s="8" customFormat="1" ht="18" hidden="1">
      <c r="A700" s="8" t="str">
        <f t="shared" si="41"/>
        <v>b</v>
      </c>
      <c r="B700" s="19" t="s">
        <v>5</v>
      </c>
      <c r="C700" s="20" t="s">
        <v>10</v>
      </c>
      <c r="D700" s="24">
        <f t="shared" si="43"/>
        <v>0</v>
      </c>
      <c r="E700" s="24">
        <f t="shared" si="43"/>
        <v>0</v>
      </c>
      <c r="F700" s="17">
        <f t="shared" si="43"/>
        <v>0</v>
      </c>
      <c r="G700" s="17">
        <f t="shared" si="43"/>
        <v>0</v>
      </c>
      <c r="H700" s="26">
        <f t="shared" si="42"/>
        <v>0</v>
      </c>
      <c r="I700" s="26">
        <f t="shared" si="40"/>
        <v>0</v>
      </c>
    </row>
    <row r="701" spans="1:11" s="8" customFormat="1" ht="18" hidden="1">
      <c r="A701" s="8" t="str">
        <f t="shared" si="41"/>
        <v>b</v>
      </c>
      <c r="B701" s="19" t="s">
        <v>5</v>
      </c>
      <c r="C701" s="20" t="s">
        <v>11</v>
      </c>
      <c r="D701" s="24">
        <f t="shared" si="43"/>
        <v>0</v>
      </c>
      <c r="E701" s="24">
        <f t="shared" si="43"/>
        <v>0</v>
      </c>
      <c r="F701" s="17">
        <f t="shared" si="43"/>
        <v>0</v>
      </c>
      <c r="G701" s="17">
        <f t="shared" si="43"/>
        <v>0</v>
      </c>
      <c r="H701" s="26">
        <f t="shared" si="42"/>
        <v>0</v>
      </c>
      <c r="I701" s="26">
        <f t="shared" si="40"/>
        <v>0</v>
      </c>
    </row>
    <row r="702" spans="1:11" s="8" customFormat="1" ht="18">
      <c r="A702" s="8" t="str">
        <f t="shared" si="41"/>
        <v>a</v>
      </c>
      <c r="B702" s="19" t="s">
        <v>5</v>
      </c>
      <c r="C702" s="20" t="s">
        <v>12</v>
      </c>
      <c r="D702" s="21">
        <f t="shared" si="43"/>
        <v>616632</v>
      </c>
      <c r="E702" s="21">
        <f t="shared" si="43"/>
        <v>615080.67800000007</v>
      </c>
      <c r="F702" s="17">
        <f t="shared" si="43"/>
        <v>341205.48599999998</v>
      </c>
      <c r="G702" s="17">
        <f t="shared" si="43"/>
        <v>339750.18343000003</v>
      </c>
      <c r="H702" s="23">
        <f t="shared" si="42"/>
        <v>0.99573482071739039</v>
      </c>
      <c r="I702" s="23">
        <f t="shared" si="40"/>
        <v>0.55236686109980515</v>
      </c>
    </row>
    <row r="703" spans="1:11" s="8" customFormat="1" ht="18">
      <c r="A703" s="8" t="str">
        <f t="shared" si="41"/>
        <v>a</v>
      </c>
      <c r="B703" s="19" t="s">
        <v>5</v>
      </c>
      <c r="C703" s="20" t="s">
        <v>13</v>
      </c>
      <c r="D703" s="21">
        <f t="shared" si="43"/>
        <v>665</v>
      </c>
      <c r="E703" s="21">
        <f t="shared" si="43"/>
        <v>294.88800000000003</v>
      </c>
      <c r="F703" s="17">
        <f t="shared" si="43"/>
        <v>71.3</v>
      </c>
      <c r="G703" s="17">
        <f t="shared" si="43"/>
        <v>62.56091</v>
      </c>
      <c r="H703" s="23">
        <f t="shared" si="42"/>
        <v>0.87743211781206176</v>
      </c>
      <c r="I703" s="23">
        <f t="shared" si="40"/>
        <v>0.21215142698244754</v>
      </c>
    </row>
    <row r="704" spans="1:11" s="8" customFormat="1" ht="30" hidden="1">
      <c r="A704" s="8" t="str">
        <f t="shared" si="41"/>
        <v>b</v>
      </c>
      <c r="B704" s="14" t="s">
        <v>5</v>
      </c>
      <c r="C704" s="27" t="s">
        <v>14</v>
      </c>
      <c r="D704" s="28">
        <f t="shared" si="43"/>
        <v>0</v>
      </c>
      <c r="E704" s="28">
        <f t="shared" si="43"/>
        <v>0</v>
      </c>
      <c r="F704" s="17">
        <f t="shared" si="43"/>
        <v>0</v>
      </c>
      <c r="G704" s="17">
        <f t="shared" si="43"/>
        <v>0</v>
      </c>
      <c r="H704" s="30">
        <f t="shared" si="42"/>
        <v>0</v>
      </c>
      <c r="I704" s="30">
        <f t="shared" si="40"/>
        <v>0</v>
      </c>
    </row>
    <row r="705" spans="1:11" s="8" customFormat="1" ht="15.75" hidden="1">
      <c r="A705" s="8" t="str">
        <f t="shared" si="41"/>
        <v>b</v>
      </c>
      <c r="B705" s="14" t="s">
        <v>5</v>
      </c>
      <c r="C705" s="27" t="s">
        <v>15</v>
      </c>
      <c r="D705" s="28">
        <f t="shared" si="43"/>
        <v>0</v>
      </c>
      <c r="E705" s="28">
        <f t="shared" si="43"/>
        <v>0</v>
      </c>
      <c r="F705" s="17">
        <f t="shared" si="43"/>
        <v>0</v>
      </c>
      <c r="G705" s="17">
        <f t="shared" si="43"/>
        <v>0</v>
      </c>
      <c r="H705" s="30">
        <f t="shared" si="42"/>
        <v>0</v>
      </c>
      <c r="I705" s="30">
        <f t="shared" si="40"/>
        <v>0</v>
      </c>
    </row>
    <row r="706" spans="1:11" s="8" customFormat="1" ht="18.75" thickBot="1">
      <c r="A706" s="8" t="str">
        <f t="shared" si="41"/>
        <v>a</v>
      </c>
      <c r="B706" s="31" t="s">
        <v>5</v>
      </c>
      <c r="C706" s="32" t="s">
        <v>16</v>
      </c>
      <c r="D706" s="33">
        <f t="shared" si="43"/>
        <v>0</v>
      </c>
      <c r="E706" s="33">
        <f t="shared" si="43"/>
        <v>111.402</v>
      </c>
      <c r="F706" s="17">
        <f t="shared" si="43"/>
        <v>111.402</v>
      </c>
      <c r="G706" s="17">
        <f t="shared" si="43"/>
        <v>111.38396</v>
      </c>
      <c r="H706" s="35">
        <f t="shared" si="42"/>
        <v>0.99983806394858266</v>
      </c>
      <c r="I706" s="35">
        <f t="shared" si="40"/>
        <v>0.99983806394858266</v>
      </c>
    </row>
    <row r="707" spans="1:11" s="8" customFormat="1" ht="33" thickTop="1" thickBot="1">
      <c r="A707" s="8" t="str">
        <f t="shared" si="41"/>
        <v>a</v>
      </c>
      <c r="B707" s="9" t="s">
        <v>140</v>
      </c>
      <c r="C707" s="44" t="s">
        <v>141</v>
      </c>
      <c r="D707" s="10">
        <f>D708+D716+D717+D718</f>
        <v>470000</v>
      </c>
      <c r="E707" s="10">
        <f>E708+E716+E717+E718</f>
        <v>470000</v>
      </c>
      <c r="F707" s="11">
        <f>F708+F716+F717+F718</f>
        <v>268755.8</v>
      </c>
      <c r="G707" s="11">
        <f>G708+G716+G717+G718</f>
        <v>268741.49511000002</v>
      </c>
      <c r="H707" s="12">
        <f t="shared" si="42"/>
        <v>0.99994677365102458</v>
      </c>
      <c r="I707" s="12">
        <f t="shared" ref="I707:I770" si="44">IF(OR(E707="",E707=0),0,G707/E707)</f>
        <v>0.5717904151276596</v>
      </c>
      <c r="K707" s="13"/>
    </row>
    <row r="708" spans="1:11" s="8" customFormat="1" ht="18.75" thickTop="1">
      <c r="A708" s="8" t="str">
        <f t="shared" ref="A708:A771" si="45">IF((E708+F708+G708)&gt;0,"a","b")</f>
        <v>a</v>
      </c>
      <c r="B708" s="14" t="s">
        <v>5</v>
      </c>
      <c r="C708" s="15" t="s">
        <v>6</v>
      </c>
      <c r="D708" s="16">
        <f>D709+D710+D711+D712+D713+D714+D715</f>
        <v>470000</v>
      </c>
      <c r="E708" s="16">
        <f>E709+E710+E711+E712+E713+E714+E715</f>
        <v>470000</v>
      </c>
      <c r="F708" s="17">
        <f>F709+F710+F711+F712+F713+F714+F715</f>
        <v>268755.8</v>
      </c>
      <c r="G708" s="17">
        <f>G709+G710+G711+G712+G713+G714+G715</f>
        <v>268741.49511000002</v>
      </c>
      <c r="H708" s="18">
        <f t="shared" ref="H708:H771" si="46">IF(OR(F708="",F708=0),0,G708/F708)</f>
        <v>0.99994677365102458</v>
      </c>
      <c r="I708" s="18">
        <f t="shared" si="44"/>
        <v>0.5717904151276596</v>
      </c>
      <c r="K708" s="13"/>
    </row>
    <row r="709" spans="1:11" s="8" customFormat="1" ht="18" hidden="1">
      <c r="A709" s="8" t="str">
        <f t="shared" si="45"/>
        <v>b</v>
      </c>
      <c r="B709" s="19" t="s">
        <v>5</v>
      </c>
      <c r="C709" s="20" t="s">
        <v>7</v>
      </c>
      <c r="D709" s="24">
        <v>0</v>
      </c>
      <c r="E709" s="24">
        <v>0</v>
      </c>
      <c r="F709" s="25">
        <v>0</v>
      </c>
      <c r="G709" s="25">
        <v>0</v>
      </c>
      <c r="H709" s="26">
        <f t="shared" si="46"/>
        <v>0</v>
      </c>
      <c r="I709" s="26">
        <f t="shared" si="44"/>
        <v>0</v>
      </c>
      <c r="K709" s="13"/>
    </row>
    <row r="710" spans="1:11" s="8" customFormat="1" ht="18">
      <c r="A710" s="8" t="str">
        <f t="shared" si="45"/>
        <v>a</v>
      </c>
      <c r="B710" s="19" t="s">
        <v>5</v>
      </c>
      <c r="C710" s="20" t="s">
        <v>8</v>
      </c>
      <c r="D710" s="21">
        <v>3000</v>
      </c>
      <c r="E710" s="21">
        <f>2745000/1000</f>
        <v>2745</v>
      </c>
      <c r="F710" s="22">
        <v>1245</v>
      </c>
      <c r="G710" s="22">
        <v>1230.8107199999999</v>
      </c>
      <c r="H710" s="23">
        <f t="shared" si="46"/>
        <v>0.98860298795180723</v>
      </c>
      <c r="I710" s="23">
        <f t="shared" si="44"/>
        <v>0.44838277595628412</v>
      </c>
      <c r="K710" s="13"/>
    </row>
    <row r="711" spans="1:11" s="8" customFormat="1" ht="18" hidden="1">
      <c r="A711" s="8" t="str">
        <f t="shared" si="45"/>
        <v>b</v>
      </c>
      <c r="B711" s="19" t="s">
        <v>5</v>
      </c>
      <c r="C711" s="20" t="s">
        <v>9</v>
      </c>
      <c r="D711" s="24">
        <v>0</v>
      </c>
      <c r="E711" s="24">
        <v>0</v>
      </c>
      <c r="F711" s="25">
        <v>0</v>
      </c>
      <c r="G711" s="25">
        <v>0</v>
      </c>
      <c r="H711" s="26">
        <f t="shared" si="46"/>
        <v>0</v>
      </c>
      <c r="I711" s="26">
        <f t="shared" si="44"/>
        <v>0</v>
      </c>
      <c r="K711" s="13"/>
    </row>
    <row r="712" spans="1:11" s="8" customFormat="1" ht="18" hidden="1">
      <c r="A712" s="8" t="str">
        <f t="shared" si="45"/>
        <v>b</v>
      </c>
      <c r="B712" s="19" t="s">
        <v>5</v>
      </c>
      <c r="C712" s="20" t="s">
        <v>10</v>
      </c>
      <c r="D712" s="24">
        <v>0</v>
      </c>
      <c r="E712" s="24">
        <v>0</v>
      </c>
      <c r="F712" s="25">
        <v>0</v>
      </c>
      <c r="G712" s="25">
        <v>0</v>
      </c>
      <c r="H712" s="26">
        <f t="shared" si="46"/>
        <v>0</v>
      </c>
      <c r="I712" s="26">
        <f t="shared" si="44"/>
        <v>0</v>
      </c>
      <c r="K712" s="13"/>
    </row>
    <row r="713" spans="1:11" s="8" customFormat="1" ht="18" hidden="1">
      <c r="A713" s="8" t="str">
        <f t="shared" si="45"/>
        <v>b</v>
      </c>
      <c r="B713" s="19" t="s">
        <v>5</v>
      </c>
      <c r="C713" s="20" t="s">
        <v>11</v>
      </c>
      <c r="D713" s="24">
        <v>0</v>
      </c>
      <c r="E713" s="24">
        <v>0</v>
      </c>
      <c r="F713" s="25">
        <v>0</v>
      </c>
      <c r="G713" s="25">
        <v>0</v>
      </c>
      <c r="H713" s="26">
        <f t="shared" si="46"/>
        <v>0</v>
      </c>
      <c r="I713" s="26">
        <f t="shared" si="44"/>
        <v>0</v>
      </c>
      <c r="K713" s="13"/>
    </row>
    <row r="714" spans="1:11" s="8" customFormat="1" ht="18.75" thickBot="1">
      <c r="A714" s="8" t="str">
        <f t="shared" si="45"/>
        <v>a</v>
      </c>
      <c r="B714" s="19" t="s">
        <v>5</v>
      </c>
      <c r="C714" s="20" t="s">
        <v>12</v>
      </c>
      <c r="D714" s="21">
        <v>467000</v>
      </c>
      <c r="E714" s="21">
        <f>467255000/1000</f>
        <v>467255</v>
      </c>
      <c r="F714" s="22">
        <v>267510.8</v>
      </c>
      <c r="G714" s="22">
        <v>267510.68439000001</v>
      </c>
      <c r="H714" s="23">
        <f t="shared" si="46"/>
        <v>0.99999956783053257</v>
      </c>
      <c r="I714" s="23">
        <f t="shared" si="44"/>
        <v>0.5725154024890049</v>
      </c>
      <c r="K714" s="13"/>
    </row>
    <row r="715" spans="1:11" s="8" customFormat="1" ht="18.75" hidden="1" thickBot="1">
      <c r="A715" s="8" t="str">
        <f t="shared" si="45"/>
        <v>b</v>
      </c>
      <c r="B715" s="19" t="s">
        <v>5</v>
      </c>
      <c r="C715" s="20" t="s">
        <v>13</v>
      </c>
      <c r="D715" s="24">
        <v>0</v>
      </c>
      <c r="E715" s="24">
        <v>0</v>
      </c>
      <c r="F715" s="25">
        <v>0</v>
      </c>
      <c r="G715" s="25">
        <v>0</v>
      </c>
      <c r="H715" s="26">
        <f t="shared" si="46"/>
        <v>0</v>
      </c>
      <c r="I715" s="26">
        <f t="shared" si="44"/>
        <v>0</v>
      </c>
      <c r="K715" s="13"/>
    </row>
    <row r="716" spans="1:11" s="8" customFormat="1" ht="30.75" hidden="1" thickBot="1">
      <c r="A716" s="8" t="str">
        <f t="shared" si="45"/>
        <v>b</v>
      </c>
      <c r="B716" s="14" t="s">
        <v>5</v>
      </c>
      <c r="C716" s="27" t="s">
        <v>14</v>
      </c>
      <c r="D716" s="28">
        <v>0</v>
      </c>
      <c r="E716" s="28">
        <v>0</v>
      </c>
      <c r="F716" s="29">
        <v>0</v>
      </c>
      <c r="G716" s="29">
        <v>0</v>
      </c>
      <c r="H716" s="30">
        <f t="shared" si="46"/>
        <v>0</v>
      </c>
      <c r="I716" s="30">
        <f t="shared" si="44"/>
        <v>0</v>
      </c>
      <c r="K716" s="13"/>
    </row>
    <row r="717" spans="1:11" s="8" customFormat="1" ht="15.75" hidden="1" thickBot="1">
      <c r="A717" s="8" t="str">
        <f t="shared" si="45"/>
        <v>b</v>
      </c>
      <c r="B717" s="14" t="s">
        <v>5</v>
      </c>
      <c r="C717" s="27" t="s">
        <v>15</v>
      </c>
      <c r="D717" s="28">
        <v>0</v>
      </c>
      <c r="E717" s="28">
        <v>0</v>
      </c>
      <c r="F717" s="29">
        <v>0</v>
      </c>
      <c r="G717" s="29">
        <v>0</v>
      </c>
      <c r="H717" s="30">
        <f t="shared" si="46"/>
        <v>0</v>
      </c>
      <c r="I717" s="30">
        <f t="shared" si="44"/>
        <v>0</v>
      </c>
      <c r="K717" s="13"/>
    </row>
    <row r="718" spans="1:11" s="8" customFormat="1" ht="15.75" hidden="1" thickBot="1">
      <c r="A718" s="8" t="str">
        <f t="shared" si="45"/>
        <v>b</v>
      </c>
      <c r="B718" s="31" t="s">
        <v>5</v>
      </c>
      <c r="C718" s="40" t="s">
        <v>16</v>
      </c>
      <c r="D718" s="41">
        <v>0</v>
      </c>
      <c r="E718" s="41">
        <v>0</v>
      </c>
      <c r="F718" s="42">
        <v>0</v>
      </c>
      <c r="G718" s="42">
        <v>0</v>
      </c>
      <c r="H718" s="43">
        <f t="shared" si="46"/>
        <v>0</v>
      </c>
      <c r="I718" s="43">
        <f t="shared" si="44"/>
        <v>0</v>
      </c>
      <c r="K718" s="13"/>
    </row>
    <row r="719" spans="1:11" s="8" customFormat="1" ht="33" thickTop="1" thickBot="1">
      <c r="A719" s="8" t="str">
        <f t="shared" si="45"/>
        <v>a</v>
      </c>
      <c r="B719" s="9" t="s">
        <v>142</v>
      </c>
      <c r="C719" s="44" t="s">
        <v>143</v>
      </c>
      <c r="D719" s="10">
        <f t="shared" ref="D719:D730" si="47">D731+D743+D767+D779+D791+D803+D839+D887+D935+D971+D983</f>
        <v>52362</v>
      </c>
      <c r="E719" s="10">
        <f t="shared" ref="E719:G730" si="48">E731+E743+E767+E779+E791+E803+E839+E887+E935+E971+E983+E995</f>
        <v>55032.735999999997</v>
      </c>
      <c r="F719" s="11">
        <f t="shared" si="48"/>
        <v>23784.341</v>
      </c>
      <c r="G719" s="11">
        <f t="shared" si="48"/>
        <v>23700.58309</v>
      </c>
      <c r="H719" s="12">
        <f t="shared" si="46"/>
        <v>0.99647844310674827</v>
      </c>
      <c r="I719" s="12">
        <f t="shared" si="44"/>
        <v>0.43066336171256325</v>
      </c>
    </row>
    <row r="720" spans="1:11" s="8" customFormat="1" ht="18.75" thickTop="1">
      <c r="A720" s="8" t="str">
        <f t="shared" si="45"/>
        <v>a</v>
      </c>
      <c r="B720" s="14" t="s">
        <v>5</v>
      </c>
      <c r="C720" s="15" t="s">
        <v>6</v>
      </c>
      <c r="D720" s="16">
        <f t="shared" si="47"/>
        <v>52362</v>
      </c>
      <c r="E720" s="16">
        <f t="shared" si="48"/>
        <v>55032.735999999997</v>
      </c>
      <c r="F720" s="17">
        <f t="shared" si="48"/>
        <v>23784.341</v>
      </c>
      <c r="G720" s="17">
        <f t="shared" si="48"/>
        <v>23700.58309</v>
      </c>
      <c r="H720" s="18">
        <f t="shared" si="46"/>
        <v>0.99647844310674827</v>
      </c>
      <c r="I720" s="18">
        <f t="shared" si="44"/>
        <v>0.43066336171256325</v>
      </c>
    </row>
    <row r="721" spans="1:9" s="8" customFormat="1" ht="18" hidden="1">
      <c r="A721" s="8" t="str">
        <f t="shared" si="45"/>
        <v>b</v>
      </c>
      <c r="B721" s="19" t="s">
        <v>5</v>
      </c>
      <c r="C721" s="20" t="s">
        <v>7</v>
      </c>
      <c r="D721" s="24">
        <f t="shared" si="47"/>
        <v>0</v>
      </c>
      <c r="E721" s="24">
        <f t="shared" si="48"/>
        <v>0</v>
      </c>
      <c r="F721" s="17">
        <f t="shared" si="48"/>
        <v>0</v>
      </c>
      <c r="G721" s="17">
        <f t="shared" si="48"/>
        <v>0</v>
      </c>
      <c r="H721" s="26">
        <f t="shared" si="46"/>
        <v>0</v>
      </c>
      <c r="I721" s="26">
        <f t="shared" si="44"/>
        <v>0</v>
      </c>
    </row>
    <row r="722" spans="1:9" s="8" customFormat="1" ht="18">
      <c r="A722" s="8" t="str">
        <f t="shared" si="45"/>
        <v>a</v>
      </c>
      <c r="B722" s="19" t="s">
        <v>5</v>
      </c>
      <c r="C722" s="20" t="s">
        <v>8</v>
      </c>
      <c r="D722" s="21">
        <f t="shared" si="47"/>
        <v>14363</v>
      </c>
      <c r="E722" s="21">
        <f t="shared" si="48"/>
        <v>18271.395</v>
      </c>
      <c r="F722" s="17">
        <f t="shared" si="48"/>
        <v>7654.12</v>
      </c>
      <c r="G722" s="17">
        <f t="shared" si="48"/>
        <v>7604.3540699999994</v>
      </c>
      <c r="H722" s="23">
        <f t="shared" si="46"/>
        <v>0.99349815132242503</v>
      </c>
      <c r="I722" s="23">
        <f t="shared" si="44"/>
        <v>0.41618902497592541</v>
      </c>
    </row>
    <row r="723" spans="1:9" s="8" customFormat="1" ht="18" hidden="1">
      <c r="A723" s="8" t="str">
        <f t="shared" si="45"/>
        <v>b</v>
      </c>
      <c r="B723" s="19" t="s">
        <v>5</v>
      </c>
      <c r="C723" s="20" t="s">
        <v>9</v>
      </c>
      <c r="D723" s="24">
        <f t="shared" si="47"/>
        <v>0</v>
      </c>
      <c r="E723" s="24">
        <f t="shared" si="48"/>
        <v>0</v>
      </c>
      <c r="F723" s="17">
        <f t="shared" si="48"/>
        <v>0</v>
      </c>
      <c r="G723" s="17">
        <f t="shared" si="48"/>
        <v>0</v>
      </c>
      <c r="H723" s="26">
        <f t="shared" si="46"/>
        <v>0</v>
      </c>
      <c r="I723" s="26">
        <f t="shared" si="44"/>
        <v>0</v>
      </c>
    </row>
    <row r="724" spans="1:9" s="8" customFormat="1" ht="18" hidden="1">
      <c r="A724" s="8" t="str">
        <f t="shared" si="45"/>
        <v>b</v>
      </c>
      <c r="B724" s="19" t="s">
        <v>5</v>
      </c>
      <c r="C724" s="20" t="s">
        <v>10</v>
      </c>
      <c r="D724" s="24">
        <f t="shared" si="47"/>
        <v>0</v>
      </c>
      <c r="E724" s="24">
        <f t="shared" si="48"/>
        <v>0</v>
      </c>
      <c r="F724" s="17">
        <f t="shared" si="48"/>
        <v>0</v>
      </c>
      <c r="G724" s="17">
        <f t="shared" si="48"/>
        <v>0</v>
      </c>
      <c r="H724" s="26">
        <f t="shared" si="46"/>
        <v>0</v>
      </c>
      <c r="I724" s="26">
        <f t="shared" si="44"/>
        <v>0</v>
      </c>
    </row>
    <row r="725" spans="1:9" s="8" customFormat="1" ht="18" hidden="1">
      <c r="A725" s="8" t="str">
        <f t="shared" si="45"/>
        <v>b</v>
      </c>
      <c r="B725" s="19" t="s">
        <v>5</v>
      </c>
      <c r="C725" s="20" t="s">
        <v>11</v>
      </c>
      <c r="D725" s="24">
        <f t="shared" si="47"/>
        <v>0</v>
      </c>
      <c r="E725" s="24">
        <f t="shared" si="48"/>
        <v>0</v>
      </c>
      <c r="F725" s="17">
        <f t="shared" si="48"/>
        <v>0</v>
      </c>
      <c r="G725" s="17">
        <f t="shared" si="48"/>
        <v>0</v>
      </c>
      <c r="H725" s="26">
        <f t="shared" si="46"/>
        <v>0</v>
      </c>
      <c r="I725" s="26">
        <f t="shared" si="44"/>
        <v>0</v>
      </c>
    </row>
    <row r="726" spans="1:9" s="8" customFormat="1" ht="18">
      <c r="A726" s="8" t="str">
        <f t="shared" si="45"/>
        <v>a</v>
      </c>
      <c r="B726" s="19" t="s">
        <v>5</v>
      </c>
      <c r="C726" s="20" t="s">
        <v>12</v>
      </c>
      <c r="D726" s="21">
        <f t="shared" si="47"/>
        <v>37999</v>
      </c>
      <c r="E726" s="21">
        <f t="shared" si="48"/>
        <v>36755.841</v>
      </c>
      <c r="F726" s="17">
        <f t="shared" si="48"/>
        <v>17487.760999999999</v>
      </c>
      <c r="G726" s="17">
        <f t="shared" si="48"/>
        <v>16095.829020000003</v>
      </c>
      <c r="H726" s="23">
        <f t="shared" si="46"/>
        <v>0.92040536349965008</v>
      </c>
      <c r="I726" s="23">
        <f t="shared" si="44"/>
        <v>0.4379121408213732</v>
      </c>
    </row>
    <row r="727" spans="1:9" s="8" customFormat="1" ht="18.75" thickBot="1">
      <c r="A727" s="8" t="str">
        <f t="shared" si="45"/>
        <v>a</v>
      </c>
      <c r="B727" s="19" t="s">
        <v>5</v>
      </c>
      <c r="C727" s="20" t="s">
        <v>13</v>
      </c>
      <c r="D727" s="24">
        <f t="shared" si="47"/>
        <v>0</v>
      </c>
      <c r="E727" s="24">
        <f t="shared" si="48"/>
        <v>5.5</v>
      </c>
      <c r="F727" s="17">
        <f t="shared" si="48"/>
        <v>5.5</v>
      </c>
      <c r="G727" s="17">
        <f t="shared" si="48"/>
        <v>0.4</v>
      </c>
      <c r="H727" s="26">
        <f t="shared" si="46"/>
        <v>7.2727272727272738E-2</v>
      </c>
      <c r="I727" s="26">
        <f t="shared" si="44"/>
        <v>7.2727272727272738E-2</v>
      </c>
    </row>
    <row r="728" spans="1:9" s="8" customFormat="1" ht="30.75" hidden="1" thickBot="1">
      <c r="A728" s="8" t="str">
        <f t="shared" si="45"/>
        <v>b</v>
      </c>
      <c r="B728" s="14" t="s">
        <v>5</v>
      </c>
      <c r="C728" s="27" t="s">
        <v>14</v>
      </c>
      <c r="D728" s="28">
        <f t="shared" si="47"/>
        <v>0</v>
      </c>
      <c r="E728" s="28">
        <f t="shared" si="48"/>
        <v>0</v>
      </c>
      <c r="F728" s="17">
        <f t="shared" si="48"/>
        <v>0</v>
      </c>
      <c r="G728" s="17">
        <f t="shared" si="48"/>
        <v>0</v>
      </c>
      <c r="H728" s="30">
        <f t="shared" si="46"/>
        <v>0</v>
      </c>
      <c r="I728" s="30">
        <f t="shared" si="44"/>
        <v>0</v>
      </c>
    </row>
    <row r="729" spans="1:9" s="8" customFormat="1" ht="16.5" hidden="1" thickBot="1">
      <c r="A729" s="8" t="str">
        <f t="shared" si="45"/>
        <v>b</v>
      </c>
      <c r="B729" s="14" t="s">
        <v>5</v>
      </c>
      <c r="C729" s="27" t="s">
        <v>15</v>
      </c>
      <c r="D729" s="28">
        <f t="shared" si="47"/>
        <v>0</v>
      </c>
      <c r="E729" s="28">
        <f t="shared" si="48"/>
        <v>0</v>
      </c>
      <c r="F729" s="17">
        <f t="shared" si="48"/>
        <v>0</v>
      </c>
      <c r="G729" s="17">
        <f t="shared" si="48"/>
        <v>0</v>
      </c>
      <c r="H729" s="30">
        <f t="shared" si="46"/>
        <v>0</v>
      </c>
      <c r="I729" s="30">
        <f t="shared" si="44"/>
        <v>0</v>
      </c>
    </row>
    <row r="730" spans="1:9" s="8" customFormat="1" ht="16.5" hidden="1" thickBot="1">
      <c r="A730" s="8" t="str">
        <f t="shared" si="45"/>
        <v>b</v>
      </c>
      <c r="B730" s="31" t="s">
        <v>5</v>
      </c>
      <c r="C730" s="40" t="s">
        <v>16</v>
      </c>
      <c r="D730" s="41">
        <f t="shared" si="47"/>
        <v>0</v>
      </c>
      <c r="E730" s="41">
        <f t="shared" si="48"/>
        <v>0</v>
      </c>
      <c r="F730" s="17">
        <f t="shared" si="48"/>
        <v>0</v>
      </c>
      <c r="G730" s="17">
        <f t="shared" si="48"/>
        <v>0</v>
      </c>
      <c r="H730" s="43">
        <f t="shared" si="46"/>
        <v>0</v>
      </c>
      <c r="I730" s="43">
        <f t="shared" si="44"/>
        <v>0</v>
      </c>
    </row>
    <row r="731" spans="1:9" s="8" customFormat="1" ht="33" thickTop="1" thickBot="1">
      <c r="A731" s="8" t="str">
        <f t="shared" si="45"/>
        <v>a</v>
      </c>
      <c r="B731" s="9" t="s">
        <v>144</v>
      </c>
      <c r="C731" s="44" t="s">
        <v>145</v>
      </c>
      <c r="D731" s="10">
        <f>D732+D740+D741+D742</f>
        <v>2000</v>
      </c>
      <c r="E731" s="10">
        <f>E732+E740+E741+E742</f>
        <v>1770</v>
      </c>
      <c r="F731" s="11">
        <f>F732+F740+F741+F742</f>
        <v>735.4</v>
      </c>
      <c r="G731" s="11">
        <f>G732+G740+G741+G742</f>
        <v>725.673</v>
      </c>
      <c r="H731" s="12">
        <f t="shared" si="46"/>
        <v>0.98677318466140884</v>
      </c>
      <c r="I731" s="12">
        <f t="shared" si="44"/>
        <v>0.40998474576271188</v>
      </c>
    </row>
    <row r="732" spans="1:9" s="8" customFormat="1" ht="18.75" thickTop="1">
      <c r="A732" s="8" t="str">
        <f t="shared" si="45"/>
        <v>a</v>
      </c>
      <c r="B732" s="14" t="s">
        <v>5</v>
      </c>
      <c r="C732" s="15" t="s">
        <v>6</v>
      </c>
      <c r="D732" s="16">
        <f>D733+D734+D735+D736+D737+D738+D739</f>
        <v>2000</v>
      </c>
      <c r="E732" s="16">
        <f>E733+E734+E735+E736+E737+E738+E739</f>
        <v>1770</v>
      </c>
      <c r="F732" s="17">
        <f>F733+F734+F735+F736+F737+F738+F739</f>
        <v>735.4</v>
      </c>
      <c r="G732" s="17">
        <f>G733+G734+G735+G736+G737+G738+G739</f>
        <v>725.673</v>
      </c>
      <c r="H732" s="18">
        <f t="shared" si="46"/>
        <v>0.98677318466140884</v>
      </c>
      <c r="I732" s="18">
        <f t="shared" si="44"/>
        <v>0.40998474576271188</v>
      </c>
    </row>
    <row r="733" spans="1:9" s="8" customFormat="1" ht="18" hidden="1">
      <c r="A733" s="8" t="str">
        <f t="shared" si="45"/>
        <v>b</v>
      </c>
      <c r="B733" s="19" t="s">
        <v>5</v>
      </c>
      <c r="C733" s="20" t="s">
        <v>7</v>
      </c>
      <c r="D733" s="24">
        <v>0</v>
      </c>
      <c r="E733" s="24">
        <v>0</v>
      </c>
      <c r="F733" s="25">
        <v>0</v>
      </c>
      <c r="G733" s="25">
        <v>0</v>
      </c>
      <c r="H733" s="26">
        <f t="shared" si="46"/>
        <v>0</v>
      </c>
      <c r="I733" s="26">
        <f t="shared" si="44"/>
        <v>0</v>
      </c>
    </row>
    <row r="734" spans="1:9" s="8" customFormat="1" ht="18.75" thickBot="1">
      <c r="A734" s="8" t="str">
        <f t="shared" si="45"/>
        <v>a</v>
      </c>
      <c r="B734" s="19" t="s">
        <v>5</v>
      </c>
      <c r="C734" s="20" t="s">
        <v>8</v>
      </c>
      <c r="D734" s="21">
        <v>2000</v>
      </c>
      <c r="E734" s="21">
        <v>1770</v>
      </c>
      <c r="F734" s="22">
        <v>735.4</v>
      </c>
      <c r="G734" s="22">
        <v>725.673</v>
      </c>
      <c r="H734" s="23">
        <f t="shared" si="46"/>
        <v>0.98677318466140884</v>
      </c>
      <c r="I734" s="23">
        <f t="shared" si="44"/>
        <v>0.40998474576271188</v>
      </c>
    </row>
    <row r="735" spans="1:9" s="8" customFormat="1" ht="18.75" hidden="1" thickBot="1">
      <c r="A735" s="8" t="str">
        <f t="shared" si="45"/>
        <v>b</v>
      </c>
      <c r="B735" s="19" t="s">
        <v>5</v>
      </c>
      <c r="C735" s="20" t="s">
        <v>9</v>
      </c>
      <c r="D735" s="24">
        <v>0</v>
      </c>
      <c r="E735" s="24">
        <v>0</v>
      </c>
      <c r="F735" s="25">
        <v>0</v>
      </c>
      <c r="G735" s="25">
        <v>0</v>
      </c>
      <c r="H735" s="26">
        <f t="shared" si="46"/>
        <v>0</v>
      </c>
      <c r="I735" s="26">
        <f t="shared" si="44"/>
        <v>0</v>
      </c>
    </row>
    <row r="736" spans="1:9" s="8" customFormat="1" ht="18.75" hidden="1" thickBot="1">
      <c r="A736" s="8" t="str">
        <f t="shared" si="45"/>
        <v>b</v>
      </c>
      <c r="B736" s="19" t="s">
        <v>5</v>
      </c>
      <c r="C736" s="20" t="s">
        <v>10</v>
      </c>
      <c r="D736" s="24">
        <v>0</v>
      </c>
      <c r="E736" s="24">
        <v>0</v>
      </c>
      <c r="F736" s="25">
        <v>0</v>
      </c>
      <c r="G736" s="25">
        <v>0</v>
      </c>
      <c r="H736" s="26">
        <f t="shared" si="46"/>
        <v>0</v>
      </c>
      <c r="I736" s="26">
        <f t="shared" si="44"/>
        <v>0</v>
      </c>
    </row>
    <row r="737" spans="1:9" s="8" customFormat="1" ht="18.75" hidden="1" thickBot="1">
      <c r="A737" s="8" t="str">
        <f t="shared" si="45"/>
        <v>b</v>
      </c>
      <c r="B737" s="19" t="s">
        <v>5</v>
      </c>
      <c r="C737" s="20" t="s">
        <v>11</v>
      </c>
      <c r="D737" s="24">
        <v>0</v>
      </c>
      <c r="E737" s="24">
        <v>0</v>
      </c>
      <c r="F737" s="25">
        <v>0</v>
      </c>
      <c r="G737" s="25">
        <v>0</v>
      </c>
      <c r="H737" s="26">
        <f t="shared" si="46"/>
        <v>0</v>
      </c>
      <c r="I737" s="26">
        <f t="shared" si="44"/>
        <v>0</v>
      </c>
    </row>
    <row r="738" spans="1:9" s="8" customFormat="1" ht="18.75" hidden="1" thickBot="1">
      <c r="A738" s="8" t="str">
        <f t="shared" si="45"/>
        <v>b</v>
      </c>
      <c r="B738" s="19" t="s">
        <v>5</v>
      </c>
      <c r="C738" s="20" t="s">
        <v>12</v>
      </c>
      <c r="D738" s="24">
        <v>0</v>
      </c>
      <c r="E738" s="24">
        <v>0</v>
      </c>
      <c r="F738" s="25">
        <v>0</v>
      </c>
      <c r="G738" s="25">
        <v>0</v>
      </c>
      <c r="H738" s="26">
        <f t="shared" si="46"/>
        <v>0</v>
      </c>
      <c r="I738" s="26">
        <f t="shared" si="44"/>
        <v>0</v>
      </c>
    </row>
    <row r="739" spans="1:9" s="8" customFormat="1" ht="18.75" hidden="1" thickBot="1">
      <c r="A739" s="8" t="str">
        <f t="shared" si="45"/>
        <v>b</v>
      </c>
      <c r="B739" s="19" t="s">
        <v>5</v>
      </c>
      <c r="C739" s="20" t="s">
        <v>13</v>
      </c>
      <c r="D739" s="24">
        <v>0</v>
      </c>
      <c r="E739" s="24">
        <v>0</v>
      </c>
      <c r="F739" s="25">
        <v>0</v>
      </c>
      <c r="G739" s="25">
        <v>0</v>
      </c>
      <c r="H739" s="26">
        <f t="shared" si="46"/>
        <v>0</v>
      </c>
      <c r="I739" s="26">
        <f t="shared" si="44"/>
        <v>0</v>
      </c>
    </row>
    <row r="740" spans="1:9" s="8" customFormat="1" ht="30.75" hidden="1" thickBot="1">
      <c r="A740" s="8" t="str">
        <f t="shared" si="45"/>
        <v>b</v>
      </c>
      <c r="B740" s="14" t="s">
        <v>5</v>
      </c>
      <c r="C740" s="27" t="s">
        <v>14</v>
      </c>
      <c r="D740" s="28">
        <v>0</v>
      </c>
      <c r="E740" s="28">
        <v>0</v>
      </c>
      <c r="F740" s="29">
        <v>0</v>
      </c>
      <c r="G740" s="29">
        <v>0</v>
      </c>
      <c r="H740" s="30">
        <f t="shared" si="46"/>
        <v>0</v>
      </c>
      <c r="I740" s="30">
        <f t="shared" si="44"/>
        <v>0</v>
      </c>
    </row>
    <row r="741" spans="1:9" s="8" customFormat="1" ht="15.75" hidden="1" thickBot="1">
      <c r="A741" s="8" t="str">
        <f t="shared" si="45"/>
        <v>b</v>
      </c>
      <c r="B741" s="14" t="s">
        <v>5</v>
      </c>
      <c r="C741" s="27" t="s">
        <v>15</v>
      </c>
      <c r="D741" s="28">
        <v>0</v>
      </c>
      <c r="E741" s="28">
        <v>0</v>
      </c>
      <c r="F741" s="29">
        <v>0</v>
      </c>
      <c r="G741" s="29">
        <v>0</v>
      </c>
      <c r="H741" s="30">
        <f t="shared" si="46"/>
        <v>0</v>
      </c>
      <c r="I741" s="30">
        <f t="shared" si="44"/>
        <v>0</v>
      </c>
    </row>
    <row r="742" spans="1:9" s="8" customFormat="1" ht="15.75" hidden="1" thickBot="1">
      <c r="A742" s="8" t="str">
        <f t="shared" si="45"/>
        <v>b</v>
      </c>
      <c r="B742" s="31" t="s">
        <v>5</v>
      </c>
      <c r="C742" s="40" t="s">
        <v>16</v>
      </c>
      <c r="D742" s="41">
        <v>0</v>
      </c>
      <c r="E742" s="41">
        <v>0</v>
      </c>
      <c r="F742" s="42">
        <v>0</v>
      </c>
      <c r="G742" s="42">
        <v>0</v>
      </c>
      <c r="H742" s="43">
        <f t="shared" si="46"/>
        <v>0</v>
      </c>
      <c r="I742" s="43">
        <f t="shared" si="44"/>
        <v>0</v>
      </c>
    </row>
    <row r="743" spans="1:9" s="8" customFormat="1" ht="17.25" thickTop="1" thickBot="1">
      <c r="A743" s="8" t="str">
        <f t="shared" si="45"/>
        <v>a</v>
      </c>
      <c r="B743" s="55" t="s">
        <v>146</v>
      </c>
      <c r="C743" s="44" t="s">
        <v>147</v>
      </c>
      <c r="D743" s="10">
        <f t="shared" ref="D743:G754" si="49">D755</f>
        <v>8340</v>
      </c>
      <c r="E743" s="10">
        <f t="shared" si="49"/>
        <v>10389.902</v>
      </c>
      <c r="F743" s="11">
        <f t="shared" si="49"/>
        <v>5168.5019999999995</v>
      </c>
      <c r="G743" s="11">
        <f t="shared" si="49"/>
        <v>5168.4809199999991</v>
      </c>
      <c r="H743" s="12">
        <f t="shared" si="46"/>
        <v>0.99999592144880656</v>
      </c>
      <c r="I743" s="12">
        <f t="shared" si="44"/>
        <v>0.49745232630683128</v>
      </c>
    </row>
    <row r="744" spans="1:9" s="8" customFormat="1" ht="18.75" thickTop="1">
      <c r="A744" s="8" t="str">
        <f t="shared" si="45"/>
        <v>a</v>
      </c>
      <c r="B744" s="14" t="s">
        <v>5</v>
      </c>
      <c r="C744" s="15" t="s">
        <v>6</v>
      </c>
      <c r="D744" s="16">
        <f t="shared" si="49"/>
        <v>8340</v>
      </c>
      <c r="E744" s="16">
        <f t="shared" si="49"/>
        <v>10389.902</v>
      </c>
      <c r="F744" s="17">
        <f t="shared" si="49"/>
        <v>5168.5019999999995</v>
      </c>
      <c r="G744" s="17">
        <f t="shared" si="49"/>
        <v>5168.4809199999991</v>
      </c>
      <c r="H744" s="18">
        <f t="shared" si="46"/>
        <v>0.99999592144880656</v>
      </c>
      <c r="I744" s="18">
        <f t="shared" si="44"/>
        <v>0.49745232630683128</v>
      </c>
    </row>
    <row r="745" spans="1:9" s="8" customFormat="1" ht="18" hidden="1">
      <c r="A745" s="8" t="str">
        <f t="shared" si="45"/>
        <v>b</v>
      </c>
      <c r="B745" s="19" t="s">
        <v>5</v>
      </c>
      <c r="C745" s="20" t="s">
        <v>7</v>
      </c>
      <c r="D745" s="24">
        <f t="shared" si="49"/>
        <v>0</v>
      </c>
      <c r="E745" s="24">
        <f t="shared" si="49"/>
        <v>0</v>
      </c>
      <c r="F745" s="25">
        <f t="shared" si="49"/>
        <v>0</v>
      </c>
      <c r="G745" s="25">
        <f t="shared" si="49"/>
        <v>0</v>
      </c>
      <c r="H745" s="26">
        <f t="shared" si="46"/>
        <v>0</v>
      </c>
      <c r="I745" s="26">
        <f t="shared" si="44"/>
        <v>0</v>
      </c>
    </row>
    <row r="746" spans="1:9" s="8" customFormat="1" ht="18">
      <c r="A746" s="8" t="str">
        <f t="shared" si="45"/>
        <v>a</v>
      </c>
      <c r="B746" s="19" t="s">
        <v>5</v>
      </c>
      <c r="C746" s="20" t="s">
        <v>8</v>
      </c>
      <c r="D746" s="21">
        <f t="shared" si="49"/>
        <v>5560</v>
      </c>
      <c r="E746" s="21">
        <f t="shared" si="49"/>
        <v>10359.902</v>
      </c>
      <c r="F746" s="22">
        <f t="shared" si="49"/>
        <v>5156.8869999999997</v>
      </c>
      <c r="G746" s="22">
        <f t="shared" si="49"/>
        <v>5156.8714199999995</v>
      </c>
      <c r="H746" s="23">
        <f t="shared" si="46"/>
        <v>0.99999697879747995</v>
      </c>
      <c r="I746" s="23">
        <f t="shared" si="44"/>
        <v>0.49777222023914891</v>
      </c>
    </row>
    <row r="747" spans="1:9" s="8" customFormat="1" ht="18" hidden="1">
      <c r="A747" s="8" t="str">
        <f t="shared" si="45"/>
        <v>b</v>
      </c>
      <c r="B747" s="19" t="s">
        <v>5</v>
      </c>
      <c r="C747" s="20" t="s">
        <v>9</v>
      </c>
      <c r="D747" s="24">
        <f t="shared" si="49"/>
        <v>0</v>
      </c>
      <c r="E747" s="24">
        <f t="shared" si="49"/>
        <v>0</v>
      </c>
      <c r="F747" s="25">
        <f t="shared" si="49"/>
        <v>0</v>
      </c>
      <c r="G747" s="25">
        <f t="shared" si="49"/>
        <v>0</v>
      </c>
      <c r="H747" s="26">
        <f t="shared" si="46"/>
        <v>0</v>
      </c>
      <c r="I747" s="26">
        <f t="shared" si="44"/>
        <v>0</v>
      </c>
    </row>
    <row r="748" spans="1:9" s="8" customFormat="1" ht="18" hidden="1">
      <c r="A748" s="8" t="str">
        <f t="shared" si="45"/>
        <v>b</v>
      </c>
      <c r="B748" s="19" t="s">
        <v>5</v>
      </c>
      <c r="C748" s="20" t="s">
        <v>10</v>
      </c>
      <c r="D748" s="24">
        <f t="shared" si="49"/>
        <v>0</v>
      </c>
      <c r="E748" s="24">
        <f t="shared" si="49"/>
        <v>0</v>
      </c>
      <c r="F748" s="25">
        <f t="shared" si="49"/>
        <v>0</v>
      </c>
      <c r="G748" s="25">
        <f t="shared" si="49"/>
        <v>0</v>
      </c>
      <c r="H748" s="26">
        <f t="shared" si="46"/>
        <v>0</v>
      </c>
      <c r="I748" s="26">
        <f t="shared" si="44"/>
        <v>0</v>
      </c>
    </row>
    <row r="749" spans="1:9" s="8" customFormat="1" ht="18" hidden="1">
      <c r="A749" s="8" t="str">
        <f t="shared" si="45"/>
        <v>b</v>
      </c>
      <c r="B749" s="19" t="s">
        <v>5</v>
      </c>
      <c r="C749" s="20" t="s">
        <v>11</v>
      </c>
      <c r="D749" s="24">
        <f t="shared" si="49"/>
        <v>0</v>
      </c>
      <c r="E749" s="24">
        <f t="shared" si="49"/>
        <v>0</v>
      </c>
      <c r="F749" s="25">
        <f t="shared" si="49"/>
        <v>0</v>
      </c>
      <c r="G749" s="25">
        <f t="shared" si="49"/>
        <v>0</v>
      </c>
      <c r="H749" s="26">
        <f t="shared" si="46"/>
        <v>0</v>
      </c>
      <c r="I749" s="26">
        <f t="shared" si="44"/>
        <v>0</v>
      </c>
    </row>
    <row r="750" spans="1:9" s="8" customFormat="1" ht="18.75" thickBot="1">
      <c r="A750" s="8" t="str">
        <f t="shared" si="45"/>
        <v>a</v>
      </c>
      <c r="B750" s="19" t="s">
        <v>5</v>
      </c>
      <c r="C750" s="20" t="s">
        <v>12</v>
      </c>
      <c r="D750" s="21">
        <f t="shared" si="49"/>
        <v>2780</v>
      </c>
      <c r="E750" s="21">
        <f t="shared" si="49"/>
        <v>30</v>
      </c>
      <c r="F750" s="22">
        <f t="shared" si="49"/>
        <v>11.615</v>
      </c>
      <c r="G750" s="22">
        <f t="shared" si="49"/>
        <v>11.609500000000001</v>
      </c>
      <c r="H750" s="23">
        <f t="shared" si="46"/>
        <v>0.99952647438656916</v>
      </c>
      <c r="I750" s="23">
        <f t="shared" si="44"/>
        <v>0.38698333333333335</v>
      </c>
    </row>
    <row r="751" spans="1:9" s="8" customFormat="1" ht="18.75" hidden="1" thickBot="1">
      <c r="A751" s="8" t="str">
        <f t="shared" si="45"/>
        <v>b</v>
      </c>
      <c r="B751" s="19" t="s">
        <v>5</v>
      </c>
      <c r="C751" s="20" t="s">
        <v>13</v>
      </c>
      <c r="D751" s="24">
        <f t="shared" si="49"/>
        <v>0</v>
      </c>
      <c r="E751" s="24">
        <f t="shared" si="49"/>
        <v>0</v>
      </c>
      <c r="F751" s="25">
        <f t="shared" si="49"/>
        <v>0</v>
      </c>
      <c r="G751" s="25">
        <f t="shared" si="49"/>
        <v>0</v>
      </c>
      <c r="H751" s="26">
        <f t="shared" si="46"/>
        <v>0</v>
      </c>
      <c r="I751" s="26">
        <f t="shared" si="44"/>
        <v>0</v>
      </c>
    </row>
    <row r="752" spans="1:9" s="8" customFormat="1" ht="30.75" hidden="1" thickBot="1">
      <c r="A752" s="8" t="str">
        <f t="shared" si="45"/>
        <v>b</v>
      </c>
      <c r="B752" s="14" t="s">
        <v>5</v>
      </c>
      <c r="C752" s="27" t="s">
        <v>14</v>
      </c>
      <c r="D752" s="28">
        <f t="shared" si="49"/>
        <v>0</v>
      </c>
      <c r="E752" s="28">
        <f t="shared" si="49"/>
        <v>0</v>
      </c>
      <c r="F752" s="29">
        <f t="shared" si="49"/>
        <v>0</v>
      </c>
      <c r="G752" s="29">
        <f t="shared" si="49"/>
        <v>0</v>
      </c>
      <c r="H752" s="30">
        <f t="shared" si="46"/>
        <v>0</v>
      </c>
      <c r="I752" s="30">
        <f t="shared" si="44"/>
        <v>0</v>
      </c>
    </row>
    <row r="753" spans="1:9" s="8" customFormat="1" ht="15.75" hidden="1" thickBot="1">
      <c r="A753" s="8" t="str">
        <f t="shared" si="45"/>
        <v>b</v>
      </c>
      <c r="B753" s="14" t="s">
        <v>5</v>
      </c>
      <c r="C753" s="27" t="s">
        <v>15</v>
      </c>
      <c r="D753" s="28">
        <f t="shared" si="49"/>
        <v>0</v>
      </c>
      <c r="E753" s="28">
        <f t="shared" si="49"/>
        <v>0</v>
      </c>
      <c r="F753" s="29">
        <f t="shared" si="49"/>
        <v>0</v>
      </c>
      <c r="G753" s="29">
        <f t="shared" si="49"/>
        <v>0</v>
      </c>
      <c r="H753" s="30">
        <f t="shared" si="46"/>
        <v>0</v>
      </c>
      <c r="I753" s="30">
        <f t="shared" si="44"/>
        <v>0</v>
      </c>
    </row>
    <row r="754" spans="1:9" s="8" customFormat="1" ht="15.75" hidden="1" thickBot="1">
      <c r="A754" s="8" t="str">
        <f t="shared" si="45"/>
        <v>b</v>
      </c>
      <c r="B754" s="31" t="s">
        <v>5</v>
      </c>
      <c r="C754" s="40" t="s">
        <v>16</v>
      </c>
      <c r="D754" s="41">
        <f t="shared" si="49"/>
        <v>0</v>
      </c>
      <c r="E754" s="41">
        <f t="shared" si="49"/>
        <v>0</v>
      </c>
      <c r="F754" s="42">
        <f t="shared" si="49"/>
        <v>0</v>
      </c>
      <c r="G754" s="42">
        <f t="shared" si="49"/>
        <v>0</v>
      </c>
      <c r="H754" s="43">
        <f t="shared" si="46"/>
        <v>0</v>
      </c>
      <c r="I754" s="43">
        <f t="shared" si="44"/>
        <v>0</v>
      </c>
    </row>
    <row r="755" spans="1:9" s="8" customFormat="1" ht="17.25" thickTop="1" thickBot="1">
      <c r="A755" s="8" t="str">
        <f t="shared" si="45"/>
        <v>a</v>
      </c>
      <c r="B755" s="55" t="s">
        <v>148</v>
      </c>
      <c r="C755" s="44" t="s">
        <v>147</v>
      </c>
      <c r="D755" s="10">
        <f>D756+D764+D765+D766</f>
        <v>8340</v>
      </c>
      <c r="E755" s="10">
        <f>E756+E764+E765+E766</f>
        <v>10389.902</v>
      </c>
      <c r="F755" s="11">
        <f>F756+F764+F765+F766</f>
        <v>5168.5019999999995</v>
      </c>
      <c r="G755" s="11">
        <f>G756+G764+G765+G766</f>
        <v>5168.4809199999991</v>
      </c>
      <c r="H755" s="12">
        <f t="shared" si="46"/>
        <v>0.99999592144880656</v>
      </c>
      <c r="I755" s="12">
        <f t="shared" si="44"/>
        <v>0.49745232630683128</v>
      </c>
    </row>
    <row r="756" spans="1:9" s="8" customFormat="1" ht="18.75" thickTop="1">
      <c r="A756" s="8" t="str">
        <f t="shared" si="45"/>
        <v>a</v>
      </c>
      <c r="B756" s="14" t="s">
        <v>5</v>
      </c>
      <c r="C756" s="15" t="s">
        <v>6</v>
      </c>
      <c r="D756" s="16">
        <f>D757+D758+D759+D760+D761+D762+D763</f>
        <v>8340</v>
      </c>
      <c r="E756" s="16">
        <f>E757+E758+E759+E760+E761+E762+E763</f>
        <v>10389.902</v>
      </c>
      <c r="F756" s="17">
        <f>F757+F758+F759+F760+F761+F762+F763</f>
        <v>5168.5019999999995</v>
      </c>
      <c r="G756" s="17">
        <f>G757+G758+G759+G760+G761+G762+G763</f>
        <v>5168.4809199999991</v>
      </c>
      <c r="H756" s="18">
        <f t="shared" si="46"/>
        <v>0.99999592144880656</v>
      </c>
      <c r="I756" s="18">
        <f t="shared" si="44"/>
        <v>0.49745232630683128</v>
      </c>
    </row>
    <row r="757" spans="1:9" s="8" customFormat="1" ht="18" hidden="1">
      <c r="A757" s="8" t="str">
        <f t="shared" si="45"/>
        <v>b</v>
      </c>
      <c r="B757" s="19" t="s">
        <v>5</v>
      </c>
      <c r="C757" s="20" t="s">
        <v>7</v>
      </c>
      <c r="D757" s="24">
        <v>0</v>
      </c>
      <c r="E757" s="24">
        <v>0</v>
      </c>
      <c r="F757" s="25">
        <v>0</v>
      </c>
      <c r="G757" s="25">
        <v>0</v>
      </c>
      <c r="H757" s="26">
        <f t="shared" si="46"/>
        <v>0</v>
      </c>
      <c r="I757" s="26">
        <f t="shared" si="44"/>
        <v>0</v>
      </c>
    </row>
    <row r="758" spans="1:9" s="8" customFormat="1" ht="18">
      <c r="A758" s="8" t="str">
        <f t="shared" si="45"/>
        <v>a</v>
      </c>
      <c r="B758" s="19" t="s">
        <v>5</v>
      </c>
      <c r="C758" s="20" t="s">
        <v>8</v>
      </c>
      <c r="D758" s="21">
        <v>5560</v>
      </c>
      <c r="E758" s="21">
        <v>10359.902</v>
      </c>
      <c r="F758" s="22">
        <v>5156.8869999999997</v>
      </c>
      <c r="G758" s="22">
        <v>5156.8714199999995</v>
      </c>
      <c r="H758" s="23">
        <f t="shared" si="46"/>
        <v>0.99999697879747995</v>
      </c>
      <c r="I758" s="23">
        <f t="shared" si="44"/>
        <v>0.49777222023914891</v>
      </c>
    </row>
    <row r="759" spans="1:9" s="8" customFormat="1" ht="18" hidden="1">
      <c r="A759" s="8" t="str">
        <f t="shared" si="45"/>
        <v>b</v>
      </c>
      <c r="B759" s="19" t="s">
        <v>5</v>
      </c>
      <c r="C759" s="20" t="s">
        <v>9</v>
      </c>
      <c r="D759" s="24">
        <v>0</v>
      </c>
      <c r="E759" s="24">
        <v>0</v>
      </c>
      <c r="F759" s="25">
        <v>0</v>
      </c>
      <c r="G759" s="25">
        <v>0</v>
      </c>
      <c r="H759" s="26">
        <f t="shared" si="46"/>
        <v>0</v>
      </c>
      <c r="I759" s="26">
        <f t="shared" si="44"/>
        <v>0</v>
      </c>
    </row>
    <row r="760" spans="1:9" s="8" customFormat="1" ht="18" hidden="1">
      <c r="A760" s="8" t="str">
        <f t="shared" si="45"/>
        <v>b</v>
      </c>
      <c r="B760" s="19" t="s">
        <v>5</v>
      </c>
      <c r="C760" s="20" t="s">
        <v>10</v>
      </c>
      <c r="D760" s="24">
        <v>0</v>
      </c>
      <c r="E760" s="24">
        <v>0</v>
      </c>
      <c r="F760" s="25">
        <v>0</v>
      </c>
      <c r="G760" s="25">
        <v>0</v>
      </c>
      <c r="H760" s="26">
        <f t="shared" si="46"/>
        <v>0</v>
      </c>
      <c r="I760" s="26">
        <f t="shared" si="44"/>
        <v>0</v>
      </c>
    </row>
    <row r="761" spans="1:9" s="8" customFormat="1" ht="18" hidden="1">
      <c r="A761" s="8" t="str">
        <f t="shared" si="45"/>
        <v>b</v>
      </c>
      <c r="B761" s="19" t="s">
        <v>5</v>
      </c>
      <c r="C761" s="20" t="s">
        <v>11</v>
      </c>
      <c r="D761" s="24">
        <v>0</v>
      </c>
      <c r="E761" s="24">
        <v>0</v>
      </c>
      <c r="F761" s="25">
        <v>0</v>
      </c>
      <c r="G761" s="25">
        <v>0</v>
      </c>
      <c r="H761" s="26">
        <f t="shared" si="46"/>
        <v>0</v>
      </c>
      <c r="I761" s="26">
        <f t="shared" si="44"/>
        <v>0</v>
      </c>
    </row>
    <row r="762" spans="1:9" s="8" customFormat="1" ht="18.75" thickBot="1">
      <c r="A762" s="8" t="str">
        <f t="shared" si="45"/>
        <v>a</v>
      </c>
      <c r="B762" s="19" t="s">
        <v>5</v>
      </c>
      <c r="C762" s="20" t="s">
        <v>12</v>
      </c>
      <c r="D762" s="21">
        <v>2780</v>
      </c>
      <c r="E762" s="21">
        <v>30</v>
      </c>
      <c r="F762" s="22">
        <v>11.615</v>
      </c>
      <c r="G762" s="22">
        <v>11.609500000000001</v>
      </c>
      <c r="H762" s="23">
        <f t="shared" si="46"/>
        <v>0.99952647438656916</v>
      </c>
      <c r="I762" s="23">
        <f t="shared" si="44"/>
        <v>0.38698333333333335</v>
      </c>
    </row>
    <row r="763" spans="1:9" s="8" customFormat="1" ht="18.75" hidden="1" thickBot="1">
      <c r="A763" s="8" t="str">
        <f t="shared" si="45"/>
        <v>b</v>
      </c>
      <c r="B763" s="19" t="s">
        <v>5</v>
      </c>
      <c r="C763" s="20" t="s">
        <v>13</v>
      </c>
      <c r="D763" s="24">
        <v>0</v>
      </c>
      <c r="E763" s="24">
        <v>0</v>
      </c>
      <c r="F763" s="25">
        <v>0</v>
      </c>
      <c r="G763" s="25">
        <v>0</v>
      </c>
      <c r="H763" s="26">
        <f t="shared" si="46"/>
        <v>0</v>
      </c>
      <c r="I763" s="26">
        <f t="shared" si="44"/>
        <v>0</v>
      </c>
    </row>
    <row r="764" spans="1:9" s="8" customFormat="1" ht="30.75" hidden="1" thickBot="1">
      <c r="A764" s="8" t="str">
        <f t="shared" si="45"/>
        <v>b</v>
      </c>
      <c r="B764" s="14" t="s">
        <v>5</v>
      </c>
      <c r="C764" s="27" t="s">
        <v>14</v>
      </c>
      <c r="D764" s="28">
        <v>0</v>
      </c>
      <c r="E764" s="28">
        <v>0</v>
      </c>
      <c r="F764" s="29">
        <v>0</v>
      </c>
      <c r="G764" s="29">
        <v>0</v>
      </c>
      <c r="H764" s="30">
        <f t="shared" si="46"/>
        <v>0</v>
      </c>
      <c r="I764" s="30">
        <f t="shared" si="44"/>
        <v>0</v>
      </c>
    </row>
    <row r="765" spans="1:9" s="8" customFormat="1" ht="15.75" hidden="1" thickBot="1">
      <c r="A765" s="8" t="str">
        <f t="shared" si="45"/>
        <v>b</v>
      </c>
      <c r="B765" s="14" t="s">
        <v>5</v>
      </c>
      <c r="C765" s="27" t="s">
        <v>15</v>
      </c>
      <c r="D765" s="28">
        <v>0</v>
      </c>
      <c r="E765" s="28">
        <v>0</v>
      </c>
      <c r="F765" s="29">
        <v>0</v>
      </c>
      <c r="G765" s="29">
        <v>0</v>
      </c>
      <c r="H765" s="30">
        <f t="shared" si="46"/>
        <v>0</v>
      </c>
      <c r="I765" s="30">
        <f t="shared" si="44"/>
        <v>0</v>
      </c>
    </row>
    <row r="766" spans="1:9" s="8" customFormat="1" ht="15.75" hidden="1" thickBot="1">
      <c r="A766" s="8" t="str">
        <f t="shared" si="45"/>
        <v>b</v>
      </c>
      <c r="B766" s="31" t="s">
        <v>5</v>
      </c>
      <c r="C766" s="40" t="s">
        <v>16</v>
      </c>
      <c r="D766" s="41">
        <v>0</v>
      </c>
      <c r="E766" s="41">
        <v>0</v>
      </c>
      <c r="F766" s="42">
        <v>0</v>
      </c>
      <c r="G766" s="42">
        <v>0</v>
      </c>
      <c r="H766" s="43">
        <f t="shared" si="46"/>
        <v>0</v>
      </c>
      <c r="I766" s="43">
        <f t="shared" si="44"/>
        <v>0</v>
      </c>
    </row>
    <row r="767" spans="1:9" s="8" customFormat="1" ht="33" thickTop="1" thickBot="1">
      <c r="A767" s="8" t="str">
        <f t="shared" si="45"/>
        <v>a</v>
      </c>
      <c r="B767" s="9" t="s">
        <v>149</v>
      </c>
      <c r="C767" s="44" t="s">
        <v>150</v>
      </c>
      <c r="D767" s="10">
        <f>D768+D776+D777+D778</f>
        <v>1000</v>
      </c>
      <c r="E767" s="10">
        <f>E768+E776+E777+E778</f>
        <v>650</v>
      </c>
      <c r="F767" s="11">
        <f>F768+F776+F777+F778</f>
        <v>244.9</v>
      </c>
      <c r="G767" s="11">
        <f>G768+G776+G777+G778</f>
        <v>244.81827999999999</v>
      </c>
      <c r="H767" s="12">
        <f t="shared" si="46"/>
        <v>0.99966631278072671</v>
      </c>
      <c r="I767" s="12">
        <f t="shared" si="44"/>
        <v>0.3766435076923077</v>
      </c>
    </row>
    <row r="768" spans="1:9" s="8" customFormat="1" ht="18.75" thickTop="1">
      <c r="A768" s="8" t="str">
        <f t="shared" si="45"/>
        <v>a</v>
      </c>
      <c r="B768" s="14" t="s">
        <v>5</v>
      </c>
      <c r="C768" s="15" t="s">
        <v>6</v>
      </c>
      <c r="D768" s="16">
        <f>D769+D770+D771+D772+D773+D774+D775</f>
        <v>1000</v>
      </c>
      <c r="E768" s="16">
        <f>E769+E770+E771+E772+E773+E774+E775</f>
        <v>650</v>
      </c>
      <c r="F768" s="17">
        <f>F769+F770+F771+F772+F773+F774+F775</f>
        <v>244.9</v>
      </c>
      <c r="G768" s="17">
        <f>G769+G770+G771+G772+G773+G774+G775</f>
        <v>244.81827999999999</v>
      </c>
      <c r="H768" s="18">
        <f t="shared" si="46"/>
        <v>0.99966631278072671</v>
      </c>
      <c r="I768" s="18">
        <f t="shared" si="44"/>
        <v>0.3766435076923077</v>
      </c>
    </row>
    <row r="769" spans="1:9" s="8" customFormat="1" ht="18" hidden="1">
      <c r="A769" s="8" t="str">
        <f t="shared" si="45"/>
        <v>b</v>
      </c>
      <c r="B769" s="19" t="s">
        <v>5</v>
      </c>
      <c r="C769" s="20" t="s">
        <v>7</v>
      </c>
      <c r="D769" s="24">
        <v>0</v>
      </c>
      <c r="E769" s="24">
        <v>0</v>
      </c>
      <c r="F769" s="25">
        <v>0</v>
      </c>
      <c r="G769" s="25">
        <v>0</v>
      </c>
      <c r="H769" s="26">
        <f t="shared" si="46"/>
        <v>0</v>
      </c>
      <c r="I769" s="26">
        <f t="shared" si="44"/>
        <v>0</v>
      </c>
    </row>
    <row r="770" spans="1:9" s="8" customFormat="1" ht="18.75" thickBot="1">
      <c r="A770" s="8" t="str">
        <f t="shared" si="45"/>
        <v>a</v>
      </c>
      <c r="B770" s="19" t="s">
        <v>5</v>
      </c>
      <c r="C770" s="20" t="s">
        <v>8</v>
      </c>
      <c r="D770" s="21">
        <v>1000</v>
      </c>
      <c r="E770" s="21">
        <v>650</v>
      </c>
      <c r="F770" s="22">
        <v>244.9</v>
      </c>
      <c r="G770" s="22">
        <v>244.81827999999999</v>
      </c>
      <c r="H770" s="23">
        <f t="shared" si="46"/>
        <v>0.99966631278072671</v>
      </c>
      <c r="I770" s="23">
        <f t="shared" si="44"/>
        <v>0.3766435076923077</v>
      </c>
    </row>
    <row r="771" spans="1:9" s="8" customFormat="1" ht="18.75" hidden="1" thickBot="1">
      <c r="A771" s="8" t="str">
        <f t="shared" si="45"/>
        <v>b</v>
      </c>
      <c r="B771" s="19" t="s">
        <v>5</v>
      </c>
      <c r="C771" s="20" t="s">
        <v>9</v>
      </c>
      <c r="D771" s="24">
        <v>0</v>
      </c>
      <c r="E771" s="24">
        <v>0</v>
      </c>
      <c r="F771" s="25">
        <v>0</v>
      </c>
      <c r="G771" s="25">
        <v>0</v>
      </c>
      <c r="H771" s="26">
        <f t="shared" si="46"/>
        <v>0</v>
      </c>
      <c r="I771" s="26">
        <f t="shared" ref="I771:I834" si="50">IF(OR(E771="",E771=0),0,G771/E771)</f>
        <v>0</v>
      </c>
    </row>
    <row r="772" spans="1:9" s="8" customFormat="1" ht="18.75" hidden="1" thickBot="1">
      <c r="A772" s="8" t="str">
        <f t="shared" ref="A772:A835" si="51">IF((E772+F772+G772)&gt;0,"a","b")</f>
        <v>b</v>
      </c>
      <c r="B772" s="19" t="s">
        <v>5</v>
      </c>
      <c r="C772" s="20" t="s">
        <v>10</v>
      </c>
      <c r="D772" s="24">
        <v>0</v>
      </c>
      <c r="E772" s="24">
        <v>0</v>
      </c>
      <c r="F772" s="25">
        <v>0</v>
      </c>
      <c r="G772" s="25">
        <v>0</v>
      </c>
      <c r="H772" s="26">
        <f t="shared" ref="H772:H835" si="52">IF(OR(F772="",F772=0),0,G772/F772)</f>
        <v>0</v>
      </c>
      <c r="I772" s="26">
        <f t="shared" si="50"/>
        <v>0</v>
      </c>
    </row>
    <row r="773" spans="1:9" s="8" customFormat="1" ht="18.75" hidden="1" thickBot="1">
      <c r="A773" s="8" t="str">
        <f t="shared" si="51"/>
        <v>b</v>
      </c>
      <c r="B773" s="19" t="s">
        <v>5</v>
      </c>
      <c r="C773" s="20" t="s">
        <v>11</v>
      </c>
      <c r="D773" s="24">
        <v>0</v>
      </c>
      <c r="E773" s="24">
        <v>0</v>
      </c>
      <c r="F773" s="25">
        <v>0</v>
      </c>
      <c r="G773" s="25">
        <v>0</v>
      </c>
      <c r="H773" s="26">
        <f t="shared" si="52"/>
        <v>0</v>
      </c>
      <c r="I773" s="26">
        <f t="shared" si="50"/>
        <v>0</v>
      </c>
    </row>
    <row r="774" spans="1:9" s="8" customFormat="1" ht="18.75" hidden="1" thickBot="1">
      <c r="A774" s="8" t="str">
        <f t="shared" si="51"/>
        <v>b</v>
      </c>
      <c r="B774" s="19" t="s">
        <v>5</v>
      </c>
      <c r="C774" s="20" t="s">
        <v>12</v>
      </c>
      <c r="D774" s="24">
        <v>0</v>
      </c>
      <c r="E774" s="24">
        <v>0</v>
      </c>
      <c r="F774" s="25">
        <v>0</v>
      </c>
      <c r="G774" s="25">
        <v>0</v>
      </c>
      <c r="H774" s="26">
        <f t="shared" si="52"/>
        <v>0</v>
      </c>
      <c r="I774" s="26">
        <f t="shared" si="50"/>
        <v>0</v>
      </c>
    </row>
    <row r="775" spans="1:9" s="8" customFormat="1" ht="18.75" hidden="1" thickBot="1">
      <c r="A775" s="8" t="str">
        <f t="shared" si="51"/>
        <v>b</v>
      </c>
      <c r="B775" s="19" t="s">
        <v>5</v>
      </c>
      <c r="C775" s="20" t="s">
        <v>13</v>
      </c>
      <c r="D775" s="24">
        <v>0</v>
      </c>
      <c r="E775" s="24">
        <v>0</v>
      </c>
      <c r="F775" s="25">
        <v>0</v>
      </c>
      <c r="G775" s="25">
        <v>0</v>
      </c>
      <c r="H775" s="26">
        <f t="shared" si="52"/>
        <v>0</v>
      </c>
      <c r="I775" s="26">
        <f t="shared" si="50"/>
        <v>0</v>
      </c>
    </row>
    <row r="776" spans="1:9" s="8" customFormat="1" ht="30.75" hidden="1" thickBot="1">
      <c r="A776" s="8" t="str">
        <f t="shared" si="51"/>
        <v>b</v>
      </c>
      <c r="B776" s="14" t="s">
        <v>5</v>
      </c>
      <c r="C776" s="27" t="s">
        <v>14</v>
      </c>
      <c r="D776" s="28">
        <v>0</v>
      </c>
      <c r="E776" s="28">
        <v>0</v>
      </c>
      <c r="F776" s="29">
        <v>0</v>
      </c>
      <c r="G776" s="29">
        <v>0</v>
      </c>
      <c r="H776" s="30">
        <f t="shared" si="52"/>
        <v>0</v>
      </c>
      <c r="I776" s="30">
        <f t="shared" si="50"/>
        <v>0</v>
      </c>
    </row>
    <row r="777" spans="1:9" s="8" customFormat="1" ht="15.75" hidden="1" thickBot="1">
      <c r="A777" s="8" t="str">
        <f t="shared" si="51"/>
        <v>b</v>
      </c>
      <c r="B777" s="14" t="s">
        <v>5</v>
      </c>
      <c r="C777" s="27" t="s">
        <v>15</v>
      </c>
      <c r="D777" s="28">
        <v>0</v>
      </c>
      <c r="E777" s="28">
        <v>0</v>
      </c>
      <c r="F777" s="29">
        <v>0</v>
      </c>
      <c r="G777" s="29">
        <v>0</v>
      </c>
      <c r="H777" s="30">
        <f t="shared" si="52"/>
        <v>0</v>
      </c>
      <c r="I777" s="30">
        <f t="shared" si="50"/>
        <v>0</v>
      </c>
    </row>
    <row r="778" spans="1:9" s="8" customFormat="1" ht="15.75" hidden="1" thickBot="1">
      <c r="A778" s="8" t="str">
        <f t="shared" si="51"/>
        <v>b</v>
      </c>
      <c r="B778" s="31" t="s">
        <v>5</v>
      </c>
      <c r="C778" s="40" t="s">
        <v>16</v>
      </c>
      <c r="D778" s="41">
        <v>0</v>
      </c>
      <c r="E778" s="41">
        <v>0</v>
      </c>
      <c r="F778" s="42">
        <v>0</v>
      </c>
      <c r="G778" s="42">
        <v>0</v>
      </c>
      <c r="H778" s="43">
        <f t="shared" si="52"/>
        <v>0</v>
      </c>
      <c r="I778" s="43">
        <f t="shared" si="50"/>
        <v>0</v>
      </c>
    </row>
    <row r="779" spans="1:9" s="8" customFormat="1" ht="17.25" thickTop="1" thickBot="1">
      <c r="A779" s="8" t="str">
        <f t="shared" si="51"/>
        <v>a</v>
      </c>
      <c r="B779" s="9" t="s">
        <v>151</v>
      </c>
      <c r="C779" s="44" t="s">
        <v>152</v>
      </c>
      <c r="D779" s="10">
        <f>D780+D788+D789+D790</f>
        <v>1502</v>
      </c>
      <c r="E779" s="10">
        <f>E780+E788+E789+E790</f>
        <v>1402</v>
      </c>
      <c r="F779" s="11">
        <f>F780+F788+F789+F790</f>
        <v>627.79999999999995</v>
      </c>
      <c r="G779" s="11">
        <f>G780+G788+G789+G790</f>
        <v>627.58000000000004</v>
      </c>
      <c r="H779" s="12">
        <f t="shared" si="52"/>
        <v>0.99964956992672838</v>
      </c>
      <c r="I779" s="12">
        <f t="shared" si="50"/>
        <v>0.44763195435092729</v>
      </c>
    </row>
    <row r="780" spans="1:9" s="8" customFormat="1" ht="18.75" thickTop="1">
      <c r="A780" s="8" t="str">
        <f t="shared" si="51"/>
        <v>a</v>
      </c>
      <c r="B780" s="14" t="s">
        <v>5</v>
      </c>
      <c r="C780" s="15" t="s">
        <v>6</v>
      </c>
      <c r="D780" s="16">
        <f>D781+D782+D783+D784+D785+D786+D787</f>
        <v>1502</v>
      </c>
      <c r="E780" s="16">
        <f>E781+E782+E783+E784+E785+E786+E787</f>
        <v>1402</v>
      </c>
      <c r="F780" s="17">
        <f>F781+F782+F783+F784+F785+F786+F787</f>
        <v>627.79999999999995</v>
      </c>
      <c r="G780" s="17">
        <f>G781+G782+G783+G784+G785+G786+G787</f>
        <v>627.58000000000004</v>
      </c>
      <c r="H780" s="18">
        <f t="shared" si="52"/>
        <v>0.99964956992672838</v>
      </c>
      <c r="I780" s="18">
        <f t="shared" si="50"/>
        <v>0.44763195435092729</v>
      </c>
    </row>
    <row r="781" spans="1:9" s="8" customFormat="1" ht="18" hidden="1">
      <c r="A781" s="8" t="str">
        <f t="shared" si="51"/>
        <v>b</v>
      </c>
      <c r="B781" s="19" t="s">
        <v>5</v>
      </c>
      <c r="C781" s="20" t="s">
        <v>7</v>
      </c>
      <c r="D781" s="24">
        <v>0</v>
      </c>
      <c r="E781" s="24">
        <v>0</v>
      </c>
      <c r="F781" s="25">
        <v>0</v>
      </c>
      <c r="G781" s="25">
        <v>0</v>
      </c>
      <c r="H781" s="26">
        <f t="shared" si="52"/>
        <v>0</v>
      </c>
      <c r="I781" s="26">
        <f t="shared" si="50"/>
        <v>0</v>
      </c>
    </row>
    <row r="782" spans="1:9" s="8" customFormat="1" ht="18.75" thickBot="1">
      <c r="A782" s="8" t="str">
        <f t="shared" si="51"/>
        <v>a</v>
      </c>
      <c r="B782" s="19" t="s">
        <v>5</v>
      </c>
      <c r="C782" s="20" t="s">
        <v>8</v>
      </c>
      <c r="D782" s="21">
        <v>1502</v>
      </c>
      <c r="E782" s="21">
        <v>1402</v>
      </c>
      <c r="F782" s="22">
        <v>627.79999999999995</v>
      </c>
      <c r="G782" s="22">
        <v>627.58000000000004</v>
      </c>
      <c r="H782" s="23">
        <f t="shared" si="52"/>
        <v>0.99964956992672838</v>
      </c>
      <c r="I782" s="23">
        <f t="shared" si="50"/>
        <v>0.44763195435092729</v>
      </c>
    </row>
    <row r="783" spans="1:9" s="8" customFormat="1" ht="18.75" hidden="1" thickBot="1">
      <c r="A783" s="8" t="str">
        <f t="shared" si="51"/>
        <v>b</v>
      </c>
      <c r="B783" s="19" t="s">
        <v>5</v>
      </c>
      <c r="C783" s="20" t="s">
        <v>9</v>
      </c>
      <c r="D783" s="24">
        <v>0</v>
      </c>
      <c r="E783" s="24">
        <v>0</v>
      </c>
      <c r="F783" s="25">
        <v>0</v>
      </c>
      <c r="G783" s="25">
        <v>0</v>
      </c>
      <c r="H783" s="26">
        <f t="shared" si="52"/>
        <v>0</v>
      </c>
      <c r="I783" s="26">
        <f t="shared" si="50"/>
        <v>0</v>
      </c>
    </row>
    <row r="784" spans="1:9" s="8" customFormat="1" ht="18.75" hidden="1" thickBot="1">
      <c r="A784" s="8" t="str">
        <f t="shared" si="51"/>
        <v>b</v>
      </c>
      <c r="B784" s="19" t="s">
        <v>5</v>
      </c>
      <c r="C784" s="20" t="s">
        <v>10</v>
      </c>
      <c r="D784" s="24">
        <v>0</v>
      </c>
      <c r="E784" s="24">
        <v>0</v>
      </c>
      <c r="F784" s="25">
        <v>0</v>
      </c>
      <c r="G784" s="25">
        <v>0</v>
      </c>
      <c r="H784" s="26">
        <f t="shared" si="52"/>
        <v>0</v>
      </c>
      <c r="I784" s="26">
        <f t="shared" si="50"/>
        <v>0</v>
      </c>
    </row>
    <row r="785" spans="1:9" s="8" customFormat="1" ht="18.75" hidden="1" thickBot="1">
      <c r="A785" s="8" t="str">
        <f t="shared" si="51"/>
        <v>b</v>
      </c>
      <c r="B785" s="19" t="s">
        <v>5</v>
      </c>
      <c r="C785" s="20" t="s">
        <v>11</v>
      </c>
      <c r="D785" s="24">
        <v>0</v>
      </c>
      <c r="E785" s="24">
        <v>0</v>
      </c>
      <c r="F785" s="25">
        <v>0</v>
      </c>
      <c r="G785" s="25">
        <v>0</v>
      </c>
      <c r="H785" s="26">
        <f t="shared" si="52"/>
        <v>0</v>
      </c>
      <c r="I785" s="26">
        <f t="shared" si="50"/>
        <v>0</v>
      </c>
    </row>
    <row r="786" spans="1:9" s="8" customFormat="1" ht="18.75" hidden="1" thickBot="1">
      <c r="A786" s="8" t="str">
        <f t="shared" si="51"/>
        <v>b</v>
      </c>
      <c r="B786" s="19" t="s">
        <v>5</v>
      </c>
      <c r="C786" s="20" t="s">
        <v>12</v>
      </c>
      <c r="D786" s="24">
        <v>0</v>
      </c>
      <c r="E786" s="24">
        <v>0</v>
      </c>
      <c r="F786" s="25">
        <v>0</v>
      </c>
      <c r="G786" s="25">
        <v>0</v>
      </c>
      <c r="H786" s="26">
        <f t="shared" si="52"/>
        <v>0</v>
      </c>
      <c r="I786" s="26">
        <f t="shared" si="50"/>
        <v>0</v>
      </c>
    </row>
    <row r="787" spans="1:9" s="8" customFormat="1" ht="18.75" hidden="1" thickBot="1">
      <c r="A787" s="8" t="str">
        <f t="shared" si="51"/>
        <v>b</v>
      </c>
      <c r="B787" s="19" t="s">
        <v>5</v>
      </c>
      <c r="C787" s="20" t="s">
        <v>13</v>
      </c>
      <c r="D787" s="24">
        <v>0</v>
      </c>
      <c r="E787" s="24">
        <v>0</v>
      </c>
      <c r="F787" s="25">
        <v>0</v>
      </c>
      <c r="G787" s="25">
        <v>0</v>
      </c>
      <c r="H787" s="26">
        <f t="shared" si="52"/>
        <v>0</v>
      </c>
      <c r="I787" s="26">
        <f t="shared" si="50"/>
        <v>0</v>
      </c>
    </row>
    <row r="788" spans="1:9" s="8" customFormat="1" ht="30.75" hidden="1" thickBot="1">
      <c r="A788" s="8" t="str">
        <f t="shared" si="51"/>
        <v>b</v>
      </c>
      <c r="B788" s="14" t="s">
        <v>5</v>
      </c>
      <c r="C788" s="27" t="s">
        <v>14</v>
      </c>
      <c r="D788" s="28">
        <v>0</v>
      </c>
      <c r="E788" s="28">
        <v>0</v>
      </c>
      <c r="F788" s="29">
        <v>0</v>
      </c>
      <c r="G788" s="29">
        <v>0</v>
      </c>
      <c r="H788" s="30">
        <f t="shared" si="52"/>
        <v>0</v>
      </c>
      <c r="I788" s="30">
        <f t="shared" si="50"/>
        <v>0</v>
      </c>
    </row>
    <row r="789" spans="1:9" s="8" customFormat="1" ht="15.75" hidden="1" thickBot="1">
      <c r="A789" s="8" t="str">
        <f t="shared" si="51"/>
        <v>b</v>
      </c>
      <c r="B789" s="14" t="s">
        <v>5</v>
      </c>
      <c r="C789" s="27" t="s">
        <v>15</v>
      </c>
      <c r="D789" s="28">
        <v>0</v>
      </c>
      <c r="E789" s="28">
        <v>0</v>
      </c>
      <c r="F789" s="29">
        <v>0</v>
      </c>
      <c r="G789" s="29">
        <v>0</v>
      </c>
      <c r="H789" s="30">
        <f t="shared" si="52"/>
        <v>0</v>
      </c>
      <c r="I789" s="30">
        <f t="shared" si="50"/>
        <v>0</v>
      </c>
    </row>
    <row r="790" spans="1:9" s="8" customFormat="1" ht="15.75" hidden="1" thickBot="1">
      <c r="A790" s="8" t="str">
        <f t="shared" si="51"/>
        <v>b</v>
      </c>
      <c r="B790" s="31" t="s">
        <v>5</v>
      </c>
      <c r="C790" s="40" t="s">
        <v>16</v>
      </c>
      <c r="D790" s="41">
        <v>0</v>
      </c>
      <c r="E790" s="41">
        <v>0</v>
      </c>
      <c r="F790" s="42">
        <v>0</v>
      </c>
      <c r="G790" s="42">
        <v>0</v>
      </c>
      <c r="H790" s="43">
        <f t="shared" si="52"/>
        <v>0</v>
      </c>
      <c r="I790" s="43">
        <f t="shared" si="50"/>
        <v>0</v>
      </c>
    </row>
    <row r="791" spans="1:9" s="8" customFormat="1" ht="33" thickTop="1" thickBot="1">
      <c r="A791" s="8" t="str">
        <f t="shared" si="51"/>
        <v>a</v>
      </c>
      <c r="B791" s="9" t="s">
        <v>153</v>
      </c>
      <c r="C791" s="44" t="s">
        <v>154</v>
      </c>
      <c r="D791" s="10">
        <f>D792+D800+D801+D802</f>
        <v>270</v>
      </c>
      <c r="E791" s="10">
        <f>E792+E800+E801+E802</f>
        <v>270</v>
      </c>
      <c r="F791" s="11">
        <f>F792+F800+F801+F802</f>
        <v>135</v>
      </c>
      <c r="G791" s="11">
        <f>G792+G800+G801+G802</f>
        <v>135</v>
      </c>
      <c r="H791" s="12">
        <f t="shared" si="52"/>
        <v>1</v>
      </c>
      <c r="I791" s="12">
        <f t="shared" si="50"/>
        <v>0.5</v>
      </c>
    </row>
    <row r="792" spans="1:9" s="8" customFormat="1" ht="18.75" thickTop="1">
      <c r="A792" s="8" t="str">
        <f t="shared" si="51"/>
        <v>a</v>
      </c>
      <c r="B792" s="14" t="s">
        <v>5</v>
      </c>
      <c r="C792" s="15" t="s">
        <v>6</v>
      </c>
      <c r="D792" s="16">
        <f>D793+D794+D795+D796+D797+D798+D799</f>
        <v>270</v>
      </c>
      <c r="E792" s="16">
        <f>E793+E794+E795+E796+E797+E798+E799</f>
        <v>270</v>
      </c>
      <c r="F792" s="17">
        <f>F793+F794+F795+F796+F797+F798+F799</f>
        <v>135</v>
      </c>
      <c r="G792" s="17">
        <f>G793+G794+G795+G796+G797+G798+G799</f>
        <v>135</v>
      </c>
      <c r="H792" s="18">
        <f t="shared" si="52"/>
        <v>1</v>
      </c>
      <c r="I792" s="18">
        <f t="shared" si="50"/>
        <v>0.5</v>
      </c>
    </row>
    <row r="793" spans="1:9" s="8" customFormat="1" ht="18" hidden="1">
      <c r="A793" s="8" t="str">
        <f t="shared" si="51"/>
        <v>b</v>
      </c>
      <c r="B793" s="19" t="s">
        <v>5</v>
      </c>
      <c r="C793" s="20" t="s">
        <v>7</v>
      </c>
      <c r="D793" s="24">
        <v>0</v>
      </c>
      <c r="E793" s="24">
        <v>0</v>
      </c>
      <c r="F793" s="25">
        <v>0</v>
      </c>
      <c r="G793" s="25">
        <v>0</v>
      </c>
      <c r="H793" s="26">
        <f t="shared" si="52"/>
        <v>0</v>
      </c>
      <c r="I793" s="26">
        <f t="shared" si="50"/>
        <v>0</v>
      </c>
    </row>
    <row r="794" spans="1:9" s="8" customFormat="1" ht="18.75" thickBot="1">
      <c r="A794" s="8" t="str">
        <f t="shared" si="51"/>
        <v>a</v>
      </c>
      <c r="B794" s="19" t="s">
        <v>5</v>
      </c>
      <c r="C794" s="20" t="s">
        <v>8</v>
      </c>
      <c r="D794" s="21">
        <v>270</v>
      </c>
      <c r="E794" s="21">
        <v>270</v>
      </c>
      <c r="F794" s="22">
        <v>135</v>
      </c>
      <c r="G794" s="22">
        <v>135</v>
      </c>
      <c r="H794" s="23">
        <f t="shared" si="52"/>
        <v>1</v>
      </c>
      <c r="I794" s="23">
        <f t="shared" si="50"/>
        <v>0.5</v>
      </c>
    </row>
    <row r="795" spans="1:9" s="8" customFormat="1" ht="18.75" hidden="1" thickBot="1">
      <c r="A795" s="8" t="str">
        <f t="shared" si="51"/>
        <v>b</v>
      </c>
      <c r="B795" s="19" t="s">
        <v>5</v>
      </c>
      <c r="C795" s="20" t="s">
        <v>9</v>
      </c>
      <c r="D795" s="24">
        <v>0</v>
      </c>
      <c r="E795" s="24">
        <v>0</v>
      </c>
      <c r="F795" s="25">
        <v>0</v>
      </c>
      <c r="G795" s="25">
        <v>0</v>
      </c>
      <c r="H795" s="26">
        <f t="shared" si="52"/>
        <v>0</v>
      </c>
      <c r="I795" s="26">
        <f t="shared" si="50"/>
        <v>0</v>
      </c>
    </row>
    <row r="796" spans="1:9" s="8" customFormat="1" ht="18.75" hidden="1" thickBot="1">
      <c r="A796" s="8" t="str">
        <f t="shared" si="51"/>
        <v>b</v>
      </c>
      <c r="B796" s="19" t="s">
        <v>5</v>
      </c>
      <c r="C796" s="20" t="s">
        <v>10</v>
      </c>
      <c r="D796" s="24">
        <v>0</v>
      </c>
      <c r="E796" s="24">
        <v>0</v>
      </c>
      <c r="F796" s="25">
        <v>0</v>
      </c>
      <c r="G796" s="25">
        <v>0</v>
      </c>
      <c r="H796" s="26">
        <f t="shared" si="52"/>
        <v>0</v>
      </c>
      <c r="I796" s="26">
        <f t="shared" si="50"/>
        <v>0</v>
      </c>
    </row>
    <row r="797" spans="1:9" s="8" customFormat="1" ht="18.75" hidden="1" thickBot="1">
      <c r="A797" s="8" t="str">
        <f t="shared" si="51"/>
        <v>b</v>
      </c>
      <c r="B797" s="19" t="s">
        <v>5</v>
      </c>
      <c r="C797" s="20" t="s">
        <v>11</v>
      </c>
      <c r="D797" s="24">
        <v>0</v>
      </c>
      <c r="E797" s="24">
        <v>0</v>
      </c>
      <c r="F797" s="25">
        <v>0</v>
      </c>
      <c r="G797" s="25">
        <v>0</v>
      </c>
      <c r="H797" s="26">
        <f t="shared" si="52"/>
        <v>0</v>
      </c>
      <c r="I797" s="26">
        <f t="shared" si="50"/>
        <v>0</v>
      </c>
    </row>
    <row r="798" spans="1:9" s="8" customFormat="1" ht="18.75" hidden="1" thickBot="1">
      <c r="A798" s="8" t="str">
        <f t="shared" si="51"/>
        <v>b</v>
      </c>
      <c r="B798" s="19" t="s">
        <v>5</v>
      </c>
      <c r="C798" s="20" t="s">
        <v>12</v>
      </c>
      <c r="D798" s="24">
        <v>0</v>
      </c>
      <c r="E798" s="24">
        <v>0</v>
      </c>
      <c r="F798" s="25">
        <v>0</v>
      </c>
      <c r="G798" s="25">
        <v>0</v>
      </c>
      <c r="H798" s="26">
        <f t="shared" si="52"/>
        <v>0</v>
      </c>
      <c r="I798" s="26">
        <f t="shared" si="50"/>
        <v>0</v>
      </c>
    </row>
    <row r="799" spans="1:9" s="8" customFormat="1" ht="18.75" hidden="1" thickBot="1">
      <c r="A799" s="8" t="str">
        <f t="shared" si="51"/>
        <v>b</v>
      </c>
      <c r="B799" s="19" t="s">
        <v>5</v>
      </c>
      <c r="C799" s="20" t="s">
        <v>13</v>
      </c>
      <c r="D799" s="24">
        <v>0</v>
      </c>
      <c r="E799" s="24">
        <v>0</v>
      </c>
      <c r="F799" s="25">
        <v>0</v>
      </c>
      <c r="G799" s="25">
        <v>0</v>
      </c>
      <c r="H799" s="26">
        <f t="shared" si="52"/>
        <v>0</v>
      </c>
      <c r="I799" s="26">
        <f t="shared" si="50"/>
        <v>0</v>
      </c>
    </row>
    <row r="800" spans="1:9" s="8" customFormat="1" ht="30.75" hidden="1" thickBot="1">
      <c r="A800" s="8" t="str">
        <f t="shared" si="51"/>
        <v>b</v>
      </c>
      <c r="B800" s="14" t="s">
        <v>5</v>
      </c>
      <c r="C800" s="27" t="s">
        <v>14</v>
      </c>
      <c r="D800" s="28">
        <v>0</v>
      </c>
      <c r="E800" s="28">
        <v>0</v>
      </c>
      <c r="F800" s="29">
        <v>0</v>
      </c>
      <c r="G800" s="29">
        <v>0</v>
      </c>
      <c r="H800" s="30">
        <f t="shared" si="52"/>
        <v>0</v>
      </c>
      <c r="I800" s="30">
        <f t="shared" si="50"/>
        <v>0</v>
      </c>
    </row>
    <row r="801" spans="1:11" s="8" customFormat="1" ht="15.75" hidden="1" thickBot="1">
      <c r="A801" s="8" t="str">
        <f t="shared" si="51"/>
        <v>b</v>
      </c>
      <c r="B801" s="14" t="s">
        <v>5</v>
      </c>
      <c r="C801" s="27" t="s">
        <v>15</v>
      </c>
      <c r="D801" s="28">
        <v>0</v>
      </c>
      <c r="E801" s="28">
        <v>0</v>
      </c>
      <c r="F801" s="29">
        <v>0</v>
      </c>
      <c r="G801" s="29">
        <v>0</v>
      </c>
      <c r="H801" s="30">
        <f t="shared" si="52"/>
        <v>0</v>
      </c>
      <c r="I801" s="30">
        <f t="shared" si="50"/>
        <v>0</v>
      </c>
    </row>
    <row r="802" spans="1:11" s="8" customFormat="1" ht="15.75" hidden="1" thickBot="1">
      <c r="A802" s="8" t="str">
        <f t="shared" si="51"/>
        <v>b</v>
      </c>
      <c r="B802" s="31" t="s">
        <v>5</v>
      </c>
      <c r="C802" s="40" t="s">
        <v>16</v>
      </c>
      <c r="D802" s="41">
        <v>0</v>
      </c>
      <c r="E802" s="41">
        <v>0</v>
      </c>
      <c r="F802" s="42">
        <v>0</v>
      </c>
      <c r="G802" s="42">
        <v>0</v>
      </c>
      <c r="H802" s="43">
        <f t="shared" si="52"/>
        <v>0</v>
      </c>
      <c r="I802" s="43">
        <f t="shared" si="50"/>
        <v>0</v>
      </c>
    </row>
    <row r="803" spans="1:11" s="8" customFormat="1" ht="33" thickTop="1" thickBot="1">
      <c r="A803" s="8" t="str">
        <f t="shared" si="51"/>
        <v>a</v>
      </c>
      <c r="B803" s="9" t="s">
        <v>155</v>
      </c>
      <c r="C803" s="44" t="s">
        <v>156</v>
      </c>
      <c r="D803" s="10">
        <f t="shared" ref="D803:G814" si="53">D815+D827</f>
        <v>10000</v>
      </c>
      <c r="E803" s="10">
        <f t="shared" si="53"/>
        <v>10000</v>
      </c>
      <c r="F803" s="11">
        <f t="shared" si="53"/>
        <v>3645</v>
      </c>
      <c r="G803" s="11">
        <f t="shared" si="53"/>
        <v>3644.9996900000001</v>
      </c>
      <c r="H803" s="12">
        <f t="shared" si="52"/>
        <v>0.99999991495198903</v>
      </c>
      <c r="I803" s="12">
        <f t="shared" si="50"/>
        <v>0.36449996900000003</v>
      </c>
    </row>
    <row r="804" spans="1:11" s="8" customFormat="1" ht="18.75" thickTop="1">
      <c r="A804" s="8" t="str">
        <f t="shared" si="51"/>
        <v>a</v>
      </c>
      <c r="B804" s="14" t="s">
        <v>5</v>
      </c>
      <c r="C804" s="15" t="s">
        <v>6</v>
      </c>
      <c r="D804" s="16">
        <f t="shared" si="53"/>
        <v>10000</v>
      </c>
      <c r="E804" s="16">
        <f t="shared" si="53"/>
        <v>10000</v>
      </c>
      <c r="F804" s="17">
        <f t="shared" si="53"/>
        <v>3645</v>
      </c>
      <c r="G804" s="17">
        <f t="shared" si="53"/>
        <v>3644.9996900000001</v>
      </c>
      <c r="H804" s="18">
        <f t="shared" si="52"/>
        <v>0.99999991495198903</v>
      </c>
      <c r="I804" s="18">
        <f t="shared" si="50"/>
        <v>0.36449996900000003</v>
      </c>
    </row>
    <row r="805" spans="1:11" s="8" customFormat="1" ht="18" hidden="1">
      <c r="A805" s="8" t="str">
        <f t="shared" si="51"/>
        <v>b</v>
      </c>
      <c r="B805" s="19" t="s">
        <v>5</v>
      </c>
      <c r="C805" s="20" t="s">
        <v>7</v>
      </c>
      <c r="D805" s="24">
        <f t="shared" si="53"/>
        <v>0</v>
      </c>
      <c r="E805" s="24">
        <f t="shared" si="53"/>
        <v>0</v>
      </c>
      <c r="F805" s="25">
        <v>0</v>
      </c>
      <c r="G805" s="25">
        <f t="shared" si="53"/>
        <v>0</v>
      </c>
      <c r="H805" s="26">
        <f t="shared" si="52"/>
        <v>0</v>
      </c>
      <c r="I805" s="26">
        <f t="shared" si="50"/>
        <v>0</v>
      </c>
    </row>
    <row r="806" spans="1:11" s="8" customFormat="1" ht="18" hidden="1">
      <c r="A806" s="8" t="str">
        <f t="shared" si="51"/>
        <v>b</v>
      </c>
      <c r="B806" s="19" t="s">
        <v>5</v>
      </c>
      <c r="C806" s="20" t="s">
        <v>8</v>
      </c>
      <c r="D806" s="24">
        <f t="shared" si="53"/>
        <v>0</v>
      </c>
      <c r="E806" s="24">
        <f t="shared" si="53"/>
        <v>0</v>
      </c>
      <c r="F806" s="25">
        <v>0</v>
      </c>
      <c r="G806" s="25">
        <f t="shared" si="53"/>
        <v>0</v>
      </c>
      <c r="H806" s="26">
        <f t="shared" si="52"/>
        <v>0</v>
      </c>
      <c r="I806" s="26">
        <f t="shared" si="50"/>
        <v>0</v>
      </c>
    </row>
    <row r="807" spans="1:11" s="8" customFormat="1" ht="18" hidden="1">
      <c r="A807" s="8" t="str">
        <f t="shared" si="51"/>
        <v>b</v>
      </c>
      <c r="B807" s="19" t="s">
        <v>5</v>
      </c>
      <c r="C807" s="20" t="s">
        <v>9</v>
      </c>
      <c r="D807" s="24">
        <f t="shared" si="53"/>
        <v>0</v>
      </c>
      <c r="E807" s="24">
        <f t="shared" si="53"/>
        <v>0</v>
      </c>
      <c r="F807" s="25">
        <v>0</v>
      </c>
      <c r="G807" s="25">
        <f t="shared" si="53"/>
        <v>0</v>
      </c>
      <c r="H807" s="26">
        <f t="shared" si="52"/>
        <v>0</v>
      </c>
      <c r="I807" s="26">
        <f t="shared" si="50"/>
        <v>0</v>
      </c>
    </row>
    <row r="808" spans="1:11" s="8" customFormat="1" ht="18" hidden="1">
      <c r="A808" s="8" t="str">
        <f t="shared" si="51"/>
        <v>b</v>
      </c>
      <c r="B808" s="19" t="s">
        <v>5</v>
      </c>
      <c r="C808" s="20" t="s">
        <v>10</v>
      </c>
      <c r="D808" s="24">
        <f t="shared" si="53"/>
        <v>0</v>
      </c>
      <c r="E808" s="24">
        <f t="shared" si="53"/>
        <v>0</v>
      </c>
      <c r="F808" s="25">
        <v>0</v>
      </c>
      <c r="G808" s="25">
        <f t="shared" si="53"/>
        <v>0</v>
      </c>
      <c r="H808" s="26">
        <f t="shared" si="52"/>
        <v>0</v>
      </c>
      <c r="I808" s="26">
        <f t="shared" si="50"/>
        <v>0</v>
      </c>
    </row>
    <row r="809" spans="1:11" s="8" customFormat="1" ht="18" hidden="1">
      <c r="A809" s="8" t="str">
        <f t="shared" si="51"/>
        <v>b</v>
      </c>
      <c r="B809" s="19" t="s">
        <v>5</v>
      </c>
      <c r="C809" s="20" t="s">
        <v>11</v>
      </c>
      <c r="D809" s="24">
        <f t="shared" si="53"/>
        <v>0</v>
      </c>
      <c r="E809" s="24">
        <f t="shared" si="53"/>
        <v>0</v>
      </c>
      <c r="F809" s="25">
        <v>0</v>
      </c>
      <c r="G809" s="25">
        <f t="shared" si="53"/>
        <v>0</v>
      </c>
      <c r="H809" s="26">
        <f t="shared" si="52"/>
        <v>0</v>
      </c>
      <c r="I809" s="26">
        <f t="shared" si="50"/>
        <v>0</v>
      </c>
    </row>
    <row r="810" spans="1:11" s="8" customFormat="1" ht="18.75" thickBot="1">
      <c r="A810" s="8" t="str">
        <f t="shared" si="51"/>
        <v>a</v>
      </c>
      <c r="B810" s="19" t="s">
        <v>5</v>
      </c>
      <c r="C810" s="20" t="s">
        <v>12</v>
      </c>
      <c r="D810" s="21">
        <f t="shared" si="53"/>
        <v>10000</v>
      </c>
      <c r="E810" s="21">
        <f t="shared" si="53"/>
        <v>10000</v>
      </c>
      <c r="F810" s="22">
        <v>4555</v>
      </c>
      <c r="G810" s="22">
        <f t="shared" si="53"/>
        <v>3644.9996900000001</v>
      </c>
      <c r="H810" s="23">
        <f t="shared" si="52"/>
        <v>0.80021947091108669</v>
      </c>
      <c r="I810" s="23">
        <f t="shared" si="50"/>
        <v>0.36449996900000003</v>
      </c>
    </row>
    <row r="811" spans="1:11" s="8" customFormat="1" ht="18.75" hidden="1" thickBot="1">
      <c r="A811" s="8" t="str">
        <f t="shared" si="51"/>
        <v>b</v>
      </c>
      <c r="B811" s="19" t="s">
        <v>5</v>
      </c>
      <c r="C811" s="20" t="s">
        <v>13</v>
      </c>
      <c r="D811" s="24">
        <f t="shared" si="53"/>
        <v>0</v>
      </c>
      <c r="E811" s="24">
        <f t="shared" si="53"/>
        <v>0</v>
      </c>
      <c r="F811" s="25">
        <v>0</v>
      </c>
      <c r="G811" s="25">
        <f t="shared" si="53"/>
        <v>0</v>
      </c>
      <c r="H811" s="26">
        <f t="shared" si="52"/>
        <v>0</v>
      </c>
      <c r="I811" s="26">
        <f t="shared" si="50"/>
        <v>0</v>
      </c>
    </row>
    <row r="812" spans="1:11" s="8" customFormat="1" ht="30.75" hidden="1" thickBot="1">
      <c r="A812" s="8" t="str">
        <f t="shared" si="51"/>
        <v>b</v>
      </c>
      <c r="B812" s="14" t="s">
        <v>5</v>
      </c>
      <c r="C812" s="27" t="s">
        <v>14</v>
      </c>
      <c r="D812" s="28">
        <f t="shared" si="53"/>
        <v>0</v>
      </c>
      <c r="E812" s="28">
        <f t="shared" si="53"/>
        <v>0</v>
      </c>
      <c r="F812" s="29">
        <v>0</v>
      </c>
      <c r="G812" s="29">
        <f t="shared" si="53"/>
        <v>0</v>
      </c>
      <c r="H812" s="30">
        <f t="shared" si="52"/>
        <v>0</v>
      </c>
      <c r="I812" s="30">
        <f t="shared" si="50"/>
        <v>0</v>
      </c>
    </row>
    <row r="813" spans="1:11" s="8" customFormat="1" ht="15.75" hidden="1" thickBot="1">
      <c r="A813" s="8" t="str">
        <f t="shared" si="51"/>
        <v>b</v>
      </c>
      <c r="B813" s="14" t="s">
        <v>5</v>
      </c>
      <c r="C813" s="27" t="s">
        <v>15</v>
      </c>
      <c r="D813" s="28">
        <f t="shared" si="53"/>
        <v>0</v>
      </c>
      <c r="E813" s="28">
        <f t="shared" si="53"/>
        <v>0</v>
      </c>
      <c r="F813" s="29">
        <v>0</v>
      </c>
      <c r="G813" s="29">
        <f t="shared" si="53"/>
        <v>0</v>
      </c>
      <c r="H813" s="30">
        <f t="shared" si="52"/>
        <v>0</v>
      </c>
      <c r="I813" s="30">
        <f t="shared" si="50"/>
        <v>0</v>
      </c>
    </row>
    <row r="814" spans="1:11" s="8" customFormat="1" ht="15.75" hidden="1" thickBot="1">
      <c r="A814" s="8" t="str">
        <f t="shared" si="51"/>
        <v>b</v>
      </c>
      <c r="B814" s="31" t="s">
        <v>5</v>
      </c>
      <c r="C814" s="40" t="s">
        <v>16</v>
      </c>
      <c r="D814" s="41">
        <f t="shared" si="53"/>
        <v>0</v>
      </c>
      <c r="E814" s="41">
        <f t="shared" si="53"/>
        <v>0</v>
      </c>
      <c r="F814" s="42">
        <v>0</v>
      </c>
      <c r="G814" s="42">
        <f t="shared" si="53"/>
        <v>0</v>
      </c>
      <c r="H814" s="43">
        <f t="shared" si="52"/>
        <v>0</v>
      </c>
      <c r="I814" s="43">
        <f t="shared" si="50"/>
        <v>0</v>
      </c>
    </row>
    <row r="815" spans="1:11" s="8" customFormat="1" ht="33" thickTop="1" thickBot="1">
      <c r="A815" s="8" t="str">
        <f t="shared" si="51"/>
        <v>a</v>
      </c>
      <c r="B815" s="9" t="s">
        <v>157</v>
      </c>
      <c r="C815" s="44" t="s">
        <v>156</v>
      </c>
      <c r="D815" s="10">
        <f>D816+D824+D825+D826</f>
        <v>7975</v>
      </c>
      <c r="E815" s="10">
        <f>E816+E824+E825+E826</f>
        <v>7975</v>
      </c>
      <c r="F815" s="11">
        <f>F816+F824+F825+F826</f>
        <v>3645</v>
      </c>
      <c r="G815" s="11">
        <f>G816+G824+G825+G826</f>
        <v>3644.9996900000001</v>
      </c>
      <c r="H815" s="12">
        <f t="shared" si="52"/>
        <v>0.99999991495198903</v>
      </c>
      <c r="I815" s="12">
        <f t="shared" si="50"/>
        <v>0.4570532526645768</v>
      </c>
      <c r="K815" s="13"/>
    </row>
    <row r="816" spans="1:11" s="8" customFormat="1" ht="18.75" thickTop="1">
      <c r="A816" s="8" t="str">
        <f t="shared" si="51"/>
        <v>a</v>
      </c>
      <c r="B816" s="14" t="s">
        <v>5</v>
      </c>
      <c r="C816" s="15" t="s">
        <v>6</v>
      </c>
      <c r="D816" s="16">
        <f>D817+D818+D819+D820+D821+D822+D823</f>
        <v>7975</v>
      </c>
      <c r="E816" s="16">
        <f>E817+E818+E819+E820+E821+E822+E823</f>
        <v>7975</v>
      </c>
      <c r="F816" s="17">
        <f>F817+F818+F819+F820+F821+F822+F823</f>
        <v>3645</v>
      </c>
      <c r="G816" s="17">
        <f>G817+G818+G819+G820+G821+G822+G823</f>
        <v>3644.9996900000001</v>
      </c>
      <c r="H816" s="18">
        <f t="shared" si="52"/>
        <v>0.99999991495198903</v>
      </c>
      <c r="I816" s="18">
        <f t="shared" si="50"/>
        <v>0.4570532526645768</v>
      </c>
      <c r="K816" s="13"/>
    </row>
    <row r="817" spans="1:11" s="8" customFormat="1" ht="18" hidden="1">
      <c r="A817" s="8" t="str">
        <f t="shared" si="51"/>
        <v>b</v>
      </c>
      <c r="B817" s="19" t="s">
        <v>5</v>
      </c>
      <c r="C817" s="20" t="s">
        <v>7</v>
      </c>
      <c r="D817" s="24">
        <v>0</v>
      </c>
      <c r="E817" s="24">
        <v>0</v>
      </c>
      <c r="F817" s="25">
        <v>0</v>
      </c>
      <c r="G817" s="25">
        <v>0</v>
      </c>
      <c r="H817" s="26">
        <f t="shared" si="52"/>
        <v>0</v>
      </c>
      <c r="I817" s="26">
        <f t="shared" si="50"/>
        <v>0</v>
      </c>
      <c r="K817" s="13"/>
    </row>
    <row r="818" spans="1:11" s="8" customFormat="1" ht="18" hidden="1">
      <c r="A818" s="8" t="str">
        <f t="shared" si="51"/>
        <v>b</v>
      </c>
      <c r="B818" s="19" t="s">
        <v>5</v>
      </c>
      <c r="C818" s="20" t="s">
        <v>8</v>
      </c>
      <c r="D818" s="24">
        <v>0</v>
      </c>
      <c r="E818" s="24">
        <v>0</v>
      </c>
      <c r="F818" s="25">
        <v>0</v>
      </c>
      <c r="G818" s="25">
        <v>0</v>
      </c>
      <c r="H818" s="26">
        <f t="shared" si="52"/>
        <v>0</v>
      </c>
      <c r="I818" s="26">
        <f t="shared" si="50"/>
        <v>0</v>
      </c>
      <c r="K818" s="13"/>
    </row>
    <row r="819" spans="1:11" s="8" customFormat="1" ht="18" hidden="1">
      <c r="A819" s="8" t="str">
        <f t="shared" si="51"/>
        <v>b</v>
      </c>
      <c r="B819" s="19" t="s">
        <v>5</v>
      </c>
      <c r="C819" s="20" t="s">
        <v>9</v>
      </c>
      <c r="D819" s="24">
        <v>0</v>
      </c>
      <c r="E819" s="24">
        <v>0</v>
      </c>
      <c r="F819" s="25">
        <v>0</v>
      </c>
      <c r="G819" s="25">
        <v>0</v>
      </c>
      <c r="H819" s="26">
        <f t="shared" si="52"/>
        <v>0</v>
      </c>
      <c r="I819" s="26">
        <f t="shared" si="50"/>
        <v>0</v>
      </c>
      <c r="K819" s="13"/>
    </row>
    <row r="820" spans="1:11" s="8" customFormat="1" ht="18" hidden="1">
      <c r="A820" s="8" t="str">
        <f t="shared" si="51"/>
        <v>b</v>
      </c>
      <c r="B820" s="19" t="s">
        <v>5</v>
      </c>
      <c r="C820" s="20" t="s">
        <v>10</v>
      </c>
      <c r="D820" s="24">
        <v>0</v>
      </c>
      <c r="E820" s="24">
        <v>0</v>
      </c>
      <c r="F820" s="25">
        <v>0</v>
      </c>
      <c r="G820" s="25">
        <v>0</v>
      </c>
      <c r="H820" s="26">
        <f t="shared" si="52"/>
        <v>0</v>
      </c>
      <c r="I820" s="26">
        <f t="shared" si="50"/>
        <v>0</v>
      </c>
      <c r="K820" s="13"/>
    </row>
    <row r="821" spans="1:11" s="8" customFormat="1" ht="18" hidden="1">
      <c r="A821" s="8" t="str">
        <f t="shared" si="51"/>
        <v>b</v>
      </c>
      <c r="B821" s="19" t="s">
        <v>5</v>
      </c>
      <c r="C821" s="20" t="s">
        <v>11</v>
      </c>
      <c r="D821" s="24">
        <v>0</v>
      </c>
      <c r="E821" s="24">
        <v>0</v>
      </c>
      <c r="F821" s="25">
        <v>0</v>
      </c>
      <c r="G821" s="25">
        <v>0</v>
      </c>
      <c r="H821" s="26">
        <f t="shared" si="52"/>
        <v>0</v>
      </c>
      <c r="I821" s="26">
        <f t="shared" si="50"/>
        <v>0</v>
      </c>
      <c r="K821" s="13"/>
    </row>
    <row r="822" spans="1:11" s="8" customFormat="1" ht="18.75" thickBot="1">
      <c r="A822" s="8" t="str">
        <f t="shared" si="51"/>
        <v>a</v>
      </c>
      <c r="B822" s="19" t="s">
        <v>5</v>
      </c>
      <c r="C822" s="20" t="s">
        <v>12</v>
      </c>
      <c r="D822" s="21">
        <v>7975</v>
      </c>
      <c r="E822" s="21">
        <v>7975</v>
      </c>
      <c r="F822" s="22">
        <v>3645</v>
      </c>
      <c r="G822" s="22">
        <v>3644.9996900000001</v>
      </c>
      <c r="H822" s="23">
        <f t="shared" si="52"/>
        <v>0.99999991495198903</v>
      </c>
      <c r="I822" s="23">
        <f t="shared" si="50"/>
        <v>0.4570532526645768</v>
      </c>
      <c r="K822" s="13"/>
    </row>
    <row r="823" spans="1:11" s="8" customFormat="1" ht="18.75" hidden="1" thickBot="1">
      <c r="A823" s="8" t="str">
        <f t="shared" si="51"/>
        <v>b</v>
      </c>
      <c r="B823" s="19" t="s">
        <v>5</v>
      </c>
      <c r="C823" s="20" t="s">
        <v>13</v>
      </c>
      <c r="D823" s="24">
        <v>0</v>
      </c>
      <c r="E823" s="24">
        <v>0</v>
      </c>
      <c r="F823" s="25">
        <v>0</v>
      </c>
      <c r="G823" s="25">
        <v>0</v>
      </c>
      <c r="H823" s="26">
        <f t="shared" si="52"/>
        <v>0</v>
      </c>
      <c r="I823" s="26">
        <f t="shared" si="50"/>
        <v>0</v>
      </c>
      <c r="K823" s="13"/>
    </row>
    <row r="824" spans="1:11" s="8" customFormat="1" ht="30.75" hidden="1" thickBot="1">
      <c r="A824" s="8" t="str">
        <f t="shared" si="51"/>
        <v>b</v>
      </c>
      <c r="B824" s="14" t="s">
        <v>5</v>
      </c>
      <c r="C824" s="27" t="s">
        <v>14</v>
      </c>
      <c r="D824" s="28">
        <v>0</v>
      </c>
      <c r="E824" s="28">
        <v>0</v>
      </c>
      <c r="F824" s="29">
        <v>0</v>
      </c>
      <c r="G824" s="29">
        <v>0</v>
      </c>
      <c r="H824" s="30">
        <f t="shared" si="52"/>
        <v>0</v>
      </c>
      <c r="I824" s="30">
        <f t="shared" si="50"/>
        <v>0</v>
      </c>
      <c r="K824" s="13"/>
    </row>
    <row r="825" spans="1:11" s="8" customFormat="1" ht="15.75" hidden="1" thickBot="1">
      <c r="A825" s="8" t="str">
        <f t="shared" si="51"/>
        <v>b</v>
      </c>
      <c r="B825" s="14" t="s">
        <v>5</v>
      </c>
      <c r="C825" s="27" t="s">
        <v>15</v>
      </c>
      <c r="D825" s="28">
        <v>0</v>
      </c>
      <c r="E825" s="28">
        <v>0</v>
      </c>
      <c r="F825" s="29">
        <v>0</v>
      </c>
      <c r="G825" s="29">
        <v>0</v>
      </c>
      <c r="H825" s="30">
        <f t="shared" si="52"/>
        <v>0</v>
      </c>
      <c r="I825" s="30">
        <f t="shared" si="50"/>
        <v>0</v>
      </c>
      <c r="K825" s="13"/>
    </row>
    <row r="826" spans="1:11" s="8" customFormat="1" ht="15.75" hidden="1" thickBot="1">
      <c r="A826" s="8" t="str">
        <f t="shared" si="51"/>
        <v>b</v>
      </c>
      <c r="B826" s="31" t="s">
        <v>5</v>
      </c>
      <c r="C826" s="40" t="s">
        <v>16</v>
      </c>
      <c r="D826" s="41">
        <v>0</v>
      </c>
      <c r="E826" s="41">
        <v>0</v>
      </c>
      <c r="F826" s="42">
        <v>0</v>
      </c>
      <c r="G826" s="42">
        <v>0</v>
      </c>
      <c r="H826" s="43">
        <f t="shared" si="52"/>
        <v>0</v>
      </c>
      <c r="I826" s="43">
        <f t="shared" si="50"/>
        <v>0</v>
      </c>
      <c r="K826" s="13"/>
    </row>
    <row r="827" spans="1:11" s="8" customFormat="1" ht="96" thickTop="1" thickBot="1">
      <c r="A827" s="8" t="str">
        <f t="shared" si="51"/>
        <v>a</v>
      </c>
      <c r="B827" s="9" t="s">
        <v>158</v>
      </c>
      <c r="C827" s="44" t="s">
        <v>159</v>
      </c>
      <c r="D827" s="10">
        <f>D828+D836+D837+D838</f>
        <v>2025</v>
      </c>
      <c r="E827" s="10">
        <f>E828+E836+E837+E838</f>
        <v>2025</v>
      </c>
      <c r="F827" s="11">
        <f>F828+F836+F837+F838</f>
        <v>0</v>
      </c>
      <c r="G827" s="11">
        <f>G828+G836+G837+G838</f>
        <v>0</v>
      </c>
      <c r="H827" s="12">
        <f t="shared" si="52"/>
        <v>0</v>
      </c>
      <c r="I827" s="12">
        <f t="shared" si="50"/>
        <v>0</v>
      </c>
    </row>
    <row r="828" spans="1:11" s="8" customFormat="1" ht="18.75" thickTop="1">
      <c r="A828" s="8" t="str">
        <f t="shared" si="51"/>
        <v>a</v>
      </c>
      <c r="B828" s="14" t="s">
        <v>5</v>
      </c>
      <c r="C828" s="15" t="s">
        <v>6</v>
      </c>
      <c r="D828" s="16">
        <f>D829+D830+D831+D832+D833+D834+D835</f>
        <v>2025</v>
      </c>
      <c r="E828" s="16">
        <f>E829+E830+E831+E832+E833+E834+E835</f>
        <v>2025</v>
      </c>
      <c r="F828" s="17">
        <f>F829+F830+F831+F832+F833+F834+F835</f>
        <v>0</v>
      </c>
      <c r="G828" s="17">
        <f>G829+G830+G831+G832+G833+G834+G835</f>
        <v>0</v>
      </c>
      <c r="H828" s="18">
        <f t="shared" si="52"/>
        <v>0</v>
      </c>
      <c r="I828" s="18">
        <f t="shared" si="50"/>
        <v>0</v>
      </c>
    </row>
    <row r="829" spans="1:11" s="8" customFormat="1" ht="18" hidden="1">
      <c r="A829" s="8" t="str">
        <f t="shared" si="51"/>
        <v>b</v>
      </c>
      <c r="B829" s="19" t="s">
        <v>5</v>
      </c>
      <c r="C829" s="20" t="s">
        <v>7</v>
      </c>
      <c r="D829" s="24">
        <v>0</v>
      </c>
      <c r="E829" s="24">
        <v>0</v>
      </c>
      <c r="F829" s="25">
        <v>0</v>
      </c>
      <c r="G829" s="25">
        <v>0</v>
      </c>
      <c r="H829" s="26">
        <f t="shared" si="52"/>
        <v>0</v>
      </c>
      <c r="I829" s="26">
        <f t="shared" si="50"/>
        <v>0</v>
      </c>
    </row>
    <row r="830" spans="1:11" s="8" customFormat="1" ht="18" hidden="1">
      <c r="A830" s="8" t="str">
        <f t="shared" si="51"/>
        <v>b</v>
      </c>
      <c r="B830" s="19" t="s">
        <v>5</v>
      </c>
      <c r="C830" s="20" t="s">
        <v>8</v>
      </c>
      <c r="D830" s="24">
        <v>0</v>
      </c>
      <c r="E830" s="24">
        <v>0</v>
      </c>
      <c r="F830" s="25">
        <v>0</v>
      </c>
      <c r="G830" s="25">
        <v>0</v>
      </c>
      <c r="H830" s="26">
        <f t="shared" si="52"/>
        <v>0</v>
      </c>
      <c r="I830" s="26">
        <f t="shared" si="50"/>
        <v>0</v>
      </c>
    </row>
    <row r="831" spans="1:11" s="8" customFormat="1" ht="18" hidden="1">
      <c r="A831" s="8" t="str">
        <f t="shared" si="51"/>
        <v>b</v>
      </c>
      <c r="B831" s="19" t="s">
        <v>5</v>
      </c>
      <c r="C831" s="20" t="s">
        <v>9</v>
      </c>
      <c r="D831" s="24">
        <v>0</v>
      </c>
      <c r="E831" s="24">
        <v>0</v>
      </c>
      <c r="F831" s="25">
        <v>0</v>
      </c>
      <c r="G831" s="25">
        <v>0</v>
      </c>
      <c r="H831" s="26">
        <f t="shared" si="52"/>
        <v>0</v>
      </c>
      <c r="I831" s="26">
        <f t="shared" si="50"/>
        <v>0</v>
      </c>
    </row>
    <row r="832" spans="1:11" s="8" customFormat="1" ht="18" hidden="1">
      <c r="A832" s="8" t="str">
        <f t="shared" si="51"/>
        <v>b</v>
      </c>
      <c r="B832" s="19" t="s">
        <v>5</v>
      </c>
      <c r="C832" s="20" t="s">
        <v>10</v>
      </c>
      <c r="D832" s="24">
        <v>0</v>
      </c>
      <c r="E832" s="24">
        <v>0</v>
      </c>
      <c r="F832" s="25">
        <v>0</v>
      </c>
      <c r="G832" s="25">
        <v>0</v>
      </c>
      <c r="H832" s="26">
        <f t="shared" si="52"/>
        <v>0</v>
      </c>
      <c r="I832" s="26">
        <f t="shared" si="50"/>
        <v>0</v>
      </c>
    </row>
    <row r="833" spans="1:9" s="8" customFormat="1" ht="18" hidden="1">
      <c r="A833" s="8" t="str">
        <f t="shared" si="51"/>
        <v>b</v>
      </c>
      <c r="B833" s="19" t="s">
        <v>5</v>
      </c>
      <c r="C833" s="20" t="s">
        <v>11</v>
      </c>
      <c r="D833" s="24">
        <v>0</v>
      </c>
      <c r="E833" s="24">
        <v>0</v>
      </c>
      <c r="F833" s="25">
        <v>0</v>
      </c>
      <c r="G833" s="25">
        <v>0</v>
      </c>
      <c r="H833" s="26">
        <f t="shared" si="52"/>
        <v>0</v>
      </c>
      <c r="I833" s="26">
        <f t="shared" si="50"/>
        <v>0</v>
      </c>
    </row>
    <row r="834" spans="1:9" s="8" customFormat="1" ht="18.75" thickBot="1">
      <c r="A834" s="8" t="str">
        <f t="shared" si="51"/>
        <v>a</v>
      </c>
      <c r="B834" s="19" t="s">
        <v>5</v>
      </c>
      <c r="C834" s="20" t="s">
        <v>12</v>
      </c>
      <c r="D834" s="21">
        <v>2025</v>
      </c>
      <c r="E834" s="21">
        <v>2025</v>
      </c>
      <c r="F834" s="22">
        <v>0</v>
      </c>
      <c r="G834" s="22">
        <v>0</v>
      </c>
      <c r="H834" s="23">
        <f t="shared" si="52"/>
        <v>0</v>
      </c>
      <c r="I834" s="23">
        <f t="shared" si="50"/>
        <v>0</v>
      </c>
    </row>
    <row r="835" spans="1:9" s="8" customFormat="1" ht="18.75" hidden="1" thickBot="1">
      <c r="A835" s="8" t="str">
        <f t="shared" si="51"/>
        <v>b</v>
      </c>
      <c r="B835" s="19" t="s">
        <v>5</v>
      </c>
      <c r="C835" s="20" t="s">
        <v>13</v>
      </c>
      <c r="D835" s="24">
        <v>0</v>
      </c>
      <c r="E835" s="24">
        <v>0</v>
      </c>
      <c r="F835" s="25">
        <v>0</v>
      </c>
      <c r="G835" s="25">
        <v>0</v>
      </c>
      <c r="H835" s="26">
        <f t="shared" si="52"/>
        <v>0</v>
      </c>
      <c r="I835" s="26">
        <f t="shared" ref="I835:I898" si="54">IF(OR(E835="",E835=0),0,G835/E835)</f>
        <v>0</v>
      </c>
    </row>
    <row r="836" spans="1:9" s="8" customFormat="1" ht="30.75" hidden="1" thickBot="1">
      <c r="A836" s="8" t="str">
        <f t="shared" ref="A836:A899" si="55">IF((E836+F836+G836)&gt;0,"a","b")</f>
        <v>b</v>
      </c>
      <c r="B836" s="14" t="s">
        <v>5</v>
      </c>
      <c r="C836" s="27" t="s">
        <v>14</v>
      </c>
      <c r="D836" s="28">
        <v>0</v>
      </c>
      <c r="E836" s="28">
        <v>0</v>
      </c>
      <c r="F836" s="29">
        <v>0</v>
      </c>
      <c r="G836" s="29">
        <v>0</v>
      </c>
      <c r="H836" s="30">
        <f t="shared" ref="H836:H899" si="56">IF(OR(F836="",F836=0),0,G836/F836)</f>
        <v>0</v>
      </c>
      <c r="I836" s="30">
        <f t="shared" si="54"/>
        <v>0</v>
      </c>
    </row>
    <row r="837" spans="1:9" s="8" customFormat="1" ht="15.75" hidden="1" thickBot="1">
      <c r="A837" s="8" t="str">
        <f t="shared" si="55"/>
        <v>b</v>
      </c>
      <c r="B837" s="14" t="s">
        <v>5</v>
      </c>
      <c r="C837" s="27" t="s">
        <v>15</v>
      </c>
      <c r="D837" s="28">
        <v>0</v>
      </c>
      <c r="E837" s="28">
        <v>0</v>
      </c>
      <c r="F837" s="29">
        <v>0</v>
      </c>
      <c r="G837" s="29">
        <v>0</v>
      </c>
      <c r="H837" s="30">
        <f t="shared" si="56"/>
        <v>0</v>
      </c>
      <c r="I837" s="30">
        <f t="shared" si="54"/>
        <v>0</v>
      </c>
    </row>
    <row r="838" spans="1:9" s="8" customFormat="1" ht="15.75" hidden="1" thickBot="1">
      <c r="A838" s="8" t="str">
        <f t="shared" si="55"/>
        <v>b</v>
      </c>
      <c r="B838" s="31" t="s">
        <v>5</v>
      </c>
      <c r="C838" s="40" t="s">
        <v>16</v>
      </c>
      <c r="D838" s="41">
        <v>0</v>
      </c>
      <c r="E838" s="41">
        <v>0</v>
      </c>
      <c r="F838" s="42">
        <v>0</v>
      </c>
      <c r="G838" s="42">
        <v>0</v>
      </c>
      <c r="H838" s="43">
        <f t="shared" si="56"/>
        <v>0</v>
      </c>
      <c r="I838" s="43">
        <f t="shared" si="54"/>
        <v>0</v>
      </c>
    </row>
    <row r="839" spans="1:9" s="8" customFormat="1" ht="17.25" thickTop="1" thickBot="1">
      <c r="A839" s="8" t="str">
        <f t="shared" si="55"/>
        <v>a</v>
      </c>
      <c r="B839" s="9" t="s">
        <v>160</v>
      </c>
      <c r="C839" s="44" t="s">
        <v>161</v>
      </c>
      <c r="D839" s="10">
        <f t="shared" ref="D839:G850" si="57">D851+D863+D875</f>
        <v>11850</v>
      </c>
      <c r="E839" s="10">
        <f t="shared" si="57"/>
        <v>11628.96</v>
      </c>
      <c r="F839" s="11">
        <f t="shared" si="57"/>
        <v>5216.0600000000004</v>
      </c>
      <c r="G839" s="11">
        <f t="shared" si="57"/>
        <v>5203.3534</v>
      </c>
      <c r="H839" s="12">
        <f t="shared" si="56"/>
        <v>0.99756394673374149</v>
      </c>
      <c r="I839" s="12">
        <f t="shared" si="54"/>
        <v>0.4474478715207551</v>
      </c>
    </row>
    <row r="840" spans="1:9" s="8" customFormat="1" ht="18.75" thickTop="1">
      <c r="A840" s="8" t="str">
        <f t="shared" si="55"/>
        <v>a</v>
      </c>
      <c r="B840" s="14" t="s">
        <v>5</v>
      </c>
      <c r="C840" s="15" t="s">
        <v>6</v>
      </c>
      <c r="D840" s="16">
        <f t="shared" si="57"/>
        <v>11850</v>
      </c>
      <c r="E840" s="16">
        <f t="shared" si="57"/>
        <v>11628.96</v>
      </c>
      <c r="F840" s="17">
        <f t="shared" si="57"/>
        <v>5216.0600000000004</v>
      </c>
      <c r="G840" s="17">
        <f t="shared" si="57"/>
        <v>5203.3534</v>
      </c>
      <c r="H840" s="18">
        <f t="shared" si="56"/>
        <v>0.99756394673374149</v>
      </c>
      <c r="I840" s="18">
        <f t="shared" si="54"/>
        <v>0.4474478715207551</v>
      </c>
    </row>
    <row r="841" spans="1:9" s="8" customFormat="1" ht="18" hidden="1">
      <c r="A841" s="8" t="str">
        <f t="shared" si="55"/>
        <v>b</v>
      </c>
      <c r="B841" s="19" t="s">
        <v>5</v>
      </c>
      <c r="C841" s="20" t="s">
        <v>7</v>
      </c>
      <c r="D841" s="24">
        <f t="shared" si="57"/>
        <v>0</v>
      </c>
      <c r="E841" s="24">
        <f t="shared" si="57"/>
        <v>0</v>
      </c>
      <c r="F841" s="25">
        <f t="shared" si="57"/>
        <v>0</v>
      </c>
      <c r="G841" s="25">
        <f t="shared" si="57"/>
        <v>0</v>
      </c>
      <c r="H841" s="26">
        <f t="shared" si="56"/>
        <v>0</v>
      </c>
      <c r="I841" s="26">
        <f t="shared" si="54"/>
        <v>0</v>
      </c>
    </row>
    <row r="842" spans="1:9" s="8" customFormat="1" ht="18">
      <c r="A842" s="8" t="str">
        <f t="shared" si="55"/>
        <v>a</v>
      </c>
      <c r="B842" s="19" t="s">
        <v>5</v>
      </c>
      <c r="C842" s="20" t="s">
        <v>8</v>
      </c>
      <c r="D842" s="21">
        <f t="shared" si="57"/>
        <v>1350</v>
      </c>
      <c r="E842" s="21">
        <f t="shared" si="57"/>
        <v>1228.96</v>
      </c>
      <c r="F842" s="22">
        <v>482.1</v>
      </c>
      <c r="G842" s="22">
        <f t="shared" si="57"/>
        <v>448.10545999999999</v>
      </c>
      <c r="H842" s="23">
        <f t="shared" si="56"/>
        <v>0.92948653806264259</v>
      </c>
      <c r="I842" s="23">
        <f t="shared" si="54"/>
        <v>0.36462168011977608</v>
      </c>
    </row>
    <row r="843" spans="1:9" s="8" customFormat="1" ht="18" hidden="1">
      <c r="A843" s="8" t="str">
        <f t="shared" si="55"/>
        <v>b</v>
      </c>
      <c r="B843" s="19" t="s">
        <v>5</v>
      </c>
      <c r="C843" s="20" t="s">
        <v>9</v>
      </c>
      <c r="D843" s="24">
        <f t="shared" si="57"/>
        <v>0</v>
      </c>
      <c r="E843" s="24">
        <f t="shared" si="57"/>
        <v>0</v>
      </c>
      <c r="F843" s="25">
        <f t="shared" si="57"/>
        <v>0</v>
      </c>
      <c r="G843" s="25">
        <f t="shared" si="57"/>
        <v>0</v>
      </c>
      <c r="H843" s="26">
        <f t="shared" si="56"/>
        <v>0</v>
      </c>
      <c r="I843" s="26">
        <f t="shared" si="54"/>
        <v>0</v>
      </c>
    </row>
    <row r="844" spans="1:9" s="8" customFormat="1" ht="18" hidden="1">
      <c r="A844" s="8" t="str">
        <f t="shared" si="55"/>
        <v>b</v>
      </c>
      <c r="B844" s="19" t="s">
        <v>5</v>
      </c>
      <c r="C844" s="20" t="s">
        <v>10</v>
      </c>
      <c r="D844" s="24">
        <f t="shared" si="57"/>
        <v>0</v>
      </c>
      <c r="E844" s="24">
        <f t="shared" si="57"/>
        <v>0</v>
      </c>
      <c r="F844" s="25">
        <f t="shared" si="57"/>
        <v>0</v>
      </c>
      <c r="G844" s="25">
        <f t="shared" si="57"/>
        <v>0</v>
      </c>
      <c r="H844" s="26">
        <f t="shared" si="56"/>
        <v>0</v>
      </c>
      <c r="I844" s="26">
        <f t="shared" si="54"/>
        <v>0</v>
      </c>
    </row>
    <row r="845" spans="1:9" s="8" customFormat="1" ht="18" hidden="1">
      <c r="A845" s="8" t="str">
        <f t="shared" si="55"/>
        <v>b</v>
      </c>
      <c r="B845" s="19" t="s">
        <v>5</v>
      </c>
      <c r="C845" s="20" t="s">
        <v>11</v>
      </c>
      <c r="D845" s="24">
        <f t="shared" si="57"/>
        <v>0</v>
      </c>
      <c r="E845" s="24">
        <f t="shared" si="57"/>
        <v>0</v>
      </c>
      <c r="F845" s="25">
        <f t="shared" si="57"/>
        <v>0</v>
      </c>
      <c r="G845" s="25">
        <f t="shared" si="57"/>
        <v>0</v>
      </c>
      <c r="H845" s="26">
        <f t="shared" si="56"/>
        <v>0</v>
      </c>
      <c r="I845" s="26">
        <f t="shared" si="54"/>
        <v>0</v>
      </c>
    </row>
    <row r="846" spans="1:9" s="8" customFormat="1" ht="18.75" thickBot="1">
      <c r="A846" s="8" t="str">
        <f t="shared" si="55"/>
        <v>a</v>
      </c>
      <c r="B846" s="19" t="s">
        <v>5</v>
      </c>
      <c r="C846" s="20" t="s">
        <v>12</v>
      </c>
      <c r="D846" s="21">
        <f t="shared" si="57"/>
        <v>10500</v>
      </c>
      <c r="E846" s="21">
        <f t="shared" si="57"/>
        <v>10400</v>
      </c>
      <c r="F846" s="22">
        <v>5187</v>
      </c>
      <c r="G846" s="22">
        <f t="shared" si="57"/>
        <v>4755.2479400000002</v>
      </c>
      <c r="H846" s="23">
        <f t="shared" si="56"/>
        <v>0.91676266435319076</v>
      </c>
      <c r="I846" s="23">
        <f t="shared" si="54"/>
        <v>0.45723537884615384</v>
      </c>
    </row>
    <row r="847" spans="1:9" s="8" customFormat="1" ht="18.75" hidden="1" thickBot="1">
      <c r="A847" s="8" t="str">
        <f t="shared" si="55"/>
        <v>b</v>
      </c>
      <c r="B847" s="19" t="s">
        <v>5</v>
      </c>
      <c r="C847" s="20" t="s">
        <v>13</v>
      </c>
      <c r="D847" s="24">
        <f t="shared" si="57"/>
        <v>0</v>
      </c>
      <c r="E847" s="24">
        <f t="shared" si="57"/>
        <v>0</v>
      </c>
      <c r="F847" s="25">
        <f t="shared" si="57"/>
        <v>0</v>
      </c>
      <c r="G847" s="25">
        <f t="shared" si="57"/>
        <v>0</v>
      </c>
      <c r="H847" s="26">
        <f t="shared" si="56"/>
        <v>0</v>
      </c>
      <c r="I847" s="26">
        <f t="shared" si="54"/>
        <v>0</v>
      </c>
    </row>
    <row r="848" spans="1:9" s="8" customFormat="1" ht="30.75" hidden="1" thickBot="1">
      <c r="A848" s="8" t="str">
        <f t="shared" si="55"/>
        <v>b</v>
      </c>
      <c r="B848" s="14" t="s">
        <v>5</v>
      </c>
      <c r="C848" s="27" t="s">
        <v>14</v>
      </c>
      <c r="D848" s="28">
        <f t="shared" si="57"/>
        <v>0</v>
      </c>
      <c r="E848" s="28">
        <f t="shared" si="57"/>
        <v>0</v>
      </c>
      <c r="F848" s="29">
        <f t="shared" si="57"/>
        <v>0</v>
      </c>
      <c r="G848" s="29">
        <f t="shared" si="57"/>
        <v>0</v>
      </c>
      <c r="H848" s="30">
        <f t="shared" si="56"/>
        <v>0</v>
      </c>
      <c r="I848" s="30">
        <f t="shared" si="54"/>
        <v>0</v>
      </c>
    </row>
    <row r="849" spans="1:11" s="8" customFormat="1" ht="15.75" hidden="1" thickBot="1">
      <c r="A849" s="8" t="str">
        <f t="shared" si="55"/>
        <v>b</v>
      </c>
      <c r="B849" s="14" t="s">
        <v>5</v>
      </c>
      <c r="C849" s="27" t="s">
        <v>15</v>
      </c>
      <c r="D849" s="28">
        <f t="shared" si="57"/>
        <v>0</v>
      </c>
      <c r="E849" s="28">
        <f t="shared" si="57"/>
        <v>0</v>
      </c>
      <c r="F849" s="29">
        <f t="shared" si="57"/>
        <v>0</v>
      </c>
      <c r="G849" s="29">
        <f t="shared" si="57"/>
        <v>0</v>
      </c>
      <c r="H849" s="30">
        <f t="shared" si="56"/>
        <v>0</v>
      </c>
      <c r="I849" s="30">
        <f t="shared" si="54"/>
        <v>0</v>
      </c>
    </row>
    <row r="850" spans="1:11" s="8" customFormat="1" ht="15.75" hidden="1" thickBot="1">
      <c r="A850" s="8" t="str">
        <f t="shared" si="55"/>
        <v>b</v>
      </c>
      <c r="B850" s="31" t="s">
        <v>5</v>
      </c>
      <c r="C850" s="40" t="s">
        <v>16</v>
      </c>
      <c r="D850" s="41">
        <f t="shared" si="57"/>
        <v>0</v>
      </c>
      <c r="E850" s="41">
        <f t="shared" si="57"/>
        <v>0</v>
      </c>
      <c r="F850" s="42">
        <f t="shared" si="57"/>
        <v>0</v>
      </c>
      <c r="G850" s="42">
        <f t="shared" si="57"/>
        <v>0</v>
      </c>
      <c r="H850" s="43">
        <f t="shared" si="56"/>
        <v>0</v>
      </c>
      <c r="I850" s="43">
        <f t="shared" si="54"/>
        <v>0</v>
      </c>
    </row>
    <row r="851" spans="1:11" s="8" customFormat="1" ht="17.25" thickTop="1" thickBot="1">
      <c r="A851" s="8" t="str">
        <f t="shared" si="55"/>
        <v>a</v>
      </c>
      <c r="B851" s="9" t="s">
        <v>162</v>
      </c>
      <c r="C851" s="44" t="s">
        <v>161</v>
      </c>
      <c r="D851" s="10">
        <f>D852+D860+D861+D862</f>
        <v>10000</v>
      </c>
      <c r="E851" s="10">
        <f>E852+E860+E861+E862</f>
        <v>10000</v>
      </c>
      <c r="F851" s="11">
        <f>F852+F860+F861+F862</f>
        <v>4593</v>
      </c>
      <c r="G851" s="11">
        <f>G852+G860+G861+G862</f>
        <v>4592.8542500000003</v>
      </c>
      <c r="H851" s="12">
        <f t="shared" si="56"/>
        <v>0.99996826692793384</v>
      </c>
      <c r="I851" s="12">
        <f t="shared" si="54"/>
        <v>0.45928542500000002</v>
      </c>
      <c r="K851" s="13"/>
    </row>
    <row r="852" spans="1:11" s="8" customFormat="1" ht="18.75" thickTop="1">
      <c r="A852" s="8" t="str">
        <f t="shared" si="55"/>
        <v>a</v>
      </c>
      <c r="B852" s="14" t="s">
        <v>5</v>
      </c>
      <c r="C852" s="15" t="s">
        <v>6</v>
      </c>
      <c r="D852" s="16">
        <f>D853+D854+D855+D856+D857+D858+D859</f>
        <v>10000</v>
      </c>
      <c r="E852" s="16">
        <f>E853+E854+E855+E856+E857+E858+E859</f>
        <v>10000</v>
      </c>
      <c r="F852" s="17">
        <f>F853+F854+F855+F856+F857+F858+F859</f>
        <v>4593</v>
      </c>
      <c r="G852" s="17">
        <f>G853+G854+G855+G856+G857+G858+G859</f>
        <v>4592.8542500000003</v>
      </c>
      <c r="H852" s="18">
        <f t="shared" si="56"/>
        <v>0.99996826692793384</v>
      </c>
      <c r="I852" s="18">
        <f t="shared" si="54"/>
        <v>0.45928542500000002</v>
      </c>
      <c r="K852" s="13"/>
    </row>
    <row r="853" spans="1:11" s="8" customFormat="1" ht="18" hidden="1">
      <c r="A853" s="8" t="str">
        <f t="shared" si="55"/>
        <v>b</v>
      </c>
      <c r="B853" s="19" t="s">
        <v>5</v>
      </c>
      <c r="C853" s="20" t="s">
        <v>7</v>
      </c>
      <c r="D853" s="24">
        <v>0</v>
      </c>
      <c r="E853" s="24">
        <v>0</v>
      </c>
      <c r="F853" s="25">
        <v>0</v>
      </c>
      <c r="G853" s="25">
        <v>0</v>
      </c>
      <c r="H853" s="26">
        <f t="shared" si="56"/>
        <v>0</v>
      </c>
      <c r="I853" s="26">
        <f t="shared" si="54"/>
        <v>0</v>
      </c>
      <c r="K853" s="13"/>
    </row>
    <row r="854" spans="1:11" s="8" customFormat="1" ht="18" hidden="1">
      <c r="A854" s="8" t="str">
        <f t="shared" si="55"/>
        <v>b</v>
      </c>
      <c r="B854" s="19" t="s">
        <v>5</v>
      </c>
      <c r="C854" s="20" t="s">
        <v>8</v>
      </c>
      <c r="D854" s="24">
        <v>0</v>
      </c>
      <c r="E854" s="24">
        <v>0</v>
      </c>
      <c r="F854" s="25">
        <v>0</v>
      </c>
      <c r="G854" s="25">
        <v>0</v>
      </c>
      <c r="H854" s="26">
        <f t="shared" si="56"/>
        <v>0</v>
      </c>
      <c r="I854" s="26">
        <f t="shared" si="54"/>
        <v>0</v>
      </c>
      <c r="K854" s="13"/>
    </row>
    <row r="855" spans="1:11" s="8" customFormat="1" ht="18" hidden="1">
      <c r="A855" s="8" t="str">
        <f t="shared" si="55"/>
        <v>b</v>
      </c>
      <c r="B855" s="19" t="s">
        <v>5</v>
      </c>
      <c r="C855" s="20" t="s">
        <v>9</v>
      </c>
      <c r="D855" s="24">
        <v>0</v>
      </c>
      <c r="E855" s="24">
        <v>0</v>
      </c>
      <c r="F855" s="25">
        <v>0</v>
      </c>
      <c r="G855" s="25">
        <v>0</v>
      </c>
      <c r="H855" s="26">
        <f t="shared" si="56"/>
        <v>0</v>
      </c>
      <c r="I855" s="26">
        <f t="shared" si="54"/>
        <v>0</v>
      </c>
      <c r="K855" s="13"/>
    </row>
    <row r="856" spans="1:11" s="8" customFormat="1" ht="18" hidden="1">
      <c r="A856" s="8" t="str">
        <f t="shared" si="55"/>
        <v>b</v>
      </c>
      <c r="B856" s="19" t="s">
        <v>5</v>
      </c>
      <c r="C856" s="20" t="s">
        <v>10</v>
      </c>
      <c r="D856" s="24">
        <v>0</v>
      </c>
      <c r="E856" s="24">
        <v>0</v>
      </c>
      <c r="F856" s="25">
        <v>0</v>
      </c>
      <c r="G856" s="25">
        <v>0</v>
      </c>
      <c r="H856" s="26">
        <f t="shared" si="56"/>
        <v>0</v>
      </c>
      <c r="I856" s="26">
        <f t="shared" si="54"/>
        <v>0</v>
      </c>
      <c r="K856" s="13"/>
    </row>
    <row r="857" spans="1:11" s="8" customFormat="1" ht="18" hidden="1">
      <c r="A857" s="8" t="str">
        <f t="shared" si="55"/>
        <v>b</v>
      </c>
      <c r="B857" s="19" t="s">
        <v>5</v>
      </c>
      <c r="C857" s="20" t="s">
        <v>11</v>
      </c>
      <c r="D857" s="24">
        <v>0</v>
      </c>
      <c r="E857" s="24">
        <v>0</v>
      </c>
      <c r="F857" s="25">
        <v>0</v>
      </c>
      <c r="G857" s="25">
        <v>0</v>
      </c>
      <c r="H857" s="26">
        <f t="shared" si="56"/>
        <v>0</v>
      </c>
      <c r="I857" s="26">
        <f t="shared" si="54"/>
        <v>0</v>
      </c>
      <c r="K857" s="13"/>
    </row>
    <row r="858" spans="1:11" s="8" customFormat="1" ht="18.75" thickBot="1">
      <c r="A858" s="8" t="str">
        <f t="shared" si="55"/>
        <v>a</v>
      </c>
      <c r="B858" s="19" t="s">
        <v>5</v>
      </c>
      <c r="C858" s="20" t="s">
        <v>12</v>
      </c>
      <c r="D858" s="21">
        <v>10000</v>
      </c>
      <c r="E858" s="21">
        <v>10000</v>
      </c>
      <c r="F858" s="22">
        <v>4593</v>
      </c>
      <c r="G858" s="22">
        <v>4592.8542500000003</v>
      </c>
      <c r="H858" s="23">
        <f t="shared" si="56"/>
        <v>0.99996826692793384</v>
      </c>
      <c r="I858" s="23">
        <f t="shared" si="54"/>
        <v>0.45928542500000002</v>
      </c>
      <c r="K858" s="13"/>
    </row>
    <row r="859" spans="1:11" s="8" customFormat="1" ht="18.75" hidden="1" thickBot="1">
      <c r="A859" s="8" t="str">
        <f t="shared" si="55"/>
        <v>b</v>
      </c>
      <c r="B859" s="19" t="s">
        <v>5</v>
      </c>
      <c r="C859" s="20" t="s">
        <v>13</v>
      </c>
      <c r="D859" s="24">
        <v>0</v>
      </c>
      <c r="E859" s="24">
        <v>0</v>
      </c>
      <c r="F859" s="25">
        <v>0</v>
      </c>
      <c r="G859" s="25">
        <v>0</v>
      </c>
      <c r="H859" s="26">
        <f t="shared" si="56"/>
        <v>0</v>
      </c>
      <c r="I859" s="26">
        <f t="shared" si="54"/>
        <v>0</v>
      </c>
      <c r="K859" s="13"/>
    </row>
    <row r="860" spans="1:11" s="8" customFormat="1" ht="30.75" hidden="1" thickBot="1">
      <c r="A860" s="8" t="str">
        <f t="shared" si="55"/>
        <v>b</v>
      </c>
      <c r="B860" s="14" t="s">
        <v>5</v>
      </c>
      <c r="C860" s="27" t="s">
        <v>14</v>
      </c>
      <c r="D860" s="28">
        <v>0</v>
      </c>
      <c r="E860" s="28">
        <v>0</v>
      </c>
      <c r="F860" s="29">
        <v>0</v>
      </c>
      <c r="G860" s="29">
        <v>0</v>
      </c>
      <c r="H860" s="30">
        <f t="shared" si="56"/>
        <v>0</v>
      </c>
      <c r="I860" s="30">
        <f t="shared" si="54"/>
        <v>0</v>
      </c>
      <c r="K860" s="13"/>
    </row>
    <row r="861" spans="1:11" s="8" customFormat="1" ht="15.75" hidden="1" thickBot="1">
      <c r="A861" s="8" t="str">
        <f t="shared" si="55"/>
        <v>b</v>
      </c>
      <c r="B861" s="14" t="s">
        <v>5</v>
      </c>
      <c r="C861" s="27" t="s">
        <v>15</v>
      </c>
      <c r="D861" s="28">
        <v>0</v>
      </c>
      <c r="E861" s="28">
        <v>0</v>
      </c>
      <c r="F861" s="29">
        <v>0</v>
      </c>
      <c r="G861" s="29">
        <v>0</v>
      </c>
      <c r="H861" s="30">
        <f t="shared" si="56"/>
        <v>0</v>
      </c>
      <c r="I861" s="30">
        <f t="shared" si="54"/>
        <v>0</v>
      </c>
      <c r="K861" s="13"/>
    </row>
    <row r="862" spans="1:11" s="8" customFormat="1" ht="15.75" hidden="1" thickBot="1">
      <c r="A862" s="8" t="str">
        <f t="shared" si="55"/>
        <v>b</v>
      </c>
      <c r="B862" s="31" t="s">
        <v>5</v>
      </c>
      <c r="C862" s="40" t="s">
        <v>16</v>
      </c>
      <c r="D862" s="41">
        <v>0</v>
      </c>
      <c r="E862" s="41">
        <v>0</v>
      </c>
      <c r="F862" s="42">
        <v>0</v>
      </c>
      <c r="G862" s="42">
        <v>0</v>
      </c>
      <c r="H862" s="43">
        <f t="shared" si="56"/>
        <v>0</v>
      </c>
      <c r="I862" s="43">
        <f t="shared" si="54"/>
        <v>0</v>
      </c>
      <c r="K862" s="13"/>
    </row>
    <row r="863" spans="1:11" s="8" customFormat="1" ht="111.75" thickTop="1" thickBot="1">
      <c r="A863" s="8" t="str">
        <f t="shared" si="55"/>
        <v>a</v>
      </c>
      <c r="B863" s="9" t="s">
        <v>163</v>
      </c>
      <c r="C863" s="44" t="s">
        <v>164</v>
      </c>
      <c r="D863" s="10">
        <f>D864+D872+D873+D874</f>
        <v>1000</v>
      </c>
      <c r="E863" s="10">
        <f>E864+E872+E873+E874</f>
        <v>878.96</v>
      </c>
      <c r="F863" s="11">
        <f>F864+F872+F873+F874</f>
        <v>451.06</v>
      </c>
      <c r="G863" s="11">
        <f>G864+G872+G873+G874</f>
        <v>448.10545999999999</v>
      </c>
      <c r="H863" s="12">
        <f t="shared" si="56"/>
        <v>0.99344978495100433</v>
      </c>
      <c r="I863" s="12">
        <f t="shared" si="54"/>
        <v>0.50981325657595333</v>
      </c>
    </row>
    <row r="864" spans="1:11" s="8" customFormat="1" ht="18.75" thickTop="1">
      <c r="A864" s="8" t="str">
        <f t="shared" si="55"/>
        <v>a</v>
      </c>
      <c r="B864" s="14" t="s">
        <v>5</v>
      </c>
      <c r="C864" s="15" t="s">
        <v>6</v>
      </c>
      <c r="D864" s="16">
        <f>D865+D866+D867+D868+D869+D870+D871</f>
        <v>1000</v>
      </c>
      <c r="E864" s="16">
        <f>E865+E866+E867+E868+E869+E870+E871</f>
        <v>878.96</v>
      </c>
      <c r="F864" s="17">
        <f>F865+F866+F867+F868+F869+F870+F871</f>
        <v>451.06</v>
      </c>
      <c r="G864" s="17">
        <f>G865+G866+G867+G868+G869+G870+G871</f>
        <v>448.10545999999999</v>
      </c>
      <c r="H864" s="18">
        <f t="shared" si="56"/>
        <v>0.99344978495100433</v>
      </c>
      <c r="I864" s="18">
        <f t="shared" si="54"/>
        <v>0.50981325657595333</v>
      </c>
    </row>
    <row r="865" spans="1:9" s="8" customFormat="1" ht="18" hidden="1">
      <c r="A865" s="8" t="str">
        <f t="shared" si="55"/>
        <v>b</v>
      </c>
      <c r="B865" s="19" t="s">
        <v>5</v>
      </c>
      <c r="C865" s="20" t="s">
        <v>7</v>
      </c>
      <c r="D865" s="24">
        <v>0</v>
      </c>
      <c r="E865" s="24">
        <v>0</v>
      </c>
      <c r="F865" s="25">
        <v>0</v>
      </c>
      <c r="G865" s="25">
        <v>0</v>
      </c>
      <c r="H865" s="26">
        <f t="shared" si="56"/>
        <v>0</v>
      </c>
      <c r="I865" s="26">
        <f t="shared" si="54"/>
        <v>0</v>
      </c>
    </row>
    <row r="866" spans="1:9" s="8" customFormat="1" ht="18.75" thickBot="1">
      <c r="A866" s="8" t="str">
        <f t="shared" si="55"/>
        <v>a</v>
      </c>
      <c r="B866" s="19" t="s">
        <v>5</v>
      </c>
      <c r="C866" s="56" t="s">
        <v>32</v>
      </c>
      <c r="D866" s="21">
        <v>1000</v>
      </c>
      <c r="E866" s="21">
        <v>878.96</v>
      </c>
      <c r="F866" s="22">
        <v>451.06</v>
      </c>
      <c r="G866" s="22">
        <v>448.10545999999999</v>
      </c>
      <c r="H866" s="23">
        <f t="shared" si="56"/>
        <v>0.99344978495100433</v>
      </c>
      <c r="I866" s="23">
        <f t="shared" si="54"/>
        <v>0.50981325657595333</v>
      </c>
    </row>
    <row r="867" spans="1:9" s="8" customFormat="1" ht="18.75" hidden="1" thickBot="1">
      <c r="A867" s="8" t="str">
        <f t="shared" si="55"/>
        <v>b</v>
      </c>
      <c r="B867" s="19" t="s">
        <v>5</v>
      </c>
      <c r="C867" s="20" t="s">
        <v>9</v>
      </c>
      <c r="D867" s="24">
        <v>0</v>
      </c>
      <c r="E867" s="24">
        <v>0</v>
      </c>
      <c r="F867" s="25">
        <v>0</v>
      </c>
      <c r="G867" s="25">
        <v>0</v>
      </c>
      <c r="H867" s="26">
        <f t="shared" si="56"/>
        <v>0</v>
      </c>
      <c r="I867" s="26">
        <f t="shared" si="54"/>
        <v>0</v>
      </c>
    </row>
    <row r="868" spans="1:9" s="8" customFormat="1" ht="18.75" hidden="1" thickBot="1">
      <c r="A868" s="8" t="str">
        <f t="shared" si="55"/>
        <v>b</v>
      </c>
      <c r="B868" s="19" t="s">
        <v>5</v>
      </c>
      <c r="C868" s="20" t="s">
        <v>10</v>
      </c>
      <c r="D868" s="24">
        <v>0</v>
      </c>
      <c r="E868" s="24">
        <v>0</v>
      </c>
      <c r="F868" s="25">
        <v>0</v>
      </c>
      <c r="G868" s="25">
        <v>0</v>
      </c>
      <c r="H868" s="26">
        <f t="shared" si="56"/>
        <v>0</v>
      </c>
      <c r="I868" s="26">
        <f t="shared" si="54"/>
        <v>0</v>
      </c>
    </row>
    <row r="869" spans="1:9" s="8" customFormat="1" ht="18.75" hidden="1" thickBot="1">
      <c r="A869" s="8" t="str">
        <f t="shared" si="55"/>
        <v>b</v>
      </c>
      <c r="B869" s="19" t="s">
        <v>5</v>
      </c>
      <c r="C869" s="20" t="s">
        <v>11</v>
      </c>
      <c r="D869" s="24">
        <v>0</v>
      </c>
      <c r="E869" s="24">
        <v>0</v>
      </c>
      <c r="F869" s="25">
        <v>0</v>
      </c>
      <c r="G869" s="25">
        <v>0</v>
      </c>
      <c r="H869" s="26">
        <f t="shared" si="56"/>
        <v>0</v>
      </c>
      <c r="I869" s="26">
        <f t="shared" si="54"/>
        <v>0</v>
      </c>
    </row>
    <row r="870" spans="1:9" s="8" customFormat="1" ht="18.75" hidden="1" thickBot="1">
      <c r="A870" s="8" t="str">
        <f t="shared" si="55"/>
        <v>b</v>
      </c>
      <c r="B870" s="19" t="s">
        <v>5</v>
      </c>
      <c r="C870" s="20" t="s">
        <v>12</v>
      </c>
      <c r="D870" s="24">
        <v>0</v>
      </c>
      <c r="E870" s="24">
        <v>0</v>
      </c>
      <c r="F870" s="25">
        <v>0</v>
      </c>
      <c r="G870" s="25">
        <v>0</v>
      </c>
      <c r="H870" s="26">
        <f t="shared" si="56"/>
        <v>0</v>
      </c>
      <c r="I870" s="26">
        <f t="shared" si="54"/>
        <v>0</v>
      </c>
    </row>
    <row r="871" spans="1:9" s="8" customFormat="1" ht="18.75" hidden="1" thickBot="1">
      <c r="A871" s="8" t="str">
        <f t="shared" si="55"/>
        <v>b</v>
      </c>
      <c r="B871" s="19" t="s">
        <v>5</v>
      </c>
      <c r="C871" s="20" t="s">
        <v>13</v>
      </c>
      <c r="D871" s="24">
        <v>0</v>
      </c>
      <c r="E871" s="24">
        <v>0</v>
      </c>
      <c r="F871" s="25">
        <v>0</v>
      </c>
      <c r="G871" s="25">
        <v>0</v>
      </c>
      <c r="H871" s="26">
        <f t="shared" si="56"/>
        <v>0</v>
      </c>
      <c r="I871" s="26">
        <f t="shared" si="54"/>
        <v>0</v>
      </c>
    </row>
    <row r="872" spans="1:9" s="8" customFormat="1" ht="30.75" hidden="1" thickBot="1">
      <c r="A872" s="8" t="str">
        <f t="shared" si="55"/>
        <v>b</v>
      </c>
      <c r="B872" s="14" t="s">
        <v>5</v>
      </c>
      <c r="C872" s="27" t="s">
        <v>14</v>
      </c>
      <c r="D872" s="28">
        <v>0</v>
      </c>
      <c r="E872" s="28">
        <v>0</v>
      </c>
      <c r="F872" s="29">
        <v>0</v>
      </c>
      <c r="G872" s="29">
        <v>0</v>
      </c>
      <c r="H872" s="30">
        <f t="shared" si="56"/>
        <v>0</v>
      </c>
      <c r="I872" s="30">
        <f t="shared" si="54"/>
        <v>0</v>
      </c>
    </row>
    <row r="873" spans="1:9" s="8" customFormat="1" ht="15.75" hidden="1" thickBot="1">
      <c r="A873" s="8" t="str">
        <f t="shared" si="55"/>
        <v>b</v>
      </c>
      <c r="B873" s="14" t="s">
        <v>5</v>
      </c>
      <c r="C873" s="27" t="s">
        <v>15</v>
      </c>
      <c r="D873" s="28">
        <v>0</v>
      </c>
      <c r="E873" s="28">
        <v>0</v>
      </c>
      <c r="F873" s="29">
        <v>0</v>
      </c>
      <c r="G873" s="29">
        <v>0</v>
      </c>
      <c r="H873" s="30">
        <f t="shared" si="56"/>
        <v>0</v>
      </c>
      <c r="I873" s="30">
        <f t="shared" si="54"/>
        <v>0</v>
      </c>
    </row>
    <row r="874" spans="1:9" s="8" customFormat="1" ht="15.75" hidden="1" thickBot="1">
      <c r="A874" s="8" t="str">
        <f t="shared" si="55"/>
        <v>b</v>
      </c>
      <c r="B874" s="31" t="s">
        <v>5</v>
      </c>
      <c r="C874" s="40" t="s">
        <v>16</v>
      </c>
      <c r="D874" s="41">
        <v>0</v>
      </c>
      <c r="E874" s="41">
        <v>0</v>
      </c>
      <c r="F874" s="42">
        <v>0</v>
      </c>
      <c r="G874" s="42">
        <v>0</v>
      </c>
      <c r="H874" s="43">
        <f t="shared" si="56"/>
        <v>0</v>
      </c>
      <c r="I874" s="43">
        <f t="shared" si="54"/>
        <v>0</v>
      </c>
    </row>
    <row r="875" spans="1:9" s="8" customFormat="1" ht="111.75" thickTop="1" thickBot="1">
      <c r="A875" s="8" t="str">
        <f t="shared" si="55"/>
        <v>a</v>
      </c>
      <c r="B875" s="9" t="s">
        <v>165</v>
      </c>
      <c r="C875" s="44" t="s">
        <v>166</v>
      </c>
      <c r="D875" s="10">
        <f>D876+D884+D885+D886</f>
        <v>850</v>
      </c>
      <c r="E875" s="10">
        <f>E876+E884+E885+E886</f>
        <v>750</v>
      </c>
      <c r="F875" s="11">
        <f>F876+F884+F885+F886</f>
        <v>172</v>
      </c>
      <c r="G875" s="11">
        <f>G876+G884+G885+G886</f>
        <v>162.39368999999999</v>
      </c>
      <c r="H875" s="12">
        <f t="shared" si="56"/>
        <v>0.94414936046511622</v>
      </c>
      <c r="I875" s="12">
        <f t="shared" si="54"/>
        <v>0.21652491999999998</v>
      </c>
    </row>
    <row r="876" spans="1:9" s="8" customFormat="1" ht="18.75" thickTop="1">
      <c r="A876" s="8" t="str">
        <f t="shared" si="55"/>
        <v>a</v>
      </c>
      <c r="B876" s="14" t="s">
        <v>5</v>
      </c>
      <c r="C876" s="15" t="s">
        <v>6</v>
      </c>
      <c r="D876" s="16">
        <f>D877+D878+D879+D880+D881+D882+D883</f>
        <v>850</v>
      </c>
      <c r="E876" s="16">
        <f>E877+E878+E879+E880+E881+E882+E883</f>
        <v>750</v>
      </c>
      <c r="F876" s="17">
        <f>F877+F878+F879+F880+F881+F882+F883</f>
        <v>172</v>
      </c>
      <c r="G876" s="17">
        <f>G877+G878+G879+G880+G881+G882+G883</f>
        <v>162.39368999999999</v>
      </c>
      <c r="H876" s="18">
        <f t="shared" si="56"/>
        <v>0.94414936046511622</v>
      </c>
      <c r="I876" s="18">
        <f t="shared" si="54"/>
        <v>0.21652491999999998</v>
      </c>
    </row>
    <row r="877" spans="1:9" s="8" customFormat="1" ht="18" hidden="1">
      <c r="A877" s="8" t="str">
        <f t="shared" si="55"/>
        <v>b</v>
      </c>
      <c r="B877" s="19" t="s">
        <v>5</v>
      </c>
      <c r="C877" s="20" t="s">
        <v>7</v>
      </c>
      <c r="D877" s="24">
        <v>0</v>
      </c>
      <c r="E877" s="24">
        <v>0</v>
      </c>
      <c r="F877" s="25">
        <v>0</v>
      </c>
      <c r="G877" s="25">
        <v>0</v>
      </c>
      <c r="H877" s="26">
        <f t="shared" si="56"/>
        <v>0</v>
      </c>
      <c r="I877" s="26">
        <f t="shared" si="54"/>
        <v>0</v>
      </c>
    </row>
    <row r="878" spans="1:9" s="8" customFormat="1" ht="18">
      <c r="A878" s="8" t="str">
        <f t="shared" si="55"/>
        <v>a</v>
      </c>
      <c r="B878" s="19" t="s">
        <v>5</v>
      </c>
      <c r="C878" s="20" t="s">
        <v>8</v>
      </c>
      <c r="D878" s="24">
        <v>350</v>
      </c>
      <c r="E878" s="24">
        <v>350</v>
      </c>
      <c r="F878" s="25">
        <v>0</v>
      </c>
      <c r="G878" s="25">
        <v>0</v>
      </c>
      <c r="H878" s="26">
        <f t="shared" si="56"/>
        <v>0</v>
      </c>
      <c r="I878" s="26">
        <f t="shared" si="54"/>
        <v>0</v>
      </c>
    </row>
    <row r="879" spans="1:9" s="8" customFormat="1" ht="18" hidden="1">
      <c r="A879" s="8" t="str">
        <f t="shared" si="55"/>
        <v>b</v>
      </c>
      <c r="B879" s="19" t="s">
        <v>5</v>
      </c>
      <c r="C879" s="20" t="s">
        <v>9</v>
      </c>
      <c r="D879" s="24">
        <v>0</v>
      </c>
      <c r="E879" s="24">
        <v>0</v>
      </c>
      <c r="F879" s="25">
        <v>0</v>
      </c>
      <c r="G879" s="25">
        <v>0</v>
      </c>
      <c r="H879" s="26">
        <f t="shared" si="56"/>
        <v>0</v>
      </c>
      <c r="I879" s="26">
        <f t="shared" si="54"/>
        <v>0</v>
      </c>
    </row>
    <row r="880" spans="1:9" s="8" customFormat="1" ht="18" hidden="1">
      <c r="A880" s="8" t="str">
        <f t="shared" si="55"/>
        <v>b</v>
      </c>
      <c r="B880" s="19" t="s">
        <v>5</v>
      </c>
      <c r="C880" s="20" t="s">
        <v>10</v>
      </c>
      <c r="D880" s="24">
        <v>0</v>
      </c>
      <c r="E880" s="24">
        <v>0</v>
      </c>
      <c r="F880" s="25">
        <v>0</v>
      </c>
      <c r="G880" s="25">
        <v>0</v>
      </c>
      <c r="H880" s="26">
        <f t="shared" si="56"/>
        <v>0</v>
      </c>
      <c r="I880" s="26">
        <f t="shared" si="54"/>
        <v>0</v>
      </c>
    </row>
    <row r="881" spans="1:9" s="8" customFormat="1" ht="18" hidden="1">
      <c r="A881" s="8" t="str">
        <f t="shared" si="55"/>
        <v>b</v>
      </c>
      <c r="B881" s="19" t="s">
        <v>5</v>
      </c>
      <c r="C881" s="20" t="s">
        <v>11</v>
      </c>
      <c r="D881" s="24">
        <v>0</v>
      </c>
      <c r="E881" s="24">
        <v>0</v>
      </c>
      <c r="F881" s="25">
        <v>0</v>
      </c>
      <c r="G881" s="25">
        <v>0</v>
      </c>
      <c r="H881" s="26">
        <f t="shared" si="56"/>
        <v>0</v>
      </c>
      <c r="I881" s="26">
        <f t="shared" si="54"/>
        <v>0</v>
      </c>
    </row>
    <row r="882" spans="1:9" s="8" customFormat="1" ht="18.75" thickBot="1">
      <c r="A882" s="8" t="str">
        <f t="shared" si="55"/>
        <v>a</v>
      </c>
      <c r="B882" s="19" t="s">
        <v>5</v>
      </c>
      <c r="C882" s="20" t="s">
        <v>12</v>
      </c>
      <c r="D882" s="21">
        <v>500</v>
      </c>
      <c r="E882" s="21">
        <v>400</v>
      </c>
      <c r="F882" s="22">
        <v>172</v>
      </c>
      <c r="G882" s="22">
        <v>162.39368999999999</v>
      </c>
      <c r="H882" s="23">
        <f t="shared" si="56"/>
        <v>0.94414936046511622</v>
      </c>
      <c r="I882" s="23">
        <f t="shared" si="54"/>
        <v>0.40598422499999998</v>
      </c>
    </row>
    <row r="883" spans="1:9" s="8" customFormat="1" ht="18.75" hidden="1" thickBot="1">
      <c r="A883" s="8" t="str">
        <f t="shared" si="55"/>
        <v>b</v>
      </c>
      <c r="B883" s="19" t="s">
        <v>5</v>
      </c>
      <c r="C883" s="20" t="s">
        <v>13</v>
      </c>
      <c r="D883" s="24">
        <v>0</v>
      </c>
      <c r="E883" s="24">
        <v>0</v>
      </c>
      <c r="F883" s="25">
        <v>0</v>
      </c>
      <c r="G883" s="25">
        <v>0</v>
      </c>
      <c r="H883" s="26">
        <f t="shared" si="56"/>
        <v>0</v>
      </c>
      <c r="I883" s="26">
        <f t="shared" si="54"/>
        <v>0</v>
      </c>
    </row>
    <row r="884" spans="1:9" s="8" customFormat="1" ht="30.75" hidden="1" thickBot="1">
      <c r="A884" s="8" t="str">
        <f t="shared" si="55"/>
        <v>b</v>
      </c>
      <c r="B884" s="14" t="s">
        <v>5</v>
      </c>
      <c r="C884" s="27" t="s">
        <v>14</v>
      </c>
      <c r="D884" s="28">
        <v>0</v>
      </c>
      <c r="E884" s="28">
        <v>0</v>
      </c>
      <c r="F884" s="29">
        <v>0</v>
      </c>
      <c r="G884" s="29">
        <v>0</v>
      </c>
      <c r="H884" s="30">
        <f t="shared" si="56"/>
        <v>0</v>
      </c>
      <c r="I884" s="30">
        <f t="shared" si="54"/>
        <v>0</v>
      </c>
    </row>
    <row r="885" spans="1:9" s="8" customFormat="1" ht="15.75" hidden="1" thickBot="1">
      <c r="A885" s="8" t="str">
        <f t="shared" si="55"/>
        <v>b</v>
      </c>
      <c r="B885" s="14" t="s">
        <v>5</v>
      </c>
      <c r="C885" s="27" t="s">
        <v>15</v>
      </c>
      <c r="D885" s="28">
        <v>0</v>
      </c>
      <c r="E885" s="28">
        <v>0</v>
      </c>
      <c r="F885" s="29">
        <v>0</v>
      </c>
      <c r="G885" s="29">
        <v>0</v>
      </c>
      <c r="H885" s="30">
        <f t="shared" si="56"/>
        <v>0</v>
      </c>
      <c r="I885" s="30">
        <f t="shared" si="54"/>
        <v>0</v>
      </c>
    </row>
    <row r="886" spans="1:9" s="8" customFormat="1" ht="15.75" hidden="1" thickBot="1">
      <c r="A886" s="8" t="str">
        <f t="shared" si="55"/>
        <v>b</v>
      </c>
      <c r="B886" s="31" t="s">
        <v>5</v>
      </c>
      <c r="C886" s="40" t="s">
        <v>16</v>
      </c>
      <c r="D886" s="41">
        <v>0</v>
      </c>
      <c r="E886" s="41">
        <v>0</v>
      </c>
      <c r="F886" s="42">
        <v>0</v>
      </c>
      <c r="G886" s="42">
        <v>0</v>
      </c>
      <c r="H886" s="43">
        <f t="shared" si="56"/>
        <v>0</v>
      </c>
      <c r="I886" s="43">
        <f t="shared" si="54"/>
        <v>0</v>
      </c>
    </row>
    <row r="887" spans="1:9" s="8" customFormat="1" ht="17.25" thickTop="1" thickBot="1">
      <c r="A887" s="8" t="str">
        <f t="shared" si="55"/>
        <v>a</v>
      </c>
      <c r="B887" s="9" t="s">
        <v>167</v>
      </c>
      <c r="C887" s="44" t="s">
        <v>168</v>
      </c>
      <c r="D887" s="10">
        <f t="shared" ref="D887:G898" si="58">D899+D911+D923</f>
        <v>6400</v>
      </c>
      <c r="E887" s="10">
        <f t="shared" si="58"/>
        <v>6150</v>
      </c>
      <c r="F887" s="11">
        <f t="shared" si="58"/>
        <v>2327</v>
      </c>
      <c r="G887" s="11">
        <f t="shared" si="58"/>
        <v>2321.9872600000003</v>
      </c>
      <c r="H887" s="12">
        <f t="shared" si="56"/>
        <v>0.99784583584013764</v>
      </c>
      <c r="I887" s="12">
        <f t="shared" si="54"/>
        <v>0.37755890406504072</v>
      </c>
    </row>
    <row r="888" spans="1:9" s="8" customFormat="1" ht="18.75" thickTop="1">
      <c r="A888" s="8" t="str">
        <f t="shared" si="55"/>
        <v>a</v>
      </c>
      <c r="B888" s="14" t="s">
        <v>5</v>
      </c>
      <c r="C888" s="15" t="s">
        <v>6</v>
      </c>
      <c r="D888" s="16">
        <f t="shared" si="58"/>
        <v>6400</v>
      </c>
      <c r="E888" s="16">
        <f t="shared" si="58"/>
        <v>6150</v>
      </c>
      <c r="F888" s="17">
        <f t="shared" si="58"/>
        <v>2327</v>
      </c>
      <c r="G888" s="17">
        <f t="shared" si="58"/>
        <v>2321.9872600000003</v>
      </c>
      <c r="H888" s="18">
        <f t="shared" si="56"/>
        <v>0.99784583584013764</v>
      </c>
      <c r="I888" s="18">
        <f t="shared" si="54"/>
        <v>0.37755890406504072</v>
      </c>
    </row>
    <row r="889" spans="1:9" s="8" customFormat="1" ht="18" hidden="1">
      <c r="A889" s="8" t="str">
        <f t="shared" si="55"/>
        <v>b</v>
      </c>
      <c r="B889" s="19" t="s">
        <v>5</v>
      </c>
      <c r="C889" s="20" t="s">
        <v>7</v>
      </c>
      <c r="D889" s="24">
        <f t="shared" si="58"/>
        <v>0</v>
      </c>
      <c r="E889" s="24">
        <f t="shared" si="58"/>
        <v>0</v>
      </c>
      <c r="F889" s="25">
        <f t="shared" si="58"/>
        <v>0</v>
      </c>
      <c r="G889" s="25">
        <f t="shared" si="58"/>
        <v>0</v>
      </c>
      <c r="H889" s="26">
        <f t="shared" si="56"/>
        <v>0</v>
      </c>
      <c r="I889" s="26">
        <f t="shared" si="54"/>
        <v>0</v>
      </c>
    </row>
    <row r="890" spans="1:9" s="8" customFormat="1" ht="18">
      <c r="A890" s="8" t="str">
        <f t="shared" si="55"/>
        <v>a</v>
      </c>
      <c r="B890" s="19" t="s">
        <v>5</v>
      </c>
      <c r="C890" s="20" t="s">
        <v>8</v>
      </c>
      <c r="D890" s="21">
        <f t="shared" si="58"/>
        <v>2400</v>
      </c>
      <c r="E890" s="21">
        <f t="shared" si="58"/>
        <v>2150</v>
      </c>
      <c r="F890" s="22">
        <f t="shared" si="58"/>
        <v>202</v>
      </c>
      <c r="G890" s="22">
        <f t="shared" si="58"/>
        <v>196.98808</v>
      </c>
      <c r="H890" s="23">
        <f t="shared" si="56"/>
        <v>0.97518851485148517</v>
      </c>
      <c r="I890" s="23">
        <f t="shared" si="54"/>
        <v>9.1622362790697673E-2</v>
      </c>
    </row>
    <row r="891" spans="1:9" s="8" customFormat="1" ht="18" hidden="1">
      <c r="A891" s="8" t="str">
        <f t="shared" si="55"/>
        <v>b</v>
      </c>
      <c r="B891" s="19" t="s">
        <v>5</v>
      </c>
      <c r="C891" s="20" t="s">
        <v>9</v>
      </c>
      <c r="D891" s="24">
        <f t="shared" si="58"/>
        <v>0</v>
      </c>
      <c r="E891" s="24">
        <f t="shared" si="58"/>
        <v>0</v>
      </c>
      <c r="F891" s="25">
        <f t="shared" si="58"/>
        <v>0</v>
      </c>
      <c r="G891" s="25">
        <f t="shared" si="58"/>
        <v>0</v>
      </c>
      <c r="H891" s="26">
        <f t="shared" si="56"/>
        <v>0</v>
      </c>
      <c r="I891" s="26">
        <f t="shared" si="54"/>
        <v>0</v>
      </c>
    </row>
    <row r="892" spans="1:9" s="8" customFormat="1" ht="18" hidden="1">
      <c r="A892" s="8" t="str">
        <f t="shared" si="55"/>
        <v>b</v>
      </c>
      <c r="B892" s="19" t="s">
        <v>5</v>
      </c>
      <c r="C892" s="20" t="s">
        <v>10</v>
      </c>
      <c r="D892" s="24">
        <f t="shared" si="58"/>
        <v>0</v>
      </c>
      <c r="E892" s="24">
        <f t="shared" si="58"/>
        <v>0</v>
      </c>
      <c r="F892" s="25">
        <f t="shared" si="58"/>
        <v>0</v>
      </c>
      <c r="G892" s="25">
        <f t="shared" si="58"/>
        <v>0</v>
      </c>
      <c r="H892" s="26">
        <f t="shared" si="56"/>
        <v>0</v>
      </c>
      <c r="I892" s="26">
        <f t="shared" si="54"/>
        <v>0</v>
      </c>
    </row>
    <row r="893" spans="1:9" s="8" customFormat="1" ht="18" hidden="1">
      <c r="A893" s="8" t="str">
        <f t="shared" si="55"/>
        <v>b</v>
      </c>
      <c r="B893" s="19" t="s">
        <v>5</v>
      </c>
      <c r="C893" s="20" t="s">
        <v>11</v>
      </c>
      <c r="D893" s="24">
        <f t="shared" si="58"/>
        <v>0</v>
      </c>
      <c r="E893" s="24">
        <f t="shared" si="58"/>
        <v>0</v>
      </c>
      <c r="F893" s="25">
        <f t="shared" si="58"/>
        <v>0</v>
      </c>
      <c r="G893" s="25">
        <f t="shared" si="58"/>
        <v>0</v>
      </c>
      <c r="H893" s="26">
        <f t="shared" si="56"/>
        <v>0</v>
      </c>
      <c r="I893" s="26">
        <f t="shared" si="54"/>
        <v>0</v>
      </c>
    </row>
    <row r="894" spans="1:9" s="8" customFormat="1" ht="18.75" thickBot="1">
      <c r="A894" s="8" t="str">
        <f t="shared" si="55"/>
        <v>a</v>
      </c>
      <c r="B894" s="19" t="s">
        <v>5</v>
      </c>
      <c r="C894" s="20" t="s">
        <v>12</v>
      </c>
      <c r="D894" s="21">
        <f t="shared" si="58"/>
        <v>4000</v>
      </c>
      <c r="E894" s="21">
        <f t="shared" si="58"/>
        <v>4000</v>
      </c>
      <c r="F894" s="22">
        <f t="shared" si="58"/>
        <v>2125</v>
      </c>
      <c r="G894" s="22">
        <f t="shared" si="58"/>
        <v>2124.9991800000003</v>
      </c>
      <c r="H894" s="23">
        <f t="shared" si="56"/>
        <v>0.99999961411764715</v>
      </c>
      <c r="I894" s="23">
        <f t="shared" si="54"/>
        <v>0.53124979500000002</v>
      </c>
    </row>
    <row r="895" spans="1:9" s="8" customFormat="1" ht="18.75" hidden="1" thickBot="1">
      <c r="A895" s="8" t="str">
        <f t="shared" si="55"/>
        <v>b</v>
      </c>
      <c r="B895" s="19" t="s">
        <v>5</v>
      </c>
      <c r="C895" s="20" t="s">
        <v>13</v>
      </c>
      <c r="D895" s="24">
        <f t="shared" si="58"/>
        <v>0</v>
      </c>
      <c r="E895" s="24">
        <f t="shared" si="58"/>
        <v>0</v>
      </c>
      <c r="F895" s="25">
        <f t="shared" si="58"/>
        <v>0</v>
      </c>
      <c r="G895" s="25">
        <f t="shared" si="58"/>
        <v>0</v>
      </c>
      <c r="H895" s="26">
        <f t="shared" si="56"/>
        <v>0</v>
      </c>
      <c r="I895" s="26">
        <f t="shared" si="54"/>
        <v>0</v>
      </c>
    </row>
    <row r="896" spans="1:9" s="8" customFormat="1" ht="30.75" hidden="1" thickBot="1">
      <c r="A896" s="8" t="str">
        <f t="shared" si="55"/>
        <v>b</v>
      </c>
      <c r="B896" s="14" t="s">
        <v>5</v>
      </c>
      <c r="C896" s="27" t="s">
        <v>14</v>
      </c>
      <c r="D896" s="28">
        <f t="shared" si="58"/>
        <v>0</v>
      </c>
      <c r="E896" s="28">
        <f t="shared" si="58"/>
        <v>0</v>
      </c>
      <c r="F896" s="29">
        <f t="shared" si="58"/>
        <v>0</v>
      </c>
      <c r="G896" s="29">
        <f t="shared" si="58"/>
        <v>0</v>
      </c>
      <c r="H896" s="30">
        <f t="shared" si="56"/>
        <v>0</v>
      </c>
      <c r="I896" s="30">
        <f t="shared" si="54"/>
        <v>0</v>
      </c>
    </row>
    <row r="897" spans="1:11" s="8" customFormat="1" ht="15.75" hidden="1" thickBot="1">
      <c r="A897" s="8" t="str">
        <f t="shared" si="55"/>
        <v>b</v>
      </c>
      <c r="B897" s="14" t="s">
        <v>5</v>
      </c>
      <c r="C897" s="27" t="s">
        <v>15</v>
      </c>
      <c r="D897" s="28">
        <f t="shared" si="58"/>
        <v>0</v>
      </c>
      <c r="E897" s="28">
        <f t="shared" si="58"/>
        <v>0</v>
      </c>
      <c r="F897" s="29">
        <f t="shared" si="58"/>
        <v>0</v>
      </c>
      <c r="G897" s="29">
        <f t="shared" si="58"/>
        <v>0</v>
      </c>
      <c r="H897" s="30">
        <f t="shared" si="56"/>
        <v>0</v>
      </c>
      <c r="I897" s="30">
        <f t="shared" si="54"/>
        <v>0</v>
      </c>
    </row>
    <row r="898" spans="1:11" s="8" customFormat="1" ht="15.75" hidden="1" thickBot="1">
      <c r="A898" s="8" t="str">
        <f t="shared" si="55"/>
        <v>b</v>
      </c>
      <c r="B898" s="31" t="s">
        <v>5</v>
      </c>
      <c r="C898" s="40" t="s">
        <v>16</v>
      </c>
      <c r="D898" s="41">
        <f t="shared" si="58"/>
        <v>0</v>
      </c>
      <c r="E898" s="41">
        <f t="shared" si="58"/>
        <v>0</v>
      </c>
      <c r="F898" s="42">
        <f t="shared" si="58"/>
        <v>0</v>
      </c>
      <c r="G898" s="42">
        <f t="shared" si="58"/>
        <v>0</v>
      </c>
      <c r="H898" s="43">
        <f t="shared" si="56"/>
        <v>0</v>
      </c>
      <c r="I898" s="43">
        <f t="shared" si="54"/>
        <v>0</v>
      </c>
    </row>
    <row r="899" spans="1:11" s="8" customFormat="1" ht="17.25" thickTop="1" thickBot="1">
      <c r="A899" s="8" t="str">
        <f t="shared" si="55"/>
        <v>a</v>
      </c>
      <c r="B899" s="9" t="s">
        <v>169</v>
      </c>
      <c r="C899" s="44" t="s">
        <v>168</v>
      </c>
      <c r="D899" s="10">
        <f>D900+D908+D909+D910</f>
        <v>4000</v>
      </c>
      <c r="E899" s="10">
        <f>E900+E908+E909+E910</f>
        <v>4000</v>
      </c>
      <c r="F899" s="11">
        <f>F900+F908+F909+F910</f>
        <v>2125</v>
      </c>
      <c r="G899" s="11">
        <f>G900+G908+G909+G910</f>
        <v>2124.9991800000003</v>
      </c>
      <c r="H899" s="12">
        <f t="shared" si="56"/>
        <v>0.99999961411764715</v>
      </c>
      <c r="I899" s="12">
        <f t="shared" ref="I899:I962" si="59">IF(OR(E899="",E899=0),0,G899/E899)</f>
        <v>0.53124979500000002</v>
      </c>
      <c r="K899" s="13"/>
    </row>
    <row r="900" spans="1:11" s="8" customFormat="1" ht="18.75" thickTop="1">
      <c r="A900" s="8" t="str">
        <f t="shared" ref="A900:A963" si="60">IF((E900+F900+G900)&gt;0,"a","b")</f>
        <v>a</v>
      </c>
      <c r="B900" s="14" t="s">
        <v>5</v>
      </c>
      <c r="C900" s="15" t="s">
        <v>6</v>
      </c>
      <c r="D900" s="16">
        <f>D901+D902+D903+D904+D905+D906+D907</f>
        <v>4000</v>
      </c>
      <c r="E900" s="16">
        <f>E901+E902+E903+E904+E905+E906+E907</f>
        <v>4000</v>
      </c>
      <c r="F900" s="17">
        <f>F901+F902+F903+F904+F905+F906+F907</f>
        <v>2125</v>
      </c>
      <c r="G900" s="17">
        <f>G901+G902+G903+G904+G905+G906+G907</f>
        <v>2124.9991800000003</v>
      </c>
      <c r="H900" s="18">
        <f t="shared" ref="H900:H963" si="61">IF(OR(F900="",F900=0),0,G900/F900)</f>
        <v>0.99999961411764715</v>
      </c>
      <c r="I900" s="18">
        <f t="shared" si="59"/>
        <v>0.53124979500000002</v>
      </c>
      <c r="K900" s="13"/>
    </row>
    <row r="901" spans="1:11" s="8" customFormat="1" ht="18" hidden="1">
      <c r="A901" s="8" t="str">
        <f t="shared" si="60"/>
        <v>b</v>
      </c>
      <c r="B901" s="19" t="s">
        <v>5</v>
      </c>
      <c r="C901" s="20" t="s">
        <v>7</v>
      </c>
      <c r="D901" s="24">
        <v>0</v>
      </c>
      <c r="E901" s="24">
        <v>0</v>
      </c>
      <c r="F901" s="25">
        <v>0</v>
      </c>
      <c r="G901" s="25">
        <v>0</v>
      </c>
      <c r="H901" s="26">
        <f t="shared" si="61"/>
        <v>0</v>
      </c>
      <c r="I901" s="26">
        <f t="shared" si="59"/>
        <v>0</v>
      </c>
      <c r="K901" s="13"/>
    </row>
    <row r="902" spans="1:11" s="8" customFormat="1" ht="18" hidden="1">
      <c r="A902" s="8" t="str">
        <f t="shared" si="60"/>
        <v>b</v>
      </c>
      <c r="B902" s="19" t="s">
        <v>5</v>
      </c>
      <c r="C902" s="20" t="s">
        <v>8</v>
      </c>
      <c r="D902" s="24">
        <v>0</v>
      </c>
      <c r="E902" s="24">
        <v>0</v>
      </c>
      <c r="F902" s="25">
        <v>0</v>
      </c>
      <c r="G902" s="25">
        <v>0</v>
      </c>
      <c r="H902" s="26">
        <f t="shared" si="61"/>
        <v>0</v>
      </c>
      <c r="I902" s="26">
        <f t="shared" si="59"/>
        <v>0</v>
      </c>
      <c r="K902" s="13"/>
    </row>
    <row r="903" spans="1:11" s="8" customFormat="1" ht="18" hidden="1">
      <c r="A903" s="8" t="str">
        <f t="shared" si="60"/>
        <v>b</v>
      </c>
      <c r="B903" s="19" t="s">
        <v>5</v>
      </c>
      <c r="C903" s="20" t="s">
        <v>9</v>
      </c>
      <c r="D903" s="24">
        <v>0</v>
      </c>
      <c r="E903" s="24">
        <v>0</v>
      </c>
      <c r="F903" s="25">
        <v>0</v>
      </c>
      <c r="G903" s="25">
        <v>0</v>
      </c>
      <c r="H903" s="26">
        <f t="shared" si="61"/>
        <v>0</v>
      </c>
      <c r="I903" s="26">
        <f t="shared" si="59"/>
        <v>0</v>
      </c>
      <c r="K903" s="13"/>
    </row>
    <row r="904" spans="1:11" s="8" customFormat="1" ht="18" hidden="1">
      <c r="A904" s="8" t="str">
        <f t="shared" si="60"/>
        <v>b</v>
      </c>
      <c r="B904" s="19" t="s">
        <v>5</v>
      </c>
      <c r="C904" s="20" t="s">
        <v>10</v>
      </c>
      <c r="D904" s="24">
        <v>0</v>
      </c>
      <c r="E904" s="24">
        <v>0</v>
      </c>
      <c r="F904" s="25">
        <v>0</v>
      </c>
      <c r="G904" s="25">
        <v>0</v>
      </c>
      <c r="H904" s="26">
        <f t="shared" si="61"/>
        <v>0</v>
      </c>
      <c r="I904" s="26">
        <f t="shared" si="59"/>
        <v>0</v>
      </c>
      <c r="K904" s="13"/>
    </row>
    <row r="905" spans="1:11" s="8" customFormat="1" ht="18" hidden="1">
      <c r="A905" s="8" t="str">
        <f t="shared" si="60"/>
        <v>b</v>
      </c>
      <c r="B905" s="19" t="s">
        <v>5</v>
      </c>
      <c r="C905" s="20" t="s">
        <v>11</v>
      </c>
      <c r="D905" s="24">
        <v>0</v>
      </c>
      <c r="E905" s="24">
        <v>0</v>
      </c>
      <c r="F905" s="25">
        <v>0</v>
      </c>
      <c r="G905" s="25">
        <v>0</v>
      </c>
      <c r="H905" s="26">
        <f t="shared" si="61"/>
        <v>0</v>
      </c>
      <c r="I905" s="26">
        <f t="shared" si="59"/>
        <v>0</v>
      </c>
      <c r="K905" s="13"/>
    </row>
    <row r="906" spans="1:11" s="8" customFormat="1" ht="18.75" thickBot="1">
      <c r="A906" s="8" t="str">
        <f t="shared" si="60"/>
        <v>a</v>
      </c>
      <c r="B906" s="19" t="s">
        <v>5</v>
      </c>
      <c r="C906" s="20" t="s">
        <v>12</v>
      </c>
      <c r="D906" s="21">
        <v>4000</v>
      </c>
      <c r="E906" s="21">
        <v>4000</v>
      </c>
      <c r="F906" s="22">
        <v>2125</v>
      </c>
      <c r="G906" s="22">
        <v>2124.9991800000003</v>
      </c>
      <c r="H906" s="23">
        <f t="shared" si="61"/>
        <v>0.99999961411764715</v>
      </c>
      <c r="I906" s="23">
        <f t="shared" si="59"/>
        <v>0.53124979500000002</v>
      </c>
      <c r="K906" s="13"/>
    </row>
    <row r="907" spans="1:11" s="8" customFormat="1" ht="18.75" hidden="1" thickBot="1">
      <c r="A907" s="8" t="str">
        <f t="shared" si="60"/>
        <v>b</v>
      </c>
      <c r="B907" s="19" t="s">
        <v>5</v>
      </c>
      <c r="C907" s="20" t="s">
        <v>13</v>
      </c>
      <c r="D907" s="24">
        <v>0</v>
      </c>
      <c r="E907" s="24">
        <v>0</v>
      </c>
      <c r="F907" s="25">
        <v>0</v>
      </c>
      <c r="G907" s="25">
        <v>0</v>
      </c>
      <c r="H907" s="26">
        <f t="shared" si="61"/>
        <v>0</v>
      </c>
      <c r="I907" s="26">
        <f t="shared" si="59"/>
        <v>0</v>
      </c>
      <c r="K907" s="13"/>
    </row>
    <row r="908" spans="1:11" s="8" customFormat="1" ht="30.75" hidden="1" thickBot="1">
      <c r="A908" s="8" t="str">
        <f t="shared" si="60"/>
        <v>b</v>
      </c>
      <c r="B908" s="14" t="s">
        <v>5</v>
      </c>
      <c r="C908" s="27" t="s">
        <v>14</v>
      </c>
      <c r="D908" s="28">
        <v>0</v>
      </c>
      <c r="E908" s="28">
        <v>0</v>
      </c>
      <c r="F908" s="29">
        <v>0</v>
      </c>
      <c r="G908" s="29">
        <v>0</v>
      </c>
      <c r="H908" s="30">
        <f t="shared" si="61"/>
        <v>0</v>
      </c>
      <c r="I908" s="30">
        <f t="shared" si="59"/>
        <v>0</v>
      </c>
      <c r="K908" s="13"/>
    </row>
    <row r="909" spans="1:11" s="8" customFormat="1" ht="15.75" hidden="1" thickBot="1">
      <c r="A909" s="8" t="str">
        <f t="shared" si="60"/>
        <v>b</v>
      </c>
      <c r="B909" s="14" t="s">
        <v>5</v>
      </c>
      <c r="C909" s="27" t="s">
        <v>15</v>
      </c>
      <c r="D909" s="28">
        <v>0</v>
      </c>
      <c r="E909" s="28">
        <v>0</v>
      </c>
      <c r="F909" s="29">
        <v>0</v>
      </c>
      <c r="G909" s="29">
        <v>0</v>
      </c>
      <c r="H909" s="30">
        <f t="shared" si="61"/>
        <v>0</v>
      </c>
      <c r="I909" s="30">
        <f t="shared" si="59"/>
        <v>0</v>
      </c>
      <c r="K909" s="13"/>
    </row>
    <row r="910" spans="1:11" s="8" customFormat="1" ht="15.75" hidden="1" thickBot="1">
      <c r="A910" s="8" t="str">
        <f t="shared" si="60"/>
        <v>b</v>
      </c>
      <c r="B910" s="31" t="s">
        <v>5</v>
      </c>
      <c r="C910" s="40" t="s">
        <v>16</v>
      </c>
      <c r="D910" s="41">
        <v>0</v>
      </c>
      <c r="E910" s="41">
        <v>0</v>
      </c>
      <c r="F910" s="42">
        <v>0</v>
      </c>
      <c r="G910" s="42">
        <v>0</v>
      </c>
      <c r="H910" s="43">
        <f t="shared" si="61"/>
        <v>0</v>
      </c>
      <c r="I910" s="43">
        <f t="shared" si="59"/>
        <v>0</v>
      </c>
      <c r="K910" s="13"/>
    </row>
    <row r="911" spans="1:11" s="8" customFormat="1" ht="96" thickTop="1" thickBot="1">
      <c r="A911" s="8" t="str">
        <f t="shared" si="60"/>
        <v>a</v>
      </c>
      <c r="B911" s="9" t="s">
        <v>170</v>
      </c>
      <c r="C911" s="44" t="s">
        <v>171</v>
      </c>
      <c r="D911" s="10">
        <f>D912+D920+D921+D922</f>
        <v>700</v>
      </c>
      <c r="E911" s="10">
        <f>E912+E920+E921+E922</f>
        <v>450</v>
      </c>
      <c r="F911" s="11">
        <f>F912+F920+F921+F922</f>
        <v>202</v>
      </c>
      <c r="G911" s="11">
        <f>G912+G920+G921+G922</f>
        <v>196.98808</v>
      </c>
      <c r="H911" s="12">
        <f t="shared" si="61"/>
        <v>0.97518851485148517</v>
      </c>
      <c r="I911" s="12">
        <f t="shared" si="59"/>
        <v>0.43775128888888887</v>
      </c>
    </row>
    <row r="912" spans="1:11" s="8" customFormat="1" ht="18.75" thickTop="1">
      <c r="A912" s="8" t="str">
        <f t="shared" si="60"/>
        <v>a</v>
      </c>
      <c r="B912" s="14" t="s">
        <v>5</v>
      </c>
      <c r="C912" s="15" t="s">
        <v>6</v>
      </c>
      <c r="D912" s="16">
        <f>D913+D914+D915+D916+D917+D918+D919</f>
        <v>700</v>
      </c>
      <c r="E912" s="16">
        <f>E913+E914+E915+E916+E917+E918+E919</f>
        <v>450</v>
      </c>
      <c r="F912" s="17">
        <f>F913+F914+F915+F916+F917+F918+F919</f>
        <v>202</v>
      </c>
      <c r="G912" s="17">
        <f>G913+G914+G915+G916+G917+G918+G919</f>
        <v>196.98808</v>
      </c>
      <c r="H912" s="18">
        <f t="shared" si="61"/>
        <v>0.97518851485148517</v>
      </c>
      <c r="I912" s="18">
        <f t="shared" si="59"/>
        <v>0.43775128888888887</v>
      </c>
    </row>
    <row r="913" spans="1:9" s="8" customFormat="1" ht="18" hidden="1">
      <c r="A913" s="8" t="str">
        <f t="shared" si="60"/>
        <v>b</v>
      </c>
      <c r="B913" s="19" t="s">
        <v>5</v>
      </c>
      <c r="C913" s="20" t="s">
        <v>7</v>
      </c>
      <c r="D913" s="24">
        <v>0</v>
      </c>
      <c r="E913" s="24">
        <v>0</v>
      </c>
      <c r="F913" s="25">
        <v>0</v>
      </c>
      <c r="G913" s="25">
        <v>0</v>
      </c>
      <c r="H913" s="26">
        <f t="shared" si="61"/>
        <v>0</v>
      </c>
      <c r="I913" s="26">
        <f t="shared" si="59"/>
        <v>0</v>
      </c>
    </row>
    <row r="914" spans="1:9" s="8" customFormat="1" ht="18.75" thickBot="1">
      <c r="A914" s="8" t="str">
        <f t="shared" si="60"/>
        <v>a</v>
      </c>
      <c r="B914" s="19" t="s">
        <v>5</v>
      </c>
      <c r="C914" s="20" t="s">
        <v>8</v>
      </c>
      <c r="D914" s="21">
        <v>700</v>
      </c>
      <c r="E914" s="21">
        <v>450</v>
      </c>
      <c r="F914" s="22">
        <v>202</v>
      </c>
      <c r="G914" s="22">
        <v>196.98808</v>
      </c>
      <c r="H914" s="23">
        <f t="shared" si="61"/>
        <v>0.97518851485148517</v>
      </c>
      <c r="I914" s="23">
        <f t="shared" si="59"/>
        <v>0.43775128888888887</v>
      </c>
    </row>
    <row r="915" spans="1:9" s="8" customFormat="1" ht="18.75" hidden="1" thickBot="1">
      <c r="A915" s="8" t="str">
        <f t="shared" si="60"/>
        <v>b</v>
      </c>
      <c r="B915" s="19" t="s">
        <v>5</v>
      </c>
      <c r="C915" s="20" t="s">
        <v>9</v>
      </c>
      <c r="D915" s="24">
        <v>0</v>
      </c>
      <c r="E915" s="24">
        <v>0</v>
      </c>
      <c r="F915" s="25">
        <v>0</v>
      </c>
      <c r="G915" s="25">
        <v>0</v>
      </c>
      <c r="H915" s="26">
        <f t="shared" si="61"/>
        <v>0</v>
      </c>
      <c r="I915" s="26">
        <f t="shared" si="59"/>
        <v>0</v>
      </c>
    </row>
    <row r="916" spans="1:9" s="8" customFormat="1" ht="18.75" hidden="1" thickBot="1">
      <c r="A916" s="8" t="str">
        <f t="shared" si="60"/>
        <v>b</v>
      </c>
      <c r="B916" s="19" t="s">
        <v>5</v>
      </c>
      <c r="C916" s="20" t="s">
        <v>10</v>
      </c>
      <c r="D916" s="24">
        <v>0</v>
      </c>
      <c r="E916" s="24">
        <v>0</v>
      </c>
      <c r="F916" s="25">
        <v>0</v>
      </c>
      <c r="G916" s="25">
        <v>0</v>
      </c>
      <c r="H916" s="26">
        <f t="shared" si="61"/>
        <v>0</v>
      </c>
      <c r="I916" s="26">
        <f t="shared" si="59"/>
        <v>0</v>
      </c>
    </row>
    <row r="917" spans="1:9" s="8" customFormat="1" ht="18.75" hidden="1" thickBot="1">
      <c r="A917" s="8" t="str">
        <f t="shared" si="60"/>
        <v>b</v>
      </c>
      <c r="B917" s="19" t="s">
        <v>5</v>
      </c>
      <c r="C917" s="20" t="s">
        <v>11</v>
      </c>
      <c r="D917" s="24">
        <v>0</v>
      </c>
      <c r="E917" s="24">
        <v>0</v>
      </c>
      <c r="F917" s="25">
        <v>0</v>
      </c>
      <c r="G917" s="25">
        <v>0</v>
      </c>
      <c r="H917" s="26">
        <f t="shared" si="61"/>
        <v>0</v>
      </c>
      <c r="I917" s="26">
        <f t="shared" si="59"/>
        <v>0</v>
      </c>
    </row>
    <row r="918" spans="1:9" s="8" customFormat="1" ht="18.75" hidden="1" thickBot="1">
      <c r="A918" s="8" t="str">
        <f t="shared" si="60"/>
        <v>b</v>
      </c>
      <c r="B918" s="19" t="s">
        <v>5</v>
      </c>
      <c r="C918" s="20" t="s">
        <v>12</v>
      </c>
      <c r="D918" s="24">
        <v>0</v>
      </c>
      <c r="E918" s="24">
        <v>0</v>
      </c>
      <c r="F918" s="25">
        <v>0</v>
      </c>
      <c r="G918" s="25">
        <v>0</v>
      </c>
      <c r="H918" s="26">
        <f t="shared" si="61"/>
        <v>0</v>
      </c>
      <c r="I918" s="26">
        <f t="shared" si="59"/>
        <v>0</v>
      </c>
    </row>
    <row r="919" spans="1:9" s="8" customFormat="1" ht="18.75" hidden="1" thickBot="1">
      <c r="A919" s="8" t="str">
        <f t="shared" si="60"/>
        <v>b</v>
      </c>
      <c r="B919" s="19" t="s">
        <v>5</v>
      </c>
      <c r="C919" s="20" t="s">
        <v>13</v>
      </c>
      <c r="D919" s="24">
        <v>0</v>
      </c>
      <c r="E919" s="24">
        <v>0</v>
      </c>
      <c r="F919" s="25">
        <v>0</v>
      </c>
      <c r="G919" s="25">
        <v>0</v>
      </c>
      <c r="H919" s="26">
        <f t="shared" si="61"/>
        <v>0</v>
      </c>
      <c r="I919" s="26">
        <f t="shared" si="59"/>
        <v>0</v>
      </c>
    </row>
    <row r="920" spans="1:9" s="8" customFormat="1" ht="30.75" hidden="1" thickBot="1">
      <c r="A920" s="8" t="str">
        <f t="shared" si="60"/>
        <v>b</v>
      </c>
      <c r="B920" s="14" t="s">
        <v>5</v>
      </c>
      <c r="C920" s="27" t="s">
        <v>14</v>
      </c>
      <c r="D920" s="28">
        <v>0</v>
      </c>
      <c r="E920" s="28">
        <v>0</v>
      </c>
      <c r="F920" s="29">
        <v>0</v>
      </c>
      <c r="G920" s="29">
        <v>0</v>
      </c>
      <c r="H920" s="30">
        <f t="shared" si="61"/>
        <v>0</v>
      </c>
      <c r="I920" s="30">
        <f t="shared" si="59"/>
        <v>0</v>
      </c>
    </row>
    <row r="921" spans="1:9" s="8" customFormat="1" ht="15.75" hidden="1" thickBot="1">
      <c r="A921" s="8" t="str">
        <f t="shared" si="60"/>
        <v>b</v>
      </c>
      <c r="B921" s="14" t="s">
        <v>5</v>
      </c>
      <c r="C921" s="27" t="s">
        <v>15</v>
      </c>
      <c r="D921" s="28">
        <v>0</v>
      </c>
      <c r="E921" s="28">
        <v>0</v>
      </c>
      <c r="F921" s="29">
        <v>0</v>
      </c>
      <c r="G921" s="29">
        <v>0</v>
      </c>
      <c r="H921" s="30">
        <f t="shared" si="61"/>
        <v>0</v>
      </c>
      <c r="I921" s="30">
        <f t="shared" si="59"/>
        <v>0</v>
      </c>
    </row>
    <row r="922" spans="1:9" s="8" customFormat="1" ht="15.75" hidden="1" thickBot="1">
      <c r="A922" s="8" t="str">
        <f t="shared" si="60"/>
        <v>b</v>
      </c>
      <c r="B922" s="31" t="s">
        <v>5</v>
      </c>
      <c r="C922" s="40" t="s">
        <v>16</v>
      </c>
      <c r="D922" s="41">
        <v>0</v>
      </c>
      <c r="E922" s="41">
        <v>0</v>
      </c>
      <c r="F922" s="42">
        <v>0</v>
      </c>
      <c r="G922" s="42">
        <v>0</v>
      </c>
      <c r="H922" s="43">
        <f t="shared" si="61"/>
        <v>0</v>
      </c>
      <c r="I922" s="43">
        <f t="shared" si="59"/>
        <v>0</v>
      </c>
    </row>
    <row r="923" spans="1:9" s="8" customFormat="1" ht="151.5" thickTop="1" thickBot="1">
      <c r="A923" s="8" t="str">
        <f t="shared" si="60"/>
        <v>a</v>
      </c>
      <c r="B923" s="9" t="s">
        <v>172</v>
      </c>
      <c r="C923" s="47" t="s">
        <v>173</v>
      </c>
      <c r="D923" s="48">
        <f>D924+D932+D933+D934</f>
        <v>1700</v>
      </c>
      <c r="E923" s="48">
        <f>E924+E932+E933+E934</f>
        <v>1700</v>
      </c>
      <c r="F923" s="50">
        <f>F924+F932+F933+F934</f>
        <v>0</v>
      </c>
      <c r="G923" s="50">
        <f>G924+G932+G933+G934</f>
        <v>0</v>
      </c>
      <c r="H923" s="51">
        <f t="shared" si="61"/>
        <v>0</v>
      </c>
      <c r="I923" s="51">
        <f t="shared" si="59"/>
        <v>0</v>
      </c>
    </row>
    <row r="924" spans="1:9" s="8" customFormat="1" ht="15.75" thickTop="1">
      <c r="A924" s="8" t="str">
        <f t="shared" si="60"/>
        <v>a</v>
      </c>
      <c r="B924" s="14" t="s">
        <v>5</v>
      </c>
      <c r="C924" s="27" t="s">
        <v>6</v>
      </c>
      <c r="D924" s="28">
        <f>D925+D926+D927+D928+D929+D930+D931</f>
        <v>1700</v>
      </c>
      <c r="E924" s="28">
        <f>E925+E926+E927+E928+E929+E930+E931</f>
        <v>1700</v>
      </c>
      <c r="F924" s="29">
        <f>F925+F926+F927+F928+F929+F930+F931</f>
        <v>0</v>
      </c>
      <c r="G924" s="29">
        <f>G925+G926+G927+G928+G929+G930+G931</f>
        <v>0</v>
      </c>
      <c r="H924" s="30">
        <f t="shared" si="61"/>
        <v>0</v>
      </c>
      <c r="I924" s="30">
        <f t="shared" si="59"/>
        <v>0</v>
      </c>
    </row>
    <row r="925" spans="1:9" s="8" customFormat="1" ht="18" hidden="1">
      <c r="A925" s="8" t="str">
        <f t="shared" si="60"/>
        <v>b</v>
      </c>
      <c r="B925" s="19" t="s">
        <v>5</v>
      </c>
      <c r="C925" s="20" t="s">
        <v>7</v>
      </c>
      <c r="D925" s="24">
        <v>0</v>
      </c>
      <c r="E925" s="24">
        <v>0</v>
      </c>
      <c r="F925" s="25">
        <v>0</v>
      </c>
      <c r="G925" s="25">
        <v>0</v>
      </c>
      <c r="H925" s="26">
        <f t="shared" si="61"/>
        <v>0</v>
      </c>
      <c r="I925" s="26">
        <f t="shared" si="59"/>
        <v>0</v>
      </c>
    </row>
    <row r="926" spans="1:9" s="8" customFormat="1" ht="18.75" thickBot="1">
      <c r="A926" s="8" t="str">
        <f t="shared" si="60"/>
        <v>a</v>
      </c>
      <c r="B926" s="19" t="s">
        <v>5</v>
      </c>
      <c r="C926" s="20" t="s">
        <v>8</v>
      </c>
      <c r="D926" s="24">
        <v>1700</v>
      </c>
      <c r="E926" s="24">
        <v>1700</v>
      </c>
      <c r="F926" s="25">
        <v>0</v>
      </c>
      <c r="G926" s="25">
        <v>0</v>
      </c>
      <c r="H926" s="26">
        <f t="shared" si="61"/>
        <v>0</v>
      </c>
      <c r="I926" s="26">
        <f t="shared" si="59"/>
        <v>0</v>
      </c>
    </row>
    <row r="927" spans="1:9" s="8" customFormat="1" ht="18.75" hidden="1" thickBot="1">
      <c r="A927" s="8" t="str">
        <f t="shared" si="60"/>
        <v>b</v>
      </c>
      <c r="B927" s="19" t="s">
        <v>5</v>
      </c>
      <c r="C927" s="20" t="s">
        <v>9</v>
      </c>
      <c r="D927" s="24">
        <v>0</v>
      </c>
      <c r="E927" s="24">
        <v>0</v>
      </c>
      <c r="F927" s="25">
        <v>0</v>
      </c>
      <c r="G927" s="25">
        <v>0</v>
      </c>
      <c r="H927" s="26">
        <f t="shared" si="61"/>
        <v>0</v>
      </c>
      <c r="I927" s="26">
        <f t="shared" si="59"/>
        <v>0</v>
      </c>
    </row>
    <row r="928" spans="1:9" s="8" customFormat="1" ht="18.75" hidden="1" thickBot="1">
      <c r="A928" s="8" t="str">
        <f t="shared" si="60"/>
        <v>b</v>
      </c>
      <c r="B928" s="19" t="s">
        <v>5</v>
      </c>
      <c r="C928" s="20" t="s">
        <v>10</v>
      </c>
      <c r="D928" s="24">
        <v>0</v>
      </c>
      <c r="E928" s="24">
        <v>0</v>
      </c>
      <c r="F928" s="25">
        <v>0</v>
      </c>
      <c r="G928" s="25">
        <v>0</v>
      </c>
      <c r="H928" s="26">
        <f t="shared" si="61"/>
        <v>0</v>
      </c>
      <c r="I928" s="26">
        <f t="shared" si="59"/>
        <v>0</v>
      </c>
    </row>
    <row r="929" spans="1:9" s="8" customFormat="1" ht="18.75" hidden="1" thickBot="1">
      <c r="A929" s="8" t="str">
        <f t="shared" si="60"/>
        <v>b</v>
      </c>
      <c r="B929" s="19" t="s">
        <v>5</v>
      </c>
      <c r="C929" s="20" t="s">
        <v>11</v>
      </c>
      <c r="D929" s="24">
        <v>0</v>
      </c>
      <c r="E929" s="24">
        <v>0</v>
      </c>
      <c r="F929" s="25">
        <v>0</v>
      </c>
      <c r="G929" s="25">
        <v>0</v>
      </c>
      <c r="H929" s="26">
        <f t="shared" si="61"/>
        <v>0</v>
      </c>
      <c r="I929" s="26">
        <f t="shared" si="59"/>
        <v>0</v>
      </c>
    </row>
    <row r="930" spans="1:9" s="8" customFormat="1" ht="18.75" hidden="1" thickBot="1">
      <c r="A930" s="8" t="str">
        <f t="shared" si="60"/>
        <v>b</v>
      </c>
      <c r="B930" s="19" t="s">
        <v>5</v>
      </c>
      <c r="C930" s="20" t="s">
        <v>12</v>
      </c>
      <c r="D930" s="24">
        <v>0</v>
      </c>
      <c r="E930" s="24">
        <v>0</v>
      </c>
      <c r="F930" s="25">
        <v>0</v>
      </c>
      <c r="G930" s="25">
        <v>0</v>
      </c>
      <c r="H930" s="26">
        <f t="shared" si="61"/>
        <v>0</v>
      </c>
      <c r="I930" s="26">
        <f t="shared" si="59"/>
        <v>0</v>
      </c>
    </row>
    <row r="931" spans="1:9" s="8" customFormat="1" ht="18.75" hidden="1" thickBot="1">
      <c r="A931" s="8" t="str">
        <f t="shared" si="60"/>
        <v>b</v>
      </c>
      <c r="B931" s="19" t="s">
        <v>5</v>
      </c>
      <c r="C931" s="20" t="s">
        <v>13</v>
      </c>
      <c r="D931" s="24">
        <v>0</v>
      </c>
      <c r="E931" s="24">
        <v>0</v>
      </c>
      <c r="F931" s="25">
        <v>0</v>
      </c>
      <c r="G931" s="25">
        <v>0</v>
      </c>
      <c r="H931" s="26">
        <f t="shared" si="61"/>
        <v>0</v>
      </c>
      <c r="I931" s="26">
        <f t="shared" si="59"/>
        <v>0</v>
      </c>
    </row>
    <row r="932" spans="1:9" s="8" customFormat="1" ht="30.75" hidden="1" thickBot="1">
      <c r="A932" s="8" t="str">
        <f t="shared" si="60"/>
        <v>b</v>
      </c>
      <c r="B932" s="14" t="s">
        <v>5</v>
      </c>
      <c r="C932" s="27" t="s">
        <v>14</v>
      </c>
      <c r="D932" s="28">
        <v>0</v>
      </c>
      <c r="E932" s="28">
        <v>0</v>
      </c>
      <c r="F932" s="29">
        <v>0</v>
      </c>
      <c r="G932" s="29">
        <v>0</v>
      </c>
      <c r="H932" s="30">
        <f t="shared" si="61"/>
        <v>0</v>
      </c>
      <c r="I932" s="30">
        <f t="shared" si="59"/>
        <v>0</v>
      </c>
    </row>
    <row r="933" spans="1:9" s="8" customFormat="1" ht="15.75" hidden="1" thickBot="1">
      <c r="A933" s="8" t="str">
        <f t="shared" si="60"/>
        <v>b</v>
      </c>
      <c r="B933" s="14" t="s">
        <v>5</v>
      </c>
      <c r="C933" s="27" t="s">
        <v>15</v>
      </c>
      <c r="D933" s="28">
        <v>0</v>
      </c>
      <c r="E933" s="28">
        <v>0</v>
      </c>
      <c r="F933" s="29">
        <v>0</v>
      </c>
      <c r="G933" s="29">
        <v>0</v>
      </c>
      <c r="H933" s="30">
        <f t="shared" si="61"/>
        <v>0</v>
      </c>
      <c r="I933" s="30">
        <f t="shared" si="59"/>
        <v>0</v>
      </c>
    </row>
    <row r="934" spans="1:9" s="8" customFormat="1" ht="15.75" hidden="1" thickBot="1">
      <c r="A934" s="8" t="str">
        <f t="shared" si="60"/>
        <v>b</v>
      </c>
      <c r="B934" s="31" t="s">
        <v>5</v>
      </c>
      <c r="C934" s="40" t="s">
        <v>16</v>
      </c>
      <c r="D934" s="41">
        <v>0</v>
      </c>
      <c r="E934" s="41">
        <v>0</v>
      </c>
      <c r="F934" s="42">
        <v>0</v>
      </c>
      <c r="G934" s="42">
        <v>0</v>
      </c>
      <c r="H934" s="43">
        <f t="shared" si="61"/>
        <v>0</v>
      </c>
      <c r="I934" s="43">
        <f t="shared" si="59"/>
        <v>0</v>
      </c>
    </row>
    <row r="935" spans="1:9" s="8" customFormat="1" ht="33" thickTop="1" thickBot="1">
      <c r="A935" s="8" t="str">
        <f t="shared" si="60"/>
        <v>a</v>
      </c>
      <c r="B935" s="9" t="s">
        <v>174</v>
      </c>
      <c r="C935" s="44" t="s">
        <v>175</v>
      </c>
      <c r="D935" s="10">
        <f t="shared" ref="D935:G946" si="62">D947+D959</f>
        <v>6000</v>
      </c>
      <c r="E935" s="10">
        <f t="shared" si="62"/>
        <v>5920</v>
      </c>
      <c r="F935" s="11">
        <f t="shared" si="62"/>
        <v>3165.7</v>
      </c>
      <c r="G935" s="11">
        <f t="shared" si="62"/>
        <v>3129.1442000000002</v>
      </c>
      <c r="H935" s="12">
        <f t="shared" si="61"/>
        <v>0.98845253814322276</v>
      </c>
      <c r="I935" s="12">
        <f t="shared" si="59"/>
        <v>0.52857165540540541</v>
      </c>
    </row>
    <row r="936" spans="1:9" s="8" customFormat="1" ht="18.75" thickTop="1">
      <c r="A936" s="8" t="str">
        <f t="shared" si="60"/>
        <v>a</v>
      </c>
      <c r="B936" s="14" t="s">
        <v>5</v>
      </c>
      <c r="C936" s="15" t="s">
        <v>6</v>
      </c>
      <c r="D936" s="16">
        <f t="shared" si="62"/>
        <v>6000</v>
      </c>
      <c r="E936" s="16">
        <f t="shared" si="62"/>
        <v>5920</v>
      </c>
      <c r="F936" s="17">
        <f t="shared" si="62"/>
        <v>3165.7</v>
      </c>
      <c r="G936" s="17">
        <f t="shared" si="62"/>
        <v>3129.1442000000002</v>
      </c>
      <c r="H936" s="18">
        <f t="shared" si="61"/>
        <v>0.98845253814322276</v>
      </c>
      <c r="I936" s="18">
        <f t="shared" si="59"/>
        <v>0.52857165540540541</v>
      </c>
    </row>
    <row r="937" spans="1:9" s="8" customFormat="1" ht="18" hidden="1">
      <c r="A937" s="8" t="str">
        <f t="shared" si="60"/>
        <v>b</v>
      </c>
      <c r="B937" s="19" t="s">
        <v>5</v>
      </c>
      <c r="C937" s="20" t="s">
        <v>7</v>
      </c>
      <c r="D937" s="24">
        <f t="shared" si="62"/>
        <v>0</v>
      </c>
      <c r="E937" s="24">
        <f t="shared" si="62"/>
        <v>0</v>
      </c>
      <c r="F937" s="25">
        <f t="shared" si="62"/>
        <v>0</v>
      </c>
      <c r="G937" s="25">
        <f t="shared" si="62"/>
        <v>0</v>
      </c>
      <c r="H937" s="26">
        <f t="shared" si="61"/>
        <v>0</v>
      </c>
      <c r="I937" s="26">
        <f t="shared" si="59"/>
        <v>0</v>
      </c>
    </row>
    <row r="938" spans="1:9" s="8" customFormat="1" ht="18">
      <c r="A938" s="8" t="str">
        <f t="shared" si="60"/>
        <v>a</v>
      </c>
      <c r="B938" s="19" t="s">
        <v>5</v>
      </c>
      <c r="C938" s="20" t="s">
        <v>8</v>
      </c>
      <c r="D938" s="21">
        <f t="shared" si="62"/>
        <v>51</v>
      </c>
      <c r="E938" s="21">
        <f t="shared" si="62"/>
        <v>69</v>
      </c>
      <c r="F938" s="22">
        <f t="shared" si="62"/>
        <v>43.5</v>
      </c>
      <c r="G938" s="22">
        <f t="shared" si="62"/>
        <v>43.192999999999998</v>
      </c>
      <c r="H938" s="23">
        <f t="shared" si="61"/>
        <v>0.99294252873563216</v>
      </c>
      <c r="I938" s="23">
        <f t="shared" si="59"/>
        <v>0.6259855072463768</v>
      </c>
    </row>
    <row r="939" spans="1:9" s="8" customFormat="1" ht="18" hidden="1">
      <c r="A939" s="8" t="str">
        <f t="shared" si="60"/>
        <v>b</v>
      </c>
      <c r="B939" s="19" t="s">
        <v>5</v>
      </c>
      <c r="C939" s="20" t="s">
        <v>9</v>
      </c>
      <c r="D939" s="24">
        <f t="shared" si="62"/>
        <v>0</v>
      </c>
      <c r="E939" s="24">
        <f t="shared" si="62"/>
        <v>0</v>
      </c>
      <c r="F939" s="25">
        <f t="shared" si="62"/>
        <v>0</v>
      </c>
      <c r="G939" s="25">
        <f t="shared" si="62"/>
        <v>0</v>
      </c>
      <c r="H939" s="26">
        <f t="shared" si="61"/>
        <v>0</v>
      </c>
      <c r="I939" s="26">
        <f t="shared" si="59"/>
        <v>0</v>
      </c>
    </row>
    <row r="940" spans="1:9" s="8" customFormat="1" ht="18" hidden="1">
      <c r="A940" s="8" t="str">
        <f t="shared" si="60"/>
        <v>b</v>
      </c>
      <c r="B940" s="19" t="s">
        <v>5</v>
      </c>
      <c r="C940" s="20" t="s">
        <v>10</v>
      </c>
      <c r="D940" s="24">
        <f t="shared" si="62"/>
        <v>0</v>
      </c>
      <c r="E940" s="24">
        <f t="shared" si="62"/>
        <v>0</v>
      </c>
      <c r="F940" s="25">
        <f t="shared" si="62"/>
        <v>0</v>
      </c>
      <c r="G940" s="25">
        <f t="shared" si="62"/>
        <v>0</v>
      </c>
      <c r="H940" s="26">
        <f t="shared" si="61"/>
        <v>0</v>
      </c>
      <c r="I940" s="26">
        <f t="shared" si="59"/>
        <v>0</v>
      </c>
    </row>
    <row r="941" spans="1:9" s="8" customFormat="1" ht="18" hidden="1">
      <c r="A941" s="8" t="str">
        <f t="shared" si="60"/>
        <v>b</v>
      </c>
      <c r="B941" s="19" t="s">
        <v>5</v>
      </c>
      <c r="C941" s="20" t="s">
        <v>11</v>
      </c>
      <c r="D941" s="24">
        <f t="shared" si="62"/>
        <v>0</v>
      </c>
      <c r="E941" s="24">
        <f t="shared" si="62"/>
        <v>0</v>
      </c>
      <c r="F941" s="25">
        <f t="shared" si="62"/>
        <v>0</v>
      </c>
      <c r="G941" s="25">
        <f t="shared" si="62"/>
        <v>0</v>
      </c>
      <c r="H941" s="26">
        <f t="shared" si="61"/>
        <v>0</v>
      </c>
      <c r="I941" s="26">
        <f t="shared" si="59"/>
        <v>0</v>
      </c>
    </row>
    <row r="942" spans="1:9" s="8" customFormat="1" ht="18.75" thickBot="1">
      <c r="A942" s="8" t="str">
        <f t="shared" si="60"/>
        <v>a</v>
      </c>
      <c r="B942" s="19" t="s">
        <v>5</v>
      </c>
      <c r="C942" s="20" t="s">
        <v>12</v>
      </c>
      <c r="D942" s="21">
        <f t="shared" si="62"/>
        <v>5949</v>
      </c>
      <c r="E942" s="21">
        <f t="shared" si="62"/>
        <v>5851</v>
      </c>
      <c r="F942" s="22">
        <f t="shared" si="62"/>
        <v>3122.2</v>
      </c>
      <c r="G942" s="22">
        <f t="shared" si="62"/>
        <v>3085.9512000000004</v>
      </c>
      <c r="H942" s="23">
        <f t="shared" si="61"/>
        <v>0.98838998142335555</v>
      </c>
      <c r="I942" s="23">
        <f t="shared" si="59"/>
        <v>0.52742286788583159</v>
      </c>
    </row>
    <row r="943" spans="1:9" s="8" customFormat="1" ht="18.75" hidden="1" thickBot="1">
      <c r="A943" s="8" t="str">
        <f t="shared" si="60"/>
        <v>b</v>
      </c>
      <c r="B943" s="19" t="s">
        <v>5</v>
      </c>
      <c r="C943" s="20" t="s">
        <v>13</v>
      </c>
      <c r="D943" s="24">
        <f t="shared" si="62"/>
        <v>0</v>
      </c>
      <c r="E943" s="24">
        <f t="shared" si="62"/>
        <v>0</v>
      </c>
      <c r="F943" s="25">
        <f t="shared" si="62"/>
        <v>0</v>
      </c>
      <c r="G943" s="25">
        <f t="shared" si="62"/>
        <v>0</v>
      </c>
      <c r="H943" s="26">
        <f t="shared" si="61"/>
        <v>0</v>
      </c>
      <c r="I943" s="26">
        <f t="shared" si="59"/>
        <v>0</v>
      </c>
    </row>
    <row r="944" spans="1:9" s="8" customFormat="1" ht="30.75" hidden="1" thickBot="1">
      <c r="A944" s="8" t="str">
        <f t="shared" si="60"/>
        <v>b</v>
      </c>
      <c r="B944" s="14" t="s">
        <v>5</v>
      </c>
      <c r="C944" s="27" t="s">
        <v>14</v>
      </c>
      <c r="D944" s="28">
        <f t="shared" si="62"/>
        <v>0</v>
      </c>
      <c r="E944" s="28">
        <f t="shared" si="62"/>
        <v>0</v>
      </c>
      <c r="F944" s="29">
        <f t="shared" si="62"/>
        <v>0</v>
      </c>
      <c r="G944" s="29">
        <f t="shared" si="62"/>
        <v>0</v>
      </c>
      <c r="H944" s="30">
        <f t="shared" si="61"/>
        <v>0</v>
      </c>
      <c r="I944" s="30">
        <f t="shared" si="59"/>
        <v>0</v>
      </c>
    </row>
    <row r="945" spans="1:11" s="8" customFormat="1" ht="15.75" hidden="1" thickBot="1">
      <c r="A945" s="8" t="str">
        <f t="shared" si="60"/>
        <v>b</v>
      </c>
      <c r="B945" s="14" t="s">
        <v>5</v>
      </c>
      <c r="C945" s="27" t="s">
        <v>15</v>
      </c>
      <c r="D945" s="28">
        <f t="shared" si="62"/>
        <v>0</v>
      </c>
      <c r="E945" s="28">
        <f t="shared" si="62"/>
        <v>0</v>
      </c>
      <c r="F945" s="29">
        <f t="shared" si="62"/>
        <v>0</v>
      </c>
      <c r="G945" s="29">
        <f t="shared" si="62"/>
        <v>0</v>
      </c>
      <c r="H945" s="30">
        <f t="shared" si="61"/>
        <v>0</v>
      </c>
      <c r="I945" s="30">
        <f t="shared" si="59"/>
        <v>0</v>
      </c>
    </row>
    <row r="946" spans="1:11" s="8" customFormat="1" ht="15.75" hidden="1" thickBot="1">
      <c r="A946" s="8" t="str">
        <f t="shared" si="60"/>
        <v>b</v>
      </c>
      <c r="B946" s="31" t="s">
        <v>5</v>
      </c>
      <c r="C946" s="40" t="s">
        <v>16</v>
      </c>
      <c r="D946" s="41">
        <f t="shared" si="62"/>
        <v>0</v>
      </c>
      <c r="E946" s="41">
        <f t="shared" si="62"/>
        <v>0</v>
      </c>
      <c r="F946" s="42">
        <f t="shared" si="62"/>
        <v>0</v>
      </c>
      <c r="G946" s="42">
        <f t="shared" si="62"/>
        <v>0</v>
      </c>
      <c r="H946" s="43">
        <f t="shared" si="61"/>
        <v>0</v>
      </c>
      <c r="I946" s="43">
        <f t="shared" si="59"/>
        <v>0</v>
      </c>
    </row>
    <row r="947" spans="1:11" s="8" customFormat="1" ht="33" thickTop="1" thickBot="1">
      <c r="A947" s="8" t="str">
        <f t="shared" si="60"/>
        <v>a</v>
      </c>
      <c r="B947" s="9" t="s">
        <v>176</v>
      </c>
      <c r="C947" s="44" t="s">
        <v>175</v>
      </c>
      <c r="D947" s="10">
        <f>D948+D956+D957+D958</f>
        <v>5459</v>
      </c>
      <c r="E947" s="10">
        <f>E948+E956+E957+E958</f>
        <v>5459</v>
      </c>
      <c r="F947" s="11">
        <f>F948+F956+F957+F958</f>
        <v>3020</v>
      </c>
      <c r="G947" s="11">
        <f>G948+G956+G957+G958</f>
        <v>3019.9152000000004</v>
      </c>
      <c r="H947" s="12">
        <f t="shared" si="61"/>
        <v>0.99997192052980144</v>
      </c>
      <c r="I947" s="12">
        <f t="shared" si="59"/>
        <v>0.55319934053856024</v>
      </c>
    </row>
    <row r="948" spans="1:11" s="8" customFormat="1" ht="18.75" thickTop="1">
      <c r="A948" s="8" t="str">
        <f t="shared" si="60"/>
        <v>a</v>
      </c>
      <c r="B948" s="14" t="s">
        <v>5</v>
      </c>
      <c r="C948" s="15" t="s">
        <v>6</v>
      </c>
      <c r="D948" s="16">
        <f>D949+D950+D951+D952+D953+D954+D955</f>
        <v>5459</v>
      </c>
      <c r="E948" s="16">
        <f>E949+E950+E951+E952+E953+E954+E955</f>
        <v>5459</v>
      </c>
      <c r="F948" s="17">
        <f>F949+F950+F951+F952+F953+F954+F955</f>
        <v>3020</v>
      </c>
      <c r="G948" s="17">
        <f>G949+G950+G951+G952+G953+G954+G955</f>
        <v>3019.9152000000004</v>
      </c>
      <c r="H948" s="18">
        <f t="shared" si="61"/>
        <v>0.99997192052980144</v>
      </c>
      <c r="I948" s="18">
        <f t="shared" si="59"/>
        <v>0.55319934053856024</v>
      </c>
      <c r="K948" s="13"/>
    </row>
    <row r="949" spans="1:11" s="8" customFormat="1" ht="18" hidden="1">
      <c r="A949" s="8" t="str">
        <f t="shared" si="60"/>
        <v>b</v>
      </c>
      <c r="B949" s="19" t="s">
        <v>5</v>
      </c>
      <c r="C949" s="20" t="s">
        <v>7</v>
      </c>
      <c r="D949" s="24">
        <v>0</v>
      </c>
      <c r="E949" s="24">
        <v>0</v>
      </c>
      <c r="F949" s="25">
        <v>0</v>
      </c>
      <c r="G949" s="25">
        <v>0</v>
      </c>
      <c r="H949" s="26">
        <f t="shared" si="61"/>
        <v>0</v>
      </c>
      <c r="I949" s="26">
        <f t="shared" si="59"/>
        <v>0</v>
      </c>
      <c r="K949" s="13"/>
    </row>
    <row r="950" spans="1:11" s="8" customFormat="1" ht="18">
      <c r="A950" s="8" t="str">
        <f t="shared" si="60"/>
        <v>a</v>
      </c>
      <c r="B950" s="19" t="s">
        <v>5</v>
      </c>
      <c r="C950" s="20" t="s">
        <v>8</v>
      </c>
      <c r="D950" s="21">
        <v>0</v>
      </c>
      <c r="E950" s="21">
        <v>18</v>
      </c>
      <c r="F950" s="22">
        <v>18</v>
      </c>
      <c r="G950" s="22">
        <v>18</v>
      </c>
      <c r="H950" s="23">
        <f t="shared" si="61"/>
        <v>1</v>
      </c>
      <c r="I950" s="23">
        <f t="shared" si="59"/>
        <v>1</v>
      </c>
      <c r="K950" s="13"/>
    </row>
    <row r="951" spans="1:11" s="8" customFormat="1" ht="18" hidden="1">
      <c r="A951" s="8" t="str">
        <f t="shared" si="60"/>
        <v>b</v>
      </c>
      <c r="B951" s="19" t="s">
        <v>5</v>
      </c>
      <c r="C951" s="20" t="s">
        <v>9</v>
      </c>
      <c r="D951" s="24">
        <v>0</v>
      </c>
      <c r="E951" s="24">
        <v>0</v>
      </c>
      <c r="F951" s="25">
        <v>0</v>
      </c>
      <c r="G951" s="25">
        <v>0</v>
      </c>
      <c r="H951" s="26">
        <f t="shared" si="61"/>
        <v>0</v>
      </c>
      <c r="I951" s="26">
        <f t="shared" si="59"/>
        <v>0</v>
      </c>
      <c r="K951" s="13"/>
    </row>
    <row r="952" spans="1:11" s="8" customFormat="1" ht="18" hidden="1">
      <c r="A952" s="8" t="str">
        <f t="shared" si="60"/>
        <v>b</v>
      </c>
      <c r="B952" s="19" t="s">
        <v>5</v>
      </c>
      <c r="C952" s="20" t="s">
        <v>10</v>
      </c>
      <c r="D952" s="24">
        <v>0</v>
      </c>
      <c r="E952" s="24">
        <v>0</v>
      </c>
      <c r="F952" s="25">
        <v>0</v>
      </c>
      <c r="G952" s="25">
        <v>0</v>
      </c>
      <c r="H952" s="26">
        <f t="shared" si="61"/>
        <v>0</v>
      </c>
      <c r="I952" s="26">
        <f t="shared" si="59"/>
        <v>0</v>
      </c>
      <c r="K952" s="13"/>
    </row>
    <row r="953" spans="1:11" s="8" customFormat="1" ht="18" hidden="1">
      <c r="A953" s="8" t="str">
        <f t="shared" si="60"/>
        <v>b</v>
      </c>
      <c r="B953" s="19" t="s">
        <v>5</v>
      </c>
      <c r="C953" s="20" t="s">
        <v>11</v>
      </c>
      <c r="D953" s="24">
        <v>0</v>
      </c>
      <c r="E953" s="24">
        <v>0</v>
      </c>
      <c r="F953" s="25">
        <v>0</v>
      </c>
      <c r="G953" s="25">
        <v>0</v>
      </c>
      <c r="H953" s="26">
        <f t="shared" si="61"/>
        <v>0</v>
      </c>
      <c r="I953" s="26">
        <f t="shared" si="59"/>
        <v>0</v>
      </c>
      <c r="K953" s="13"/>
    </row>
    <row r="954" spans="1:11" s="8" customFormat="1" ht="18.75" thickBot="1">
      <c r="A954" s="8" t="str">
        <f t="shared" si="60"/>
        <v>a</v>
      </c>
      <c r="B954" s="19" t="s">
        <v>5</v>
      </c>
      <c r="C954" s="20" t="s">
        <v>12</v>
      </c>
      <c r="D954" s="21">
        <v>5459</v>
      </c>
      <c r="E954" s="21">
        <v>5441</v>
      </c>
      <c r="F954" s="22">
        <v>3002</v>
      </c>
      <c r="G954" s="22">
        <v>3001.9152000000004</v>
      </c>
      <c r="H954" s="23">
        <f t="shared" si="61"/>
        <v>0.99997175216522327</v>
      </c>
      <c r="I954" s="23">
        <f t="shared" si="59"/>
        <v>0.55172122771549359</v>
      </c>
      <c r="K954" s="13"/>
    </row>
    <row r="955" spans="1:11" s="8" customFormat="1" ht="18.75" hidden="1" thickBot="1">
      <c r="A955" s="8" t="str">
        <f t="shared" si="60"/>
        <v>b</v>
      </c>
      <c r="B955" s="19" t="s">
        <v>5</v>
      </c>
      <c r="C955" s="20" t="s">
        <v>13</v>
      </c>
      <c r="D955" s="24">
        <v>0</v>
      </c>
      <c r="E955" s="24">
        <v>0</v>
      </c>
      <c r="F955" s="25">
        <v>0</v>
      </c>
      <c r="G955" s="25">
        <v>0</v>
      </c>
      <c r="H955" s="26">
        <f t="shared" si="61"/>
        <v>0</v>
      </c>
      <c r="I955" s="26">
        <f t="shared" si="59"/>
        <v>0</v>
      </c>
      <c r="K955" s="13"/>
    </row>
    <row r="956" spans="1:11" s="8" customFormat="1" ht="30.75" hidden="1" thickBot="1">
      <c r="A956" s="8" t="str">
        <f t="shared" si="60"/>
        <v>b</v>
      </c>
      <c r="B956" s="14" t="s">
        <v>5</v>
      </c>
      <c r="C956" s="27" t="s">
        <v>14</v>
      </c>
      <c r="D956" s="28">
        <v>0</v>
      </c>
      <c r="E956" s="28">
        <v>0</v>
      </c>
      <c r="F956" s="29">
        <v>0</v>
      </c>
      <c r="G956" s="29">
        <v>0</v>
      </c>
      <c r="H956" s="30">
        <f t="shared" si="61"/>
        <v>0</v>
      </c>
      <c r="I956" s="30">
        <f t="shared" si="59"/>
        <v>0</v>
      </c>
      <c r="K956" s="13"/>
    </row>
    <row r="957" spans="1:11" s="8" customFormat="1" ht="15.75" hidden="1" thickBot="1">
      <c r="A957" s="8" t="str">
        <f t="shared" si="60"/>
        <v>b</v>
      </c>
      <c r="B957" s="14" t="s">
        <v>5</v>
      </c>
      <c r="C957" s="27" t="s">
        <v>15</v>
      </c>
      <c r="D957" s="28">
        <v>0</v>
      </c>
      <c r="E957" s="28">
        <v>0</v>
      </c>
      <c r="F957" s="29">
        <v>0</v>
      </c>
      <c r="G957" s="29">
        <v>0</v>
      </c>
      <c r="H957" s="30">
        <f t="shared" si="61"/>
        <v>0</v>
      </c>
      <c r="I957" s="30">
        <f t="shared" si="59"/>
        <v>0</v>
      </c>
      <c r="K957" s="13"/>
    </row>
    <row r="958" spans="1:11" s="8" customFormat="1" ht="15.75" hidden="1" thickBot="1">
      <c r="A958" s="8" t="str">
        <f t="shared" si="60"/>
        <v>b</v>
      </c>
      <c r="B958" s="31" t="s">
        <v>5</v>
      </c>
      <c r="C958" s="40" t="s">
        <v>16</v>
      </c>
      <c r="D958" s="41">
        <v>0</v>
      </c>
      <c r="E958" s="41">
        <v>0</v>
      </c>
      <c r="F958" s="42">
        <v>0</v>
      </c>
      <c r="G958" s="42">
        <v>0</v>
      </c>
      <c r="H958" s="43">
        <f t="shared" si="61"/>
        <v>0</v>
      </c>
      <c r="I958" s="43">
        <f t="shared" si="59"/>
        <v>0</v>
      </c>
      <c r="K958" s="13"/>
    </row>
    <row r="959" spans="1:11" s="8" customFormat="1" ht="111.75" thickTop="1" thickBot="1">
      <c r="A959" s="8" t="str">
        <f t="shared" si="60"/>
        <v>a</v>
      </c>
      <c r="B959" s="9" t="s">
        <v>177</v>
      </c>
      <c r="C959" s="44" t="s">
        <v>178</v>
      </c>
      <c r="D959" s="10">
        <f>D960+D968+D969+D970</f>
        <v>541</v>
      </c>
      <c r="E959" s="10">
        <f>E960+E968+E969+E970</f>
        <v>461</v>
      </c>
      <c r="F959" s="11">
        <f>F960+F968+F969+F970</f>
        <v>145.69999999999999</v>
      </c>
      <c r="G959" s="11">
        <f>G960+G968+G969+G970</f>
        <v>109.229</v>
      </c>
      <c r="H959" s="12">
        <f t="shared" si="61"/>
        <v>0.74968428277282095</v>
      </c>
      <c r="I959" s="12">
        <f t="shared" si="59"/>
        <v>0.23693926247288502</v>
      </c>
    </row>
    <row r="960" spans="1:11" s="8" customFormat="1" ht="18.75" thickTop="1">
      <c r="A960" s="8" t="str">
        <f t="shared" si="60"/>
        <v>a</v>
      </c>
      <c r="B960" s="14" t="s">
        <v>5</v>
      </c>
      <c r="C960" s="15" t="s">
        <v>6</v>
      </c>
      <c r="D960" s="16">
        <f>D961+D962+D963+D964+D965+D966+D967</f>
        <v>541</v>
      </c>
      <c r="E960" s="16">
        <f>E961+E962+E963+E964+E965+E966+E967</f>
        <v>461</v>
      </c>
      <c r="F960" s="17">
        <f>F961+F962+F963+F964+F965+F966+F967</f>
        <v>145.69999999999999</v>
      </c>
      <c r="G960" s="17">
        <f>G961+G962+G963+G964+G965+G966+G967</f>
        <v>109.229</v>
      </c>
      <c r="H960" s="18">
        <f t="shared" si="61"/>
        <v>0.74968428277282095</v>
      </c>
      <c r="I960" s="18">
        <f t="shared" si="59"/>
        <v>0.23693926247288502</v>
      </c>
    </row>
    <row r="961" spans="1:11" s="8" customFormat="1" ht="18" hidden="1">
      <c r="A961" s="8" t="str">
        <f t="shared" si="60"/>
        <v>b</v>
      </c>
      <c r="B961" s="19" t="s">
        <v>5</v>
      </c>
      <c r="C961" s="20" t="s">
        <v>7</v>
      </c>
      <c r="D961" s="24">
        <v>0</v>
      </c>
      <c r="E961" s="24">
        <v>0</v>
      </c>
      <c r="F961" s="25">
        <v>0</v>
      </c>
      <c r="G961" s="25">
        <v>0</v>
      </c>
      <c r="H961" s="26">
        <f t="shared" si="61"/>
        <v>0</v>
      </c>
      <c r="I961" s="26">
        <f t="shared" si="59"/>
        <v>0</v>
      </c>
    </row>
    <row r="962" spans="1:11" s="8" customFormat="1" ht="18">
      <c r="A962" s="8" t="str">
        <f t="shared" si="60"/>
        <v>a</v>
      </c>
      <c r="B962" s="19" t="s">
        <v>5</v>
      </c>
      <c r="C962" s="20" t="s">
        <v>8</v>
      </c>
      <c r="D962" s="21">
        <v>51</v>
      </c>
      <c r="E962" s="21">
        <v>51</v>
      </c>
      <c r="F962" s="22">
        <v>25.5</v>
      </c>
      <c r="G962" s="22">
        <v>25.193000000000001</v>
      </c>
      <c r="H962" s="23">
        <f t="shared" si="61"/>
        <v>0.98796078431372558</v>
      </c>
      <c r="I962" s="23">
        <f t="shared" si="59"/>
        <v>0.49398039215686279</v>
      </c>
    </row>
    <row r="963" spans="1:11" s="8" customFormat="1" ht="18" hidden="1">
      <c r="A963" s="8" t="str">
        <f t="shared" si="60"/>
        <v>b</v>
      </c>
      <c r="B963" s="19" t="s">
        <v>5</v>
      </c>
      <c r="C963" s="20" t="s">
        <v>9</v>
      </c>
      <c r="D963" s="24">
        <v>0</v>
      </c>
      <c r="E963" s="24">
        <v>0</v>
      </c>
      <c r="F963" s="25">
        <v>0</v>
      </c>
      <c r="G963" s="25">
        <v>0</v>
      </c>
      <c r="H963" s="26">
        <f t="shared" si="61"/>
        <v>0</v>
      </c>
      <c r="I963" s="26">
        <f t="shared" ref="I963:I1026" si="63">IF(OR(E963="",E963=0),0,G963/E963)</f>
        <v>0</v>
      </c>
    </row>
    <row r="964" spans="1:11" s="8" customFormat="1" ht="18" hidden="1">
      <c r="A964" s="8" t="str">
        <f t="shared" ref="A964:A1027" si="64">IF((E964+F964+G964)&gt;0,"a","b")</f>
        <v>b</v>
      </c>
      <c r="B964" s="19" t="s">
        <v>5</v>
      </c>
      <c r="C964" s="20" t="s">
        <v>10</v>
      </c>
      <c r="D964" s="24">
        <v>0</v>
      </c>
      <c r="E964" s="24">
        <v>0</v>
      </c>
      <c r="F964" s="25">
        <v>0</v>
      </c>
      <c r="G964" s="25">
        <v>0</v>
      </c>
      <c r="H964" s="26">
        <f t="shared" ref="H964:H1027" si="65">IF(OR(F964="",F964=0),0,G964/F964)</f>
        <v>0</v>
      </c>
      <c r="I964" s="26">
        <f t="shared" si="63"/>
        <v>0</v>
      </c>
    </row>
    <row r="965" spans="1:11" s="8" customFormat="1" ht="18" hidden="1">
      <c r="A965" s="8" t="str">
        <f t="shared" si="64"/>
        <v>b</v>
      </c>
      <c r="B965" s="19" t="s">
        <v>5</v>
      </c>
      <c r="C965" s="20" t="s">
        <v>11</v>
      </c>
      <c r="D965" s="24">
        <v>0</v>
      </c>
      <c r="E965" s="24">
        <v>0</v>
      </c>
      <c r="F965" s="25">
        <v>0</v>
      </c>
      <c r="G965" s="25">
        <v>0</v>
      </c>
      <c r="H965" s="26">
        <f t="shared" si="65"/>
        <v>0</v>
      </c>
      <c r="I965" s="26">
        <f t="shared" si="63"/>
        <v>0</v>
      </c>
    </row>
    <row r="966" spans="1:11" s="8" customFormat="1" ht="18.75" thickBot="1">
      <c r="A966" s="8" t="str">
        <f t="shared" si="64"/>
        <v>a</v>
      </c>
      <c r="B966" s="19" t="s">
        <v>5</v>
      </c>
      <c r="C966" s="20" t="s">
        <v>12</v>
      </c>
      <c r="D966" s="21">
        <v>490</v>
      </c>
      <c r="E966" s="21">
        <v>410</v>
      </c>
      <c r="F966" s="22">
        <v>120.2</v>
      </c>
      <c r="G966" s="22">
        <v>84.036000000000001</v>
      </c>
      <c r="H966" s="23">
        <f t="shared" si="65"/>
        <v>0.69913477537437607</v>
      </c>
      <c r="I966" s="23">
        <f t="shared" si="63"/>
        <v>0.20496585365853659</v>
      </c>
    </row>
    <row r="967" spans="1:11" s="8" customFormat="1" ht="18.75" hidden="1" thickBot="1">
      <c r="A967" s="8" t="str">
        <f t="shared" si="64"/>
        <v>b</v>
      </c>
      <c r="B967" s="19" t="s">
        <v>5</v>
      </c>
      <c r="C967" s="20" t="s">
        <v>13</v>
      </c>
      <c r="D967" s="24">
        <v>0</v>
      </c>
      <c r="E967" s="24">
        <v>0</v>
      </c>
      <c r="F967" s="25">
        <v>0</v>
      </c>
      <c r="G967" s="25">
        <v>0</v>
      </c>
      <c r="H967" s="26">
        <f t="shared" si="65"/>
        <v>0</v>
      </c>
      <c r="I967" s="26">
        <f t="shared" si="63"/>
        <v>0</v>
      </c>
    </row>
    <row r="968" spans="1:11" s="8" customFormat="1" ht="30.75" hidden="1" thickBot="1">
      <c r="A968" s="8" t="str">
        <f t="shared" si="64"/>
        <v>b</v>
      </c>
      <c r="B968" s="14" t="s">
        <v>5</v>
      </c>
      <c r="C968" s="27" t="s">
        <v>14</v>
      </c>
      <c r="D968" s="28">
        <v>0</v>
      </c>
      <c r="E968" s="28">
        <v>0</v>
      </c>
      <c r="F968" s="29">
        <v>0</v>
      </c>
      <c r="G968" s="29">
        <v>0</v>
      </c>
      <c r="H968" s="30">
        <f t="shared" si="65"/>
        <v>0</v>
      </c>
      <c r="I968" s="30">
        <f t="shared" si="63"/>
        <v>0</v>
      </c>
    </row>
    <row r="969" spans="1:11" s="8" customFormat="1" ht="15.75" hidden="1" thickBot="1">
      <c r="A969" s="8" t="str">
        <f t="shared" si="64"/>
        <v>b</v>
      </c>
      <c r="B969" s="14" t="s">
        <v>5</v>
      </c>
      <c r="C969" s="27" t="s">
        <v>15</v>
      </c>
      <c r="D969" s="28">
        <v>0</v>
      </c>
      <c r="E969" s="28">
        <v>0</v>
      </c>
      <c r="F969" s="29">
        <v>0</v>
      </c>
      <c r="G969" s="29">
        <v>0</v>
      </c>
      <c r="H969" s="30">
        <f t="shared" si="65"/>
        <v>0</v>
      </c>
      <c r="I969" s="30">
        <f t="shared" si="63"/>
        <v>0</v>
      </c>
    </row>
    <row r="970" spans="1:11" s="8" customFormat="1" ht="15.75" hidden="1" thickBot="1">
      <c r="A970" s="8" t="str">
        <f t="shared" si="64"/>
        <v>b</v>
      </c>
      <c r="B970" s="31" t="s">
        <v>5</v>
      </c>
      <c r="C970" s="40" t="s">
        <v>16</v>
      </c>
      <c r="D970" s="41">
        <v>0</v>
      </c>
      <c r="E970" s="41">
        <v>0</v>
      </c>
      <c r="F970" s="42">
        <v>0</v>
      </c>
      <c r="G970" s="42">
        <v>0</v>
      </c>
      <c r="H970" s="43">
        <f t="shared" si="65"/>
        <v>0</v>
      </c>
      <c r="I970" s="43">
        <f t="shared" si="63"/>
        <v>0</v>
      </c>
    </row>
    <row r="971" spans="1:11" s="8" customFormat="1" ht="17.25" thickTop="1" thickBot="1">
      <c r="A971" s="8" t="str">
        <f t="shared" si="64"/>
        <v>a</v>
      </c>
      <c r="B971" s="9" t="s">
        <v>179</v>
      </c>
      <c r="C971" s="44" t="s">
        <v>180</v>
      </c>
      <c r="D971" s="10">
        <f>D972+D980+D981+D982</f>
        <v>4800</v>
      </c>
      <c r="E971" s="10">
        <f>E972+E980+E981+E982</f>
        <v>4799.7849999999999</v>
      </c>
      <c r="F971" s="11">
        <f>F972+F980+F981+F982</f>
        <v>2382.7849999999999</v>
      </c>
      <c r="G971" s="11">
        <f>G972+G980+G981+G982</f>
        <v>2372.74622</v>
      </c>
      <c r="H971" s="12">
        <f t="shared" si="65"/>
        <v>0.99578695518059757</v>
      </c>
      <c r="I971" s="12">
        <f t="shared" si="63"/>
        <v>0.49434427167050193</v>
      </c>
    </row>
    <row r="972" spans="1:11" s="8" customFormat="1" ht="18.75" thickTop="1">
      <c r="A972" s="8" t="str">
        <f t="shared" si="64"/>
        <v>a</v>
      </c>
      <c r="B972" s="14" t="s">
        <v>5</v>
      </c>
      <c r="C972" s="15" t="s">
        <v>6</v>
      </c>
      <c r="D972" s="16">
        <f>D973+D974+D975+D976+D977+D978+D979</f>
        <v>4800</v>
      </c>
      <c r="E972" s="16">
        <f>E973+E974+E975+E976+E977+E978+E979</f>
        <v>4799.7849999999999</v>
      </c>
      <c r="F972" s="17">
        <f>F973+F974+F975+F976+F977+F978+F979</f>
        <v>2382.7849999999999</v>
      </c>
      <c r="G972" s="17">
        <f>G973+G974+G975+G976+G977+G978+G979</f>
        <v>2372.74622</v>
      </c>
      <c r="H972" s="18">
        <f t="shared" si="65"/>
        <v>0.99578695518059757</v>
      </c>
      <c r="I972" s="18">
        <f t="shared" si="63"/>
        <v>0.49434427167050193</v>
      </c>
      <c r="K972" s="13"/>
    </row>
    <row r="973" spans="1:11" s="8" customFormat="1" ht="18" hidden="1">
      <c r="A973" s="8" t="str">
        <f t="shared" si="64"/>
        <v>b</v>
      </c>
      <c r="B973" s="19" t="s">
        <v>5</v>
      </c>
      <c r="C973" s="20" t="s">
        <v>7</v>
      </c>
      <c r="D973" s="24">
        <v>0</v>
      </c>
      <c r="E973" s="24">
        <v>0</v>
      </c>
      <c r="F973" s="25">
        <v>0</v>
      </c>
      <c r="G973" s="25">
        <v>0</v>
      </c>
      <c r="H973" s="26">
        <f t="shared" si="65"/>
        <v>0</v>
      </c>
      <c r="I973" s="26">
        <f t="shared" si="63"/>
        <v>0</v>
      </c>
      <c r="K973" s="13"/>
    </row>
    <row r="974" spans="1:11" s="8" customFormat="1" ht="18">
      <c r="A974" s="8" t="str">
        <f t="shared" si="64"/>
        <v>a</v>
      </c>
      <c r="B974" s="19" t="s">
        <v>5</v>
      </c>
      <c r="C974" s="20" t="s">
        <v>8</v>
      </c>
      <c r="D974" s="21">
        <v>30</v>
      </c>
      <c r="E974" s="21">
        <v>30</v>
      </c>
      <c r="F974" s="22">
        <v>18</v>
      </c>
      <c r="G974" s="22">
        <v>18</v>
      </c>
      <c r="H974" s="23">
        <f t="shared" si="65"/>
        <v>1</v>
      </c>
      <c r="I974" s="23">
        <f t="shared" si="63"/>
        <v>0.6</v>
      </c>
      <c r="K974" s="13"/>
    </row>
    <row r="975" spans="1:11" s="8" customFormat="1" ht="18" hidden="1">
      <c r="A975" s="8" t="str">
        <f t="shared" si="64"/>
        <v>b</v>
      </c>
      <c r="B975" s="19" t="s">
        <v>5</v>
      </c>
      <c r="C975" s="20" t="s">
        <v>9</v>
      </c>
      <c r="D975" s="24">
        <v>0</v>
      </c>
      <c r="E975" s="24">
        <v>0</v>
      </c>
      <c r="F975" s="25">
        <v>0</v>
      </c>
      <c r="G975" s="25">
        <v>0</v>
      </c>
      <c r="H975" s="26">
        <f t="shared" si="65"/>
        <v>0</v>
      </c>
      <c r="I975" s="26">
        <f t="shared" si="63"/>
        <v>0</v>
      </c>
      <c r="K975" s="13"/>
    </row>
    <row r="976" spans="1:11" s="8" customFormat="1" ht="18" hidden="1">
      <c r="A976" s="8" t="str">
        <f t="shared" si="64"/>
        <v>b</v>
      </c>
      <c r="B976" s="19" t="s">
        <v>5</v>
      </c>
      <c r="C976" s="20" t="s">
        <v>10</v>
      </c>
      <c r="D976" s="24">
        <v>0</v>
      </c>
      <c r="E976" s="24">
        <v>0</v>
      </c>
      <c r="F976" s="25">
        <v>0</v>
      </c>
      <c r="G976" s="25">
        <v>0</v>
      </c>
      <c r="H976" s="26">
        <f t="shared" si="65"/>
        <v>0</v>
      </c>
      <c r="I976" s="26">
        <f t="shared" si="63"/>
        <v>0</v>
      </c>
      <c r="K976" s="13"/>
    </row>
    <row r="977" spans="1:11" s="8" customFormat="1" ht="18" hidden="1">
      <c r="A977" s="8" t="str">
        <f t="shared" si="64"/>
        <v>b</v>
      </c>
      <c r="B977" s="19" t="s">
        <v>5</v>
      </c>
      <c r="C977" s="20" t="s">
        <v>11</v>
      </c>
      <c r="D977" s="24">
        <v>0</v>
      </c>
      <c r="E977" s="24">
        <v>0</v>
      </c>
      <c r="F977" s="25">
        <v>0</v>
      </c>
      <c r="G977" s="25">
        <v>0</v>
      </c>
      <c r="H977" s="26">
        <f t="shared" si="65"/>
        <v>0</v>
      </c>
      <c r="I977" s="26">
        <f t="shared" si="63"/>
        <v>0</v>
      </c>
      <c r="K977" s="13"/>
    </row>
    <row r="978" spans="1:11" s="8" customFormat="1" ht="18.75" thickBot="1">
      <c r="A978" s="8" t="str">
        <f t="shared" si="64"/>
        <v>a</v>
      </c>
      <c r="B978" s="19" t="s">
        <v>5</v>
      </c>
      <c r="C978" s="20" t="s">
        <v>12</v>
      </c>
      <c r="D978" s="21">
        <v>4770</v>
      </c>
      <c r="E978" s="21">
        <v>4769.7849999999999</v>
      </c>
      <c r="F978" s="22">
        <v>2364.7849999999999</v>
      </c>
      <c r="G978" s="22">
        <v>2354.74622</v>
      </c>
      <c r="H978" s="23">
        <f t="shared" si="65"/>
        <v>0.9957548868078917</v>
      </c>
      <c r="I978" s="23">
        <f t="shared" si="63"/>
        <v>0.49367974028179468</v>
      </c>
      <c r="K978" s="13"/>
    </row>
    <row r="979" spans="1:11" s="8" customFormat="1" ht="18.75" hidden="1" thickBot="1">
      <c r="A979" s="8" t="str">
        <f t="shared" si="64"/>
        <v>b</v>
      </c>
      <c r="B979" s="19" t="s">
        <v>5</v>
      </c>
      <c r="C979" s="20" t="s">
        <v>13</v>
      </c>
      <c r="D979" s="24">
        <v>0</v>
      </c>
      <c r="E979" s="24">
        <v>0</v>
      </c>
      <c r="F979" s="25">
        <v>0</v>
      </c>
      <c r="G979" s="25">
        <v>0</v>
      </c>
      <c r="H979" s="26">
        <f t="shared" si="65"/>
        <v>0</v>
      </c>
      <c r="I979" s="26">
        <f t="shared" si="63"/>
        <v>0</v>
      </c>
      <c r="K979" s="13"/>
    </row>
    <row r="980" spans="1:11" s="8" customFormat="1" ht="30.75" hidden="1" thickBot="1">
      <c r="A980" s="8" t="str">
        <f t="shared" si="64"/>
        <v>b</v>
      </c>
      <c r="B980" s="14" t="s">
        <v>5</v>
      </c>
      <c r="C980" s="27" t="s">
        <v>14</v>
      </c>
      <c r="D980" s="28">
        <v>0</v>
      </c>
      <c r="E980" s="28">
        <v>0</v>
      </c>
      <c r="F980" s="29">
        <v>0</v>
      </c>
      <c r="G980" s="29">
        <v>0</v>
      </c>
      <c r="H980" s="30">
        <f t="shared" si="65"/>
        <v>0</v>
      </c>
      <c r="I980" s="30">
        <f t="shared" si="63"/>
        <v>0</v>
      </c>
      <c r="K980" s="13"/>
    </row>
    <row r="981" spans="1:11" s="8" customFormat="1" ht="15.75" hidden="1" thickBot="1">
      <c r="A981" s="8" t="str">
        <f t="shared" si="64"/>
        <v>b</v>
      </c>
      <c r="B981" s="14" t="s">
        <v>5</v>
      </c>
      <c r="C981" s="27" t="s">
        <v>15</v>
      </c>
      <c r="D981" s="28">
        <v>0</v>
      </c>
      <c r="E981" s="28">
        <v>0</v>
      </c>
      <c r="F981" s="29">
        <v>0</v>
      </c>
      <c r="G981" s="29">
        <v>0</v>
      </c>
      <c r="H981" s="30">
        <f t="shared" si="65"/>
        <v>0</v>
      </c>
      <c r="I981" s="30">
        <f t="shared" si="63"/>
        <v>0</v>
      </c>
      <c r="K981" s="13"/>
    </row>
    <row r="982" spans="1:11" s="8" customFormat="1" ht="15.75" hidden="1" thickBot="1">
      <c r="A982" s="8" t="str">
        <f t="shared" si="64"/>
        <v>b</v>
      </c>
      <c r="B982" s="31" t="s">
        <v>5</v>
      </c>
      <c r="C982" s="40" t="s">
        <v>16</v>
      </c>
      <c r="D982" s="41">
        <v>0</v>
      </c>
      <c r="E982" s="41">
        <v>0</v>
      </c>
      <c r="F982" s="42">
        <v>0</v>
      </c>
      <c r="G982" s="42">
        <v>0</v>
      </c>
      <c r="H982" s="43">
        <f t="shared" si="65"/>
        <v>0</v>
      </c>
      <c r="I982" s="43">
        <f t="shared" si="63"/>
        <v>0</v>
      </c>
      <c r="K982" s="13"/>
    </row>
    <row r="983" spans="1:11" s="8" customFormat="1" ht="33" thickTop="1" thickBot="1">
      <c r="A983" s="8" t="str">
        <f t="shared" si="64"/>
        <v>a</v>
      </c>
      <c r="B983" s="9" t="s">
        <v>181</v>
      </c>
      <c r="C983" s="44" t="s">
        <v>182</v>
      </c>
      <c r="D983" s="10">
        <f>D984+D992+D993+D994</f>
        <v>200</v>
      </c>
      <c r="E983" s="10">
        <f>E984+E992+E993+E994</f>
        <v>200</v>
      </c>
      <c r="F983" s="11">
        <f>F984+F992+F993+F994</f>
        <v>0</v>
      </c>
      <c r="G983" s="11">
        <f>G984+G992+G993+G994</f>
        <v>0</v>
      </c>
      <c r="H983" s="12">
        <f t="shared" si="65"/>
        <v>0</v>
      </c>
      <c r="I983" s="12">
        <f t="shared" si="63"/>
        <v>0</v>
      </c>
    </row>
    <row r="984" spans="1:11" s="8" customFormat="1" ht="18.75" thickTop="1">
      <c r="A984" s="8" t="str">
        <f t="shared" si="64"/>
        <v>a</v>
      </c>
      <c r="B984" s="14" t="s">
        <v>5</v>
      </c>
      <c r="C984" s="15" t="s">
        <v>6</v>
      </c>
      <c r="D984" s="16">
        <f>D985+D986+D987+D988+D989+D990+D991</f>
        <v>200</v>
      </c>
      <c r="E984" s="16">
        <f>E985+E986+E987+E988+E989+E990+E991</f>
        <v>200</v>
      </c>
      <c r="F984" s="17">
        <f>F985+F986+F987+F988+F989+F990+F991</f>
        <v>0</v>
      </c>
      <c r="G984" s="17">
        <f>G985+G986+G987+G988+G989+G990+G991</f>
        <v>0</v>
      </c>
      <c r="H984" s="18">
        <f t="shared" si="65"/>
        <v>0</v>
      </c>
      <c r="I984" s="18">
        <f t="shared" si="63"/>
        <v>0</v>
      </c>
    </row>
    <row r="985" spans="1:11" s="8" customFormat="1" ht="18" hidden="1">
      <c r="A985" s="8" t="str">
        <f t="shared" si="64"/>
        <v>b</v>
      </c>
      <c r="B985" s="19" t="s">
        <v>5</v>
      </c>
      <c r="C985" s="20" t="s">
        <v>7</v>
      </c>
      <c r="D985" s="24">
        <v>0</v>
      </c>
      <c r="E985" s="24">
        <v>0</v>
      </c>
      <c r="F985" s="25">
        <v>0</v>
      </c>
      <c r="G985" s="25">
        <v>0</v>
      </c>
      <c r="H985" s="26">
        <f t="shared" si="65"/>
        <v>0</v>
      </c>
      <c r="I985" s="26">
        <f t="shared" si="63"/>
        <v>0</v>
      </c>
    </row>
    <row r="986" spans="1:11" s="8" customFormat="1" ht="18.75" thickBot="1">
      <c r="A986" s="8" t="str">
        <f t="shared" si="64"/>
        <v>a</v>
      </c>
      <c r="B986" s="19" t="s">
        <v>5</v>
      </c>
      <c r="C986" s="20" t="s">
        <v>8</v>
      </c>
      <c r="D986" s="21">
        <v>200</v>
      </c>
      <c r="E986" s="21">
        <v>200</v>
      </c>
      <c r="F986" s="22">
        <v>0</v>
      </c>
      <c r="G986" s="22">
        <v>0</v>
      </c>
      <c r="H986" s="23">
        <f t="shared" si="65"/>
        <v>0</v>
      </c>
      <c r="I986" s="23">
        <f t="shared" si="63"/>
        <v>0</v>
      </c>
    </row>
    <row r="987" spans="1:11" s="8" customFormat="1" ht="18.75" hidden="1" thickBot="1">
      <c r="A987" s="8" t="str">
        <f t="shared" si="64"/>
        <v>b</v>
      </c>
      <c r="B987" s="19" t="s">
        <v>5</v>
      </c>
      <c r="C987" s="20" t="s">
        <v>9</v>
      </c>
      <c r="D987" s="24">
        <v>0</v>
      </c>
      <c r="E987" s="24">
        <v>0</v>
      </c>
      <c r="F987" s="25">
        <v>0</v>
      </c>
      <c r="G987" s="25">
        <v>0</v>
      </c>
      <c r="H987" s="26">
        <f t="shared" si="65"/>
        <v>0</v>
      </c>
      <c r="I987" s="26">
        <f t="shared" si="63"/>
        <v>0</v>
      </c>
    </row>
    <row r="988" spans="1:11" s="8" customFormat="1" ht="18.75" hidden="1" thickBot="1">
      <c r="A988" s="8" t="str">
        <f t="shared" si="64"/>
        <v>b</v>
      </c>
      <c r="B988" s="19" t="s">
        <v>5</v>
      </c>
      <c r="C988" s="20" t="s">
        <v>10</v>
      </c>
      <c r="D988" s="24">
        <v>0</v>
      </c>
      <c r="E988" s="24">
        <v>0</v>
      </c>
      <c r="F988" s="25">
        <v>0</v>
      </c>
      <c r="G988" s="25">
        <v>0</v>
      </c>
      <c r="H988" s="26">
        <f t="shared" si="65"/>
        <v>0</v>
      </c>
      <c r="I988" s="26">
        <f t="shared" si="63"/>
        <v>0</v>
      </c>
    </row>
    <row r="989" spans="1:11" s="8" customFormat="1" ht="18.75" hidden="1" thickBot="1">
      <c r="A989" s="8" t="str">
        <f t="shared" si="64"/>
        <v>b</v>
      </c>
      <c r="B989" s="19" t="s">
        <v>5</v>
      </c>
      <c r="C989" s="20" t="s">
        <v>11</v>
      </c>
      <c r="D989" s="24">
        <v>0</v>
      </c>
      <c r="E989" s="24">
        <v>0</v>
      </c>
      <c r="F989" s="25">
        <v>0</v>
      </c>
      <c r="G989" s="25">
        <v>0</v>
      </c>
      <c r="H989" s="26">
        <f t="shared" si="65"/>
        <v>0</v>
      </c>
      <c r="I989" s="26">
        <f t="shared" si="63"/>
        <v>0</v>
      </c>
    </row>
    <row r="990" spans="1:11" s="8" customFormat="1" ht="18.75" hidden="1" thickBot="1">
      <c r="A990" s="8" t="str">
        <f t="shared" si="64"/>
        <v>b</v>
      </c>
      <c r="B990" s="19" t="s">
        <v>5</v>
      </c>
      <c r="C990" s="20" t="s">
        <v>12</v>
      </c>
      <c r="D990" s="24">
        <v>0</v>
      </c>
      <c r="E990" s="24">
        <v>0</v>
      </c>
      <c r="F990" s="25">
        <v>0</v>
      </c>
      <c r="G990" s="25">
        <v>0</v>
      </c>
      <c r="H990" s="26">
        <f t="shared" si="65"/>
        <v>0</v>
      </c>
      <c r="I990" s="26">
        <f t="shared" si="63"/>
        <v>0</v>
      </c>
    </row>
    <row r="991" spans="1:11" s="8" customFormat="1" ht="18.75" hidden="1" thickBot="1">
      <c r="A991" s="8" t="str">
        <f t="shared" si="64"/>
        <v>b</v>
      </c>
      <c r="B991" s="19" t="s">
        <v>5</v>
      </c>
      <c r="C991" s="20" t="s">
        <v>13</v>
      </c>
      <c r="D991" s="24">
        <v>0</v>
      </c>
      <c r="E991" s="24">
        <v>0</v>
      </c>
      <c r="F991" s="25">
        <v>0</v>
      </c>
      <c r="G991" s="25">
        <v>0</v>
      </c>
      <c r="H991" s="26">
        <f t="shared" si="65"/>
        <v>0</v>
      </c>
      <c r="I991" s="26">
        <f t="shared" si="63"/>
        <v>0</v>
      </c>
    </row>
    <row r="992" spans="1:11" s="8" customFormat="1" ht="30.75" hidden="1" thickBot="1">
      <c r="A992" s="8" t="str">
        <f t="shared" si="64"/>
        <v>b</v>
      </c>
      <c r="B992" s="14" t="s">
        <v>5</v>
      </c>
      <c r="C992" s="27" t="s">
        <v>14</v>
      </c>
      <c r="D992" s="28">
        <v>0</v>
      </c>
      <c r="E992" s="28">
        <v>0</v>
      </c>
      <c r="F992" s="29">
        <v>0</v>
      </c>
      <c r="G992" s="29">
        <v>0</v>
      </c>
      <c r="H992" s="30">
        <f t="shared" si="65"/>
        <v>0</v>
      </c>
      <c r="I992" s="30">
        <f t="shared" si="63"/>
        <v>0</v>
      </c>
    </row>
    <row r="993" spans="1:11" s="8" customFormat="1" ht="15.75" hidden="1" thickBot="1">
      <c r="A993" s="8" t="str">
        <f t="shared" si="64"/>
        <v>b</v>
      </c>
      <c r="B993" s="14" t="s">
        <v>5</v>
      </c>
      <c r="C993" s="27" t="s">
        <v>15</v>
      </c>
      <c r="D993" s="28">
        <v>0</v>
      </c>
      <c r="E993" s="28">
        <v>0</v>
      </c>
      <c r="F993" s="29">
        <v>0</v>
      </c>
      <c r="G993" s="29">
        <v>0</v>
      </c>
      <c r="H993" s="30">
        <f t="shared" si="65"/>
        <v>0</v>
      </c>
      <c r="I993" s="30">
        <f t="shared" si="63"/>
        <v>0</v>
      </c>
    </row>
    <row r="994" spans="1:11" s="8" customFormat="1" ht="15.75" hidden="1" thickBot="1">
      <c r="A994" s="8" t="str">
        <f t="shared" si="64"/>
        <v>b</v>
      </c>
      <c r="B994" s="31" t="s">
        <v>5</v>
      </c>
      <c r="C994" s="40" t="s">
        <v>16</v>
      </c>
      <c r="D994" s="41">
        <v>0</v>
      </c>
      <c r="E994" s="41">
        <v>0</v>
      </c>
      <c r="F994" s="42">
        <v>0</v>
      </c>
      <c r="G994" s="42">
        <v>0</v>
      </c>
      <c r="H994" s="43">
        <f t="shared" si="65"/>
        <v>0</v>
      </c>
      <c r="I994" s="43">
        <f t="shared" si="63"/>
        <v>0</v>
      </c>
    </row>
    <row r="995" spans="1:11" s="8" customFormat="1" ht="17.25" thickTop="1" thickBot="1">
      <c r="A995" s="8" t="str">
        <f t="shared" si="64"/>
        <v>a</v>
      </c>
      <c r="B995" s="9" t="s">
        <v>183</v>
      </c>
      <c r="C995" s="44" t="s">
        <v>184</v>
      </c>
      <c r="D995" s="10">
        <f>D996+D1004+D1005+D1006</f>
        <v>0</v>
      </c>
      <c r="E995" s="10">
        <f>E996+E1004+E1005+E1006</f>
        <v>1852.0889999999999</v>
      </c>
      <c r="F995" s="11">
        <f>F996+F1004+F1005+F1006</f>
        <v>136.19399999999999</v>
      </c>
      <c r="G995" s="11">
        <f>G996+G1004+G1005+G1006</f>
        <v>126.80012000000001</v>
      </c>
      <c r="H995" s="12">
        <f t="shared" si="65"/>
        <v>0.93102574269057392</v>
      </c>
      <c r="I995" s="12">
        <f t="shared" si="63"/>
        <v>6.8463297390136221E-2</v>
      </c>
      <c r="K995" s="13"/>
    </row>
    <row r="996" spans="1:11" s="8" customFormat="1" ht="18.75" thickTop="1">
      <c r="A996" s="8" t="str">
        <f t="shared" si="64"/>
        <v>a</v>
      </c>
      <c r="B996" s="14" t="s">
        <v>5</v>
      </c>
      <c r="C996" s="15" t="s">
        <v>6</v>
      </c>
      <c r="D996" s="16">
        <f>D997+D998+D999+D1000+D1001+D1002+D1003</f>
        <v>0</v>
      </c>
      <c r="E996" s="16">
        <f>E997+E998+E999+E1000+E1001+E1002+E1003</f>
        <v>1852.0889999999999</v>
      </c>
      <c r="F996" s="17">
        <f>F997+F998+F999+F1000+F1001+F1002+F1003</f>
        <v>136.19399999999999</v>
      </c>
      <c r="G996" s="17">
        <f>G997+G998+G999+G1000+G1001+G1002+G1003</f>
        <v>126.80012000000001</v>
      </c>
      <c r="H996" s="18">
        <f t="shared" si="65"/>
        <v>0.93102574269057392</v>
      </c>
      <c r="I996" s="18">
        <f t="shared" si="63"/>
        <v>6.8463297390136221E-2</v>
      </c>
      <c r="K996" s="13"/>
    </row>
    <row r="997" spans="1:11" s="8" customFormat="1" ht="18" hidden="1">
      <c r="A997" s="8" t="str">
        <f t="shared" si="64"/>
        <v>b</v>
      </c>
      <c r="B997" s="19" t="s">
        <v>5</v>
      </c>
      <c r="C997" s="20" t="s">
        <v>7</v>
      </c>
      <c r="D997" s="24">
        <v>0</v>
      </c>
      <c r="E997" s="24">
        <v>0</v>
      </c>
      <c r="F997" s="25">
        <v>0</v>
      </c>
      <c r="G997" s="25">
        <v>0</v>
      </c>
      <c r="H997" s="26">
        <f t="shared" si="65"/>
        <v>0</v>
      </c>
      <c r="I997" s="26">
        <f t="shared" si="63"/>
        <v>0</v>
      </c>
      <c r="K997" s="13"/>
    </row>
    <row r="998" spans="1:11" s="8" customFormat="1" ht="18">
      <c r="A998" s="8" t="str">
        <f t="shared" si="64"/>
        <v>a</v>
      </c>
      <c r="B998" s="19" t="s">
        <v>5</v>
      </c>
      <c r="C998" s="20" t="s">
        <v>8</v>
      </c>
      <c r="D998" s="21">
        <v>0</v>
      </c>
      <c r="E998" s="21">
        <v>141.53299999999999</v>
      </c>
      <c r="F998" s="22">
        <v>8.5329999999999995</v>
      </c>
      <c r="G998" s="22">
        <v>8.1248299999999993</v>
      </c>
      <c r="H998" s="23">
        <f t="shared" si="65"/>
        <v>0.95216570959803115</v>
      </c>
      <c r="I998" s="23">
        <f t="shared" si="63"/>
        <v>5.7405905336564617E-2</v>
      </c>
      <c r="K998" s="13"/>
    </row>
    <row r="999" spans="1:11" s="8" customFormat="1" ht="18" hidden="1">
      <c r="A999" s="8" t="str">
        <f t="shared" si="64"/>
        <v>b</v>
      </c>
      <c r="B999" s="19" t="s">
        <v>5</v>
      </c>
      <c r="C999" s="20" t="s">
        <v>9</v>
      </c>
      <c r="D999" s="24">
        <v>0</v>
      </c>
      <c r="E999" s="24">
        <v>0</v>
      </c>
      <c r="F999" s="25">
        <v>0</v>
      </c>
      <c r="G999" s="25">
        <v>0</v>
      </c>
      <c r="H999" s="26">
        <f t="shared" si="65"/>
        <v>0</v>
      </c>
      <c r="I999" s="26">
        <f t="shared" si="63"/>
        <v>0</v>
      </c>
      <c r="K999" s="13"/>
    </row>
    <row r="1000" spans="1:11" s="8" customFormat="1" ht="18" hidden="1">
      <c r="A1000" s="8" t="str">
        <f t="shared" si="64"/>
        <v>b</v>
      </c>
      <c r="B1000" s="19" t="s">
        <v>5</v>
      </c>
      <c r="C1000" s="20" t="s">
        <v>10</v>
      </c>
      <c r="D1000" s="24">
        <v>0</v>
      </c>
      <c r="E1000" s="24">
        <v>0</v>
      </c>
      <c r="F1000" s="25">
        <v>0</v>
      </c>
      <c r="G1000" s="25">
        <v>0</v>
      </c>
      <c r="H1000" s="26">
        <f t="shared" si="65"/>
        <v>0</v>
      </c>
      <c r="I1000" s="26">
        <f t="shared" si="63"/>
        <v>0</v>
      </c>
      <c r="K1000" s="13"/>
    </row>
    <row r="1001" spans="1:11" s="8" customFormat="1" ht="18" hidden="1">
      <c r="A1001" s="8" t="str">
        <f t="shared" si="64"/>
        <v>b</v>
      </c>
      <c r="B1001" s="19" t="s">
        <v>5</v>
      </c>
      <c r="C1001" s="20" t="s">
        <v>11</v>
      </c>
      <c r="D1001" s="24">
        <v>0</v>
      </c>
      <c r="E1001" s="24">
        <v>0</v>
      </c>
      <c r="F1001" s="25">
        <v>0</v>
      </c>
      <c r="G1001" s="25">
        <v>0</v>
      </c>
      <c r="H1001" s="26">
        <f t="shared" si="65"/>
        <v>0</v>
      </c>
      <c r="I1001" s="26">
        <f t="shared" si="63"/>
        <v>0</v>
      </c>
      <c r="K1001" s="13"/>
    </row>
    <row r="1002" spans="1:11" s="8" customFormat="1" ht="18">
      <c r="A1002" s="8" t="str">
        <f t="shared" si="64"/>
        <v>a</v>
      </c>
      <c r="B1002" s="19" t="s">
        <v>5</v>
      </c>
      <c r="C1002" s="20" t="s">
        <v>12</v>
      </c>
      <c r="D1002" s="24">
        <v>0</v>
      </c>
      <c r="E1002" s="24">
        <v>1705.056</v>
      </c>
      <c r="F1002" s="25">
        <v>122.161</v>
      </c>
      <c r="G1002" s="25">
        <v>118.27529</v>
      </c>
      <c r="H1002" s="26">
        <f t="shared" si="65"/>
        <v>0.96819189430341923</v>
      </c>
      <c r="I1002" s="26">
        <f t="shared" si="63"/>
        <v>6.9367393211718559E-2</v>
      </c>
      <c r="K1002" s="13"/>
    </row>
    <row r="1003" spans="1:11" s="8" customFormat="1" ht="18.75" thickBot="1">
      <c r="A1003" s="8" t="str">
        <f t="shared" si="64"/>
        <v>a</v>
      </c>
      <c r="B1003" s="19" t="s">
        <v>5</v>
      </c>
      <c r="C1003" s="20" t="s">
        <v>13</v>
      </c>
      <c r="D1003" s="24">
        <v>0</v>
      </c>
      <c r="E1003" s="24">
        <v>5.5</v>
      </c>
      <c r="F1003" s="25">
        <v>5.5</v>
      </c>
      <c r="G1003" s="25">
        <v>0.4</v>
      </c>
      <c r="H1003" s="26">
        <f t="shared" si="65"/>
        <v>7.2727272727272738E-2</v>
      </c>
      <c r="I1003" s="26">
        <f t="shared" si="63"/>
        <v>7.2727272727272738E-2</v>
      </c>
      <c r="K1003" s="13"/>
    </row>
    <row r="1004" spans="1:11" s="8" customFormat="1" ht="30.75" hidden="1" thickBot="1">
      <c r="A1004" s="8" t="str">
        <f t="shared" si="64"/>
        <v>b</v>
      </c>
      <c r="B1004" s="14" t="s">
        <v>5</v>
      </c>
      <c r="C1004" s="27" t="s">
        <v>14</v>
      </c>
      <c r="D1004" s="28">
        <v>0</v>
      </c>
      <c r="E1004" s="28">
        <v>0</v>
      </c>
      <c r="F1004" s="29">
        <v>0</v>
      </c>
      <c r="G1004" s="29">
        <v>0</v>
      </c>
      <c r="H1004" s="30">
        <f t="shared" si="65"/>
        <v>0</v>
      </c>
      <c r="I1004" s="30">
        <f t="shared" si="63"/>
        <v>0</v>
      </c>
      <c r="K1004" s="13"/>
    </row>
    <row r="1005" spans="1:11" s="8" customFormat="1" ht="15.75" hidden="1" thickBot="1">
      <c r="A1005" s="8" t="str">
        <f t="shared" si="64"/>
        <v>b</v>
      </c>
      <c r="B1005" s="14" t="s">
        <v>5</v>
      </c>
      <c r="C1005" s="27" t="s">
        <v>15</v>
      </c>
      <c r="D1005" s="28">
        <v>0</v>
      </c>
      <c r="E1005" s="28">
        <v>0</v>
      </c>
      <c r="F1005" s="29">
        <v>0</v>
      </c>
      <c r="G1005" s="29">
        <v>0</v>
      </c>
      <c r="H1005" s="30">
        <f t="shared" si="65"/>
        <v>0</v>
      </c>
      <c r="I1005" s="30">
        <f t="shared" si="63"/>
        <v>0</v>
      </c>
      <c r="K1005" s="13"/>
    </row>
    <row r="1006" spans="1:11" s="8" customFormat="1" ht="15.75" hidden="1" thickBot="1">
      <c r="A1006" s="8" t="str">
        <f t="shared" si="64"/>
        <v>b</v>
      </c>
      <c r="B1006" s="31" t="s">
        <v>5</v>
      </c>
      <c r="C1006" s="40" t="s">
        <v>16</v>
      </c>
      <c r="D1006" s="41">
        <v>0</v>
      </c>
      <c r="E1006" s="41">
        <v>0</v>
      </c>
      <c r="F1006" s="42">
        <v>0</v>
      </c>
      <c r="G1006" s="42">
        <v>0</v>
      </c>
      <c r="H1006" s="43">
        <f t="shared" si="65"/>
        <v>0</v>
      </c>
      <c r="I1006" s="43">
        <f t="shared" si="63"/>
        <v>0</v>
      </c>
      <c r="K1006" s="13"/>
    </row>
    <row r="1007" spans="1:11" s="8" customFormat="1" ht="64.5" thickTop="1" thickBot="1">
      <c r="A1007" s="8" t="str">
        <f t="shared" si="64"/>
        <v>a</v>
      </c>
      <c r="B1007" s="9" t="s">
        <v>185</v>
      </c>
      <c r="C1007" s="44" t="s">
        <v>186</v>
      </c>
      <c r="D1007" s="10">
        <f t="shared" ref="D1007:G1018" si="66">D1019+D1031+D1043+D1055+D1091+D1103+D1115+D1151+D1163+D1175</f>
        <v>132799</v>
      </c>
      <c r="E1007" s="10">
        <f t="shared" si="66"/>
        <v>132446.08600000001</v>
      </c>
      <c r="F1007" s="11">
        <f t="shared" si="66"/>
        <v>66490.486000000004</v>
      </c>
      <c r="G1007" s="11">
        <f t="shared" si="66"/>
        <v>65205.222010000005</v>
      </c>
      <c r="H1007" s="12">
        <f t="shared" si="65"/>
        <v>0.98066995645061161</v>
      </c>
      <c r="I1007" s="12">
        <f t="shared" si="63"/>
        <v>0.49231520522244804</v>
      </c>
    </row>
    <row r="1008" spans="1:11" s="8" customFormat="1" ht="18.75" thickTop="1">
      <c r="A1008" s="8" t="str">
        <f t="shared" si="64"/>
        <v>a</v>
      </c>
      <c r="B1008" s="14" t="s">
        <v>5</v>
      </c>
      <c r="C1008" s="15" t="s">
        <v>6</v>
      </c>
      <c r="D1008" s="16">
        <f t="shared" si="66"/>
        <v>132799</v>
      </c>
      <c r="E1008" s="16">
        <f t="shared" si="66"/>
        <v>132334.68400000001</v>
      </c>
      <c r="F1008" s="17">
        <f t="shared" si="66"/>
        <v>66379.084000000003</v>
      </c>
      <c r="G1008" s="17">
        <f t="shared" si="66"/>
        <v>65093.838049999998</v>
      </c>
      <c r="H1008" s="18">
        <f t="shared" si="65"/>
        <v>0.98063778719814809</v>
      </c>
      <c r="I1008" s="18">
        <f t="shared" si="63"/>
        <v>0.49188796226694426</v>
      </c>
    </row>
    <row r="1009" spans="1:11" s="8" customFormat="1" ht="18" hidden="1">
      <c r="A1009" s="8" t="str">
        <f t="shared" si="64"/>
        <v>b</v>
      </c>
      <c r="B1009" s="19" t="s">
        <v>5</v>
      </c>
      <c r="C1009" s="20" t="s">
        <v>7</v>
      </c>
      <c r="D1009" s="24">
        <f t="shared" si="66"/>
        <v>0</v>
      </c>
      <c r="E1009" s="24">
        <f t="shared" si="66"/>
        <v>0</v>
      </c>
      <c r="F1009" s="25">
        <f t="shared" si="66"/>
        <v>0</v>
      </c>
      <c r="G1009" s="25">
        <f t="shared" si="66"/>
        <v>0</v>
      </c>
      <c r="H1009" s="26">
        <f t="shared" si="65"/>
        <v>0</v>
      </c>
      <c r="I1009" s="26">
        <f t="shared" si="63"/>
        <v>0</v>
      </c>
    </row>
    <row r="1010" spans="1:11" s="8" customFormat="1" ht="18">
      <c r="A1010" s="8" t="str">
        <f t="shared" si="64"/>
        <v>a</v>
      </c>
      <c r="B1010" s="19" t="s">
        <v>5</v>
      </c>
      <c r="C1010" s="20" t="s">
        <v>8</v>
      </c>
      <c r="D1010" s="21">
        <f t="shared" si="66"/>
        <v>20501</v>
      </c>
      <c r="E1010" s="21">
        <f t="shared" si="66"/>
        <v>20983.559000000001</v>
      </c>
      <c r="F1010" s="22">
        <f t="shared" si="66"/>
        <v>10114.458999999999</v>
      </c>
      <c r="G1010" s="22">
        <f t="shared" si="66"/>
        <v>8892.4940699999988</v>
      </c>
      <c r="H1010" s="23">
        <f t="shared" si="65"/>
        <v>0.87918632820598708</v>
      </c>
      <c r="I1010" s="23">
        <f t="shared" si="63"/>
        <v>0.42378388098987396</v>
      </c>
    </row>
    <row r="1011" spans="1:11" s="8" customFormat="1" ht="18" hidden="1">
      <c r="A1011" s="8" t="str">
        <f t="shared" si="64"/>
        <v>b</v>
      </c>
      <c r="B1011" s="19" t="s">
        <v>5</v>
      </c>
      <c r="C1011" s="20" t="s">
        <v>9</v>
      </c>
      <c r="D1011" s="24">
        <f t="shared" si="66"/>
        <v>0</v>
      </c>
      <c r="E1011" s="24">
        <f t="shared" si="66"/>
        <v>0</v>
      </c>
      <c r="F1011" s="25">
        <f t="shared" si="66"/>
        <v>0</v>
      </c>
      <c r="G1011" s="25">
        <f t="shared" si="66"/>
        <v>0</v>
      </c>
      <c r="H1011" s="26">
        <f t="shared" si="65"/>
        <v>0</v>
      </c>
      <c r="I1011" s="26">
        <f t="shared" si="63"/>
        <v>0</v>
      </c>
    </row>
    <row r="1012" spans="1:11" s="8" customFormat="1" ht="18" hidden="1">
      <c r="A1012" s="8" t="str">
        <f t="shared" si="64"/>
        <v>b</v>
      </c>
      <c r="B1012" s="19" t="s">
        <v>5</v>
      </c>
      <c r="C1012" s="20" t="s">
        <v>10</v>
      </c>
      <c r="D1012" s="24">
        <f t="shared" si="66"/>
        <v>0</v>
      </c>
      <c r="E1012" s="24">
        <f t="shared" si="66"/>
        <v>0</v>
      </c>
      <c r="F1012" s="25">
        <f t="shared" si="66"/>
        <v>0</v>
      </c>
      <c r="G1012" s="25">
        <f t="shared" si="66"/>
        <v>0</v>
      </c>
      <c r="H1012" s="26">
        <f t="shared" si="65"/>
        <v>0</v>
      </c>
      <c r="I1012" s="26">
        <f t="shared" si="63"/>
        <v>0</v>
      </c>
    </row>
    <row r="1013" spans="1:11" s="8" customFormat="1" ht="18" hidden="1">
      <c r="A1013" s="8" t="str">
        <f t="shared" si="64"/>
        <v>b</v>
      </c>
      <c r="B1013" s="19" t="s">
        <v>5</v>
      </c>
      <c r="C1013" s="20" t="s">
        <v>11</v>
      </c>
      <c r="D1013" s="24">
        <f t="shared" si="66"/>
        <v>0</v>
      </c>
      <c r="E1013" s="24">
        <f t="shared" si="66"/>
        <v>0</v>
      </c>
      <c r="F1013" s="25">
        <f t="shared" si="66"/>
        <v>0</v>
      </c>
      <c r="G1013" s="25">
        <f t="shared" si="66"/>
        <v>0</v>
      </c>
      <c r="H1013" s="26">
        <f t="shared" si="65"/>
        <v>0</v>
      </c>
      <c r="I1013" s="26">
        <f t="shared" si="63"/>
        <v>0</v>
      </c>
    </row>
    <row r="1014" spans="1:11" s="8" customFormat="1" ht="18">
      <c r="A1014" s="8" t="str">
        <f t="shared" si="64"/>
        <v>a</v>
      </c>
      <c r="B1014" s="19" t="s">
        <v>5</v>
      </c>
      <c r="C1014" s="20" t="s">
        <v>12</v>
      </c>
      <c r="D1014" s="21">
        <f t="shared" si="66"/>
        <v>111633</v>
      </c>
      <c r="E1014" s="21">
        <f t="shared" si="66"/>
        <v>111069.837</v>
      </c>
      <c r="F1014" s="22">
        <f t="shared" si="66"/>
        <v>56206.924999999996</v>
      </c>
      <c r="G1014" s="22">
        <f t="shared" si="66"/>
        <v>56143.670020000005</v>
      </c>
      <c r="H1014" s="23">
        <f t="shared" si="65"/>
        <v>0.99887460521990856</v>
      </c>
      <c r="I1014" s="23">
        <f t="shared" si="63"/>
        <v>0.50548079961619108</v>
      </c>
    </row>
    <row r="1015" spans="1:11" s="8" customFormat="1" ht="18">
      <c r="A1015" s="8" t="str">
        <f t="shared" si="64"/>
        <v>a</v>
      </c>
      <c r="B1015" s="19" t="s">
        <v>5</v>
      </c>
      <c r="C1015" s="20" t="s">
        <v>13</v>
      </c>
      <c r="D1015" s="21">
        <f t="shared" si="66"/>
        <v>665</v>
      </c>
      <c r="E1015" s="21">
        <f t="shared" si="66"/>
        <v>281.28800000000001</v>
      </c>
      <c r="F1015" s="22">
        <f t="shared" si="66"/>
        <v>57.7</v>
      </c>
      <c r="G1015" s="22">
        <f t="shared" si="66"/>
        <v>57.673960000000001</v>
      </c>
      <c r="H1015" s="23">
        <f t="shared" si="65"/>
        <v>0.99954870017331021</v>
      </c>
      <c r="I1015" s="23">
        <f t="shared" si="63"/>
        <v>0.20503526634623589</v>
      </c>
    </row>
    <row r="1016" spans="1:11" s="8" customFormat="1" ht="30" hidden="1">
      <c r="A1016" s="8" t="str">
        <f t="shared" si="64"/>
        <v>b</v>
      </c>
      <c r="B1016" s="14" t="s">
        <v>5</v>
      </c>
      <c r="C1016" s="27" t="s">
        <v>14</v>
      </c>
      <c r="D1016" s="28">
        <f t="shared" si="66"/>
        <v>0</v>
      </c>
      <c r="E1016" s="28">
        <f t="shared" si="66"/>
        <v>0</v>
      </c>
      <c r="F1016" s="29">
        <f t="shared" si="66"/>
        <v>0</v>
      </c>
      <c r="G1016" s="29">
        <f t="shared" si="66"/>
        <v>0</v>
      </c>
      <c r="H1016" s="30">
        <f t="shared" si="65"/>
        <v>0</v>
      </c>
      <c r="I1016" s="30">
        <f t="shared" si="63"/>
        <v>0</v>
      </c>
    </row>
    <row r="1017" spans="1:11" s="8" customFormat="1" hidden="1">
      <c r="A1017" s="8" t="str">
        <f t="shared" si="64"/>
        <v>b</v>
      </c>
      <c r="B1017" s="14" t="s">
        <v>5</v>
      </c>
      <c r="C1017" s="27" t="s">
        <v>15</v>
      </c>
      <c r="D1017" s="28">
        <f t="shared" si="66"/>
        <v>0</v>
      </c>
      <c r="E1017" s="28">
        <f t="shared" si="66"/>
        <v>0</v>
      </c>
      <c r="F1017" s="29">
        <f t="shared" si="66"/>
        <v>0</v>
      </c>
      <c r="G1017" s="29">
        <f t="shared" si="66"/>
        <v>0</v>
      </c>
      <c r="H1017" s="30">
        <f t="shared" si="65"/>
        <v>0</v>
      </c>
      <c r="I1017" s="30">
        <f t="shared" si="63"/>
        <v>0</v>
      </c>
    </row>
    <row r="1018" spans="1:11" s="8" customFormat="1" ht="18.75" thickBot="1">
      <c r="A1018" s="8" t="str">
        <f t="shared" si="64"/>
        <v>a</v>
      </c>
      <c r="B1018" s="31" t="s">
        <v>5</v>
      </c>
      <c r="C1018" s="32" t="s">
        <v>16</v>
      </c>
      <c r="D1018" s="33">
        <f t="shared" si="66"/>
        <v>0</v>
      </c>
      <c r="E1018" s="33">
        <f t="shared" si="66"/>
        <v>111.402</v>
      </c>
      <c r="F1018" s="34">
        <f t="shared" si="66"/>
        <v>111.402</v>
      </c>
      <c r="G1018" s="34">
        <f t="shared" si="66"/>
        <v>111.38396</v>
      </c>
      <c r="H1018" s="35">
        <f t="shared" si="65"/>
        <v>0.99983806394858266</v>
      </c>
      <c r="I1018" s="35">
        <f t="shared" si="63"/>
        <v>0.99983806394858266</v>
      </c>
    </row>
    <row r="1019" spans="1:11" s="8" customFormat="1" ht="17.25" thickTop="1" thickBot="1">
      <c r="A1019" s="8" t="str">
        <f t="shared" si="64"/>
        <v>a</v>
      </c>
      <c r="B1019" s="9" t="s">
        <v>187</v>
      </c>
      <c r="C1019" s="44" t="s">
        <v>188</v>
      </c>
      <c r="D1019" s="10">
        <f>D1020+D1028+D1029+D1030</f>
        <v>15000</v>
      </c>
      <c r="E1019" s="10">
        <f>E1020+E1028+E1029+E1030</f>
        <v>15000</v>
      </c>
      <c r="F1019" s="11">
        <f>F1020+F1028+F1029+F1030</f>
        <v>7960</v>
      </c>
      <c r="G1019" s="11">
        <f>G1020+G1028+G1029+G1030</f>
        <v>7959.9825499999997</v>
      </c>
      <c r="H1019" s="12">
        <f t="shared" si="65"/>
        <v>0.99999780778894465</v>
      </c>
      <c r="I1019" s="12">
        <f t="shared" si="63"/>
        <v>0.53066550333333329</v>
      </c>
      <c r="K1019" s="13"/>
    </row>
    <row r="1020" spans="1:11" s="8" customFormat="1" ht="18.75" thickTop="1">
      <c r="A1020" s="8" t="str">
        <f t="shared" si="64"/>
        <v>a</v>
      </c>
      <c r="B1020" s="14" t="s">
        <v>5</v>
      </c>
      <c r="C1020" s="15" t="s">
        <v>6</v>
      </c>
      <c r="D1020" s="16">
        <f>D1021+D1022+D1023+D1024+D1025+D1026+D1027</f>
        <v>15000</v>
      </c>
      <c r="E1020" s="16">
        <f>E1021+E1022+E1023+E1024+E1025+E1026+E1027</f>
        <v>15000</v>
      </c>
      <c r="F1020" s="17">
        <f>F1021+F1022+F1023+F1024+F1025+F1026+F1027</f>
        <v>7960</v>
      </c>
      <c r="G1020" s="17">
        <f>G1021+G1022+G1023+G1024+G1025+G1026+G1027</f>
        <v>7959.9825499999997</v>
      </c>
      <c r="H1020" s="18">
        <f t="shared" si="65"/>
        <v>0.99999780778894465</v>
      </c>
      <c r="I1020" s="18">
        <f t="shared" si="63"/>
        <v>0.53066550333333329</v>
      </c>
      <c r="K1020" s="13"/>
    </row>
    <row r="1021" spans="1:11" s="8" customFormat="1" ht="18" hidden="1">
      <c r="A1021" s="8" t="str">
        <f t="shared" si="64"/>
        <v>b</v>
      </c>
      <c r="B1021" s="19" t="s">
        <v>5</v>
      </c>
      <c r="C1021" s="20" t="s">
        <v>7</v>
      </c>
      <c r="D1021" s="24">
        <v>0</v>
      </c>
      <c r="E1021" s="24">
        <v>0</v>
      </c>
      <c r="F1021" s="25">
        <v>0</v>
      </c>
      <c r="G1021" s="25">
        <v>0</v>
      </c>
      <c r="H1021" s="26">
        <f t="shared" si="65"/>
        <v>0</v>
      </c>
      <c r="I1021" s="26">
        <f t="shared" si="63"/>
        <v>0</v>
      </c>
      <c r="K1021" s="13"/>
    </row>
    <row r="1022" spans="1:11" s="8" customFormat="1" ht="18" hidden="1">
      <c r="A1022" s="8" t="str">
        <f t="shared" si="64"/>
        <v>b</v>
      </c>
      <c r="B1022" s="19" t="s">
        <v>5</v>
      </c>
      <c r="C1022" s="20" t="s">
        <v>8</v>
      </c>
      <c r="D1022" s="24">
        <v>0</v>
      </c>
      <c r="E1022" s="24">
        <v>0</v>
      </c>
      <c r="F1022" s="25">
        <v>0</v>
      </c>
      <c r="G1022" s="25">
        <v>0</v>
      </c>
      <c r="H1022" s="26">
        <f t="shared" si="65"/>
        <v>0</v>
      </c>
      <c r="I1022" s="26">
        <f t="shared" si="63"/>
        <v>0</v>
      </c>
      <c r="K1022" s="13"/>
    </row>
    <row r="1023" spans="1:11" s="8" customFormat="1" ht="18" hidden="1">
      <c r="A1023" s="8" t="str">
        <f t="shared" si="64"/>
        <v>b</v>
      </c>
      <c r="B1023" s="19" t="s">
        <v>5</v>
      </c>
      <c r="C1023" s="20" t="s">
        <v>9</v>
      </c>
      <c r="D1023" s="24">
        <v>0</v>
      </c>
      <c r="E1023" s="24">
        <v>0</v>
      </c>
      <c r="F1023" s="25">
        <v>0</v>
      </c>
      <c r="G1023" s="25">
        <v>0</v>
      </c>
      <c r="H1023" s="26">
        <f t="shared" si="65"/>
        <v>0</v>
      </c>
      <c r="I1023" s="26">
        <f t="shared" si="63"/>
        <v>0</v>
      </c>
      <c r="K1023" s="13"/>
    </row>
    <row r="1024" spans="1:11" s="8" customFormat="1" ht="18" hidden="1">
      <c r="A1024" s="8" t="str">
        <f t="shared" si="64"/>
        <v>b</v>
      </c>
      <c r="B1024" s="19" t="s">
        <v>5</v>
      </c>
      <c r="C1024" s="20" t="s">
        <v>10</v>
      </c>
      <c r="D1024" s="24">
        <v>0</v>
      </c>
      <c r="E1024" s="24">
        <v>0</v>
      </c>
      <c r="F1024" s="25">
        <v>0</v>
      </c>
      <c r="G1024" s="25">
        <v>0</v>
      </c>
      <c r="H1024" s="26">
        <f t="shared" si="65"/>
        <v>0</v>
      </c>
      <c r="I1024" s="26">
        <f t="shared" si="63"/>
        <v>0</v>
      </c>
      <c r="K1024" s="13"/>
    </row>
    <row r="1025" spans="1:11" s="8" customFormat="1" ht="18" hidden="1">
      <c r="A1025" s="8" t="str">
        <f t="shared" si="64"/>
        <v>b</v>
      </c>
      <c r="B1025" s="19" t="s">
        <v>5</v>
      </c>
      <c r="C1025" s="20" t="s">
        <v>11</v>
      </c>
      <c r="D1025" s="24">
        <v>0</v>
      </c>
      <c r="E1025" s="24">
        <v>0</v>
      </c>
      <c r="F1025" s="25">
        <v>0</v>
      </c>
      <c r="G1025" s="25">
        <v>0</v>
      </c>
      <c r="H1025" s="26">
        <f t="shared" si="65"/>
        <v>0</v>
      </c>
      <c r="I1025" s="26">
        <f t="shared" si="63"/>
        <v>0</v>
      </c>
      <c r="K1025" s="13"/>
    </row>
    <row r="1026" spans="1:11" s="8" customFormat="1" ht="18.75" thickBot="1">
      <c r="A1026" s="8" t="str">
        <f t="shared" si="64"/>
        <v>a</v>
      </c>
      <c r="B1026" s="19" t="s">
        <v>5</v>
      </c>
      <c r="C1026" s="20" t="s">
        <v>12</v>
      </c>
      <c r="D1026" s="21">
        <v>15000</v>
      </c>
      <c r="E1026" s="21">
        <v>15000</v>
      </c>
      <c r="F1026" s="22">
        <v>7960</v>
      </c>
      <c r="G1026" s="22">
        <v>7959.9825499999997</v>
      </c>
      <c r="H1026" s="23">
        <f t="shared" si="65"/>
        <v>0.99999780778894465</v>
      </c>
      <c r="I1026" s="23">
        <f t="shared" si="63"/>
        <v>0.53066550333333329</v>
      </c>
      <c r="K1026" s="13"/>
    </row>
    <row r="1027" spans="1:11" s="8" customFormat="1" ht="18.75" hidden="1" thickBot="1">
      <c r="A1027" s="8" t="str">
        <f t="shared" si="64"/>
        <v>b</v>
      </c>
      <c r="B1027" s="19" t="s">
        <v>5</v>
      </c>
      <c r="C1027" s="20" t="s">
        <v>13</v>
      </c>
      <c r="D1027" s="24">
        <v>0</v>
      </c>
      <c r="E1027" s="24">
        <v>0</v>
      </c>
      <c r="F1027" s="25">
        <v>0</v>
      </c>
      <c r="G1027" s="25">
        <v>0</v>
      </c>
      <c r="H1027" s="26">
        <f t="shared" si="65"/>
        <v>0</v>
      </c>
      <c r="I1027" s="26">
        <f t="shared" ref="I1027:I1090" si="67">IF(OR(E1027="",E1027=0),0,G1027/E1027)</f>
        <v>0</v>
      </c>
      <c r="K1027" s="13"/>
    </row>
    <row r="1028" spans="1:11" s="8" customFormat="1" ht="30.75" hidden="1" thickBot="1">
      <c r="A1028" s="8" t="str">
        <f t="shared" ref="A1028:A1091" si="68">IF((E1028+F1028+G1028)&gt;0,"a","b")</f>
        <v>b</v>
      </c>
      <c r="B1028" s="14" t="s">
        <v>5</v>
      </c>
      <c r="C1028" s="27" t="s">
        <v>14</v>
      </c>
      <c r="D1028" s="28">
        <v>0</v>
      </c>
      <c r="E1028" s="28">
        <v>0</v>
      </c>
      <c r="F1028" s="29">
        <v>0</v>
      </c>
      <c r="G1028" s="29">
        <v>0</v>
      </c>
      <c r="H1028" s="30">
        <f t="shared" ref="H1028:H1091" si="69">IF(OR(F1028="",F1028=0),0,G1028/F1028)</f>
        <v>0</v>
      </c>
      <c r="I1028" s="30">
        <f t="shared" si="67"/>
        <v>0</v>
      </c>
      <c r="K1028" s="13"/>
    </row>
    <row r="1029" spans="1:11" s="8" customFormat="1" ht="15.75" hidden="1" thickBot="1">
      <c r="A1029" s="8" t="str">
        <f t="shared" si="68"/>
        <v>b</v>
      </c>
      <c r="B1029" s="14" t="s">
        <v>5</v>
      </c>
      <c r="C1029" s="27" t="s">
        <v>15</v>
      </c>
      <c r="D1029" s="28">
        <v>0</v>
      </c>
      <c r="E1029" s="28">
        <v>0</v>
      </c>
      <c r="F1029" s="29">
        <v>0</v>
      </c>
      <c r="G1029" s="29">
        <v>0</v>
      </c>
      <c r="H1029" s="30">
        <f t="shared" si="69"/>
        <v>0</v>
      </c>
      <c r="I1029" s="30">
        <f t="shared" si="67"/>
        <v>0</v>
      </c>
      <c r="K1029" s="13"/>
    </row>
    <row r="1030" spans="1:11" s="8" customFormat="1" ht="15.75" hidden="1" thickBot="1">
      <c r="A1030" s="8" t="str">
        <f t="shared" si="68"/>
        <v>b</v>
      </c>
      <c r="B1030" s="31" t="s">
        <v>5</v>
      </c>
      <c r="C1030" s="40" t="s">
        <v>16</v>
      </c>
      <c r="D1030" s="41">
        <v>0</v>
      </c>
      <c r="E1030" s="41">
        <v>0</v>
      </c>
      <c r="F1030" s="42">
        <v>0</v>
      </c>
      <c r="G1030" s="42">
        <v>0</v>
      </c>
      <c r="H1030" s="43">
        <f t="shared" si="69"/>
        <v>0</v>
      </c>
      <c r="I1030" s="43">
        <f t="shared" si="67"/>
        <v>0</v>
      </c>
      <c r="K1030" s="13"/>
    </row>
    <row r="1031" spans="1:11" s="8" customFormat="1" ht="17.25" thickTop="1" thickBot="1">
      <c r="A1031" s="8" t="str">
        <f t="shared" si="68"/>
        <v>a</v>
      </c>
      <c r="B1031" s="9" t="s">
        <v>189</v>
      </c>
      <c r="C1031" s="44" t="s">
        <v>190</v>
      </c>
      <c r="D1031" s="10">
        <f>D1032+D1040+D1041+D1042</f>
        <v>6500</v>
      </c>
      <c r="E1031" s="10">
        <f>E1032+E1040+E1041+E1042</f>
        <v>6500</v>
      </c>
      <c r="F1031" s="11">
        <f>F1032+F1040+F1041+F1042</f>
        <v>3571</v>
      </c>
      <c r="G1031" s="11">
        <f>G1032+G1040+G1041+G1042</f>
        <v>3570.91842</v>
      </c>
      <c r="H1031" s="12">
        <f t="shared" si="69"/>
        <v>0.99997715485858307</v>
      </c>
      <c r="I1031" s="12">
        <f t="shared" si="67"/>
        <v>0.54937206461538457</v>
      </c>
      <c r="K1031" s="13"/>
    </row>
    <row r="1032" spans="1:11" s="8" customFormat="1" ht="18.75" thickTop="1">
      <c r="A1032" s="8" t="str">
        <f t="shared" si="68"/>
        <v>a</v>
      </c>
      <c r="B1032" s="14" t="s">
        <v>5</v>
      </c>
      <c r="C1032" s="15" t="s">
        <v>6</v>
      </c>
      <c r="D1032" s="16">
        <f>D1033+D1034+D1035+D1036+D1037+D1038+D1039</f>
        <v>6500</v>
      </c>
      <c r="E1032" s="16">
        <f>E1033+E1034+E1035+E1036+E1037+E1038+E1039</f>
        <v>6500</v>
      </c>
      <c r="F1032" s="17">
        <f>F1033+F1034+F1035+F1036+F1037+F1038+F1039</f>
        <v>3571</v>
      </c>
      <c r="G1032" s="17">
        <f>G1033+G1034+G1035+G1036+G1037+G1038+G1039</f>
        <v>3570.91842</v>
      </c>
      <c r="H1032" s="18">
        <f t="shared" si="69"/>
        <v>0.99997715485858307</v>
      </c>
      <c r="I1032" s="18">
        <f t="shared" si="67"/>
        <v>0.54937206461538457</v>
      </c>
      <c r="K1032" s="13"/>
    </row>
    <row r="1033" spans="1:11" s="8" customFormat="1" ht="18" hidden="1">
      <c r="A1033" s="8" t="str">
        <f t="shared" si="68"/>
        <v>b</v>
      </c>
      <c r="B1033" s="19" t="s">
        <v>5</v>
      </c>
      <c r="C1033" s="20" t="s">
        <v>7</v>
      </c>
      <c r="D1033" s="24">
        <v>0</v>
      </c>
      <c r="E1033" s="24">
        <v>0</v>
      </c>
      <c r="F1033" s="25">
        <v>0</v>
      </c>
      <c r="G1033" s="25">
        <v>0</v>
      </c>
      <c r="H1033" s="26">
        <f t="shared" si="69"/>
        <v>0</v>
      </c>
      <c r="I1033" s="26">
        <f t="shared" si="67"/>
        <v>0</v>
      </c>
      <c r="K1033" s="13"/>
    </row>
    <row r="1034" spans="1:11" s="8" customFormat="1" ht="18">
      <c r="A1034" s="8" t="str">
        <f t="shared" si="68"/>
        <v>a</v>
      </c>
      <c r="B1034" s="19" t="s">
        <v>5</v>
      </c>
      <c r="C1034" s="20" t="s">
        <v>8</v>
      </c>
      <c r="D1034" s="21">
        <v>204</v>
      </c>
      <c r="E1034" s="21">
        <v>204</v>
      </c>
      <c r="F1034" s="22">
        <v>102</v>
      </c>
      <c r="G1034" s="22">
        <v>102</v>
      </c>
      <c r="H1034" s="23">
        <f t="shared" si="69"/>
        <v>1</v>
      </c>
      <c r="I1034" s="23">
        <f t="shared" si="67"/>
        <v>0.5</v>
      </c>
      <c r="K1034" s="13"/>
    </row>
    <row r="1035" spans="1:11" s="8" customFormat="1" ht="18" hidden="1">
      <c r="A1035" s="8" t="str">
        <f t="shared" si="68"/>
        <v>b</v>
      </c>
      <c r="B1035" s="19" t="s">
        <v>5</v>
      </c>
      <c r="C1035" s="20" t="s">
        <v>9</v>
      </c>
      <c r="D1035" s="24">
        <v>0</v>
      </c>
      <c r="E1035" s="24">
        <v>0</v>
      </c>
      <c r="F1035" s="25">
        <v>0</v>
      </c>
      <c r="G1035" s="25">
        <v>0</v>
      </c>
      <c r="H1035" s="26">
        <f t="shared" si="69"/>
        <v>0</v>
      </c>
      <c r="I1035" s="26">
        <f t="shared" si="67"/>
        <v>0</v>
      </c>
      <c r="K1035" s="13"/>
    </row>
    <row r="1036" spans="1:11" s="8" customFormat="1" ht="18" hidden="1">
      <c r="A1036" s="8" t="str">
        <f t="shared" si="68"/>
        <v>b</v>
      </c>
      <c r="B1036" s="19" t="s">
        <v>5</v>
      </c>
      <c r="C1036" s="20" t="s">
        <v>10</v>
      </c>
      <c r="D1036" s="24">
        <v>0</v>
      </c>
      <c r="E1036" s="24">
        <v>0</v>
      </c>
      <c r="F1036" s="25">
        <v>0</v>
      </c>
      <c r="G1036" s="25">
        <v>0</v>
      </c>
      <c r="H1036" s="26">
        <f t="shared" si="69"/>
        <v>0</v>
      </c>
      <c r="I1036" s="26">
        <f t="shared" si="67"/>
        <v>0</v>
      </c>
      <c r="K1036" s="13"/>
    </row>
    <row r="1037" spans="1:11" s="8" customFormat="1" ht="18" hidden="1">
      <c r="A1037" s="8" t="str">
        <f t="shared" si="68"/>
        <v>b</v>
      </c>
      <c r="B1037" s="19" t="s">
        <v>5</v>
      </c>
      <c r="C1037" s="20" t="s">
        <v>11</v>
      </c>
      <c r="D1037" s="24">
        <v>0</v>
      </c>
      <c r="E1037" s="24">
        <v>0</v>
      </c>
      <c r="F1037" s="25">
        <v>0</v>
      </c>
      <c r="G1037" s="25">
        <v>0</v>
      </c>
      <c r="H1037" s="26">
        <f t="shared" si="69"/>
        <v>0</v>
      </c>
      <c r="I1037" s="26">
        <f t="shared" si="67"/>
        <v>0</v>
      </c>
      <c r="K1037" s="13"/>
    </row>
    <row r="1038" spans="1:11" s="8" customFormat="1" ht="18.75" thickBot="1">
      <c r="A1038" s="8" t="str">
        <f t="shared" si="68"/>
        <v>a</v>
      </c>
      <c r="B1038" s="19" t="s">
        <v>5</v>
      </c>
      <c r="C1038" s="20" t="s">
        <v>12</v>
      </c>
      <c r="D1038" s="21">
        <v>6296</v>
      </c>
      <c r="E1038" s="21">
        <v>6296</v>
      </c>
      <c r="F1038" s="22">
        <v>3469</v>
      </c>
      <c r="G1038" s="22">
        <v>3468.91842</v>
      </c>
      <c r="H1038" s="23">
        <f t="shared" si="69"/>
        <v>0.99997648313635057</v>
      </c>
      <c r="I1038" s="23">
        <f t="shared" si="67"/>
        <v>0.55097179479034308</v>
      </c>
      <c r="K1038" s="13"/>
    </row>
    <row r="1039" spans="1:11" s="8" customFormat="1" ht="18.75" hidden="1" thickBot="1">
      <c r="A1039" s="8" t="str">
        <f t="shared" si="68"/>
        <v>b</v>
      </c>
      <c r="B1039" s="19" t="s">
        <v>5</v>
      </c>
      <c r="C1039" s="20" t="s">
        <v>13</v>
      </c>
      <c r="D1039" s="24">
        <v>0</v>
      </c>
      <c r="E1039" s="24">
        <v>0</v>
      </c>
      <c r="F1039" s="25">
        <v>0</v>
      </c>
      <c r="G1039" s="25">
        <v>0</v>
      </c>
      <c r="H1039" s="26">
        <f t="shared" si="69"/>
        <v>0</v>
      </c>
      <c r="I1039" s="26">
        <f t="shared" si="67"/>
        <v>0</v>
      </c>
      <c r="K1039" s="13"/>
    </row>
    <row r="1040" spans="1:11" s="8" customFormat="1" ht="30.75" hidden="1" thickBot="1">
      <c r="A1040" s="8" t="str">
        <f t="shared" si="68"/>
        <v>b</v>
      </c>
      <c r="B1040" s="14" t="s">
        <v>5</v>
      </c>
      <c r="C1040" s="27" t="s">
        <v>14</v>
      </c>
      <c r="D1040" s="28">
        <v>0</v>
      </c>
      <c r="E1040" s="28">
        <v>0</v>
      </c>
      <c r="F1040" s="29">
        <v>0</v>
      </c>
      <c r="G1040" s="29">
        <v>0</v>
      </c>
      <c r="H1040" s="30">
        <f t="shared" si="69"/>
        <v>0</v>
      </c>
      <c r="I1040" s="30">
        <f t="shared" si="67"/>
        <v>0</v>
      </c>
      <c r="K1040" s="13"/>
    </row>
    <row r="1041" spans="1:11" s="8" customFormat="1" ht="15.75" hidden="1" thickBot="1">
      <c r="A1041" s="8" t="str">
        <f t="shared" si="68"/>
        <v>b</v>
      </c>
      <c r="B1041" s="14" t="s">
        <v>5</v>
      </c>
      <c r="C1041" s="27" t="s">
        <v>15</v>
      </c>
      <c r="D1041" s="28">
        <v>0</v>
      </c>
      <c r="E1041" s="28">
        <v>0</v>
      </c>
      <c r="F1041" s="29">
        <v>0</v>
      </c>
      <c r="G1041" s="29">
        <v>0</v>
      </c>
      <c r="H1041" s="30">
        <f t="shared" si="69"/>
        <v>0</v>
      </c>
      <c r="I1041" s="30">
        <f t="shared" si="67"/>
        <v>0</v>
      </c>
      <c r="K1041" s="13"/>
    </row>
    <row r="1042" spans="1:11" s="8" customFormat="1" ht="15.75" hidden="1" thickBot="1">
      <c r="A1042" s="8" t="str">
        <f t="shared" si="68"/>
        <v>b</v>
      </c>
      <c r="B1042" s="31" t="s">
        <v>5</v>
      </c>
      <c r="C1042" s="40" t="s">
        <v>16</v>
      </c>
      <c r="D1042" s="41">
        <v>0</v>
      </c>
      <c r="E1042" s="41">
        <v>0</v>
      </c>
      <c r="F1042" s="42">
        <v>0</v>
      </c>
      <c r="G1042" s="42">
        <v>0</v>
      </c>
      <c r="H1042" s="43">
        <f t="shared" si="69"/>
        <v>0</v>
      </c>
      <c r="I1042" s="43">
        <f t="shared" si="67"/>
        <v>0</v>
      </c>
      <c r="K1042" s="13"/>
    </row>
    <row r="1043" spans="1:11" s="8" customFormat="1" ht="48.75" thickTop="1" thickBot="1">
      <c r="A1043" s="8" t="str">
        <f t="shared" si="68"/>
        <v>a</v>
      </c>
      <c r="B1043" s="9" t="s">
        <v>191</v>
      </c>
      <c r="C1043" s="44" t="s">
        <v>192</v>
      </c>
      <c r="D1043" s="10">
        <f>D1044+D1052+D1053+D1054</f>
        <v>2000</v>
      </c>
      <c r="E1043" s="10">
        <f>E1044+E1052+E1053+E1054</f>
        <v>2000</v>
      </c>
      <c r="F1043" s="11">
        <f>F1044+F1052+F1053+F1054</f>
        <v>637</v>
      </c>
      <c r="G1043" s="11">
        <f>G1044+G1052+G1053+G1054</f>
        <v>636.99995999999999</v>
      </c>
      <c r="H1043" s="12">
        <f t="shared" si="69"/>
        <v>0.9999999372056515</v>
      </c>
      <c r="I1043" s="12">
        <f t="shared" si="67"/>
        <v>0.31849998000000002</v>
      </c>
      <c r="K1043" s="13"/>
    </row>
    <row r="1044" spans="1:11" s="8" customFormat="1" ht="18.75" thickTop="1">
      <c r="A1044" s="8" t="str">
        <f t="shared" si="68"/>
        <v>a</v>
      </c>
      <c r="B1044" s="14" t="s">
        <v>5</v>
      </c>
      <c r="C1044" s="15" t="s">
        <v>6</v>
      </c>
      <c r="D1044" s="16">
        <f>D1045+D1046+D1047+D1048+D1049+D1050+D1051</f>
        <v>2000</v>
      </c>
      <c r="E1044" s="16">
        <f>E1045+E1046+E1047+E1048+E1049+E1050+E1051</f>
        <v>2000</v>
      </c>
      <c r="F1044" s="17">
        <f>F1045+F1046+F1047+F1048+F1049+F1050+F1051</f>
        <v>637</v>
      </c>
      <c r="G1044" s="17">
        <f>G1045+G1046+G1047+G1048+G1049+G1050+G1051</f>
        <v>636.99995999999999</v>
      </c>
      <c r="H1044" s="18">
        <f t="shared" si="69"/>
        <v>0.9999999372056515</v>
      </c>
      <c r="I1044" s="18">
        <f t="shared" si="67"/>
        <v>0.31849998000000002</v>
      </c>
      <c r="K1044" s="13"/>
    </row>
    <row r="1045" spans="1:11" s="8" customFormat="1" ht="18" hidden="1">
      <c r="A1045" s="8" t="str">
        <f t="shared" si="68"/>
        <v>b</v>
      </c>
      <c r="B1045" s="19" t="s">
        <v>5</v>
      </c>
      <c r="C1045" s="20" t="s">
        <v>7</v>
      </c>
      <c r="D1045" s="24">
        <v>0</v>
      </c>
      <c r="E1045" s="24">
        <v>0</v>
      </c>
      <c r="F1045" s="25">
        <v>0</v>
      </c>
      <c r="G1045" s="25">
        <v>0</v>
      </c>
      <c r="H1045" s="26">
        <f t="shared" si="69"/>
        <v>0</v>
      </c>
      <c r="I1045" s="26">
        <f t="shared" si="67"/>
        <v>0</v>
      </c>
      <c r="K1045" s="13"/>
    </row>
    <row r="1046" spans="1:11" s="8" customFormat="1" ht="18" hidden="1">
      <c r="A1046" s="8" t="str">
        <f t="shared" si="68"/>
        <v>b</v>
      </c>
      <c r="B1046" s="19" t="s">
        <v>5</v>
      </c>
      <c r="C1046" s="20" t="s">
        <v>8</v>
      </c>
      <c r="D1046" s="24">
        <v>0</v>
      </c>
      <c r="E1046" s="24">
        <v>0</v>
      </c>
      <c r="F1046" s="25">
        <v>0</v>
      </c>
      <c r="G1046" s="25">
        <v>0</v>
      </c>
      <c r="H1046" s="26">
        <f t="shared" si="69"/>
        <v>0</v>
      </c>
      <c r="I1046" s="26">
        <f t="shared" si="67"/>
        <v>0</v>
      </c>
      <c r="K1046" s="13"/>
    </row>
    <row r="1047" spans="1:11" s="8" customFormat="1" ht="18" hidden="1">
      <c r="A1047" s="8" t="str">
        <f t="shared" si="68"/>
        <v>b</v>
      </c>
      <c r="B1047" s="19" t="s">
        <v>5</v>
      </c>
      <c r="C1047" s="20" t="s">
        <v>9</v>
      </c>
      <c r="D1047" s="24">
        <v>0</v>
      </c>
      <c r="E1047" s="24">
        <v>0</v>
      </c>
      <c r="F1047" s="25">
        <v>0</v>
      </c>
      <c r="G1047" s="25">
        <v>0</v>
      </c>
      <c r="H1047" s="26">
        <f t="shared" si="69"/>
        <v>0</v>
      </c>
      <c r="I1047" s="26">
        <f t="shared" si="67"/>
        <v>0</v>
      </c>
      <c r="K1047" s="13"/>
    </row>
    <row r="1048" spans="1:11" s="8" customFormat="1" ht="18" hidden="1">
      <c r="A1048" s="8" t="str">
        <f t="shared" si="68"/>
        <v>b</v>
      </c>
      <c r="B1048" s="19" t="s">
        <v>5</v>
      </c>
      <c r="C1048" s="20" t="s">
        <v>10</v>
      </c>
      <c r="D1048" s="24">
        <v>0</v>
      </c>
      <c r="E1048" s="24">
        <v>0</v>
      </c>
      <c r="F1048" s="25">
        <v>0</v>
      </c>
      <c r="G1048" s="25">
        <v>0</v>
      </c>
      <c r="H1048" s="26">
        <f t="shared" si="69"/>
        <v>0</v>
      </c>
      <c r="I1048" s="26">
        <f t="shared" si="67"/>
        <v>0</v>
      </c>
      <c r="K1048" s="13"/>
    </row>
    <row r="1049" spans="1:11" s="8" customFormat="1" ht="18" hidden="1">
      <c r="A1049" s="8" t="str">
        <f t="shared" si="68"/>
        <v>b</v>
      </c>
      <c r="B1049" s="19" t="s">
        <v>5</v>
      </c>
      <c r="C1049" s="20" t="s">
        <v>11</v>
      </c>
      <c r="D1049" s="24">
        <v>0</v>
      </c>
      <c r="E1049" s="24">
        <v>0</v>
      </c>
      <c r="F1049" s="25">
        <v>0</v>
      </c>
      <c r="G1049" s="25">
        <v>0</v>
      </c>
      <c r="H1049" s="26">
        <f t="shared" si="69"/>
        <v>0</v>
      </c>
      <c r="I1049" s="26">
        <f t="shared" si="67"/>
        <v>0</v>
      </c>
      <c r="K1049" s="13"/>
    </row>
    <row r="1050" spans="1:11" s="8" customFormat="1" ht="18.75" thickBot="1">
      <c r="A1050" s="8" t="str">
        <f t="shared" si="68"/>
        <v>a</v>
      </c>
      <c r="B1050" s="19" t="s">
        <v>5</v>
      </c>
      <c r="C1050" s="20" t="s">
        <v>12</v>
      </c>
      <c r="D1050" s="21">
        <v>2000</v>
      </c>
      <c r="E1050" s="21">
        <v>2000</v>
      </c>
      <c r="F1050" s="22">
        <v>637</v>
      </c>
      <c r="G1050" s="22">
        <v>636.99995999999999</v>
      </c>
      <c r="H1050" s="23">
        <f t="shared" si="69"/>
        <v>0.9999999372056515</v>
      </c>
      <c r="I1050" s="23">
        <f t="shared" si="67"/>
        <v>0.31849998000000002</v>
      </c>
      <c r="K1050" s="13"/>
    </row>
    <row r="1051" spans="1:11" s="8" customFormat="1" ht="18.75" hidden="1" thickBot="1">
      <c r="A1051" s="8" t="str">
        <f t="shared" si="68"/>
        <v>b</v>
      </c>
      <c r="B1051" s="19" t="s">
        <v>5</v>
      </c>
      <c r="C1051" s="20" t="s">
        <v>13</v>
      </c>
      <c r="D1051" s="24">
        <v>0</v>
      </c>
      <c r="E1051" s="24">
        <v>0</v>
      </c>
      <c r="F1051" s="25">
        <v>0</v>
      </c>
      <c r="G1051" s="25">
        <v>0</v>
      </c>
      <c r="H1051" s="26">
        <f t="shared" si="69"/>
        <v>0</v>
      </c>
      <c r="I1051" s="26">
        <f t="shared" si="67"/>
        <v>0</v>
      </c>
      <c r="K1051" s="13"/>
    </row>
    <row r="1052" spans="1:11" s="8" customFormat="1" ht="30.75" hidden="1" thickBot="1">
      <c r="A1052" s="8" t="str">
        <f t="shared" si="68"/>
        <v>b</v>
      </c>
      <c r="B1052" s="14" t="s">
        <v>5</v>
      </c>
      <c r="C1052" s="27" t="s">
        <v>14</v>
      </c>
      <c r="D1052" s="28">
        <v>0</v>
      </c>
      <c r="E1052" s="28">
        <v>0</v>
      </c>
      <c r="F1052" s="29">
        <v>0</v>
      </c>
      <c r="G1052" s="29">
        <v>0</v>
      </c>
      <c r="H1052" s="30">
        <f t="shared" si="69"/>
        <v>0</v>
      </c>
      <c r="I1052" s="30">
        <f t="shared" si="67"/>
        <v>0</v>
      </c>
      <c r="K1052" s="13"/>
    </row>
    <row r="1053" spans="1:11" s="8" customFormat="1" ht="15.75" hidden="1" thickBot="1">
      <c r="A1053" s="8" t="str">
        <f t="shared" si="68"/>
        <v>b</v>
      </c>
      <c r="B1053" s="14" t="s">
        <v>5</v>
      </c>
      <c r="C1053" s="27" t="s">
        <v>15</v>
      </c>
      <c r="D1053" s="28">
        <v>0</v>
      </c>
      <c r="E1053" s="28">
        <v>0</v>
      </c>
      <c r="F1053" s="29">
        <v>0</v>
      </c>
      <c r="G1053" s="29">
        <v>0</v>
      </c>
      <c r="H1053" s="30">
        <f t="shared" si="69"/>
        <v>0</v>
      </c>
      <c r="I1053" s="30">
        <f t="shared" si="67"/>
        <v>0</v>
      </c>
      <c r="K1053" s="13"/>
    </row>
    <row r="1054" spans="1:11" s="8" customFormat="1" ht="15.75" hidden="1" thickBot="1">
      <c r="A1054" s="8" t="str">
        <f t="shared" si="68"/>
        <v>b</v>
      </c>
      <c r="B1054" s="31" t="s">
        <v>5</v>
      </c>
      <c r="C1054" s="40" t="s">
        <v>16</v>
      </c>
      <c r="D1054" s="41">
        <v>0</v>
      </c>
      <c r="E1054" s="41">
        <v>0</v>
      </c>
      <c r="F1054" s="42">
        <v>0</v>
      </c>
      <c r="G1054" s="42">
        <v>0</v>
      </c>
      <c r="H1054" s="43">
        <f t="shared" si="69"/>
        <v>0</v>
      </c>
      <c r="I1054" s="43">
        <f t="shared" si="67"/>
        <v>0</v>
      </c>
      <c r="K1054" s="13"/>
    </row>
    <row r="1055" spans="1:11" s="8" customFormat="1" ht="33" thickTop="1" thickBot="1">
      <c r="A1055" s="8" t="str">
        <f t="shared" si="68"/>
        <v>a</v>
      </c>
      <c r="B1055" s="9" t="s">
        <v>193</v>
      </c>
      <c r="C1055" s="44" t="s">
        <v>194</v>
      </c>
      <c r="D1055" s="10">
        <f t="shared" ref="D1055:G1066" si="70">D1067+D1079</f>
        <v>29465</v>
      </c>
      <c r="E1055" s="10">
        <f t="shared" si="70"/>
        <v>29023.112000000001</v>
      </c>
      <c r="F1055" s="11">
        <f t="shared" si="70"/>
        <v>13525.8</v>
      </c>
      <c r="G1055" s="11">
        <f t="shared" si="70"/>
        <v>13484.956600000001</v>
      </c>
      <c r="H1055" s="12">
        <f t="shared" si="69"/>
        <v>0.99698033388043605</v>
      </c>
      <c r="I1055" s="12">
        <f t="shared" si="67"/>
        <v>0.46462821078594196</v>
      </c>
    </row>
    <row r="1056" spans="1:11" s="8" customFormat="1" ht="18.75" thickTop="1">
      <c r="A1056" s="8" t="str">
        <f t="shared" si="68"/>
        <v>a</v>
      </c>
      <c r="B1056" s="14" t="s">
        <v>5</v>
      </c>
      <c r="C1056" s="15" t="s">
        <v>6</v>
      </c>
      <c r="D1056" s="16">
        <f t="shared" si="70"/>
        <v>29465</v>
      </c>
      <c r="E1056" s="16">
        <f t="shared" si="70"/>
        <v>29014.934000000001</v>
      </c>
      <c r="F1056" s="17">
        <f t="shared" si="70"/>
        <v>13517.621999999999</v>
      </c>
      <c r="G1056" s="17">
        <f t="shared" si="70"/>
        <v>13476.795730000002</v>
      </c>
      <c r="H1056" s="18">
        <f t="shared" si="69"/>
        <v>0.99697977425319351</v>
      </c>
      <c r="I1056" s="18">
        <f t="shared" si="67"/>
        <v>0.4644779040338331</v>
      </c>
    </row>
    <row r="1057" spans="1:11" s="8" customFormat="1" ht="18" hidden="1">
      <c r="A1057" s="8" t="str">
        <f t="shared" si="68"/>
        <v>b</v>
      </c>
      <c r="B1057" s="19" t="s">
        <v>5</v>
      </c>
      <c r="C1057" s="20" t="s">
        <v>7</v>
      </c>
      <c r="D1057" s="24">
        <f t="shared" si="70"/>
        <v>0</v>
      </c>
      <c r="E1057" s="24">
        <f t="shared" si="70"/>
        <v>0</v>
      </c>
      <c r="F1057" s="25">
        <f t="shared" si="70"/>
        <v>0</v>
      </c>
      <c r="G1057" s="25">
        <f t="shared" si="70"/>
        <v>0</v>
      </c>
      <c r="H1057" s="26">
        <f t="shared" si="69"/>
        <v>0</v>
      </c>
      <c r="I1057" s="26">
        <f t="shared" si="67"/>
        <v>0</v>
      </c>
    </row>
    <row r="1058" spans="1:11" s="8" customFormat="1" ht="18">
      <c r="A1058" s="8" t="str">
        <f t="shared" si="68"/>
        <v>a</v>
      </c>
      <c r="B1058" s="19" t="s">
        <v>5</v>
      </c>
      <c r="C1058" s="20" t="s">
        <v>8</v>
      </c>
      <c r="D1058" s="21">
        <f t="shared" si="70"/>
        <v>36</v>
      </c>
      <c r="E1058" s="21">
        <f t="shared" si="70"/>
        <v>36</v>
      </c>
      <c r="F1058" s="22">
        <f t="shared" si="70"/>
        <v>18</v>
      </c>
      <c r="G1058" s="22">
        <f t="shared" si="70"/>
        <v>18</v>
      </c>
      <c r="H1058" s="23">
        <f t="shared" si="69"/>
        <v>1</v>
      </c>
      <c r="I1058" s="23">
        <f t="shared" si="67"/>
        <v>0.5</v>
      </c>
    </row>
    <row r="1059" spans="1:11" s="8" customFormat="1" ht="18" hidden="1">
      <c r="A1059" s="8" t="str">
        <f t="shared" si="68"/>
        <v>b</v>
      </c>
      <c r="B1059" s="19" t="s">
        <v>5</v>
      </c>
      <c r="C1059" s="20" t="s">
        <v>9</v>
      </c>
      <c r="D1059" s="24">
        <f t="shared" si="70"/>
        <v>0</v>
      </c>
      <c r="E1059" s="24">
        <f t="shared" si="70"/>
        <v>0</v>
      </c>
      <c r="F1059" s="25">
        <f t="shared" si="70"/>
        <v>0</v>
      </c>
      <c r="G1059" s="25">
        <f t="shared" si="70"/>
        <v>0</v>
      </c>
      <c r="H1059" s="26">
        <f t="shared" si="69"/>
        <v>0</v>
      </c>
      <c r="I1059" s="26">
        <f t="shared" si="67"/>
        <v>0</v>
      </c>
    </row>
    <row r="1060" spans="1:11" s="8" customFormat="1" ht="18" hidden="1">
      <c r="A1060" s="8" t="str">
        <f t="shared" si="68"/>
        <v>b</v>
      </c>
      <c r="B1060" s="19" t="s">
        <v>5</v>
      </c>
      <c r="C1060" s="20" t="s">
        <v>10</v>
      </c>
      <c r="D1060" s="24">
        <f t="shared" si="70"/>
        <v>0</v>
      </c>
      <c r="E1060" s="24">
        <f t="shared" si="70"/>
        <v>0</v>
      </c>
      <c r="F1060" s="25">
        <f t="shared" si="70"/>
        <v>0</v>
      </c>
      <c r="G1060" s="25">
        <f t="shared" si="70"/>
        <v>0</v>
      </c>
      <c r="H1060" s="26">
        <f t="shared" si="69"/>
        <v>0</v>
      </c>
      <c r="I1060" s="26">
        <f t="shared" si="67"/>
        <v>0</v>
      </c>
    </row>
    <row r="1061" spans="1:11" s="8" customFormat="1" ht="18" hidden="1">
      <c r="A1061" s="8" t="str">
        <f t="shared" si="68"/>
        <v>b</v>
      </c>
      <c r="B1061" s="19" t="s">
        <v>5</v>
      </c>
      <c r="C1061" s="20" t="s">
        <v>11</v>
      </c>
      <c r="D1061" s="24">
        <f t="shared" si="70"/>
        <v>0</v>
      </c>
      <c r="E1061" s="24">
        <f t="shared" si="70"/>
        <v>0</v>
      </c>
      <c r="F1061" s="25">
        <f t="shared" si="70"/>
        <v>0</v>
      </c>
      <c r="G1061" s="25">
        <f t="shared" si="70"/>
        <v>0</v>
      </c>
      <c r="H1061" s="26">
        <f t="shared" si="69"/>
        <v>0</v>
      </c>
      <c r="I1061" s="26">
        <f t="shared" si="67"/>
        <v>0</v>
      </c>
    </row>
    <row r="1062" spans="1:11" s="8" customFormat="1" ht="18">
      <c r="A1062" s="8" t="str">
        <f t="shared" si="68"/>
        <v>a</v>
      </c>
      <c r="B1062" s="19" t="s">
        <v>5</v>
      </c>
      <c r="C1062" s="20" t="s">
        <v>12</v>
      </c>
      <c r="D1062" s="21">
        <f t="shared" si="70"/>
        <v>29429</v>
      </c>
      <c r="E1062" s="21">
        <f t="shared" si="70"/>
        <v>28978.934000000001</v>
      </c>
      <c r="F1062" s="22">
        <f t="shared" si="70"/>
        <v>13499.621999999999</v>
      </c>
      <c r="G1062" s="22">
        <f t="shared" si="70"/>
        <v>13458.795730000002</v>
      </c>
      <c r="H1062" s="23">
        <f t="shared" si="69"/>
        <v>0.99697574717277282</v>
      </c>
      <c r="I1062" s="23">
        <f t="shared" si="67"/>
        <v>0.46443377558332549</v>
      </c>
    </row>
    <row r="1063" spans="1:11" s="8" customFormat="1" ht="18" hidden="1">
      <c r="A1063" s="8" t="str">
        <f t="shared" si="68"/>
        <v>b</v>
      </c>
      <c r="B1063" s="19" t="s">
        <v>5</v>
      </c>
      <c r="C1063" s="20" t="s">
        <v>13</v>
      </c>
      <c r="D1063" s="24">
        <f t="shared" si="70"/>
        <v>0</v>
      </c>
      <c r="E1063" s="24">
        <f t="shared" si="70"/>
        <v>0</v>
      </c>
      <c r="F1063" s="25">
        <f t="shared" si="70"/>
        <v>0</v>
      </c>
      <c r="G1063" s="25">
        <f t="shared" si="70"/>
        <v>0</v>
      </c>
      <c r="H1063" s="26">
        <f t="shared" si="69"/>
        <v>0</v>
      </c>
      <c r="I1063" s="26">
        <f t="shared" si="67"/>
        <v>0</v>
      </c>
    </row>
    <row r="1064" spans="1:11" s="8" customFormat="1" ht="30" hidden="1">
      <c r="A1064" s="8" t="str">
        <f t="shared" si="68"/>
        <v>b</v>
      </c>
      <c r="B1064" s="14" t="s">
        <v>5</v>
      </c>
      <c r="C1064" s="27" t="s">
        <v>14</v>
      </c>
      <c r="D1064" s="28">
        <f t="shared" si="70"/>
        <v>0</v>
      </c>
      <c r="E1064" s="28">
        <f t="shared" si="70"/>
        <v>0</v>
      </c>
      <c r="F1064" s="29">
        <f t="shared" si="70"/>
        <v>0</v>
      </c>
      <c r="G1064" s="29">
        <f t="shared" si="70"/>
        <v>0</v>
      </c>
      <c r="H1064" s="30">
        <f t="shared" si="69"/>
        <v>0</v>
      </c>
      <c r="I1064" s="30">
        <f t="shared" si="67"/>
        <v>0</v>
      </c>
    </row>
    <row r="1065" spans="1:11" s="8" customFormat="1" hidden="1">
      <c r="A1065" s="8" t="str">
        <f t="shared" si="68"/>
        <v>b</v>
      </c>
      <c r="B1065" s="14" t="s">
        <v>5</v>
      </c>
      <c r="C1065" s="27" t="s">
        <v>15</v>
      </c>
      <c r="D1065" s="28">
        <f t="shared" si="70"/>
        <v>0</v>
      </c>
      <c r="E1065" s="28">
        <f t="shared" si="70"/>
        <v>0</v>
      </c>
      <c r="F1065" s="29">
        <f t="shared" si="70"/>
        <v>0</v>
      </c>
      <c r="G1065" s="29">
        <f t="shared" si="70"/>
        <v>0</v>
      </c>
      <c r="H1065" s="30">
        <f t="shared" si="69"/>
        <v>0</v>
      </c>
      <c r="I1065" s="30">
        <f t="shared" si="67"/>
        <v>0</v>
      </c>
    </row>
    <row r="1066" spans="1:11" s="8" customFormat="1" ht="18.75" thickBot="1">
      <c r="A1066" s="8" t="str">
        <f t="shared" si="68"/>
        <v>a</v>
      </c>
      <c r="B1066" s="31" t="s">
        <v>5</v>
      </c>
      <c r="C1066" s="32" t="s">
        <v>16</v>
      </c>
      <c r="D1066" s="33">
        <f t="shared" si="70"/>
        <v>0</v>
      </c>
      <c r="E1066" s="33">
        <f t="shared" si="70"/>
        <v>8.1780000000000008</v>
      </c>
      <c r="F1066" s="34">
        <f t="shared" si="70"/>
        <v>8.1780000000000008</v>
      </c>
      <c r="G1066" s="34">
        <f t="shared" si="70"/>
        <v>8.1608699999999992</v>
      </c>
      <c r="H1066" s="35">
        <f t="shared" si="69"/>
        <v>0.99790535583272177</v>
      </c>
      <c r="I1066" s="35">
        <f t="shared" si="67"/>
        <v>0.99790535583272177</v>
      </c>
    </row>
    <row r="1067" spans="1:11" s="8" customFormat="1" ht="33" thickTop="1" thickBot="1">
      <c r="A1067" s="8" t="str">
        <f t="shared" si="68"/>
        <v>a</v>
      </c>
      <c r="B1067" s="9" t="s">
        <v>195</v>
      </c>
      <c r="C1067" s="44" t="s">
        <v>194</v>
      </c>
      <c r="D1067" s="10">
        <f>D1068+D1076+D1077+D1078</f>
        <v>13597</v>
      </c>
      <c r="E1067" s="10">
        <f>E1068+E1076+E1077+E1078</f>
        <v>22885.752</v>
      </c>
      <c r="F1067" s="11">
        <f>F1068+F1076+F1077+F1078</f>
        <v>7388.44</v>
      </c>
      <c r="G1067" s="11">
        <f>G1068+G1076+G1077+G1078</f>
        <v>7388.4397800000006</v>
      </c>
      <c r="H1067" s="12">
        <f t="shared" si="69"/>
        <v>0.99999997022375509</v>
      </c>
      <c r="I1067" s="12">
        <f t="shared" si="67"/>
        <v>0.32284015749187533</v>
      </c>
      <c r="K1067" s="13"/>
    </row>
    <row r="1068" spans="1:11" s="8" customFormat="1" ht="18.75" thickTop="1">
      <c r="A1068" s="8" t="str">
        <f t="shared" si="68"/>
        <v>a</v>
      </c>
      <c r="B1068" s="14" t="s">
        <v>5</v>
      </c>
      <c r="C1068" s="15" t="s">
        <v>6</v>
      </c>
      <c r="D1068" s="16">
        <f>D1069+D1070+D1071+D1072+D1073+D1074+D1075</f>
        <v>13597</v>
      </c>
      <c r="E1068" s="16">
        <f>E1069+E1070+E1071+E1072+E1073+E1074+E1075</f>
        <v>22885.752</v>
      </c>
      <c r="F1068" s="17">
        <f>F1069+F1070+F1071+F1072+F1073+F1074+F1075</f>
        <v>7388.44</v>
      </c>
      <c r="G1068" s="17">
        <f>G1069+G1070+G1071+G1072+G1073+G1074+G1075</f>
        <v>7388.4397800000006</v>
      </c>
      <c r="H1068" s="18">
        <f t="shared" si="69"/>
        <v>0.99999997022375509</v>
      </c>
      <c r="I1068" s="18">
        <f t="shared" si="67"/>
        <v>0.32284015749187533</v>
      </c>
      <c r="K1068" s="13"/>
    </row>
    <row r="1069" spans="1:11" s="8" customFormat="1" ht="18" hidden="1">
      <c r="A1069" s="8" t="str">
        <f t="shared" si="68"/>
        <v>b</v>
      </c>
      <c r="B1069" s="19" t="s">
        <v>5</v>
      </c>
      <c r="C1069" s="20" t="s">
        <v>7</v>
      </c>
      <c r="D1069" s="24">
        <v>0</v>
      </c>
      <c r="E1069" s="24">
        <v>0</v>
      </c>
      <c r="F1069" s="25">
        <v>0</v>
      </c>
      <c r="G1069" s="25">
        <v>0</v>
      </c>
      <c r="H1069" s="26">
        <f t="shared" si="69"/>
        <v>0</v>
      </c>
      <c r="I1069" s="26">
        <f t="shared" si="67"/>
        <v>0</v>
      </c>
      <c r="K1069" s="13"/>
    </row>
    <row r="1070" spans="1:11" s="8" customFormat="1" ht="18">
      <c r="A1070" s="8" t="str">
        <f t="shared" si="68"/>
        <v>a</v>
      </c>
      <c r="B1070" s="19" t="s">
        <v>5</v>
      </c>
      <c r="C1070" s="20" t="s">
        <v>8</v>
      </c>
      <c r="D1070" s="21">
        <v>36</v>
      </c>
      <c r="E1070" s="21">
        <v>36</v>
      </c>
      <c r="F1070" s="22">
        <v>18</v>
      </c>
      <c r="G1070" s="22">
        <v>18</v>
      </c>
      <c r="H1070" s="23">
        <f t="shared" si="69"/>
        <v>1</v>
      </c>
      <c r="I1070" s="23">
        <f t="shared" si="67"/>
        <v>0.5</v>
      </c>
      <c r="K1070" s="13"/>
    </row>
    <row r="1071" spans="1:11" s="8" customFormat="1" ht="18" hidden="1">
      <c r="A1071" s="8" t="str">
        <f t="shared" si="68"/>
        <v>b</v>
      </c>
      <c r="B1071" s="19" t="s">
        <v>5</v>
      </c>
      <c r="C1071" s="20" t="s">
        <v>9</v>
      </c>
      <c r="D1071" s="24">
        <v>0</v>
      </c>
      <c r="E1071" s="24">
        <v>0</v>
      </c>
      <c r="F1071" s="25">
        <v>0</v>
      </c>
      <c r="G1071" s="25">
        <v>0</v>
      </c>
      <c r="H1071" s="26">
        <f t="shared" si="69"/>
        <v>0</v>
      </c>
      <c r="I1071" s="26">
        <f t="shared" si="67"/>
        <v>0</v>
      </c>
      <c r="K1071" s="13"/>
    </row>
    <row r="1072" spans="1:11" s="8" customFormat="1" ht="18" hidden="1">
      <c r="A1072" s="8" t="str">
        <f t="shared" si="68"/>
        <v>b</v>
      </c>
      <c r="B1072" s="19" t="s">
        <v>5</v>
      </c>
      <c r="C1072" s="20" t="s">
        <v>10</v>
      </c>
      <c r="D1072" s="24">
        <v>0</v>
      </c>
      <c r="E1072" s="24">
        <v>0</v>
      </c>
      <c r="F1072" s="25">
        <v>0</v>
      </c>
      <c r="G1072" s="25">
        <v>0</v>
      </c>
      <c r="H1072" s="26">
        <f t="shared" si="69"/>
        <v>0</v>
      </c>
      <c r="I1072" s="26">
        <f t="shared" si="67"/>
        <v>0</v>
      </c>
      <c r="K1072" s="13"/>
    </row>
    <row r="1073" spans="1:11" s="8" customFormat="1" ht="18" hidden="1">
      <c r="A1073" s="8" t="str">
        <f t="shared" si="68"/>
        <v>b</v>
      </c>
      <c r="B1073" s="19" t="s">
        <v>5</v>
      </c>
      <c r="C1073" s="20" t="s">
        <v>11</v>
      </c>
      <c r="D1073" s="24">
        <v>0</v>
      </c>
      <c r="E1073" s="24">
        <v>0</v>
      </c>
      <c r="F1073" s="25">
        <v>0</v>
      </c>
      <c r="G1073" s="25">
        <v>0</v>
      </c>
      <c r="H1073" s="26">
        <f t="shared" si="69"/>
        <v>0</v>
      </c>
      <c r="I1073" s="26">
        <f t="shared" si="67"/>
        <v>0</v>
      </c>
      <c r="K1073" s="13"/>
    </row>
    <row r="1074" spans="1:11" s="8" customFormat="1" ht="18.75" thickBot="1">
      <c r="A1074" s="8" t="str">
        <f t="shared" si="68"/>
        <v>a</v>
      </c>
      <c r="B1074" s="19" t="s">
        <v>5</v>
      </c>
      <c r="C1074" s="20" t="s">
        <v>12</v>
      </c>
      <c r="D1074" s="21">
        <v>13561</v>
      </c>
      <c r="E1074" s="21">
        <v>22849.752</v>
      </c>
      <c r="F1074" s="22">
        <v>7370.44</v>
      </c>
      <c r="G1074" s="22">
        <v>7370.4397800000006</v>
      </c>
      <c r="H1074" s="23">
        <f t="shared" si="69"/>
        <v>0.99999997015103592</v>
      </c>
      <c r="I1074" s="23">
        <f t="shared" si="67"/>
        <v>0.32256104048744161</v>
      </c>
      <c r="K1074" s="13"/>
    </row>
    <row r="1075" spans="1:11" s="8" customFormat="1" ht="18.75" hidden="1" thickBot="1">
      <c r="A1075" s="8" t="str">
        <f t="shared" si="68"/>
        <v>b</v>
      </c>
      <c r="B1075" s="19" t="s">
        <v>5</v>
      </c>
      <c r="C1075" s="20" t="s">
        <v>13</v>
      </c>
      <c r="D1075" s="24">
        <v>0</v>
      </c>
      <c r="E1075" s="24">
        <v>0</v>
      </c>
      <c r="F1075" s="25">
        <v>0</v>
      </c>
      <c r="G1075" s="25">
        <v>0</v>
      </c>
      <c r="H1075" s="26">
        <f t="shared" si="69"/>
        <v>0</v>
      </c>
      <c r="I1075" s="26">
        <f t="shared" si="67"/>
        <v>0</v>
      </c>
      <c r="K1075" s="13"/>
    </row>
    <row r="1076" spans="1:11" s="8" customFormat="1" ht="30.75" hidden="1" thickBot="1">
      <c r="A1076" s="8" t="str">
        <f t="shared" si="68"/>
        <v>b</v>
      </c>
      <c r="B1076" s="14" t="s">
        <v>5</v>
      </c>
      <c r="C1076" s="27" t="s">
        <v>14</v>
      </c>
      <c r="D1076" s="28">
        <v>0</v>
      </c>
      <c r="E1076" s="28">
        <v>0</v>
      </c>
      <c r="F1076" s="29">
        <v>0</v>
      </c>
      <c r="G1076" s="29">
        <v>0</v>
      </c>
      <c r="H1076" s="30">
        <f t="shared" si="69"/>
        <v>0</v>
      </c>
      <c r="I1076" s="30">
        <f t="shared" si="67"/>
        <v>0</v>
      </c>
      <c r="K1076" s="13"/>
    </row>
    <row r="1077" spans="1:11" s="8" customFormat="1" ht="15.75" hidden="1" thickBot="1">
      <c r="A1077" s="8" t="str">
        <f t="shared" si="68"/>
        <v>b</v>
      </c>
      <c r="B1077" s="14" t="s">
        <v>5</v>
      </c>
      <c r="C1077" s="27" t="s">
        <v>15</v>
      </c>
      <c r="D1077" s="28">
        <v>0</v>
      </c>
      <c r="E1077" s="28">
        <v>0</v>
      </c>
      <c r="F1077" s="29">
        <v>0</v>
      </c>
      <c r="G1077" s="29">
        <v>0</v>
      </c>
      <c r="H1077" s="30">
        <f t="shared" si="69"/>
        <v>0</v>
      </c>
      <c r="I1077" s="30">
        <f t="shared" si="67"/>
        <v>0</v>
      </c>
      <c r="K1077" s="13"/>
    </row>
    <row r="1078" spans="1:11" s="8" customFormat="1" ht="15.75" hidden="1" thickBot="1">
      <c r="A1078" s="8" t="str">
        <f t="shared" si="68"/>
        <v>b</v>
      </c>
      <c r="B1078" s="31" t="s">
        <v>5</v>
      </c>
      <c r="C1078" s="40" t="s">
        <v>16</v>
      </c>
      <c r="D1078" s="41">
        <v>0</v>
      </c>
      <c r="E1078" s="41">
        <v>0</v>
      </c>
      <c r="F1078" s="42">
        <v>0</v>
      </c>
      <c r="G1078" s="42">
        <v>0</v>
      </c>
      <c r="H1078" s="43">
        <f t="shared" si="69"/>
        <v>0</v>
      </c>
      <c r="I1078" s="43">
        <f t="shared" si="67"/>
        <v>0</v>
      </c>
      <c r="K1078" s="13"/>
    </row>
    <row r="1079" spans="1:11" s="8" customFormat="1" ht="111.75" thickTop="1" thickBot="1">
      <c r="A1079" s="8" t="str">
        <f t="shared" si="68"/>
        <v>a</v>
      </c>
      <c r="B1079" s="9" t="s">
        <v>196</v>
      </c>
      <c r="C1079" s="44" t="s">
        <v>197</v>
      </c>
      <c r="D1079" s="10">
        <f>D1080+D1088+D1089+D1090</f>
        <v>15868</v>
      </c>
      <c r="E1079" s="10">
        <f>E1080+E1088+E1089+E1090</f>
        <v>6137.36</v>
      </c>
      <c r="F1079" s="11">
        <f>F1080+F1088+F1089+F1090</f>
        <v>6137.36</v>
      </c>
      <c r="G1079" s="11">
        <f>G1080+G1088+G1089+G1090</f>
        <v>6096.5168199999998</v>
      </c>
      <c r="H1079" s="12">
        <f t="shared" si="69"/>
        <v>0.99334515492003084</v>
      </c>
      <c r="I1079" s="12">
        <f t="shared" si="67"/>
        <v>0.99334515492003084</v>
      </c>
      <c r="K1079" s="13"/>
    </row>
    <row r="1080" spans="1:11" s="8" customFormat="1" ht="18.75" thickTop="1">
      <c r="A1080" s="8" t="str">
        <f t="shared" si="68"/>
        <v>a</v>
      </c>
      <c r="B1080" s="14" t="s">
        <v>5</v>
      </c>
      <c r="C1080" s="15" t="s">
        <v>6</v>
      </c>
      <c r="D1080" s="16">
        <f>D1081+D1082+D1083+D1084+D1085+D1086+D1087</f>
        <v>15868</v>
      </c>
      <c r="E1080" s="16">
        <f>E1081+E1082+E1083+E1084+E1085+E1086+E1087</f>
        <v>6129.1819999999998</v>
      </c>
      <c r="F1080" s="17">
        <f>F1081+F1082+F1083+F1084+F1085+F1086+F1087</f>
        <v>6129.1819999999998</v>
      </c>
      <c r="G1080" s="17">
        <f>G1081+G1082+G1083+G1084+G1085+G1086+G1087</f>
        <v>6088.3559500000001</v>
      </c>
      <c r="H1080" s="18">
        <f t="shared" si="69"/>
        <v>0.99333907036860714</v>
      </c>
      <c r="I1080" s="18">
        <f t="shared" si="67"/>
        <v>0.99333907036860714</v>
      </c>
      <c r="K1080" s="13"/>
    </row>
    <row r="1081" spans="1:11" s="8" customFormat="1" ht="18" hidden="1">
      <c r="A1081" s="8" t="str">
        <f t="shared" si="68"/>
        <v>b</v>
      </c>
      <c r="B1081" s="19" t="s">
        <v>5</v>
      </c>
      <c r="C1081" s="20" t="s">
        <v>7</v>
      </c>
      <c r="D1081" s="24">
        <v>0</v>
      </c>
      <c r="E1081" s="24">
        <v>0</v>
      </c>
      <c r="F1081" s="25">
        <v>0</v>
      </c>
      <c r="G1081" s="25">
        <v>0</v>
      </c>
      <c r="H1081" s="26">
        <f t="shared" si="69"/>
        <v>0</v>
      </c>
      <c r="I1081" s="26">
        <f t="shared" si="67"/>
        <v>0</v>
      </c>
      <c r="K1081" s="13"/>
    </row>
    <row r="1082" spans="1:11" s="8" customFormat="1" ht="18" hidden="1">
      <c r="A1082" s="8" t="str">
        <f t="shared" si="68"/>
        <v>b</v>
      </c>
      <c r="B1082" s="19" t="s">
        <v>5</v>
      </c>
      <c r="C1082" s="20" t="s">
        <v>8</v>
      </c>
      <c r="D1082" s="24">
        <v>0</v>
      </c>
      <c r="E1082" s="24">
        <v>0</v>
      </c>
      <c r="F1082" s="25">
        <v>0</v>
      </c>
      <c r="G1082" s="25">
        <v>0</v>
      </c>
      <c r="H1082" s="26">
        <f t="shared" si="69"/>
        <v>0</v>
      </c>
      <c r="I1082" s="26">
        <f t="shared" si="67"/>
        <v>0</v>
      </c>
      <c r="K1082" s="13"/>
    </row>
    <row r="1083" spans="1:11" s="8" customFormat="1" ht="18" hidden="1">
      <c r="A1083" s="8" t="str">
        <f t="shared" si="68"/>
        <v>b</v>
      </c>
      <c r="B1083" s="19" t="s">
        <v>5</v>
      </c>
      <c r="C1083" s="20" t="s">
        <v>9</v>
      </c>
      <c r="D1083" s="24">
        <v>0</v>
      </c>
      <c r="E1083" s="24">
        <v>0</v>
      </c>
      <c r="F1083" s="25">
        <v>0</v>
      </c>
      <c r="G1083" s="25">
        <v>0</v>
      </c>
      <c r="H1083" s="26">
        <f t="shared" si="69"/>
        <v>0</v>
      </c>
      <c r="I1083" s="26">
        <f t="shared" si="67"/>
        <v>0</v>
      </c>
      <c r="K1083" s="13"/>
    </row>
    <row r="1084" spans="1:11" s="8" customFormat="1" ht="18" hidden="1">
      <c r="A1084" s="8" t="str">
        <f t="shared" si="68"/>
        <v>b</v>
      </c>
      <c r="B1084" s="19" t="s">
        <v>5</v>
      </c>
      <c r="C1084" s="20" t="s">
        <v>10</v>
      </c>
      <c r="D1084" s="24">
        <v>0</v>
      </c>
      <c r="E1084" s="24">
        <v>0</v>
      </c>
      <c r="F1084" s="25">
        <v>0</v>
      </c>
      <c r="G1084" s="25">
        <v>0</v>
      </c>
      <c r="H1084" s="26">
        <f t="shared" si="69"/>
        <v>0</v>
      </c>
      <c r="I1084" s="26">
        <f t="shared" si="67"/>
        <v>0</v>
      </c>
      <c r="K1084" s="13"/>
    </row>
    <row r="1085" spans="1:11" s="8" customFormat="1" ht="18" hidden="1">
      <c r="A1085" s="8" t="str">
        <f t="shared" si="68"/>
        <v>b</v>
      </c>
      <c r="B1085" s="19" t="s">
        <v>5</v>
      </c>
      <c r="C1085" s="20" t="s">
        <v>11</v>
      </c>
      <c r="D1085" s="24">
        <v>0</v>
      </c>
      <c r="E1085" s="24">
        <v>0</v>
      </c>
      <c r="F1085" s="25">
        <v>0</v>
      </c>
      <c r="G1085" s="25">
        <v>0</v>
      </c>
      <c r="H1085" s="26">
        <f t="shared" si="69"/>
        <v>0</v>
      </c>
      <c r="I1085" s="26">
        <f t="shared" si="67"/>
        <v>0</v>
      </c>
      <c r="K1085" s="13"/>
    </row>
    <row r="1086" spans="1:11" s="8" customFormat="1" ht="18">
      <c r="A1086" s="8" t="str">
        <f t="shared" si="68"/>
        <v>a</v>
      </c>
      <c r="B1086" s="19" t="s">
        <v>5</v>
      </c>
      <c r="C1086" s="20" t="s">
        <v>12</v>
      </c>
      <c r="D1086" s="21">
        <v>15868</v>
      </c>
      <c r="E1086" s="21">
        <v>6129.1819999999998</v>
      </c>
      <c r="F1086" s="22">
        <v>6129.1819999999998</v>
      </c>
      <c r="G1086" s="22">
        <v>6088.3559500000001</v>
      </c>
      <c r="H1086" s="23">
        <f t="shared" si="69"/>
        <v>0.99333907036860714</v>
      </c>
      <c r="I1086" s="23">
        <f t="shared" si="67"/>
        <v>0.99333907036860714</v>
      </c>
      <c r="K1086" s="13"/>
    </row>
    <row r="1087" spans="1:11" s="8" customFormat="1" ht="18" hidden="1">
      <c r="A1087" s="8" t="str">
        <f t="shared" si="68"/>
        <v>b</v>
      </c>
      <c r="B1087" s="19" t="s">
        <v>5</v>
      </c>
      <c r="C1087" s="20" t="s">
        <v>13</v>
      </c>
      <c r="D1087" s="24">
        <v>0</v>
      </c>
      <c r="E1087" s="24">
        <v>0</v>
      </c>
      <c r="F1087" s="25">
        <v>0</v>
      </c>
      <c r="G1087" s="25">
        <v>0</v>
      </c>
      <c r="H1087" s="26">
        <f t="shared" si="69"/>
        <v>0</v>
      </c>
      <c r="I1087" s="26">
        <f t="shared" si="67"/>
        <v>0</v>
      </c>
      <c r="K1087" s="13"/>
    </row>
    <row r="1088" spans="1:11" s="8" customFormat="1" ht="30" hidden="1">
      <c r="A1088" s="8" t="str">
        <f t="shared" si="68"/>
        <v>b</v>
      </c>
      <c r="B1088" s="14" t="s">
        <v>5</v>
      </c>
      <c r="C1088" s="27" t="s">
        <v>14</v>
      </c>
      <c r="D1088" s="28">
        <v>0</v>
      </c>
      <c r="E1088" s="28">
        <v>0</v>
      </c>
      <c r="F1088" s="29">
        <v>0</v>
      </c>
      <c r="G1088" s="29">
        <v>0</v>
      </c>
      <c r="H1088" s="30">
        <f t="shared" si="69"/>
        <v>0</v>
      </c>
      <c r="I1088" s="30">
        <f t="shared" si="67"/>
        <v>0</v>
      </c>
      <c r="K1088" s="13"/>
    </row>
    <row r="1089" spans="1:11" s="8" customFormat="1" hidden="1">
      <c r="A1089" s="8" t="str">
        <f t="shared" si="68"/>
        <v>b</v>
      </c>
      <c r="B1089" s="14" t="s">
        <v>5</v>
      </c>
      <c r="C1089" s="27" t="s">
        <v>15</v>
      </c>
      <c r="D1089" s="28">
        <v>0</v>
      </c>
      <c r="E1089" s="28">
        <v>0</v>
      </c>
      <c r="F1089" s="29">
        <v>0</v>
      </c>
      <c r="G1089" s="29">
        <v>0</v>
      </c>
      <c r="H1089" s="30">
        <f t="shared" si="69"/>
        <v>0</v>
      </c>
      <c r="I1089" s="30">
        <f t="shared" si="67"/>
        <v>0</v>
      </c>
      <c r="K1089" s="13"/>
    </row>
    <row r="1090" spans="1:11" s="8" customFormat="1" ht="18.75" thickBot="1">
      <c r="A1090" s="8" t="str">
        <f t="shared" si="68"/>
        <v>a</v>
      </c>
      <c r="B1090" s="31" t="s">
        <v>5</v>
      </c>
      <c r="C1090" s="32" t="s">
        <v>16</v>
      </c>
      <c r="D1090" s="33">
        <v>0</v>
      </c>
      <c r="E1090" s="33">
        <v>8.1780000000000008</v>
      </c>
      <c r="F1090" s="34">
        <v>8.1780000000000008</v>
      </c>
      <c r="G1090" s="34">
        <v>8.1608699999999992</v>
      </c>
      <c r="H1090" s="35">
        <f t="shared" si="69"/>
        <v>0.99790535583272177</v>
      </c>
      <c r="I1090" s="35">
        <f t="shared" si="67"/>
        <v>0.99790535583272177</v>
      </c>
      <c r="K1090" s="13"/>
    </row>
    <row r="1091" spans="1:11" s="8" customFormat="1" ht="33" thickTop="1" thickBot="1">
      <c r="A1091" s="8" t="str">
        <f t="shared" si="68"/>
        <v>a</v>
      </c>
      <c r="B1091" s="9" t="s">
        <v>198</v>
      </c>
      <c r="C1091" s="44" t="s">
        <v>199</v>
      </c>
      <c r="D1091" s="10">
        <f>D1092+D1100+D1101+D1102</f>
        <v>2500</v>
      </c>
      <c r="E1091" s="10">
        <f>E1092+E1100+E1101+E1102</f>
        <v>2500</v>
      </c>
      <c r="F1091" s="11">
        <f>F1092+F1100+F1101+F1102</f>
        <v>610</v>
      </c>
      <c r="G1091" s="11">
        <f>G1092+G1100+G1101+G1102</f>
        <v>605.32569999999998</v>
      </c>
      <c r="H1091" s="12">
        <f t="shared" si="69"/>
        <v>0.99233721311475409</v>
      </c>
      <c r="I1091" s="12">
        <f t="shared" ref="I1091:I1154" si="71">IF(OR(E1091="",E1091=0),0,G1091/E1091)</f>
        <v>0.24213028</v>
      </c>
      <c r="K1091" s="13"/>
    </row>
    <row r="1092" spans="1:11" s="8" customFormat="1" ht="18.75" thickTop="1">
      <c r="A1092" s="8" t="str">
        <f t="shared" ref="A1092:A1155" si="72">IF((E1092+F1092+G1092)&gt;0,"a","b")</f>
        <v>a</v>
      </c>
      <c r="B1092" s="14" t="s">
        <v>5</v>
      </c>
      <c r="C1092" s="15" t="s">
        <v>6</v>
      </c>
      <c r="D1092" s="16">
        <f>D1093+D1094+D1095+D1096+D1097+D1098+D1099</f>
        <v>2500</v>
      </c>
      <c r="E1092" s="16">
        <f>E1093+E1094+E1095+E1096+E1097+E1098+E1099</f>
        <v>2500</v>
      </c>
      <c r="F1092" s="17">
        <f>F1093+F1094+F1095+F1096+F1097+F1098+F1099</f>
        <v>610</v>
      </c>
      <c r="G1092" s="17">
        <f>G1093+G1094+G1095+G1096+G1097+G1098+G1099</f>
        <v>605.32569999999998</v>
      </c>
      <c r="H1092" s="18">
        <f t="shared" ref="H1092:H1155" si="73">IF(OR(F1092="",F1092=0),0,G1092/F1092)</f>
        <v>0.99233721311475409</v>
      </c>
      <c r="I1092" s="18">
        <f t="shared" si="71"/>
        <v>0.24213028</v>
      </c>
      <c r="K1092" s="13"/>
    </row>
    <row r="1093" spans="1:11" s="8" customFormat="1" ht="18" hidden="1">
      <c r="A1093" s="8" t="str">
        <f t="shared" si="72"/>
        <v>b</v>
      </c>
      <c r="B1093" s="19" t="s">
        <v>5</v>
      </c>
      <c r="C1093" s="20" t="s">
        <v>7</v>
      </c>
      <c r="D1093" s="24">
        <v>0</v>
      </c>
      <c r="E1093" s="24">
        <v>0</v>
      </c>
      <c r="F1093" s="25">
        <v>0</v>
      </c>
      <c r="G1093" s="25">
        <v>0</v>
      </c>
      <c r="H1093" s="26">
        <f t="shared" si="73"/>
        <v>0</v>
      </c>
      <c r="I1093" s="26">
        <f t="shared" si="71"/>
        <v>0</v>
      </c>
      <c r="K1093" s="13"/>
    </row>
    <row r="1094" spans="1:11" s="8" customFormat="1" ht="18">
      <c r="A1094" s="8" t="str">
        <f t="shared" si="72"/>
        <v>a</v>
      </c>
      <c r="B1094" s="19" t="s">
        <v>5</v>
      </c>
      <c r="C1094" s="20" t="s">
        <v>8</v>
      </c>
      <c r="D1094" s="21">
        <v>286</v>
      </c>
      <c r="E1094" s="21">
        <v>290.56</v>
      </c>
      <c r="F1094" s="22">
        <v>147.56</v>
      </c>
      <c r="G1094" s="22">
        <v>145.88999999999999</v>
      </c>
      <c r="H1094" s="23">
        <f t="shared" si="73"/>
        <v>0.98868256980211433</v>
      </c>
      <c r="I1094" s="23">
        <f t="shared" si="71"/>
        <v>0.50209939427312766</v>
      </c>
      <c r="K1094" s="13"/>
    </row>
    <row r="1095" spans="1:11" s="8" customFormat="1" ht="18" hidden="1">
      <c r="A1095" s="8" t="str">
        <f t="shared" si="72"/>
        <v>b</v>
      </c>
      <c r="B1095" s="19" t="s">
        <v>5</v>
      </c>
      <c r="C1095" s="20" t="s">
        <v>9</v>
      </c>
      <c r="D1095" s="24">
        <v>0</v>
      </c>
      <c r="E1095" s="24">
        <v>0</v>
      </c>
      <c r="F1095" s="25">
        <v>0</v>
      </c>
      <c r="G1095" s="25">
        <v>0</v>
      </c>
      <c r="H1095" s="26">
        <f t="shared" si="73"/>
        <v>0</v>
      </c>
      <c r="I1095" s="26">
        <f t="shared" si="71"/>
        <v>0</v>
      </c>
      <c r="K1095" s="13"/>
    </row>
    <row r="1096" spans="1:11" s="8" customFormat="1" ht="18" hidden="1">
      <c r="A1096" s="8" t="str">
        <f t="shared" si="72"/>
        <v>b</v>
      </c>
      <c r="B1096" s="19" t="s">
        <v>5</v>
      </c>
      <c r="C1096" s="20" t="s">
        <v>10</v>
      </c>
      <c r="D1096" s="24">
        <v>0</v>
      </c>
      <c r="E1096" s="24">
        <v>0</v>
      </c>
      <c r="F1096" s="25">
        <v>0</v>
      </c>
      <c r="G1096" s="25">
        <v>0</v>
      </c>
      <c r="H1096" s="26">
        <f t="shared" si="73"/>
        <v>0</v>
      </c>
      <c r="I1096" s="26">
        <f t="shared" si="71"/>
        <v>0</v>
      </c>
      <c r="K1096" s="13"/>
    </row>
    <row r="1097" spans="1:11" s="8" customFormat="1" ht="18" hidden="1">
      <c r="A1097" s="8" t="str">
        <f t="shared" si="72"/>
        <v>b</v>
      </c>
      <c r="B1097" s="19" t="s">
        <v>5</v>
      </c>
      <c r="C1097" s="20" t="s">
        <v>11</v>
      </c>
      <c r="D1097" s="24">
        <v>0</v>
      </c>
      <c r="E1097" s="24">
        <v>0</v>
      </c>
      <c r="F1097" s="25">
        <v>0</v>
      </c>
      <c r="G1097" s="25">
        <v>0</v>
      </c>
      <c r="H1097" s="26">
        <f t="shared" si="73"/>
        <v>0</v>
      </c>
      <c r="I1097" s="26">
        <f t="shared" si="71"/>
        <v>0</v>
      </c>
      <c r="K1097" s="13"/>
    </row>
    <row r="1098" spans="1:11" s="8" customFormat="1" ht="18.75" thickBot="1">
      <c r="A1098" s="8" t="str">
        <f t="shared" si="72"/>
        <v>a</v>
      </c>
      <c r="B1098" s="19" t="s">
        <v>5</v>
      </c>
      <c r="C1098" s="20" t="s">
        <v>12</v>
      </c>
      <c r="D1098" s="21">
        <v>2214</v>
      </c>
      <c r="E1098" s="21">
        <v>2209.44</v>
      </c>
      <c r="F1098" s="22">
        <v>462.44</v>
      </c>
      <c r="G1098" s="22">
        <v>459.4357</v>
      </c>
      <c r="H1098" s="23">
        <f t="shared" si="73"/>
        <v>0.99350337341060457</v>
      </c>
      <c r="I1098" s="23">
        <f t="shared" si="71"/>
        <v>0.20794214823665724</v>
      </c>
      <c r="K1098" s="13"/>
    </row>
    <row r="1099" spans="1:11" s="8" customFormat="1" ht="18.75" hidden="1" thickBot="1">
      <c r="A1099" s="8" t="str">
        <f t="shared" si="72"/>
        <v>b</v>
      </c>
      <c r="B1099" s="19" t="s">
        <v>5</v>
      </c>
      <c r="C1099" s="20" t="s">
        <v>13</v>
      </c>
      <c r="D1099" s="24">
        <v>0</v>
      </c>
      <c r="E1099" s="24">
        <v>0</v>
      </c>
      <c r="F1099" s="25">
        <v>0</v>
      </c>
      <c r="G1099" s="25">
        <v>0</v>
      </c>
      <c r="H1099" s="26">
        <f t="shared" si="73"/>
        <v>0</v>
      </c>
      <c r="I1099" s="26">
        <f t="shared" si="71"/>
        <v>0</v>
      </c>
      <c r="K1099" s="13"/>
    </row>
    <row r="1100" spans="1:11" s="8" customFormat="1" ht="30.75" hidden="1" thickBot="1">
      <c r="A1100" s="8" t="str">
        <f t="shared" si="72"/>
        <v>b</v>
      </c>
      <c r="B1100" s="14" t="s">
        <v>5</v>
      </c>
      <c r="C1100" s="27" t="s">
        <v>14</v>
      </c>
      <c r="D1100" s="28">
        <v>0</v>
      </c>
      <c r="E1100" s="28">
        <v>0</v>
      </c>
      <c r="F1100" s="29">
        <v>0</v>
      </c>
      <c r="G1100" s="29">
        <v>0</v>
      </c>
      <c r="H1100" s="30">
        <f t="shared" si="73"/>
        <v>0</v>
      </c>
      <c r="I1100" s="30">
        <f t="shared" si="71"/>
        <v>0</v>
      </c>
      <c r="K1100" s="13"/>
    </row>
    <row r="1101" spans="1:11" s="8" customFormat="1" ht="15.75" hidden="1" thickBot="1">
      <c r="A1101" s="8" t="str">
        <f t="shared" si="72"/>
        <v>b</v>
      </c>
      <c r="B1101" s="14" t="s">
        <v>5</v>
      </c>
      <c r="C1101" s="27" t="s">
        <v>15</v>
      </c>
      <c r="D1101" s="28">
        <v>0</v>
      </c>
      <c r="E1101" s="28">
        <v>0</v>
      </c>
      <c r="F1101" s="29">
        <v>0</v>
      </c>
      <c r="G1101" s="29">
        <v>0</v>
      </c>
      <c r="H1101" s="30">
        <f t="shared" si="73"/>
        <v>0</v>
      </c>
      <c r="I1101" s="30">
        <f t="shared" si="71"/>
        <v>0</v>
      </c>
      <c r="K1101" s="13"/>
    </row>
    <row r="1102" spans="1:11" s="8" customFormat="1" ht="15.75" hidden="1" thickBot="1">
      <c r="A1102" s="8" t="str">
        <f t="shared" si="72"/>
        <v>b</v>
      </c>
      <c r="B1102" s="31" t="s">
        <v>5</v>
      </c>
      <c r="C1102" s="40" t="s">
        <v>16</v>
      </c>
      <c r="D1102" s="41">
        <v>0</v>
      </c>
      <c r="E1102" s="41">
        <v>0</v>
      </c>
      <c r="F1102" s="42">
        <v>0</v>
      </c>
      <c r="G1102" s="42">
        <v>0</v>
      </c>
      <c r="H1102" s="43">
        <f t="shared" si="73"/>
        <v>0</v>
      </c>
      <c r="I1102" s="43">
        <f t="shared" si="71"/>
        <v>0</v>
      </c>
      <c r="K1102" s="13"/>
    </row>
    <row r="1103" spans="1:11" s="8" customFormat="1" ht="80.25" thickTop="1" thickBot="1">
      <c r="A1103" s="8" t="str">
        <f t="shared" si="72"/>
        <v>a</v>
      </c>
      <c r="B1103" s="9" t="s">
        <v>200</v>
      </c>
      <c r="C1103" s="44" t="s">
        <v>201</v>
      </c>
      <c r="D1103" s="10">
        <f>D1104+D1112+D1113+D1114</f>
        <v>6000</v>
      </c>
      <c r="E1103" s="10">
        <f>E1104+E1112+E1113+E1114</f>
        <v>5961.4629999999997</v>
      </c>
      <c r="F1103" s="11">
        <f>F1104+F1112+F1113+F1114</f>
        <v>2418.4630000000002</v>
      </c>
      <c r="G1103" s="11">
        <f>G1104+G1112+G1113+G1114</f>
        <v>2415.4929900000002</v>
      </c>
      <c r="H1103" s="12">
        <f t="shared" si="73"/>
        <v>0.99877194317217177</v>
      </c>
      <c r="I1103" s="12">
        <f t="shared" si="71"/>
        <v>0.40518459814310687</v>
      </c>
      <c r="K1103" s="13"/>
    </row>
    <row r="1104" spans="1:11" s="8" customFormat="1" ht="18.75" thickTop="1">
      <c r="A1104" s="8" t="str">
        <f t="shared" si="72"/>
        <v>a</v>
      </c>
      <c r="B1104" s="14" t="s">
        <v>5</v>
      </c>
      <c r="C1104" s="15" t="s">
        <v>6</v>
      </c>
      <c r="D1104" s="16">
        <f>D1105+D1106+D1107+D1108+D1109+D1110+D1111</f>
        <v>6000</v>
      </c>
      <c r="E1104" s="16">
        <f>E1105+E1106+E1107+E1108+E1109+E1110+E1111</f>
        <v>5961.4629999999997</v>
      </c>
      <c r="F1104" s="17">
        <f>F1105+F1106+F1107+F1108+F1109+F1110+F1111</f>
        <v>2418.4630000000002</v>
      </c>
      <c r="G1104" s="17">
        <f>G1105+G1106+G1107+G1108+G1109+G1110+G1111</f>
        <v>2415.4929900000002</v>
      </c>
      <c r="H1104" s="18">
        <f t="shared" si="73"/>
        <v>0.99877194317217177</v>
      </c>
      <c r="I1104" s="18">
        <f t="shared" si="71"/>
        <v>0.40518459814310687</v>
      </c>
      <c r="K1104" s="13"/>
    </row>
    <row r="1105" spans="1:11" s="8" customFormat="1" ht="18" hidden="1">
      <c r="A1105" s="8" t="str">
        <f t="shared" si="72"/>
        <v>b</v>
      </c>
      <c r="B1105" s="19" t="s">
        <v>5</v>
      </c>
      <c r="C1105" s="20" t="s">
        <v>7</v>
      </c>
      <c r="D1105" s="24">
        <v>0</v>
      </c>
      <c r="E1105" s="24">
        <v>0</v>
      </c>
      <c r="F1105" s="25">
        <v>0</v>
      </c>
      <c r="G1105" s="25">
        <v>0</v>
      </c>
      <c r="H1105" s="26">
        <f t="shared" si="73"/>
        <v>0</v>
      </c>
      <c r="I1105" s="26">
        <f t="shared" si="71"/>
        <v>0</v>
      </c>
      <c r="K1105" s="13"/>
    </row>
    <row r="1106" spans="1:11" s="8" customFormat="1" ht="18">
      <c r="A1106" s="8" t="str">
        <f t="shared" si="72"/>
        <v>a</v>
      </c>
      <c r="B1106" s="19" t="s">
        <v>5</v>
      </c>
      <c r="C1106" s="20" t="s">
        <v>8</v>
      </c>
      <c r="D1106" s="21">
        <v>144</v>
      </c>
      <c r="E1106" s="21">
        <v>144</v>
      </c>
      <c r="F1106" s="22">
        <v>54</v>
      </c>
      <c r="G1106" s="22">
        <v>54</v>
      </c>
      <c r="H1106" s="23">
        <f t="shared" si="73"/>
        <v>1</v>
      </c>
      <c r="I1106" s="23">
        <f t="shared" si="71"/>
        <v>0.375</v>
      </c>
      <c r="K1106" s="13"/>
    </row>
    <row r="1107" spans="1:11" s="8" customFormat="1" ht="18" hidden="1">
      <c r="A1107" s="8" t="str">
        <f t="shared" si="72"/>
        <v>b</v>
      </c>
      <c r="B1107" s="19" t="s">
        <v>5</v>
      </c>
      <c r="C1107" s="20" t="s">
        <v>9</v>
      </c>
      <c r="D1107" s="24">
        <v>0</v>
      </c>
      <c r="E1107" s="24">
        <v>0</v>
      </c>
      <c r="F1107" s="25">
        <v>0</v>
      </c>
      <c r="G1107" s="25">
        <v>0</v>
      </c>
      <c r="H1107" s="26">
        <f t="shared" si="73"/>
        <v>0</v>
      </c>
      <c r="I1107" s="26">
        <f t="shared" si="71"/>
        <v>0</v>
      </c>
      <c r="K1107" s="13"/>
    </row>
    <row r="1108" spans="1:11" s="8" customFormat="1" ht="18" hidden="1">
      <c r="A1108" s="8" t="str">
        <f t="shared" si="72"/>
        <v>b</v>
      </c>
      <c r="B1108" s="19" t="s">
        <v>5</v>
      </c>
      <c r="C1108" s="20" t="s">
        <v>10</v>
      </c>
      <c r="D1108" s="24">
        <v>0</v>
      </c>
      <c r="E1108" s="24">
        <v>0</v>
      </c>
      <c r="F1108" s="25">
        <v>0</v>
      </c>
      <c r="G1108" s="25">
        <v>0</v>
      </c>
      <c r="H1108" s="26">
        <f t="shared" si="73"/>
        <v>0</v>
      </c>
      <c r="I1108" s="26">
        <f t="shared" si="71"/>
        <v>0</v>
      </c>
      <c r="K1108" s="13"/>
    </row>
    <row r="1109" spans="1:11" s="8" customFormat="1" ht="18" hidden="1">
      <c r="A1109" s="8" t="str">
        <f t="shared" si="72"/>
        <v>b</v>
      </c>
      <c r="B1109" s="19" t="s">
        <v>5</v>
      </c>
      <c r="C1109" s="20" t="s">
        <v>11</v>
      </c>
      <c r="D1109" s="24">
        <v>0</v>
      </c>
      <c r="E1109" s="24">
        <v>0</v>
      </c>
      <c r="F1109" s="25">
        <v>0</v>
      </c>
      <c r="G1109" s="25">
        <v>0</v>
      </c>
      <c r="H1109" s="26">
        <f t="shared" si="73"/>
        <v>0</v>
      </c>
      <c r="I1109" s="26">
        <f t="shared" si="71"/>
        <v>0</v>
      </c>
      <c r="K1109" s="13"/>
    </row>
    <row r="1110" spans="1:11" s="8" customFormat="1" ht="18.75" thickBot="1">
      <c r="A1110" s="8" t="str">
        <f t="shared" si="72"/>
        <v>a</v>
      </c>
      <c r="B1110" s="19" t="s">
        <v>5</v>
      </c>
      <c r="C1110" s="20" t="s">
        <v>12</v>
      </c>
      <c r="D1110" s="21">
        <v>5856</v>
      </c>
      <c r="E1110" s="21">
        <v>5817.4629999999997</v>
      </c>
      <c r="F1110" s="22">
        <v>2364.4630000000002</v>
      </c>
      <c r="G1110" s="22">
        <v>2361.4929900000002</v>
      </c>
      <c r="H1110" s="23">
        <f t="shared" si="73"/>
        <v>0.99874389660569862</v>
      </c>
      <c r="I1110" s="23">
        <f t="shared" si="71"/>
        <v>0.40593175925656944</v>
      </c>
      <c r="K1110" s="13"/>
    </row>
    <row r="1111" spans="1:11" s="8" customFormat="1" ht="18.75" hidden="1" thickBot="1">
      <c r="A1111" s="8" t="str">
        <f t="shared" si="72"/>
        <v>b</v>
      </c>
      <c r="B1111" s="19" t="s">
        <v>5</v>
      </c>
      <c r="C1111" s="20" t="s">
        <v>13</v>
      </c>
      <c r="D1111" s="24">
        <v>0</v>
      </c>
      <c r="E1111" s="24">
        <v>0</v>
      </c>
      <c r="F1111" s="25">
        <v>0</v>
      </c>
      <c r="G1111" s="25">
        <v>0</v>
      </c>
      <c r="H1111" s="26">
        <f t="shared" si="73"/>
        <v>0</v>
      </c>
      <c r="I1111" s="26">
        <f t="shared" si="71"/>
        <v>0</v>
      </c>
      <c r="K1111" s="13"/>
    </row>
    <row r="1112" spans="1:11" s="8" customFormat="1" ht="30.75" hidden="1" thickBot="1">
      <c r="A1112" s="8" t="str">
        <f t="shared" si="72"/>
        <v>b</v>
      </c>
      <c r="B1112" s="14" t="s">
        <v>5</v>
      </c>
      <c r="C1112" s="27" t="s">
        <v>14</v>
      </c>
      <c r="D1112" s="28">
        <v>0</v>
      </c>
      <c r="E1112" s="28">
        <v>0</v>
      </c>
      <c r="F1112" s="29">
        <v>0</v>
      </c>
      <c r="G1112" s="29">
        <v>0</v>
      </c>
      <c r="H1112" s="30">
        <f t="shared" si="73"/>
        <v>0</v>
      </c>
      <c r="I1112" s="30">
        <f t="shared" si="71"/>
        <v>0</v>
      </c>
      <c r="K1112" s="13"/>
    </row>
    <row r="1113" spans="1:11" s="8" customFormat="1" ht="15.75" hidden="1" thickBot="1">
      <c r="A1113" s="8" t="str">
        <f t="shared" si="72"/>
        <v>b</v>
      </c>
      <c r="B1113" s="14" t="s">
        <v>5</v>
      </c>
      <c r="C1113" s="27" t="s">
        <v>15</v>
      </c>
      <c r="D1113" s="28">
        <v>0</v>
      </c>
      <c r="E1113" s="28">
        <v>0</v>
      </c>
      <c r="F1113" s="29">
        <v>0</v>
      </c>
      <c r="G1113" s="29">
        <v>0</v>
      </c>
      <c r="H1113" s="30">
        <f t="shared" si="73"/>
        <v>0</v>
      </c>
      <c r="I1113" s="30">
        <f t="shared" si="71"/>
        <v>0</v>
      </c>
      <c r="K1113" s="13"/>
    </row>
    <row r="1114" spans="1:11" s="8" customFormat="1" ht="15.75" hidden="1" thickBot="1">
      <c r="A1114" s="8" t="str">
        <f t="shared" si="72"/>
        <v>b</v>
      </c>
      <c r="B1114" s="31" t="s">
        <v>5</v>
      </c>
      <c r="C1114" s="40" t="s">
        <v>16</v>
      </c>
      <c r="D1114" s="41">
        <v>0</v>
      </c>
      <c r="E1114" s="41">
        <v>0</v>
      </c>
      <c r="F1114" s="42">
        <v>0</v>
      </c>
      <c r="G1114" s="42">
        <v>0</v>
      </c>
      <c r="H1114" s="43">
        <f t="shared" si="73"/>
        <v>0</v>
      </c>
      <c r="I1114" s="43">
        <f t="shared" si="71"/>
        <v>0</v>
      </c>
      <c r="K1114" s="13"/>
    </row>
    <row r="1115" spans="1:11" s="8" customFormat="1" ht="48.75" thickTop="1" thickBot="1">
      <c r="A1115" s="8" t="str">
        <f t="shared" si="72"/>
        <v>a</v>
      </c>
      <c r="B1115" s="9" t="s">
        <v>202</v>
      </c>
      <c r="C1115" s="44" t="s">
        <v>203</v>
      </c>
      <c r="D1115" s="10">
        <f t="shared" ref="D1115:G1126" si="74">D1127+D1139</f>
        <v>30000</v>
      </c>
      <c r="E1115" s="10">
        <f t="shared" si="74"/>
        <v>30127.510999999999</v>
      </c>
      <c r="F1115" s="11">
        <f t="shared" si="74"/>
        <v>15437.223</v>
      </c>
      <c r="G1115" s="11">
        <f t="shared" si="74"/>
        <v>14200.680819999998</v>
      </c>
      <c r="H1115" s="12">
        <f t="shared" si="73"/>
        <v>0.91989866441652091</v>
      </c>
      <c r="I1115" s="12">
        <f t="shared" si="71"/>
        <v>0.47135260592884687</v>
      </c>
      <c r="K1115" s="13"/>
    </row>
    <row r="1116" spans="1:11" s="8" customFormat="1" ht="18.75" thickTop="1">
      <c r="A1116" s="8" t="str">
        <f t="shared" si="72"/>
        <v>a</v>
      </c>
      <c r="B1116" s="14" t="s">
        <v>5</v>
      </c>
      <c r="C1116" s="15" t="s">
        <v>6</v>
      </c>
      <c r="D1116" s="16">
        <f t="shared" si="74"/>
        <v>30000</v>
      </c>
      <c r="E1116" s="16">
        <f t="shared" si="74"/>
        <v>30024.287</v>
      </c>
      <c r="F1116" s="17">
        <f t="shared" si="74"/>
        <v>15333.999</v>
      </c>
      <c r="G1116" s="17">
        <f t="shared" si="74"/>
        <v>14097.457729999998</v>
      </c>
      <c r="H1116" s="18">
        <f t="shared" si="73"/>
        <v>0.91935950497975105</v>
      </c>
      <c r="I1116" s="18">
        <f t="shared" si="71"/>
        <v>0.46953513767037991</v>
      </c>
      <c r="K1116" s="13"/>
    </row>
    <row r="1117" spans="1:11" s="8" customFormat="1" ht="18" hidden="1">
      <c r="A1117" s="8" t="str">
        <f t="shared" si="72"/>
        <v>b</v>
      </c>
      <c r="B1117" s="19" t="s">
        <v>5</v>
      </c>
      <c r="C1117" s="20" t="s">
        <v>7</v>
      </c>
      <c r="D1117" s="24">
        <f t="shared" si="74"/>
        <v>0</v>
      </c>
      <c r="E1117" s="24">
        <f t="shared" si="74"/>
        <v>0</v>
      </c>
      <c r="F1117" s="25">
        <f t="shared" si="74"/>
        <v>0</v>
      </c>
      <c r="G1117" s="25">
        <f t="shared" si="74"/>
        <v>0</v>
      </c>
      <c r="H1117" s="26">
        <f t="shared" si="73"/>
        <v>0</v>
      </c>
      <c r="I1117" s="26">
        <f t="shared" si="71"/>
        <v>0</v>
      </c>
      <c r="K1117" s="13"/>
    </row>
    <row r="1118" spans="1:11" s="8" customFormat="1" ht="18">
      <c r="A1118" s="8" t="str">
        <f t="shared" si="72"/>
        <v>a</v>
      </c>
      <c r="B1118" s="19" t="s">
        <v>5</v>
      </c>
      <c r="C1118" s="20" t="s">
        <v>8</v>
      </c>
      <c r="D1118" s="21">
        <f t="shared" si="74"/>
        <v>18831</v>
      </c>
      <c r="E1118" s="21">
        <f t="shared" si="74"/>
        <v>19308.999</v>
      </c>
      <c r="F1118" s="22">
        <f t="shared" si="74"/>
        <v>9427.8989999999994</v>
      </c>
      <c r="G1118" s="22">
        <f t="shared" si="74"/>
        <v>8207.7101399999992</v>
      </c>
      <c r="H1118" s="23">
        <f t="shared" si="73"/>
        <v>0.87057679977267466</v>
      </c>
      <c r="I1118" s="23">
        <f t="shared" si="71"/>
        <v>0.4250717574743258</v>
      </c>
      <c r="K1118" s="13"/>
    </row>
    <row r="1119" spans="1:11" s="8" customFormat="1" ht="18" hidden="1">
      <c r="A1119" s="8" t="str">
        <f t="shared" si="72"/>
        <v>b</v>
      </c>
      <c r="B1119" s="19" t="s">
        <v>5</v>
      </c>
      <c r="C1119" s="20" t="s">
        <v>9</v>
      </c>
      <c r="D1119" s="24">
        <f t="shared" si="74"/>
        <v>0</v>
      </c>
      <c r="E1119" s="24">
        <f t="shared" si="74"/>
        <v>0</v>
      </c>
      <c r="F1119" s="25">
        <f t="shared" si="74"/>
        <v>0</v>
      </c>
      <c r="G1119" s="25">
        <f t="shared" si="74"/>
        <v>0</v>
      </c>
      <c r="H1119" s="26">
        <f t="shared" si="73"/>
        <v>0</v>
      </c>
      <c r="I1119" s="26">
        <f t="shared" si="71"/>
        <v>0</v>
      </c>
      <c r="K1119" s="13"/>
    </row>
    <row r="1120" spans="1:11" s="8" customFormat="1" ht="18" hidden="1">
      <c r="A1120" s="8" t="str">
        <f t="shared" si="72"/>
        <v>b</v>
      </c>
      <c r="B1120" s="19" t="s">
        <v>5</v>
      </c>
      <c r="C1120" s="20" t="s">
        <v>10</v>
      </c>
      <c r="D1120" s="24">
        <f t="shared" si="74"/>
        <v>0</v>
      </c>
      <c r="E1120" s="24">
        <f t="shared" si="74"/>
        <v>0</v>
      </c>
      <c r="F1120" s="25">
        <f t="shared" si="74"/>
        <v>0</v>
      </c>
      <c r="G1120" s="25">
        <f t="shared" si="74"/>
        <v>0</v>
      </c>
      <c r="H1120" s="26">
        <f t="shared" si="73"/>
        <v>0</v>
      </c>
      <c r="I1120" s="26">
        <f t="shared" si="71"/>
        <v>0</v>
      </c>
      <c r="K1120" s="13"/>
    </row>
    <row r="1121" spans="1:11" s="8" customFormat="1" ht="18" hidden="1">
      <c r="A1121" s="8" t="str">
        <f t="shared" si="72"/>
        <v>b</v>
      </c>
      <c r="B1121" s="19" t="s">
        <v>5</v>
      </c>
      <c r="C1121" s="20" t="s">
        <v>11</v>
      </c>
      <c r="D1121" s="24">
        <f t="shared" si="74"/>
        <v>0</v>
      </c>
      <c r="E1121" s="24">
        <f t="shared" si="74"/>
        <v>0</v>
      </c>
      <c r="F1121" s="25">
        <f t="shared" si="74"/>
        <v>0</v>
      </c>
      <c r="G1121" s="25">
        <f t="shared" si="74"/>
        <v>0</v>
      </c>
      <c r="H1121" s="26">
        <f t="shared" si="73"/>
        <v>0</v>
      </c>
      <c r="I1121" s="26">
        <f t="shared" si="71"/>
        <v>0</v>
      </c>
      <c r="K1121" s="13"/>
    </row>
    <row r="1122" spans="1:11" s="8" customFormat="1" ht="18">
      <c r="A1122" s="8" t="str">
        <f t="shared" si="72"/>
        <v>a</v>
      </c>
      <c r="B1122" s="19" t="s">
        <v>5</v>
      </c>
      <c r="C1122" s="20" t="s">
        <v>12</v>
      </c>
      <c r="D1122" s="21">
        <f t="shared" si="74"/>
        <v>10504</v>
      </c>
      <c r="E1122" s="21">
        <f t="shared" si="74"/>
        <v>10434</v>
      </c>
      <c r="F1122" s="22">
        <f t="shared" si="74"/>
        <v>5848.4</v>
      </c>
      <c r="G1122" s="22">
        <f t="shared" si="74"/>
        <v>5832.0736299999999</v>
      </c>
      <c r="H1122" s="23">
        <f t="shared" si="73"/>
        <v>0.99720840400793387</v>
      </c>
      <c r="I1122" s="23">
        <f t="shared" si="71"/>
        <v>0.55894897738163696</v>
      </c>
      <c r="K1122" s="13"/>
    </row>
    <row r="1123" spans="1:11" s="8" customFormat="1" ht="18">
      <c r="A1123" s="8" t="str">
        <f t="shared" si="72"/>
        <v>a</v>
      </c>
      <c r="B1123" s="19" t="s">
        <v>5</v>
      </c>
      <c r="C1123" s="20" t="s">
        <v>13</v>
      </c>
      <c r="D1123" s="21">
        <f t="shared" si="74"/>
        <v>665</v>
      </c>
      <c r="E1123" s="21">
        <f t="shared" si="74"/>
        <v>281.28800000000001</v>
      </c>
      <c r="F1123" s="22">
        <f t="shared" si="74"/>
        <v>57.7</v>
      </c>
      <c r="G1123" s="22">
        <f t="shared" si="74"/>
        <v>57.673960000000001</v>
      </c>
      <c r="H1123" s="23">
        <f t="shared" si="73"/>
        <v>0.99954870017331021</v>
      </c>
      <c r="I1123" s="23">
        <f t="shared" si="71"/>
        <v>0.20503526634623589</v>
      </c>
      <c r="K1123" s="13"/>
    </row>
    <row r="1124" spans="1:11" s="8" customFormat="1" ht="30" hidden="1">
      <c r="A1124" s="8" t="str">
        <f t="shared" si="72"/>
        <v>b</v>
      </c>
      <c r="B1124" s="14" t="s">
        <v>5</v>
      </c>
      <c r="C1124" s="27" t="s">
        <v>14</v>
      </c>
      <c r="D1124" s="28">
        <f t="shared" si="74"/>
        <v>0</v>
      </c>
      <c r="E1124" s="28">
        <f t="shared" si="74"/>
        <v>0</v>
      </c>
      <c r="F1124" s="29">
        <f t="shared" si="74"/>
        <v>0</v>
      </c>
      <c r="G1124" s="29">
        <f t="shared" si="74"/>
        <v>0</v>
      </c>
      <c r="H1124" s="30">
        <f t="shared" si="73"/>
        <v>0</v>
      </c>
      <c r="I1124" s="30">
        <f t="shared" si="71"/>
        <v>0</v>
      </c>
      <c r="K1124" s="13"/>
    </row>
    <row r="1125" spans="1:11" s="8" customFormat="1" hidden="1">
      <c r="A1125" s="8" t="str">
        <f t="shared" si="72"/>
        <v>b</v>
      </c>
      <c r="B1125" s="14" t="s">
        <v>5</v>
      </c>
      <c r="C1125" s="27" t="s">
        <v>15</v>
      </c>
      <c r="D1125" s="28">
        <f t="shared" si="74"/>
        <v>0</v>
      </c>
      <c r="E1125" s="28">
        <f t="shared" si="74"/>
        <v>0</v>
      </c>
      <c r="F1125" s="29">
        <f t="shared" si="74"/>
        <v>0</v>
      </c>
      <c r="G1125" s="29">
        <f t="shared" si="74"/>
        <v>0</v>
      </c>
      <c r="H1125" s="30">
        <f t="shared" si="73"/>
        <v>0</v>
      </c>
      <c r="I1125" s="30">
        <f t="shared" si="71"/>
        <v>0</v>
      </c>
      <c r="K1125" s="13"/>
    </row>
    <row r="1126" spans="1:11" s="8" customFormat="1" ht="18.75" thickBot="1">
      <c r="A1126" s="8" t="str">
        <f t="shared" si="72"/>
        <v>a</v>
      </c>
      <c r="B1126" s="31" t="s">
        <v>5</v>
      </c>
      <c r="C1126" s="32" t="s">
        <v>16</v>
      </c>
      <c r="D1126" s="33">
        <f t="shared" si="74"/>
        <v>0</v>
      </c>
      <c r="E1126" s="33">
        <f t="shared" si="74"/>
        <v>103.224</v>
      </c>
      <c r="F1126" s="34">
        <f t="shared" si="74"/>
        <v>103.224</v>
      </c>
      <c r="G1126" s="34">
        <f t="shared" si="74"/>
        <v>103.22309</v>
      </c>
      <c r="H1126" s="35">
        <f t="shared" si="73"/>
        <v>0.99999118422072386</v>
      </c>
      <c r="I1126" s="35">
        <f t="shared" si="71"/>
        <v>0.99999118422072386</v>
      </c>
      <c r="K1126" s="13"/>
    </row>
    <row r="1127" spans="1:11" s="8" customFormat="1" ht="48.75" thickTop="1" thickBot="1">
      <c r="A1127" s="8" t="str">
        <f t="shared" si="72"/>
        <v>a</v>
      </c>
      <c r="B1127" s="9" t="s">
        <v>204</v>
      </c>
      <c r="C1127" s="44" t="s">
        <v>205</v>
      </c>
      <c r="D1127" s="10">
        <f>D1128+D1136+D1137+D1138</f>
        <v>9277</v>
      </c>
      <c r="E1127" s="10">
        <f>E1128+E1136+E1137+E1138</f>
        <v>9277</v>
      </c>
      <c r="F1127" s="11">
        <f>F1128+F1136+F1137+F1138</f>
        <v>5305</v>
      </c>
      <c r="G1127" s="11">
        <f>G1128+G1136+G1137+G1138</f>
        <v>5304.9089999999997</v>
      </c>
      <c r="H1127" s="12">
        <f t="shared" si="73"/>
        <v>0.99998284637134771</v>
      </c>
      <c r="I1127" s="12">
        <f t="shared" si="71"/>
        <v>0.57183453702705611</v>
      </c>
      <c r="K1127" s="13"/>
    </row>
    <row r="1128" spans="1:11" s="8" customFormat="1" ht="18.75" thickTop="1">
      <c r="A1128" s="8" t="str">
        <f t="shared" si="72"/>
        <v>a</v>
      </c>
      <c r="B1128" s="14" t="s">
        <v>5</v>
      </c>
      <c r="C1128" s="15" t="s">
        <v>6</v>
      </c>
      <c r="D1128" s="16">
        <f>D1129+D1130+D1131+D1132+D1133+D1134+D1135</f>
        <v>9277</v>
      </c>
      <c r="E1128" s="16">
        <f>E1129+E1130+E1131+E1132+E1133+E1134+E1135</f>
        <v>9277</v>
      </c>
      <c r="F1128" s="17">
        <f>F1129+F1130+F1131+F1132+F1133+F1134+F1135</f>
        <v>5305</v>
      </c>
      <c r="G1128" s="17">
        <f>G1129+G1130+G1131+G1132+G1133+G1134+G1135</f>
        <v>5304.9089999999997</v>
      </c>
      <c r="H1128" s="18">
        <f t="shared" si="73"/>
        <v>0.99998284637134771</v>
      </c>
      <c r="I1128" s="18">
        <f t="shared" si="71"/>
        <v>0.57183453702705611</v>
      </c>
      <c r="K1128" s="13"/>
    </row>
    <row r="1129" spans="1:11" s="8" customFormat="1" ht="18" hidden="1">
      <c r="A1129" s="8" t="str">
        <f t="shared" si="72"/>
        <v>b</v>
      </c>
      <c r="B1129" s="19" t="s">
        <v>5</v>
      </c>
      <c r="C1129" s="20" t="s">
        <v>7</v>
      </c>
      <c r="D1129" s="24">
        <v>0</v>
      </c>
      <c r="E1129" s="24">
        <v>0</v>
      </c>
      <c r="F1129" s="25">
        <v>0</v>
      </c>
      <c r="G1129" s="25">
        <v>0</v>
      </c>
      <c r="H1129" s="26">
        <f t="shared" si="73"/>
        <v>0</v>
      </c>
      <c r="I1129" s="26">
        <f t="shared" si="71"/>
        <v>0</v>
      </c>
      <c r="K1129" s="13"/>
    </row>
    <row r="1130" spans="1:11" s="8" customFormat="1" ht="18" hidden="1">
      <c r="A1130" s="8" t="str">
        <f t="shared" si="72"/>
        <v>b</v>
      </c>
      <c r="B1130" s="19" t="s">
        <v>5</v>
      </c>
      <c r="C1130" s="20" t="s">
        <v>8</v>
      </c>
      <c r="D1130" s="24">
        <v>0</v>
      </c>
      <c r="E1130" s="24">
        <v>0</v>
      </c>
      <c r="F1130" s="25">
        <v>0</v>
      </c>
      <c r="G1130" s="25">
        <v>0</v>
      </c>
      <c r="H1130" s="26">
        <f t="shared" si="73"/>
        <v>0</v>
      </c>
      <c r="I1130" s="26">
        <f t="shared" si="71"/>
        <v>0</v>
      </c>
      <c r="K1130" s="13"/>
    </row>
    <row r="1131" spans="1:11" s="8" customFormat="1" ht="18" hidden="1">
      <c r="A1131" s="8" t="str">
        <f t="shared" si="72"/>
        <v>b</v>
      </c>
      <c r="B1131" s="19" t="s">
        <v>5</v>
      </c>
      <c r="C1131" s="20" t="s">
        <v>9</v>
      </c>
      <c r="D1131" s="24">
        <v>0</v>
      </c>
      <c r="E1131" s="24">
        <v>0</v>
      </c>
      <c r="F1131" s="25">
        <v>0</v>
      </c>
      <c r="G1131" s="25">
        <v>0</v>
      </c>
      <c r="H1131" s="26">
        <f t="shared" si="73"/>
        <v>0</v>
      </c>
      <c r="I1131" s="26">
        <f t="shared" si="71"/>
        <v>0</v>
      </c>
      <c r="K1131" s="13"/>
    </row>
    <row r="1132" spans="1:11" s="8" customFormat="1" ht="18" hidden="1">
      <c r="A1132" s="8" t="str">
        <f t="shared" si="72"/>
        <v>b</v>
      </c>
      <c r="B1132" s="19" t="s">
        <v>5</v>
      </c>
      <c r="C1132" s="20" t="s">
        <v>10</v>
      </c>
      <c r="D1132" s="24">
        <v>0</v>
      </c>
      <c r="E1132" s="24">
        <v>0</v>
      </c>
      <c r="F1132" s="25">
        <v>0</v>
      </c>
      <c r="G1132" s="25">
        <v>0</v>
      </c>
      <c r="H1132" s="26">
        <f t="shared" si="73"/>
        <v>0</v>
      </c>
      <c r="I1132" s="26">
        <f t="shared" si="71"/>
        <v>0</v>
      </c>
      <c r="K1132" s="13"/>
    </row>
    <row r="1133" spans="1:11" s="8" customFormat="1" ht="18" hidden="1">
      <c r="A1133" s="8" t="str">
        <f t="shared" si="72"/>
        <v>b</v>
      </c>
      <c r="B1133" s="19" t="s">
        <v>5</v>
      </c>
      <c r="C1133" s="20" t="s">
        <v>11</v>
      </c>
      <c r="D1133" s="24">
        <v>0</v>
      </c>
      <c r="E1133" s="24">
        <v>0</v>
      </c>
      <c r="F1133" s="25">
        <v>0</v>
      </c>
      <c r="G1133" s="25">
        <v>0</v>
      </c>
      <c r="H1133" s="26">
        <f t="shared" si="73"/>
        <v>0</v>
      </c>
      <c r="I1133" s="26">
        <f t="shared" si="71"/>
        <v>0</v>
      </c>
      <c r="K1133" s="13"/>
    </row>
    <row r="1134" spans="1:11" s="8" customFormat="1" ht="18.75" thickBot="1">
      <c r="A1134" s="8" t="str">
        <f t="shared" si="72"/>
        <v>a</v>
      </c>
      <c r="B1134" s="19" t="s">
        <v>5</v>
      </c>
      <c r="C1134" s="20" t="s">
        <v>12</v>
      </c>
      <c r="D1134" s="21">
        <v>9277</v>
      </c>
      <c r="E1134" s="21">
        <v>9277</v>
      </c>
      <c r="F1134" s="22">
        <v>5305</v>
      </c>
      <c r="G1134" s="22">
        <v>5304.9089999999997</v>
      </c>
      <c r="H1134" s="23">
        <f t="shared" si="73"/>
        <v>0.99998284637134771</v>
      </c>
      <c r="I1134" s="23">
        <f t="shared" si="71"/>
        <v>0.57183453702705611</v>
      </c>
      <c r="K1134" s="13"/>
    </row>
    <row r="1135" spans="1:11" s="8" customFormat="1" ht="18.75" hidden="1" thickBot="1">
      <c r="A1135" s="8" t="str">
        <f t="shared" si="72"/>
        <v>b</v>
      </c>
      <c r="B1135" s="19" t="s">
        <v>5</v>
      </c>
      <c r="C1135" s="20" t="s">
        <v>13</v>
      </c>
      <c r="D1135" s="24">
        <v>0</v>
      </c>
      <c r="E1135" s="24">
        <v>0</v>
      </c>
      <c r="F1135" s="25">
        <v>0</v>
      </c>
      <c r="G1135" s="25">
        <v>0</v>
      </c>
      <c r="H1135" s="26">
        <f t="shared" si="73"/>
        <v>0</v>
      </c>
      <c r="I1135" s="26">
        <f t="shared" si="71"/>
        <v>0</v>
      </c>
      <c r="K1135" s="13"/>
    </row>
    <row r="1136" spans="1:11" s="8" customFormat="1" ht="30.75" hidden="1" thickBot="1">
      <c r="A1136" s="8" t="str">
        <f t="shared" si="72"/>
        <v>b</v>
      </c>
      <c r="B1136" s="14" t="s">
        <v>5</v>
      </c>
      <c r="C1136" s="27" t="s">
        <v>14</v>
      </c>
      <c r="D1136" s="28">
        <v>0</v>
      </c>
      <c r="E1136" s="28">
        <v>0</v>
      </c>
      <c r="F1136" s="29">
        <v>0</v>
      </c>
      <c r="G1136" s="29">
        <v>0</v>
      </c>
      <c r="H1136" s="30">
        <f t="shared" si="73"/>
        <v>0</v>
      </c>
      <c r="I1136" s="30">
        <f t="shared" si="71"/>
        <v>0</v>
      </c>
      <c r="K1136" s="13"/>
    </row>
    <row r="1137" spans="1:11" s="8" customFormat="1" ht="15.75" hidden="1" thickBot="1">
      <c r="A1137" s="8" t="str">
        <f t="shared" si="72"/>
        <v>b</v>
      </c>
      <c r="B1137" s="14" t="s">
        <v>5</v>
      </c>
      <c r="C1137" s="27" t="s">
        <v>15</v>
      </c>
      <c r="D1137" s="28">
        <v>0</v>
      </c>
      <c r="E1137" s="28">
        <v>0</v>
      </c>
      <c r="F1137" s="29">
        <v>0</v>
      </c>
      <c r="G1137" s="29">
        <v>0</v>
      </c>
      <c r="H1137" s="30">
        <f t="shared" si="73"/>
        <v>0</v>
      </c>
      <c r="I1137" s="30">
        <f t="shared" si="71"/>
        <v>0</v>
      </c>
      <c r="K1137" s="13"/>
    </row>
    <row r="1138" spans="1:11" s="8" customFormat="1" ht="15.75" hidden="1" thickBot="1">
      <c r="A1138" s="8" t="str">
        <f t="shared" si="72"/>
        <v>b</v>
      </c>
      <c r="B1138" s="31" t="s">
        <v>5</v>
      </c>
      <c r="C1138" s="40" t="s">
        <v>16</v>
      </c>
      <c r="D1138" s="41">
        <v>0</v>
      </c>
      <c r="E1138" s="41">
        <v>0</v>
      </c>
      <c r="F1138" s="42">
        <v>0</v>
      </c>
      <c r="G1138" s="42">
        <v>0</v>
      </c>
      <c r="H1138" s="43">
        <f t="shared" si="73"/>
        <v>0</v>
      </c>
      <c r="I1138" s="43">
        <f t="shared" si="71"/>
        <v>0</v>
      </c>
      <c r="K1138" s="13"/>
    </row>
    <row r="1139" spans="1:11" s="8" customFormat="1" ht="33" thickTop="1" thickBot="1">
      <c r="A1139" s="8" t="str">
        <f t="shared" si="72"/>
        <v>a</v>
      </c>
      <c r="B1139" s="9" t="s">
        <v>206</v>
      </c>
      <c r="C1139" s="44" t="s">
        <v>207</v>
      </c>
      <c r="D1139" s="10">
        <f>D1140+D1148+D1149+D1150</f>
        <v>20723</v>
      </c>
      <c r="E1139" s="10">
        <f>E1140+E1148+E1149+E1150</f>
        <v>20850.510999999999</v>
      </c>
      <c r="F1139" s="11">
        <f>F1140+F1148+F1149+F1150</f>
        <v>10132.223</v>
      </c>
      <c r="G1139" s="11">
        <f>G1140+G1148+G1149+G1150</f>
        <v>8895.7718199999981</v>
      </c>
      <c r="H1139" s="12">
        <f t="shared" si="73"/>
        <v>0.8779684201581428</v>
      </c>
      <c r="I1139" s="12">
        <f t="shared" si="71"/>
        <v>0.42664526639179245</v>
      </c>
      <c r="K1139" s="13"/>
    </row>
    <row r="1140" spans="1:11" s="8" customFormat="1" ht="18.75" thickTop="1">
      <c r="A1140" s="8" t="str">
        <f t="shared" si="72"/>
        <v>a</v>
      </c>
      <c r="B1140" s="14" t="s">
        <v>5</v>
      </c>
      <c r="C1140" s="15" t="s">
        <v>6</v>
      </c>
      <c r="D1140" s="16">
        <f>D1141+D1142+D1143+D1144+D1145+D1146+D1147</f>
        <v>20723</v>
      </c>
      <c r="E1140" s="16">
        <f>E1141+E1142+E1143+E1144+E1145+E1146+E1147</f>
        <v>20747.287</v>
      </c>
      <c r="F1140" s="17">
        <f>F1141+F1142+F1143+F1144+F1145+F1146+F1147</f>
        <v>10028.999</v>
      </c>
      <c r="G1140" s="17">
        <f>G1141+G1142+G1143+G1144+G1145+G1146+G1147</f>
        <v>8792.5487299999986</v>
      </c>
      <c r="H1140" s="18">
        <f t="shared" si="73"/>
        <v>0.87671249443738097</v>
      </c>
      <c r="I1140" s="18">
        <f t="shared" si="71"/>
        <v>0.42379269781152584</v>
      </c>
      <c r="K1140" s="13"/>
    </row>
    <row r="1141" spans="1:11" s="8" customFormat="1" ht="18" hidden="1">
      <c r="A1141" s="8" t="str">
        <f t="shared" si="72"/>
        <v>b</v>
      </c>
      <c r="B1141" s="19" t="s">
        <v>5</v>
      </c>
      <c r="C1141" s="20" t="s">
        <v>7</v>
      </c>
      <c r="D1141" s="24">
        <v>0</v>
      </c>
      <c r="E1141" s="24">
        <v>0</v>
      </c>
      <c r="F1141" s="25">
        <v>0</v>
      </c>
      <c r="G1141" s="25">
        <v>0</v>
      </c>
      <c r="H1141" s="26">
        <f t="shared" si="73"/>
        <v>0</v>
      </c>
      <c r="I1141" s="26">
        <f t="shared" si="71"/>
        <v>0</v>
      </c>
      <c r="K1141" s="13"/>
    </row>
    <row r="1142" spans="1:11" s="8" customFormat="1" ht="18">
      <c r="A1142" s="8" t="str">
        <f t="shared" si="72"/>
        <v>a</v>
      </c>
      <c r="B1142" s="19" t="s">
        <v>5</v>
      </c>
      <c r="C1142" s="20" t="s">
        <v>8</v>
      </c>
      <c r="D1142" s="21">
        <v>18831</v>
      </c>
      <c r="E1142" s="21">
        <v>19308.999</v>
      </c>
      <c r="F1142" s="22">
        <v>9427.8989999999994</v>
      </c>
      <c r="G1142" s="22">
        <v>8207.7101399999992</v>
      </c>
      <c r="H1142" s="23">
        <f t="shared" si="73"/>
        <v>0.87057679977267466</v>
      </c>
      <c r="I1142" s="23">
        <f t="shared" si="71"/>
        <v>0.4250717574743258</v>
      </c>
      <c r="K1142" s="13"/>
    </row>
    <row r="1143" spans="1:11" s="8" customFormat="1" ht="18" hidden="1">
      <c r="A1143" s="8" t="str">
        <f t="shared" si="72"/>
        <v>b</v>
      </c>
      <c r="B1143" s="19" t="s">
        <v>5</v>
      </c>
      <c r="C1143" s="20" t="s">
        <v>9</v>
      </c>
      <c r="D1143" s="24">
        <v>0</v>
      </c>
      <c r="E1143" s="24">
        <v>0</v>
      </c>
      <c r="F1143" s="25">
        <v>0</v>
      </c>
      <c r="G1143" s="25">
        <v>0</v>
      </c>
      <c r="H1143" s="26">
        <f t="shared" si="73"/>
        <v>0</v>
      </c>
      <c r="I1143" s="26">
        <f t="shared" si="71"/>
        <v>0</v>
      </c>
      <c r="K1143" s="13"/>
    </row>
    <row r="1144" spans="1:11" s="8" customFormat="1" ht="18" hidden="1">
      <c r="A1144" s="8" t="str">
        <f t="shared" si="72"/>
        <v>b</v>
      </c>
      <c r="B1144" s="19" t="s">
        <v>5</v>
      </c>
      <c r="C1144" s="20" t="s">
        <v>10</v>
      </c>
      <c r="D1144" s="24">
        <v>0</v>
      </c>
      <c r="E1144" s="24">
        <v>0</v>
      </c>
      <c r="F1144" s="25">
        <v>0</v>
      </c>
      <c r="G1144" s="25">
        <v>0</v>
      </c>
      <c r="H1144" s="26">
        <f t="shared" si="73"/>
        <v>0</v>
      </c>
      <c r="I1144" s="26">
        <f t="shared" si="71"/>
        <v>0</v>
      </c>
      <c r="K1144" s="13"/>
    </row>
    <row r="1145" spans="1:11" s="8" customFormat="1" ht="18" hidden="1">
      <c r="A1145" s="8" t="str">
        <f t="shared" si="72"/>
        <v>b</v>
      </c>
      <c r="B1145" s="19" t="s">
        <v>5</v>
      </c>
      <c r="C1145" s="20" t="s">
        <v>11</v>
      </c>
      <c r="D1145" s="24">
        <v>0</v>
      </c>
      <c r="E1145" s="24">
        <v>0</v>
      </c>
      <c r="F1145" s="25">
        <v>0</v>
      </c>
      <c r="G1145" s="25">
        <v>0</v>
      </c>
      <c r="H1145" s="26">
        <f t="shared" si="73"/>
        <v>0</v>
      </c>
      <c r="I1145" s="26">
        <f t="shared" si="71"/>
        <v>0</v>
      </c>
      <c r="K1145" s="13"/>
    </row>
    <row r="1146" spans="1:11" s="8" customFormat="1" ht="18">
      <c r="A1146" s="8" t="str">
        <f t="shared" si="72"/>
        <v>a</v>
      </c>
      <c r="B1146" s="19" t="s">
        <v>5</v>
      </c>
      <c r="C1146" s="20" t="s">
        <v>12</v>
      </c>
      <c r="D1146" s="21">
        <v>1227</v>
      </c>
      <c r="E1146" s="21">
        <v>1157</v>
      </c>
      <c r="F1146" s="22">
        <v>543.4</v>
      </c>
      <c r="G1146" s="22">
        <v>527.16462999999999</v>
      </c>
      <c r="H1146" s="23">
        <f t="shared" si="73"/>
        <v>0.97012261685682744</v>
      </c>
      <c r="I1146" s="23">
        <f t="shared" si="71"/>
        <v>0.45563062229904927</v>
      </c>
      <c r="K1146" s="13"/>
    </row>
    <row r="1147" spans="1:11" s="8" customFormat="1" ht="18">
      <c r="A1147" s="8" t="str">
        <f t="shared" si="72"/>
        <v>a</v>
      </c>
      <c r="B1147" s="19" t="s">
        <v>5</v>
      </c>
      <c r="C1147" s="20" t="s">
        <v>13</v>
      </c>
      <c r="D1147" s="21">
        <v>665</v>
      </c>
      <c r="E1147" s="21">
        <v>281.28800000000001</v>
      </c>
      <c r="F1147" s="22">
        <v>57.7</v>
      </c>
      <c r="G1147" s="22">
        <v>57.673960000000001</v>
      </c>
      <c r="H1147" s="23">
        <f t="shared" si="73"/>
        <v>0.99954870017331021</v>
      </c>
      <c r="I1147" s="23">
        <f t="shared" si="71"/>
        <v>0.20503526634623589</v>
      </c>
      <c r="K1147" s="13"/>
    </row>
    <row r="1148" spans="1:11" s="8" customFormat="1" ht="30" hidden="1">
      <c r="A1148" s="8" t="str">
        <f t="shared" si="72"/>
        <v>b</v>
      </c>
      <c r="B1148" s="14" t="s">
        <v>5</v>
      </c>
      <c r="C1148" s="27" t="s">
        <v>14</v>
      </c>
      <c r="D1148" s="28">
        <v>0</v>
      </c>
      <c r="E1148" s="28">
        <v>0</v>
      </c>
      <c r="F1148" s="29">
        <v>0</v>
      </c>
      <c r="G1148" s="29">
        <v>0</v>
      </c>
      <c r="H1148" s="30">
        <f t="shared" si="73"/>
        <v>0</v>
      </c>
      <c r="I1148" s="30">
        <f t="shared" si="71"/>
        <v>0</v>
      </c>
      <c r="K1148" s="13"/>
    </row>
    <row r="1149" spans="1:11" s="8" customFormat="1" hidden="1">
      <c r="A1149" s="8" t="str">
        <f t="shared" si="72"/>
        <v>b</v>
      </c>
      <c r="B1149" s="14" t="s">
        <v>5</v>
      </c>
      <c r="C1149" s="27" t="s">
        <v>15</v>
      </c>
      <c r="D1149" s="28">
        <v>0</v>
      </c>
      <c r="E1149" s="28">
        <v>0</v>
      </c>
      <c r="F1149" s="29">
        <v>0</v>
      </c>
      <c r="G1149" s="29">
        <v>0</v>
      </c>
      <c r="H1149" s="30">
        <f t="shared" si="73"/>
        <v>0</v>
      </c>
      <c r="I1149" s="30">
        <f t="shared" si="71"/>
        <v>0</v>
      </c>
      <c r="K1149" s="13"/>
    </row>
    <row r="1150" spans="1:11" s="8" customFormat="1" ht="18.75" thickBot="1">
      <c r="A1150" s="8" t="str">
        <f t="shared" si="72"/>
        <v>a</v>
      </c>
      <c r="B1150" s="31" t="s">
        <v>5</v>
      </c>
      <c r="C1150" s="32" t="s">
        <v>16</v>
      </c>
      <c r="D1150" s="33">
        <v>0</v>
      </c>
      <c r="E1150" s="33">
        <v>103.224</v>
      </c>
      <c r="F1150" s="34">
        <v>103.224</v>
      </c>
      <c r="G1150" s="34">
        <v>103.22309</v>
      </c>
      <c r="H1150" s="35">
        <f t="shared" si="73"/>
        <v>0.99999118422072386</v>
      </c>
      <c r="I1150" s="35">
        <f t="shared" si="71"/>
        <v>0.99999118422072386</v>
      </c>
      <c r="K1150" s="13"/>
    </row>
    <row r="1151" spans="1:11" s="8" customFormat="1" ht="17.25" thickTop="1" thickBot="1">
      <c r="A1151" s="8" t="str">
        <f t="shared" si="72"/>
        <v>a</v>
      </c>
      <c r="B1151" s="9" t="s">
        <v>208</v>
      </c>
      <c r="C1151" s="44" t="s">
        <v>209</v>
      </c>
      <c r="D1151" s="10">
        <f>D1152+D1160+D1161+D1162</f>
        <v>25334</v>
      </c>
      <c r="E1151" s="10">
        <f>E1152+E1160+E1161+E1162</f>
        <v>25334</v>
      </c>
      <c r="F1151" s="11">
        <f>F1152+F1160+F1161+F1162</f>
        <v>11566</v>
      </c>
      <c r="G1151" s="11">
        <f>G1152+G1160+G1161+G1162</f>
        <v>11565.99987</v>
      </c>
      <c r="H1151" s="12">
        <f t="shared" si="73"/>
        <v>0.99999998876015905</v>
      </c>
      <c r="I1151" s="12">
        <f t="shared" si="71"/>
        <v>0.456540612220731</v>
      </c>
      <c r="K1151" s="13"/>
    </row>
    <row r="1152" spans="1:11" s="8" customFormat="1" ht="18.75" thickTop="1">
      <c r="A1152" s="8" t="str">
        <f t="shared" si="72"/>
        <v>a</v>
      </c>
      <c r="B1152" s="14" t="s">
        <v>5</v>
      </c>
      <c r="C1152" s="15" t="s">
        <v>6</v>
      </c>
      <c r="D1152" s="16">
        <f>D1153+D1154+D1155+D1156+D1157+D1158+D1159</f>
        <v>25334</v>
      </c>
      <c r="E1152" s="16">
        <f>E1153+E1154+E1155+E1156+E1157+E1158+E1159</f>
        <v>25334</v>
      </c>
      <c r="F1152" s="17">
        <f>F1153+F1154+F1155+F1156+F1157+F1158+F1159</f>
        <v>11566</v>
      </c>
      <c r="G1152" s="17">
        <f>G1153+G1154+G1155+G1156+G1157+G1158+G1159</f>
        <v>11565.99987</v>
      </c>
      <c r="H1152" s="18">
        <f t="shared" si="73"/>
        <v>0.99999998876015905</v>
      </c>
      <c r="I1152" s="18">
        <f t="shared" si="71"/>
        <v>0.456540612220731</v>
      </c>
      <c r="K1152" s="13"/>
    </row>
    <row r="1153" spans="1:11" s="8" customFormat="1" ht="18" hidden="1">
      <c r="A1153" s="8" t="str">
        <f t="shared" si="72"/>
        <v>b</v>
      </c>
      <c r="B1153" s="19" t="s">
        <v>5</v>
      </c>
      <c r="C1153" s="20" t="s">
        <v>7</v>
      </c>
      <c r="D1153" s="24">
        <v>0</v>
      </c>
      <c r="E1153" s="24">
        <v>0</v>
      </c>
      <c r="F1153" s="25">
        <v>0</v>
      </c>
      <c r="G1153" s="25">
        <v>0</v>
      </c>
      <c r="H1153" s="26">
        <f t="shared" si="73"/>
        <v>0</v>
      </c>
      <c r="I1153" s="26">
        <f t="shared" si="71"/>
        <v>0</v>
      </c>
      <c r="K1153" s="13"/>
    </row>
    <row r="1154" spans="1:11" s="8" customFormat="1" ht="18" hidden="1">
      <c r="A1154" s="8" t="str">
        <f t="shared" si="72"/>
        <v>b</v>
      </c>
      <c r="B1154" s="19" t="s">
        <v>5</v>
      </c>
      <c r="C1154" s="20" t="s">
        <v>8</v>
      </c>
      <c r="D1154" s="24">
        <v>0</v>
      </c>
      <c r="E1154" s="24">
        <v>0</v>
      </c>
      <c r="F1154" s="25">
        <v>0</v>
      </c>
      <c r="G1154" s="25">
        <v>0</v>
      </c>
      <c r="H1154" s="26">
        <f t="shared" si="73"/>
        <v>0</v>
      </c>
      <c r="I1154" s="26">
        <f t="shared" si="71"/>
        <v>0</v>
      </c>
      <c r="K1154" s="13"/>
    </row>
    <row r="1155" spans="1:11" s="8" customFormat="1" ht="18" hidden="1">
      <c r="A1155" s="8" t="str">
        <f t="shared" si="72"/>
        <v>b</v>
      </c>
      <c r="B1155" s="19" t="s">
        <v>5</v>
      </c>
      <c r="C1155" s="20" t="s">
        <v>9</v>
      </c>
      <c r="D1155" s="24">
        <v>0</v>
      </c>
      <c r="E1155" s="24">
        <v>0</v>
      </c>
      <c r="F1155" s="25">
        <v>0</v>
      </c>
      <c r="G1155" s="25">
        <v>0</v>
      </c>
      <c r="H1155" s="26">
        <f t="shared" si="73"/>
        <v>0</v>
      </c>
      <c r="I1155" s="26">
        <f t="shared" ref="I1155:I1219" si="75">IF(OR(E1155="",E1155=0),0,G1155/E1155)</f>
        <v>0</v>
      </c>
      <c r="K1155" s="13"/>
    </row>
    <row r="1156" spans="1:11" s="8" customFormat="1" ht="18" hidden="1">
      <c r="A1156" s="8" t="str">
        <f t="shared" ref="A1156:A1219" si="76">IF((E1156+F1156+G1156)&gt;0,"a","b")</f>
        <v>b</v>
      </c>
      <c r="B1156" s="19" t="s">
        <v>5</v>
      </c>
      <c r="C1156" s="20" t="s">
        <v>10</v>
      </c>
      <c r="D1156" s="24">
        <v>0</v>
      </c>
      <c r="E1156" s="24">
        <v>0</v>
      </c>
      <c r="F1156" s="25">
        <v>0</v>
      </c>
      <c r="G1156" s="25">
        <v>0</v>
      </c>
      <c r="H1156" s="26">
        <f t="shared" ref="H1156:H1219" si="77">IF(OR(F1156="",F1156=0),0,G1156/F1156)</f>
        <v>0</v>
      </c>
      <c r="I1156" s="26">
        <f t="shared" si="75"/>
        <v>0</v>
      </c>
      <c r="K1156" s="13"/>
    </row>
    <row r="1157" spans="1:11" s="8" customFormat="1" ht="18" hidden="1">
      <c r="A1157" s="8" t="str">
        <f t="shared" si="76"/>
        <v>b</v>
      </c>
      <c r="B1157" s="19" t="s">
        <v>5</v>
      </c>
      <c r="C1157" s="20" t="s">
        <v>11</v>
      </c>
      <c r="D1157" s="24">
        <v>0</v>
      </c>
      <c r="E1157" s="24">
        <v>0</v>
      </c>
      <c r="F1157" s="25">
        <v>0</v>
      </c>
      <c r="G1157" s="25">
        <v>0</v>
      </c>
      <c r="H1157" s="26">
        <f t="shared" si="77"/>
        <v>0</v>
      </c>
      <c r="I1157" s="26">
        <f t="shared" si="75"/>
        <v>0</v>
      </c>
      <c r="K1157" s="13"/>
    </row>
    <row r="1158" spans="1:11" s="8" customFormat="1" ht="18.75" thickBot="1">
      <c r="A1158" s="8" t="str">
        <f t="shared" si="76"/>
        <v>a</v>
      </c>
      <c r="B1158" s="19" t="s">
        <v>5</v>
      </c>
      <c r="C1158" s="20" t="s">
        <v>12</v>
      </c>
      <c r="D1158" s="21">
        <v>25334</v>
      </c>
      <c r="E1158" s="21">
        <v>25334</v>
      </c>
      <c r="F1158" s="22">
        <v>11566</v>
      </c>
      <c r="G1158" s="22">
        <v>11565.99987</v>
      </c>
      <c r="H1158" s="23">
        <f t="shared" si="77"/>
        <v>0.99999998876015905</v>
      </c>
      <c r="I1158" s="23">
        <f t="shared" si="75"/>
        <v>0.456540612220731</v>
      </c>
      <c r="K1158" s="13"/>
    </row>
    <row r="1159" spans="1:11" s="8" customFormat="1" ht="18.75" hidden="1" thickBot="1">
      <c r="A1159" s="8" t="str">
        <f t="shared" si="76"/>
        <v>b</v>
      </c>
      <c r="B1159" s="19" t="s">
        <v>5</v>
      </c>
      <c r="C1159" s="20" t="s">
        <v>13</v>
      </c>
      <c r="D1159" s="24">
        <v>0</v>
      </c>
      <c r="E1159" s="24">
        <v>0</v>
      </c>
      <c r="F1159" s="25">
        <v>0</v>
      </c>
      <c r="G1159" s="25">
        <v>0</v>
      </c>
      <c r="H1159" s="26">
        <f t="shared" si="77"/>
        <v>0</v>
      </c>
      <c r="I1159" s="26">
        <f t="shared" si="75"/>
        <v>0</v>
      </c>
      <c r="K1159" s="13"/>
    </row>
    <row r="1160" spans="1:11" s="8" customFormat="1" ht="30.75" hidden="1" thickBot="1">
      <c r="A1160" s="8" t="str">
        <f t="shared" si="76"/>
        <v>b</v>
      </c>
      <c r="B1160" s="14" t="s">
        <v>5</v>
      </c>
      <c r="C1160" s="27" t="s">
        <v>14</v>
      </c>
      <c r="D1160" s="28">
        <v>0</v>
      </c>
      <c r="E1160" s="28">
        <v>0</v>
      </c>
      <c r="F1160" s="29">
        <v>0</v>
      </c>
      <c r="G1160" s="29">
        <v>0</v>
      </c>
      <c r="H1160" s="30">
        <f t="shared" si="77"/>
        <v>0</v>
      </c>
      <c r="I1160" s="30">
        <f t="shared" si="75"/>
        <v>0</v>
      </c>
      <c r="K1160" s="13"/>
    </row>
    <row r="1161" spans="1:11" s="8" customFormat="1" ht="15.75" hidden="1" thickBot="1">
      <c r="A1161" s="8" t="str">
        <f t="shared" si="76"/>
        <v>b</v>
      </c>
      <c r="B1161" s="14" t="s">
        <v>5</v>
      </c>
      <c r="C1161" s="27" t="s">
        <v>15</v>
      </c>
      <c r="D1161" s="28">
        <v>0</v>
      </c>
      <c r="E1161" s="28">
        <v>0</v>
      </c>
      <c r="F1161" s="29">
        <v>0</v>
      </c>
      <c r="G1161" s="29">
        <v>0</v>
      </c>
      <c r="H1161" s="30">
        <f t="shared" si="77"/>
        <v>0</v>
      </c>
      <c r="I1161" s="30">
        <f t="shared" si="75"/>
        <v>0</v>
      </c>
      <c r="K1161" s="13"/>
    </row>
    <row r="1162" spans="1:11" s="8" customFormat="1" ht="15.75" hidden="1" thickBot="1">
      <c r="A1162" s="8" t="str">
        <f t="shared" si="76"/>
        <v>b</v>
      </c>
      <c r="B1162" s="31" t="s">
        <v>5</v>
      </c>
      <c r="C1162" s="40" t="s">
        <v>16</v>
      </c>
      <c r="D1162" s="41">
        <v>0</v>
      </c>
      <c r="E1162" s="41">
        <v>0</v>
      </c>
      <c r="F1162" s="42">
        <v>0</v>
      </c>
      <c r="G1162" s="42">
        <v>0</v>
      </c>
      <c r="H1162" s="43">
        <f t="shared" si="77"/>
        <v>0</v>
      </c>
      <c r="I1162" s="43">
        <f t="shared" si="75"/>
        <v>0</v>
      </c>
      <c r="K1162" s="13"/>
    </row>
    <row r="1163" spans="1:11" s="8" customFormat="1" ht="17.25" thickTop="1" thickBot="1">
      <c r="A1163" s="8" t="str">
        <f t="shared" si="76"/>
        <v>a</v>
      </c>
      <c r="B1163" s="9" t="s">
        <v>210</v>
      </c>
      <c r="C1163" s="44" t="s">
        <v>211</v>
      </c>
      <c r="D1163" s="10">
        <f>D1164+D1172+D1173+D1174</f>
        <v>15000</v>
      </c>
      <c r="E1163" s="10">
        <f>E1164+E1172+E1173+E1174</f>
        <v>15000</v>
      </c>
      <c r="F1163" s="11">
        <f>F1164+F1172+F1173+F1174</f>
        <v>10400</v>
      </c>
      <c r="G1163" s="11">
        <f>G1164+G1172+G1173+G1174</f>
        <v>10399.971170000001</v>
      </c>
      <c r="H1163" s="12">
        <f t="shared" si="77"/>
        <v>0.99999722788461542</v>
      </c>
      <c r="I1163" s="12">
        <f t="shared" si="75"/>
        <v>0.69333141133333342</v>
      </c>
      <c r="K1163" s="13"/>
    </row>
    <row r="1164" spans="1:11" s="8" customFormat="1" ht="18.75" thickTop="1">
      <c r="A1164" s="8" t="str">
        <f t="shared" si="76"/>
        <v>a</v>
      </c>
      <c r="B1164" s="14" t="s">
        <v>5</v>
      </c>
      <c r="C1164" s="15" t="s">
        <v>6</v>
      </c>
      <c r="D1164" s="16">
        <f>D1165+D1166+D1167+D1168+D1169+D1170+D1171</f>
        <v>15000</v>
      </c>
      <c r="E1164" s="16">
        <f>E1165+E1166+E1167+E1168+E1169+E1170+E1171</f>
        <v>15000</v>
      </c>
      <c r="F1164" s="17">
        <f>F1165+F1166+F1167+F1168+F1169+F1170+F1171</f>
        <v>10400</v>
      </c>
      <c r="G1164" s="17">
        <f>G1165+G1166+G1167+G1168+G1169+G1170+G1171</f>
        <v>10399.971170000001</v>
      </c>
      <c r="H1164" s="18">
        <f t="shared" si="77"/>
        <v>0.99999722788461542</v>
      </c>
      <c r="I1164" s="18">
        <f t="shared" si="75"/>
        <v>0.69333141133333342</v>
      </c>
      <c r="K1164" s="13"/>
    </row>
    <row r="1165" spans="1:11" s="8" customFormat="1" ht="18" hidden="1">
      <c r="A1165" s="8" t="str">
        <f t="shared" si="76"/>
        <v>b</v>
      </c>
      <c r="B1165" s="19" t="s">
        <v>5</v>
      </c>
      <c r="C1165" s="20" t="s">
        <v>7</v>
      </c>
      <c r="D1165" s="24">
        <v>0</v>
      </c>
      <c r="E1165" s="24">
        <v>0</v>
      </c>
      <c r="F1165" s="25">
        <v>0</v>
      </c>
      <c r="G1165" s="25">
        <v>0</v>
      </c>
      <c r="H1165" s="26">
        <f t="shared" si="77"/>
        <v>0</v>
      </c>
      <c r="I1165" s="26">
        <f t="shared" si="75"/>
        <v>0</v>
      </c>
      <c r="K1165" s="13"/>
    </row>
    <row r="1166" spans="1:11" s="8" customFormat="1" ht="18" hidden="1">
      <c r="A1166" s="8" t="str">
        <f t="shared" si="76"/>
        <v>b</v>
      </c>
      <c r="B1166" s="19" t="s">
        <v>5</v>
      </c>
      <c r="C1166" s="20" t="s">
        <v>8</v>
      </c>
      <c r="D1166" s="24">
        <v>0</v>
      </c>
      <c r="E1166" s="24">
        <v>0</v>
      </c>
      <c r="F1166" s="25">
        <v>0</v>
      </c>
      <c r="G1166" s="25">
        <v>0</v>
      </c>
      <c r="H1166" s="26">
        <f t="shared" si="77"/>
        <v>0</v>
      </c>
      <c r="I1166" s="26">
        <f t="shared" si="75"/>
        <v>0</v>
      </c>
      <c r="K1166" s="13"/>
    </row>
    <row r="1167" spans="1:11" s="8" customFormat="1" ht="18" hidden="1">
      <c r="A1167" s="8" t="str">
        <f t="shared" si="76"/>
        <v>b</v>
      </c>
      <c r="B1167" s="19" t="s">
        <v>5</v>
      </c>
      <c r="C1167" s="20" t="s">
        <v>9</v>
      </c>
      <c r="D1167" s="24">
        <v>0</v>
      </c>
      <c r="E1167" s="24">
        <v>0</v>
      </c>
      <c r="F1167" s="25">
        <v>0</v>
      </c>
      <c r="G1167" s="25">
        <v>0</v>
      </c>
      <c r="H1167" s="26">
        <f t="shared" si="77"/>
        <v>0</v>
      </c>
      <c r="I1167" s="26">
        <f t="shared" si="75"/>
        <v>0</v>
      </c>
      <c r="K1167" s="13"/>
    </row>
    <row r="1168" spans="1:11" s="8" customFormat="1" ht="18" hidden="1">
      <c r="A1168" s="8" t="str">
        <f t="shared" si="76"/>
        <v>b</v>
      </c>
      <c r="B1168" s="19" t="s">
        <v>5</v>
      </c>
      <c r="C1168" s="20" t="s">
        <v>10</v>
      </c>
      <c r="D1168" s="24">
        <v>0</v>
      </c>
      <c r="E1168" s="24">
        <v>0</v>
      </c>
      <c r="F1168" s="25">
        <v>0</v>
      </c>
      <c r="G1168" s="25">
        <v>0</v>
      </c>
      <c r="H1168" s="26">
        <f t="shared" si="77"/>
        <v>0</v>
      </c>
      <c r="I1168" s="26">
        <f t="shared" si="75"/>
        <v>0</v>
      </c>
      <c r="K1168" s="13"/>
    </row>
    <row r="1169" spans="1:11" s="8" customFormat="1" ht="18" hidden="1">
      <c r="A1169" s="8" t="str">
        <f t="shared" si="76"/>
        <v>b</v>
      </c>
      <c r="B1169" s="19" t="s">
        <v>5</v>
      </c>
      <c r="C1169" s="20" t="s">
        <v>11</v>
      </c>
      <c r="D1169" s="24">
        <v>0</v>
      </c>
      <c r="E1169" s="24">
        <v>0</v>
      </c>
      <c r="F1169" s="25">
        <v>0</v>
      </c>
      <c r="G1169" s="25">
        <v>0</v>
      </c>
      <c r="H1169" s="26">
        <f t="shared" si="77"/>
        <v>0</v>
      </c>
      <c r="I1169" s="26">
        <f t="shared" si="75"/>
        <v>0</v>
      </c>
      <c r="K1169" s="13"/>
    </row>
    <row r="1170" spans="1:11" s="8" customFormat="1" ht="18.75" thickBot="1">
      <c r="A1170" s="8" t="str">
        <f t="shared" si="76"/>
        <v>a</v>
      </c>
      <c r="B1170" s="19" t="s">
        <v>5</v>
      </c>
      <c r="C1170" s="20" t="s">
        <v>12</v>
      </c>
      <c r="D1170" s="21">
        <v>15000</v>
      </c>
      <c r="E1170" s="21">
        <v>15000</v>
      </c>
      <c r="F1170" s="22">
        <v>10400</v>
      </c>
      <c r="G1170" s="22">
        <v>10399.971170000001</v>
      </c>
      <c r="H1170" s="23">
        <f t="shared" si="77"/>
        <v>0.99999722788461542</v>
      </c>
      <c r="I1170" s="23">
        <f t="shared" si="75"/>
        <v>0.69333141133333342</v>
      </c>
      <c r="K1170" s="13"/>
    </row>
    <row r="1171" spans="1:11" s="8" customFormat="1" ht="18.75" hidden="1" thickBot="1">
      <c r="A1171" s="8" t="str">
        <f t="shared" si="76"/>
        <v>b</v>
      </c>
      <c r="B1171" s="19" t="s">
        <v>5</v>
      </c>
      <c r="C1171" s="20" t="s">
        <v>13</v>
      </c>
      <c r="D1171" s="24">
        <v>0</v>
      </c>
      <c r="E1171" s="24">
        <v>0</v>
      </c>
      <c r="F1171" s="25">
        <v>0</v>
      </c>
      <c r="G1171" s="25">
        <v>0</v>
      </c>
      <c r="H1171" s="26">
        <f t="shared" si="77"/>
        <v>0</v>
      </c>
      <c r="I1171" s="26">
        <f t="shared" si="75"/>
        <v>0</v>
      </c>
      <c r="K1171" s="13"/>
    </row>
    <row r="1172" spans="1:11" s="8" customFormat="1" ht="30.75" hidden="1" thickBot="1">
      <c r="A1172" s="8" t="str">
        <f t="shared" si="76"/>
        <v>b</v>
      </c>
      <c r="B1172" s="14" t="s">
        <v>5</v>
      </c>
      <c r="C1172" s="27" t="s">
        <v>14</v>
      </c>
      <c r="D1172" s="28">
        <v>0</v>
      </c>
      <c r="E1172" s="28">
        <v>0</v>
      </c>
      <c r="F1172" s="29">
        <v>0</v>
      </c>
      <c r="G1172" s="29">
        <v>0</v>
      </c>
      <c r="H1172" s="30">
        <f t="shared" si="77"/>
        <v>0</v>
      </c>
      <c r="I1172" s="30">
        <f t="shared" si="75"/>
        <v>0</v>
      </c>
      <c r="K1172" s="13"/>
    </row>
    <row r="1173" spans="1:11" s="8" customFormat="1" ht="15.75" hidden="1" thickBot="1">
      <c r="A1173" s="8" t="str">
        <f t="shared" si="76"/>
        <v>b</v>
      </c>
      <c r="B1173" s="14" t="s">
        <v>5</v>
      </c>
      <c r="C1173" s="27" t="s">
        <v>15</v>
      </c>
      <c r="D1173" s="28">
        <v>0</v>
      </c>
      <c r="E1173" s="28">
        <v>0</v>
      </c>
      <c r="F1173" s="29">
        <v>0</v>
      </c>
      <c r="G1173" s="29">
        <v>0</v>
      </c>
      <c r="H1173" s="30">
        <f t="shared" si="77"/>
        <v>0</v>
      </c>
      <c r="I1173" s="30">
        <f t="shared" si="75"/>
        <v>0</v>
      </c>
      <c r="K1173" s="13"/>
    </row>
    <row r="1174" spans="1:11" s="8" customFormat="1" ht="15.75" hidden="1" thickBot="1">
      <c r="A1174" s="8" t="str">
        <f t="shared" si="76"/>
        <v>b</v>
      </c>
      <c r="B1174" s="31" t="s">
        <v>5</v>
      </c>
      <c r="C1174" s="40" t="s">
        <v>16</v>
      </c>
      <c r="D1174" s="41">
        <v>0</v>
      </c>
      <c r="E1174" s="41">
        <v>0</v>
      </c>
      <c r="F1174" s="42">
        <v>0</v>
      </c>
      <c r="G1174" s="42">
        <v>0</v>
      </c>
      <c r="H1174" s="43">
        <f t="shared" si="77"/>
        <v>0</v>
      </c>
      <c r="I1174" s="43">
        <f t="shared" si="75"/>
        <v>0</v>
      </c>
      <c r="K1174" s="13"/>
    </row>
    <row r="1175" spans="1:11" s="8" customFormat="1" ht="48.75" thickTop="1" thickBot="1">
      <c r="A1175" s="8" t="str">
        <f t="shared" si="76"/>
        <v>a</v>
      </c>
      <c r="B1175" s="9" t="s">
        <v>212</v>
      </c>
      <c r="C1175" s="44" t="s">
        <v>213</v>
      </c>
      <c r="D1175" s="10">
        <f>D1176+D1184+D1185+D1186</f>
        <v>1000</v>
      </c>
      <c r="E1175" s="10">
        <f>E1176+E1184+E1185+E1186</f>
        <v>1000</v>
      </c>
      <c r="F1175" s="11">
        <f>F1176+F1184+F1185+F1186</f>
        <v>365</v>
      </c>
      <c r="G1175" s="11">
        <f>G1176+G1184+G1185+G1186</f>
        <v>364.89393000000001</v>
      </c>
      <c r="H1175" s="12">
        <f t="shared" si="77"/>
        <v>0.99970939726027397</v>
      </c>
      <c r="I1175" s="12">
        <f t="shared" si="75"/>
        <v>0.36489393000000003</v>
      </c>
      <c r="K1175" s="13"/>
    </row>
    <row r="1176" spans="1:11" s="8" customFormat="1" ht="18.75" thickTop="1">
      <c r="A1176" s="8" t="str">
        <f t="shared" si="76"/>
        <v>a</v>
      </c>
      <c r="B1176" s="14" t="s">
        <v>5</v>
      </c>
      <c r="C1176" s="15" t="s">
        <v>6</v>
      </c>
      <c r="D1176" s="16">
        <f>D1177+D1178+D1179+D1180+D1181+D1182+D1183</f>
        <v>1000</v>
      </c>
      <c r="E1176" s="16">
        <f>E1177+E1178+E1179+E1180+E1181+E1182+E1183</f>
        <v>1000</v>
      </c>
      <c r="F1176" s="17">
        <f>F1177+F1178+F1179+F1180+F1181+F1182+F1183</f>
        <v>365</v>
      </c>
      <c r="G1176" s="17">
        <f>G1177+G1178+G1179+G1180+G1181+G1182+G1183</f>
        <v>364.89393000000001</v>
      </c>
      <c r="H1176" s="18">
        <f t="shared" si="77"/>
        <v>0.99970939726027397</v>
      </c>
      <c r="I1176" s="18">
        <f t="shared" si="75"/>
        <v>0.36489393000000003</v>
      </c>
      <c r="K1176" s="13"/>
    </row>
    <row r="1177" spans="1:11" s="8" customFormat="1" ht="18" hidden="1">
      <c r="A1177" s="8" t="str">
        <f t="shared" si="76"/>
        <v>b</v>
      </c>
      <c r="B1177" s="19" t="s">
        <v>5</v>
      </c>
      <c r="C1177" s="20" t="s">
        <v>7</v>
      </c>
      <c r="D1177" s="24">
        <v>0</v>
      </c>
      <c r="E1177" s="24">
        <v>0</v>
      </c>
      <c r="F1177" s="25">
        <v>0</v>
      </c>
      <c r="G1177" s="25">
        <v>0</v>
      </c>
      <c r="H1177" s="26">
        <f t="shared" si="77"/>
        <v>0</v>
      </c>
      <c r="I1177" s="26">
        <f t="shared" si="75"/>
        <v>0</v>
      </c>
      <c r="K1177" s="13"/>
    </row>
    <row r="1178" spans="1:11" s="8" customFormat="1" ht="18.75" thickBot="1">
      <c r="A1178" s="8" t="str">
        <f t="shared" si="76"/>
        <v>a</v>
      </c>
      <c r="B1178" s="19" t="s">
        <v>5</v>
      </c>
      <c r="C1178" s="20" t="s">
        <v>8</v>
      </c>
      <c r="D1178" s="21">
        <v>1000</v>
      </c>
      <c r="E1178" s="21">
        <v>1000</v>
      </c>
      <c r="F1178" s="22">
        <v>365</v>
      </c>
      <c r="G1178" s="22">
        <v>364.89393000000001</v>
      </c>
      <c r="H1178" s="23">
        <f t="shared" si="77"/>
        <v>0.99970939726027397</v>
      </c>
      <c r="I1178" s="23">
        <f t="shared" si="75"/>
        <v>0.36489393000000003</v>
      </c>
      <c r="K1178" s="13"/>
    </row>
    <row r="1179" spans="1:11" s="8" customFormat="1" ht="18.75" hidden="1" thickBot="1">
      <c r="A1179" s="8" t="str">
        <f t="shared" si="76"/>
        <v>b</v>
      </c>
      <c r="B1179" s="19" t="s">
        <v>5</v>
      </c>
      <c r="C1179" s="20" t="s">
        <v>9</v>
      </c>
      <c r="D1179" s="24">
        <v>0</v>
      </c>
      <c r="E1179" s="24">
        <v>0</v>
      </c>
      <c r="F1179" s="25">
        <v>0</v>
      </c>
      <c r="G1179" s="25">
        <v>0</v>
      </c>
      <c r="H1179" s="26">
        <f t="shared" si="77"/>
        <v>0</v>
      </c>
      <c r="I1179" s="26">
        <f t="shared" si="75"/>
        <v>0</v>
      </c>
      <c r="K1179" s="13"/>
    </row>
    <row r="1180" spans="1:11" s="8" customFormat="1" ht="18.75" hidden="1" thickBot="1">
      <c r="A1180" s="8" t="str">
        <f t="shared" si="76"/>
        <v>b</v>
      </c>
      <c r="B1180" s="19" t="s">
        <v>5</v>
      </c>
      <c r="C1180" s="20" t="s">
        <v>10</v>
      </c>
      <c r="D1180" s="24">
        <v>0</v>
      </c>
      <c r="E1180" s="24">
        <v>0</v>
      </c>
      <c r="F1180" s="25">
        <v>0</v>
      </c>
      <c r="G1180" s="25">
        <v>0</v>
      </c>
      <c r="H1180" s="26">
        <f t="shared" si="77"/>
        <v>0</v>
      </c>
      <c r="I1180" s="26">
        <f t="shared" si="75"/>
        <v>0</v>
      </c>
      <c r="K1180" s="13"/>
    </row>
    <row r="1181" spans="1:11" s="8" customFormat="1" ht="18.75" hidden="1" thickBot="1">
      <c r="A1181" s="8" t="str">
        <f t="shared" si="76"/>
        <v>b</v>
      </c>
      <c r="B1181" s="19" t="s">
        <v>5</v>
      </c>
      <c r="C1181" s="20" t="s">
        <v>11</v>
      </c>
      <c r="D1181" s="24">
        <v>0</v>
      </c>
      <c r="E1181" s="24">
        <v>0</v>
      </c>
      <c r="F1181" s="25">
        <v>0</v>
      </c>
      <c r="G1181" s="25">
        <v>0</v>
      </c>
      <c r="H1181" s="26">
        <f t="shared" si="77"/>
        <v>0</v>
      </c>
      <c r="I1181" s="26">
        <f t="shared" si="75"/>
        <v>0</v>
      </c>
      <c r="K1181" s="13"/>
    </row>
    <row r="1182" spans="1:11" s="8" customFormat="1" ht="18.75" hidden="1" thickBot="1">
      <c r="A1182" s="8" t="str">
        <f t="shared" si="76"/>
        <v>b</v>
      </c>
      <c r="B1182" s="19" t="s">
        <v>5</v>
      </c>
      <c r="C1182" s="20" t="s">
        <v>12</v>
      </c>
      <c r="D1182" s="24">
        <v>0</v>
      </c>
      <c r="E1182" s="24">
        <v>0</v>
      </c>
      <c r="F1182" s="25">
        <v>0</v>
      </c>
      <c r="G1182" s="25">
        <v>0</v>
      </c>
      <c r="H1182" s="26">
        <f t="shared" si="77"/>
        <v>0</v>
      </c>
      <c r="I1182" s="26">
        <f t="shared" si="75"/>
        <v>0</v>
      </c>
      <c r="K1182" s="13"/>
    </row>
    <row r="1183" spans="1:11" s="8" customFormat="1" ht="18.75" hidden="1" thickBot="1">
      <c r="A1183" s="8" t="str">
        <f t="shared" si="76"/>
        <v>b</v>
      </c>
      <c r="B1183" s="19" t="s">
        <v>5</v>
      </c>
      <c r="C1183" s="20" t="s">
        <v>13</v>
      </c>
      <c r="D1183" s="24">
        <v>0</v>
      </c>
      <c r="E1183" s="24">
        <v>0</v>
      </c>
      <c r="F1183" s="25">
        <v>0</v>
      </c>
      <c r="G1183" s="25">
        <v>0</v>
      </c>
      <c r="H1183" s="26">
        <f t="shared" si="77"/>
        <v>0</v>
      </c>
      <c r="I1183" s="26">
        <f t="shared" si="75"/>
        <v>0</v>
      </c>
      <c r="K1183" s="13"/>
    </row>
    <row r="1184" spans="1:11" s="8" customFormat="1" ht="30.75" hidden="1" thickBot="1">
      <c r="A1184" s="8" t="str">
        <f t="shared" si="76"/>
        <v>b</v>
      </c>
      <c r="B1184" s="14" t="s">
        <v>5</v>
      </c>
      <c r="C1184" s="27" t="s">
        <v>14</v>
      </c>
      <c r="D1184" s="28">
        <v>0</v>
      </c>
      <c r="E1184" s="28">
        <v>0</v>
      </c>
      <c r="F1184" s="29">
        <v>0</v>
      </c>
      <c r="G1184" s="29">
        <v>0</v>
      </c>
      <c r="H1184" s="30">
        <f t="shared" si="77"/>
        <v>0</v>
      </c>
      <c r="I1184" s="30">
        <f t="shared" si="75"/>
        <v>0</v>
      </c>
      <c r="K1184" s="13"/>
    </row>
    <row r="1185" spans="1:11" s="8" customFormat="1" ht="15.75" hidden="1" thickBot="1">
      <c r="A1185" s="8" t="str">
        <f t="shared" si="76"/>
        <v>b</v>
      </c>
      <c r="B1185" s="14" t="s">
        <v>5</v>
      </c>
      <c r="C1185" s="27" t="s">
        <v>15</v>
      </c>
      <c r="D1185" s="28">
        <v>0</v>
      </c>
      <c r="E1185" s="28">
        <v>0</v>
      </c>
      <c r="F1185" s="29">
        <v>0</v>
      </c>
      <c r="G1185" s="29">
        <v>0</v>
      </c>
      <c r="H1185" s="30">
        <f t="shared" si="77"/>
        <v>0</v>
      </c>
      <c r="I1185" s="30">
        <f t="shared" si="75"/>
        <v>0</v>
      </c>
      <c r="K1185" s="13"/>
    </row>
    <row r="1186" spans="1:11" s="8" customFormat="1" ht="15.75" hidden="1" thickBot="1">
      <c r="A1186" s="8" t="str">
        <f t="shared" si="76"/>
        <v>b</v>
      </c>
      <c r="B1186" s="31" t="s">
        <v>5</v>
      </c>
      <c r="C1186" s="40" t="s">
        <v>16</v>
      </c>
      <c r="D1186" s="41">
        <v>0</v>
      </c>
      <c r="E1186" s="41">
        <v>0</v>
      </c>
      <c r="F1186" s="42">
        <v>0</v>
      </c>
      <c r="G1186" s="42">
        <v>0</v>
      </c>
      <c r="H1186" s="43">
        <f t="shared" si="77"/>
        <v>0</v>
      </c>
      <c r="I1186" s="43">
        <f t="shared" si="75"/>
        <v>0</v>
      </c>
      <c r="K1186" s="13"/>
    </row>
    <row r="1187" spans="1:11" s="8" customFormat="1" ht="33" thickTop="1" thickBot="1">
      <c r="A1187" s="8" t="str">
        <f t="shared" si="76"/>
        <v>a</v>
      </c>
      <c r="B1187" s="9" t="s">
        <v>214</v>
      </c>
      <c r="C1187" s="44" t="s">
        <v>215</v>
      </c>
      <c r="D1187" s="10">
        <f t="shared" ref="D1187:G1198" si="78">D1199+D1211</f>
        <v>1000</v>
      </c>
      <c r="E1187" s="10">
        <f t="shared" si="78"/>
        <v>1000</v>
      </c>
      <c r="F1187" s="11">
        <f t="shared" si="78"/>
        <v>300</v>
      </c>
      <c r="G1187" s="11">
        <f t="shared" si="78"/>
        <v>4.4869500000000002</v>
      </c>
      <c r="H1187" s="12">
        <f t="shared" si="77"/>
        <v>1.4956500000000001E-2</v>
      </c>
      <c r="I1187" s="12">
        <f t="shared" si="75"/>
        <v>4.48695E-3</v>
      </c>
    </row>
    <row r="1188" spans="1:11" s="8" customFormat="1" ht="18.75" thickTop="1">
      <c r="A1188" s="8" t="str">
        <f t="shared" si="76"/>
        <v>a</v>
      </c>
      <c r="B1188" s="14" t="s">
        <v>5</v>
      </c>
      <c r="C1188" s="15" t="s">
        <v>6</v>
      </c>
      <c r="D1188" s="16">
        <f t="shared" si="78"/>
        <v>1000</v>
      </c>
      <c r="E1188" s="16">
        <f t="shared" si="78"/>
        <v>1000</v>
      </c>
      <c r="F1188" s="17">
        <f t="shared" si="78"/>
        <v>300</v>
      </c>
      <c r="G1188" s="17">
        <f t="shared" si="78"/>
        <v>4.4869500000000002</v>
      </c>
      <c r="H1188" s="18">
        <f t="shared" si="77"/>
        <v>1.4956500000000001E-2</v>
      </c>
      <c r="I1188" s="18">
        <f t="shared" si="75"/>
        <v>4.48695E-3</v>
      </c>
    </row>
    <row r="1189" spans="1:11" s="8" customFormat="1" ht="18" hidden="1">
      <c r="A1189" s="8" t="str">
        <f t="shared" si="76"/>
        <v>b</v>
      </c>
      <c r="B1189" s="19" t="s">
        <v>5</v>
      </c>
      <c r="C1189" s="20" t="s">
        <v>7</v>
      </c>
      <c r="D1189" s="24">
        <f t="shared" si="78"/>
        <v>0</v>
      </c>
      <c r="E1189" s="24">
        <f t="shared" si="78"/>
        <v>0</v>
      </c>
      <c r="F1189" s="25">
        <f t="shared" si="78"/>
        <v>0</v>
      </c>
      <c r="G1189" s="25">
        <f t="shared" si="78"/>
        <v>0</v>
      </c>
      <c r="H1189" s="26">
        <f t="shared" si="77"/>
        <v>0</v>
      </c>
      <c r="I1189" s="26">
        <f t="shared" si="75"/>
        <v>0</v>
      </c>
    </row>
    <row r="1190" spans="1:11" s="8" customFormat="1" ht="18">
      <c r="A1190" s="8" t="str">
        <f t="shared" si="76"/>
        <v>a</v>
      </c>
      <c r="B1190" s="19" t="s">
        <v>5</v>
      </c>
      <c r="C1190" s="20" t="s">
        <v>8</v>
      </c>
      <c r="D1190" s="21">
        <f t="shared" si="78"/>
        <v>1000</v>
      </c>
      <c r="E1190" s="21">
        <f t="shared" si="78"/>
        <v>991.9</v>
      </c>
      <c r="F1190" s="22">
        <f t="shared" si="78"/>
        <v>291.89999999999998</v>
      </c>
      <c r="G1190" s="22">
        <f t="shared" si="78"/>
        <v>0</v>
      </c>
      <c r="H1190" s="23">
        <f t="shared" si="77"/>
        <v>0</v>
      </c>
      <c r="I1190" s="23">
        <f t="shared" si="75"/>
        <v>0</v>
      </c>
    </row>
    <row r="1191" spans="1:11" s="8" customFormat="1" ht="18" hidden="1">
      <c r="A1191" s="8" t="str">
        <f t="shared" si="76"/>
        <v>b</v>
      </c>
      <c r="B1191" s="19" t="s">
        <v>5</v>
      </c>
      <c r="C1191" s="20" t="s">
        <v>9</v>
      </c>
      <c r="D1191" s="24">
        <f t="shared" si="78"/>
        <v>0</v>
      </c>
      <c r="E1191" s="24">
        <f t="shared" si="78"/>
        <v>0</v>
      </c>
      <c r="F1191" s="25">
        <f t="shared" si="78"/>
        <v>0</v>
      </c>
      <c r="G1191" s="25">
        <f t="shared" si="78"/>
        <v>0</v>
      </c>
      <c r="H1191" s="26">
        <f t="shared" si="77"/>
        <v>0</v>
      </c>
      <c r="I1191" s="26">
        <f t="shared" si="75"/>
        <v>0</v>
      </c>
    </row>
    <row r="1192" spans="1:11" s="8" customFormat="1" ht="18" hidden="1">
      <c r="A1192" s="8" t="str">
        <f t="shared" si="76"/>
        <v>b</v>
      </c>
      <c r="B1192" s="19" t="s">
        <v>5</v>
      </c>
      <c r="C1192" s="20" t="s">
        <v>10</v>
      </c>
      <c r="D1192" s="24">
        <f t="shared" si="78"/>
        <v>0</v>
      </c>
      <c r="E1192" s="24">
        <f t="shared" si="78"/>
        <v>0</v>
      </c>
      <c r="F1192" s="25">
        <f t="shared" si="78"/>
        <v>0</v>
      </c>
      <c r="G1192" s="25">
        <f t="shared" si="78"/>
        <v>0</v>
      </c>
      <c r="H1192" s="26">
        <f t="shared" si="77"/>
        <v>0</v>
      </c>
      <c r="I1192" s="26">
        <f t="shared" si="75"/>
        <v>0</v>
      </c>
    </row>
    <row r="1193" spans="1:11" s="8" customFormat="1" ht="18" hidden="1">
      <c r="A1193" s="8" t="str">
        <f t="shared" si="76"/>
        <v>b</v>
      </c>
      <c r="B1193" s="19" t="s">
        <v>5</v>
      </c>
      <c r="C1193" s="20" t="s">
        <v>11</v>
      </c>
      <c r="D1193" s="24">
        <f t="shared" si="78"/>
        <v>0</v>
      </c>
      <c r="E1193" s="24">
        <f t="shared" si="78"/>
        <v>0</v>
      </c>
      <c r="F1193" s="25">
        <f t="shared" si="78"/>
        <v>0</v>
      </c>
      <c r="G1193" s="25">
        <f t="shared" si="78"/>
        <v>0</v>
      </c>
      <c r="H1193" s="26">
        <f t="shared" si="77"/>
        <v>0</v>
      </c>
      <c r="I1193" s="26">
        <f t="shared" si="75"/>
        <v>0</v>
      </c>
    </row>
    <row r="1194" spans="1:11" s="8" customFormat="1" ht="18" hidden="1">
      <c r="A1194" s="8" t="str">
        <f t="shared" si="76"/>
        <v>b</v>
      </c>
      <c r="B1194" s="19" t="s">
        <v>5</v>
      </c>
      <c r="C1194" s="20" t="s">
        <v>12</v>
      </c>
      <c r="D1194" s="24">
        <f t="shared" si="78"/>
        <v>0</v>
      </c>
      <c r="E1194" s="24">
        <f t="shared" si="78"/>
        <v>0</v>
      </c>
      <c r="F1194" s="25">
        <f t="shared" si="78"/>
        <v>0</v>
      </c>
      <c r="G1194" s="25">
        <f t="shared" si="78"/>
        <v>0</v>
      </c>
      <c r="H1194" s="26">
        <f t="shared" si="77"/>
        <v>0</v>
      </c>
      <c r="I1194" s="26">
        <f t="shared" si="75"/>
        <v>0</v>
      </c>
    </row>
    <row r="1195" spans="1:11" s="8" customFormat="1" ht="18.75" thickBot="1">
      <c r="A1195" s="8" t="str">
        <f t="shared" si="76"/>
        <v>a</v>
      </c>
      <c r="B1195" s="19" t="s">
        <v>5</v>
      </c>
      <c r="C1195" s="20" t="s">
        <v>13</v>
      </c>
      <c r="D1195" s="24">
        <f t="shared" si="78"/>
        <v>0</v>
      </c>
      <c r="E1195" s="24">
        <f t="shared" si="78"/>
        <v>8.1</v>
      </c>
      <c r="F1195" s="25">
        <f t="shared" si="78"/>
        <v>8.1</v>
      </c>
      <c r="G1195" s="25">
        <f t="shared" si="78"/>
        <v>4.4869500000000002</v>
      </c>
      <c r="H1195" s="26">
        <f t="shared" si="77"/>
        <v>0.55394444444444446</v>
      </c>
      <c r="I1195" s="26">
        <f t="shared" si="75"/>
        <v>0.55394444444444446</v>
      </c>
    </row>
    <row r="1196" spans="1:11" s="8" customFormat="1" ht="30.75" hidden="1" thickBot="1">
      <c r="A1196" s="8" t="str">
        <f t="shared" si="76"/>
        <v>b</v>
      </c>
      <c r="B1196" s="14" t="s">
        <v>5</v>
      </c>
      <c r="C1196" s="27" t="s">
        <v>14</v>
      </c>
      <c r="D1196" s="28">
        <f t="shared" si="78"/>
        <v>0</v>
      </c>
      <c r="E1196" s="28">
        <f t="shared" si="78"/>
        <v>0</v>
      </c>
      <c r="F1196" s="29">
        <f t="shared" si="78"/>
        <v>0</v>
      </c>
      <c r="G1196" s="29">
        <f t="shared" si="78"/>
        <v>0</v>
      </c>
      <c r="H1196" s="30">
        <f t="shared" si="77"/>
        <v>0</v>
      </c>
      <c r="I1196" s="30">
        <f t="shared" si="75"/>
        <v>0</v>
      </c>
    </row>
    <row r="1197" spans="1:11" s="8" customFormat="1" ht="15.75" hidden="1" thickBot="1">
      <c r="A1197" s="8" t="str">
        <f t="shared" si="76"/>
        <v>b</v>
      </c>
      <c r="B1197" s="14" t="s">
        <v>5</v>
      </c>
      <c r="C1197" s="27" t="s">
        <v>15</v>
      </c>
      <c r="D1197" s="28">
        <f t="shared" si="78"/>
        <v>0</v>
      </c>
      <c r="E1197" s="28">
        <f t="shared" si="78"/>
        <v>0</v>
      </c>
      <c r="F1197" s="29">
        <f t="shared" si="78"/>
        <v>0</v>
      </c>
      <c r="G1197" s="29">
        <f t="shared" si="78"/>
        <v>0</v>
      </c>
      <c r="H1197" s="30">
        <f t="shared" si="77"/>
        <v>0</v>
      </c>
      <c r="I1197" s="30">
        <f t="shared" si="75"/>
        <v>0</v>
      </c>
    </row>
    <row r="1198" spans="1:11" s="8" customFormat="1" ht="15.75" hidden="1" thickBot="1">
      <c r="A1198" s="8" t="str">
        <f t="shared" si="76"/>
        <v>b</v>
      </c>
      <c r="B1198" s="31" t="s">
        <v>5</v>
      </c>
      <c r="C1198" s="40" t="s">
        <v>16</v>
      </c>
      <c r="D1198" s="41">
        <f t="shared" si="78"/>
        <v>0</v>
      </c>
      <c r="E1198" s="41">
        <f t="shared" si="78"/>
        <v>0</v>
      </c>
      <c r="F1198" s="42">
        <f t="shared" si="78"/>
        <v>0</v>
      </c>
      <c r="G1198" s="42">
        <f t="shared" si="78"/>
        <v>0</v>
      </c>
      <c r="H1198" s="43">
        <f t="shared" si="77"/>
        <v>0</v>
      </c>
      <c r="I1198" s="43">
        <f t="shared" si="75"/>
        <v>0</v>
      </c>
    </row>
    <row r="1199" spans="1:11" s="8" customFormat="1" ht="48.75" thickTop="1" thickBot="1">
      <c r="A1199" s="8" t="str">
        <f t="shared" si="76"/>
        <v>a</v>
      </c>
      <c r="B1199" s="9" t="s">
        <v>216</v>
      </c>
      <c r="C1199" s="44" t="s">
        <v>217</v>
      </c>
      <c r="D1199" s="10">
        <f>D1200+D1208+D1209+D1210</f>
        <v>1000</v>
      </c>
      <c r="E1199" s="10">
        <f>E1200+E1208+E1209+E1210</f>
        <v>1000</v>
      </c>
      <c r="F1199" s="11">
        <f>F1200+F1208+F1209+F1210</f>
        <v>300</v>
      </c>
      <c r="G1199" s="11">
        <f>G1200+G1208+G1209+G1210</f>
        <v>4.4869500000000002</v>
      </c>
      <c r="H1199" s="12">
        <f t="shared" si="77"/>
        <v>1.4956500000000001E-2</v>
      </c>
      <c r="I1199" s="12">
        <f t="shared" si="75"/>
        <v>4.48695E-3</v>
      </c>
    </row>
    <row r="1200" spans="1:11" s="8" customFormat="1" ht="18.75" thickTop="1">
      <c r="A1200" s="8" t="str">
        <f t="shared" si="76"/>
        <v>a</v>
      </c>
      <c r="B1200" s="14" t="s">
        <v>5</v>
      </c>
      <c r="C1200" s="15" t="s">
        <v>6</v>
      </c>
      <c r="D1200" s="16">
        <f>D1201+D1202+D1203+D1204+D1205+D1206+D1207</f>
        <v>1000</v>
      </c>
      <c r="E1200" s="16">
        <f>E1201+E1202+E1203+E1204+E1205+E1206+E1207</f>
        <v>1000</v>
      </c>
      <c r="F1200" s="17">
        <f>F1201+F1202+F1203+F1204+F1205+F1206+F1207</f>
        <v>300</v>
      </c>
      <c r="G1200" s="17">
        <f>G1201+G1202+G1203+G1204+G1205+G1206+G1207</f>
        <v>4.4869500000000002</v>
      </c>
      <c r="H1200" s="18">
        <f t="shared" si="77"/>
        <v>1.4956500000000001E-2</v>
      </c>
      <c r="I1200" s="18">
        <f t="shared" si="75"/>
        <v>4.48695E-3</v>
      </c>
    </row>
    <row r="1201" spans="1:9" s="8" customFormat="1" ht="18" hidden="1">
      <c r="A1201" s="8" t="str">
        <f t="shared" si="76"/>
        <v>b</v>
      </c>
      <c r="B1201" s="19" t="s">
        <v>5</v>
      </c>
      <c r="C1201" s="20" t="s">
        <v>7</v>
      </c>
      <c r="D1201" s="24">
        <v>0</v>
      </c>
      <c r="E1201" s="24">
        <v>0</v>
      </c>
      <c r="F1201" s="25">
        <v>0</v>
      </c>
      <c r="G1201" s="25">
        <v>0</v>
      </c>
      <c r="H1201" s="26">
        <f t="shared" si="77"/>
        <v>0</v>
      </c>
      <c r="I1201" s="26">
        <f t="shared" si="75"/>
        <v>0</v>
      </c>
    </row>
    <row r="1202" spans="1:9" s="8" customFormat="1" ht="18">
      <c r="A1202" s="8" t="str">
        <f t="shared" si="76"/>
        <v>a</v>
      </c>
      <c r="B1202" s="19" t="s">
        <v>5</v>
      </c>
      <c r="C1202" s="20" t="s">
        <v>8</v>
      </c>
      <c r="D1202" s="21">
        <v>1000</v>
      </c>
      <c r="E1202" s="21">
        <v>991.9</v>
      </c>
      <c r="F1202" s="22">
        <v>291.89999999999998</v>
      </c>
      <c r="G1202" s="22">
        <v>0</v>
      </c>
      <c r="H1202" s="23">
        <f t="shared" si="77"/>
        <v>0</v>
      </c>
      <c r="I1202" s="23">
        <f t="shared" si="75"/>
        <v>0</v>
      </c>
    </row>
    <row r="1203" spans="1:9" s="8" customFormat="1" ht="18" hidden="1">
      <c r="A1203" s="8" t="str">
        <f t="shared" si="76"/>
        <v>b</v>
      </c>
      <c r="B1203" s="19" t="s">
        <v>5</v>
      </c>
      <c r="C1203" s="20" t="s">
        <v>9</v>
      </c>
      <c r="D1203" s="24">
        <v>0</v>
      </c>
      <c r="E1203" s="24">
        <v>0</v>
      </c>
      <c r="F1203" s="25">
        <v>0</v>
      </c>
      <c r="G1203" s="25">
        <v>0</v>
      </c>
      <c r="H1203" s="26">
        <f t="shared" si="77"/>
        <v>0</v>
      </c>
      <c r="I1203" s="26">
        <f t="shared" si="75"/>
        <v>0</v>
      </c>
    </row>
    <row r="1204" spans="1:9" s="8" customFormat="1" ht="18" hidden="1">
      <c r="A1204" s="8" t="str">
        <f t="shared" si="76"/>
        <v>b</v>
      </c>
      <c r="B1204" s="19" t="s">
        <v>5</v>
      </c>
      <c r="C1204" s="20" t="s">
        <v>10</v>
      </c>
      <c r="D1204" s="24">
        <v>0</v>
      </c>
      <c r="E1204" s="24">
        <v>0</v>
      </c>
      <c r="F1204" s="25">
        <v>0</v>
      </c>
      <c r="G1204" s="25">
        <v>0</v>
      </c>
      <c r="H1204" s="26">
        <f t="shared" si="77"/>
        <v>0</v>
      </c>
      <c r="I1204" s="26">
        <f t="shared" si="75"/>
        <v>0</v>
      </c>
    </row>
    <row r="1205" spans="1:9" s="8" customFormat="1" ht="18" hidden="1">
      <c r="A1205" s="8" t="str">
        <f t="shared" si="76"/>
        <v>b</v>
      </c>
      <c r="B1205" s="19" t="s">
        <v>5</v>
      </c>
      <c r="C1205" s="20" t="s">
        <v>11</v>
      </c>
      <c r="D1205" s="24">
        <v>0</v>
      </c>
      <c r="E1205" s="24">
        <v>0</v>
      </c>
      <c r="F1205" s="25">
        <v>0</v>
      </c>
      <c r="G1205" s="25">
        <v>0</v>
      </c>
      <c r="H1205" s="26">
        <f t="shared" si="77"/>
        <v>0</v>
      </c>
      <c r="I1205" s="26">
        <f t="shared" si="75"/>
        <v>0</v>
      </c>
    </row>
    <row r="1206" spans="1:9" s="8" customFormat="1" ht="18" hidden="1">
      <c r="A1206" s="8" t="str">
        <f t="shared" si="76"/>
        <v>b</v>
      </c>
      <c r="B1206" s="19" t="s">
        <v>5</v>
      </c>
      <c r="C1206" s="20" t="s">
        <v>12</v>
      </c>
      <c r="D1206" s="24">
        <v>0</v>
      </c>
      <c r="E1206" s="24">
        <v>0</v>
      </c>
      <c r="F1206" s="25">
        <v>0</v>
      </c>
      <c r="G1206" s="25">
        <v>0</v>
      </c>
      <c r="H1206" s="26">
        <f t="shared" si="77"/>
        <v>0</v>
      </c>
      <c r="I1206" s="26">
        <f t="shared" si="75"/>
        <v>0</v>
      </c>
    </row>
    <row r="1207" spans="1:9" s="8" customFormat="1" ht="18.75" thickBot="1">
      <c r="A1207" s="8" t="str">
        <f t="shared" si="76"/>
        <v>a</v>
      </c>
      <c r="B1207" s="19" t="s">
        <v>5</v>
      </c>
      <c r="C1207" s="20" t="s">
        <v>13</v>
      </c>
      <c r="D1207" s="24">
        <v>0</v>
      </c>
      <c r="E1207" s="24">
        <v>8.1</v>
      </c>
      <c r="F1207" s="25">
        <v>8.1</v>
      </c>
      <c r="G1207" s="25">
        <v>4.4869500000000002</v>
      </c>
      <c r="H1207" s="26">
        <f t="shared" si="77"/>
        <v>0.55394444444444446</v>
      </c>
      <c r="I1207" s="26">
        <f t="shared" si="75"/>
        <v>0.55394444444444446</v>
      </c>
    </row>
    <row r="1208" spans="1:9" s="8" customFormat="1" ht="30.75" hidden="1" thickBot="1">
      <c r="A1208" s="8" t="str">
        <f t="shared" si="76"/>
        <v>b</v>
      </c>
      <c r="B1208" s="14" t="s">
        <v>5</v>
      </c>
      <c r="C1208" s="27" t="s">
        <v>14</v>
      </c>
      <c r="D1208" s="28">
        <v>0</v>
      </c>
      <c r="E1208" s="28">
        <v>0</v>
      </c>
      <c r="F1208" s="29">
        <v>0</v>
      </c>
      <c r="G1208" s="29">
        <v>0</v>
      </c>
      <c r="H1208" s="30">
        <f t="shared" si="77"/>
        <v>0</v>
      </c>
      <c r="I1208" s="30">
        <f t="shared" si="75"/>
        <v>0</v>
      </c>
    </row>
    <row r="1209" spans="1:9" s="8" customFormat="1" ht="15.75" hidden="1" thickBot="1">
      <c r="A1209" s="8" t="str">
        <f t="shared" si="76"/>
        <v>b</v>
      </c>
      <c r="B1209" s="14" t="s">
        <v>5</v>
      </c>
      <c r="C1209" s="27" t="s">
        <v>15</v>
      </c>
      <c r="D1209" s="28">
        <v>0</v>
      </c>
      <c r="E1209" s="28">
        <v>0</v>
      </c>
      <c r="F1209" s="29">
        <v>0</v>
      </c>
      <c r="G1209" s="29">
        <v>0</v>
      </c>
      <c r="H1209" s="30">
        <f t="shared" si="77"/>
        <v>0</v>
      </c>
      <c r="I1209" s="30">
        <f t="shared" si="75"/>
        <v>0</v>
      </c>
    </row>
    <row r="1210" spans="1:9" s="8" customFormat="1" ht="15.75" hidden="1" thickBot="1">
      <c r="A1210" s="8" t="str">
        <f t="shared" si="76"/>
        <v>b</v>
      </c>
      <c r="B1210" s="31" t="s">
        <v>5</v>
      </c>
      <c r="C1210" s="40" t="s">
        <v>16</v>
      </c>
      <c r="D1210" s="41">
        <v>0</v>
      </c>
      <c r="E1210" s="41">
        <v>0</v>
      </c>
      <c r="F1210" s="42">
        <v>0</v>
      </c>
      <c r="G1210" s="42">
        <v>0</v>
      </c>
      <c r="H1210" s="43">
        <f t="shared" si="77"/>
        <v>0</v>
      </c>
      <c r="I1210" s="43">
        <f t="shared" si="75"/>
        <v>0</v>
      </c>
    </row>
    <row r="1211" spans="1:9" s="8" customFormat="1" ht="76.5" hidden="1" thickTop="1" thickBot="1">
      <c r="A1211" s="8" t="str">
        <f t="shared" si="76"/>
        <v>b</v>
      </c>
      <c r="B1211" s="9" t="s">
        <v>218</v>
      </c>
      <c r="C1211" s="53" t="s">
        <v>219</v>
      </c>
      <c r="D1211" s="48">
        <f>D1212+D1220+D1221+D1222</f>
        <v>0</v>
      </c>
      <c r="E1211" s="48">
        <f>E1212+E1220+E1221+E1222</f>
        <v>0</v>
      </c>
      <c r="F1211" s="50">
        <f>F1212+F1220+F1221+F1222</f>
        <v>0</v>
      </c>
      <c r="G1211" s="50">
        <f>G1212+G1220+G1221+G1222</f>
        <v>0</v>
      </c>
      <c r="H1211" s="51">
        <f t="shared" si="77"/>
        <v>0</v>
      </c>
      <c r="I1211" s="51">
        <f t="shared" si="75"/>
        <v>0</v>
      </c>
    </row>
    <row r="1212" spans="1:9" s="8" customFormat="1" ht="15.75" hidden="1" thickBot="1">
      <c r="A1212" s="8" t="str">
        <f t="shared" si="76"/>
        <v>b</v>
      </c>
      <c r="B1212" s="14" t="s">
        <v>5</v>
      </c>
      <c r="C1212" s="27" t="s">
        <v>6</v>
      </c>
      <c r="D1212" s="28">
        <f>D1213+D1214+D1215+D1216+D1217+D1218+D1219</f>
        <v>0</v>
      </c>
      <c r="E1212" s="28">
        <f>E1213+E1214+E1215+E1216+E1217+E1218+E1219</f>
        <v>0</v>
      </c>
      <c r="F1212" s="29">
        <f>F1213+F1214+F1215+F1216+F1217+F1218+F1219</f>
        <v>0</v>
      </c>
      <c r="G1212" s="29">
        <f>G1213+G1214+G1215+G1216+G1217+G1218+G1219</f>
        <v>0</v>
      </c>
      <c r="H1212" s="30">
        <f t="shared" si="77"/>
        <v>0</v>
      </c>
      <c r="I1212" s="30">
        <f t="shared" si="75"/>
        <v>0</v>
      </c>
    </row>
    <row r="1213" spans="1:9" s="8" customFormat="1" ht="18.75" hidden="1" thickBot="1">
      <c r="A1213" s="8" t="str">
        <f t="shared" si="76"/>
        <v>b</v>
      </c>
      <c r="B1213" s="19" t="s">
        <v>5</v>
      </c>
      <c r="C1213" s="20" t="s">
        <v>7</v>
      </c>
      <c r="D1213" s="24">
        <v>0</v>
      </c>
      <c r="E1213" s="24">
        <v>0</v>
      </c>
      <c r="F1213" s="25">
        <v>0</v>
      </c>
      <c r="G1213" s="25">
        <v>0</v>
      </c>
      <c r="H1213" s="26">
        <f t="shared" si="77"/>
        <v>0</v>
      </c>
      <c r="I1213" s="26">
        <f t="shared" si="75"/>
        <v>0</v>
      </c>
    </row>
    <row r="1214" spans="1:9" s="8" customFormat="1" ht="18.75" hidden="1" thickBot="1">
      <c r="A1214" s="8" t="str">
        <f t="shared" si="76"/>
        <v>b</v>
      </c>
      <c r="B1214" s="19" t="s">
        <v>5</v>
      </c>
      <c r="C1214" s="20" t="s">
        <v>8</v>
      </c>
      <c r="D1214" s="24">
        <v>0</v>
      </c>
      <c r="E1214" s="24">
        <v>0</v>
      </c>
      <c r="F1214" s="25">
        <v>0</v>
      </c>
      <c r="G1214" s="25">
        <v>0</v>
      </c>
      <c r="H1214" s="26">
        <f t="shared" si="77"/>
        <v>0</v>
      </c>
      <c r="I1214" s="26">
        <f t="shared" si="75"/>
        <v>0</v>
      </c>
    </row>
    <row r="1215" spans="1:9" s="8" customFormat="1" ht="18.75" hidden="1" thickBot="1">
      <c r="A1215" s="8" t="str">
        <f t="shared" si="76"/>
        <v>b</v>
      </c>
      <c r="B1215" s="19" t="s">
        <v>5</v>
      </c>
      <c r="C1215" s="20" t="s">
        <v>9</v>
      </c>
      <c r="D1215" s="24">
        <v>0</v>
      </c>
      <c r="E1215" s="24">
        <v>0</v>
      </c>
      <c r="F1215" s="25">
        <v>0</v>
      </c>
      <c r="G1215" s="25">
        <v>0</v>
      </c>
      <c r="H1215" s="26">
        <f t="shared" si="77"/>
        <v>0</v>
      </c>
      <c r="I1215" s="26">
        <f t="shared" si="75"/>
        <v>0</v>
      </c>
    </row>
    <row r="1216" spans="1:9" s="8" customFormat="1" ht="18.75" hidden="1" thickBot="1">
      <c r="A1216" s="8" t="str">
        <f t="shared" si="76"/>
        <v>b</v>
      </c>
      <c r="B1216" s="19" t="s">
        <v>5</v>
      </c>
      <c r="C1216" s="20" t="s">
        <v>10</v>
      </c>
      <c r="D1216" s="24">
        <v>0</v>
      </c>
      <c r="E1216" s="24">
        <v>0</v>
      </c>
      <c r="F1216" s="25">
        <v>0</v>
      </c>
      <c r="G1216" s="25">
        <v>0</v>
      </c>
      <c r="H1216" s="26">
        <f t="shared" si="77"/>
        <v>0</v>
      </c>
      <c r="I1216" s="26">
        <f t="shared" si="75"/>
        <v>0</v>
      </c>
    </row>
    <row r="1217" spans="1:9" s="8" customFormat="1" ht="18.75" hidden="1" thickBot="1">
      <c r="A1217" s="8" t="str">
        <f t="shared" si="76"/>
        <v>b</v>
      </c>
      <c r="B1217" s="19" t="s">
        <v>5</v>
      </c>
      <c r="C1217" s="20" t="s">
        <v>11</v>
      </c>
      <c r="D1217" s="24">
        <v>0</v>
      </c>
      <c r="E1217" s="24">
        <v>0</v>
      </c>
      <c r="F1217" s="25">
        <v>0</v>
      </c>
      <c r="G1217" s="25">
        <v>0</v>
      </c>
      <c r="H1217" s="26">
        <f t="shared" si="77"/>
        <v>0</v>
      </c>
      <c r="I1217" s="26">
        <f t="shared" si="75"/>
        <v>0</v>
      </c>
    </row>
    <row r="1218" spans="1:9" s="8" customFormat="1" ht="18.75" hidden="1" thickBot="1">
      <c r="A1218" s="8" t="str">
        <f t="shared" si="76"/>
        <v>b</v>
      </c>
      <c r="B1218" s="19" t="s">
        <v>5</v>
      </c>
      <c r="C1218" s="20" t="s">
        <v>12</v>
      </c>
      <c r="D1218" s="24">
        <v>0</v>
      </c>
      <c r="E1218" s="24">
        <v>0</v>
      </c>
      <c r="F1218" s="25">
        <v>0</v>
      </c>
      <c r="G1218" s="25">
        <v>0</v>
      </c>
      <c r="H1218" s="26">
        <f t="shared" si="77"/>
        <v>0</v>
      </c>
      <c r="I1218" s="26">
        <f t="shared" si="75"/>
        <v>0</v>
      </c>
    </row>
    <row r="1219" spans="1:9" s="8" customFormat="1" ht="18.75" hidden="1" thickBot="1">
      <c r="A1219" s="8" t="str">
        <f t="shared" si="76"/>
        <v>b</v>
      </c>
      <c r="B1219" s="19" t="s">
        <v>5</v>
      </c>
      <c r="C1219" s="20" t="s">
        <v>13</v>
      </c>
      <c r="D1219" s="24">
        <v>0</v>
      </c>
      <c r="E1219" s="24">
        <v>0</v>
      </c>
      <c r="F1219" s="25">
        <v>0</v>
      </c>
      <c r="G1219" s="25">
        <v>0</v>
      </c>
      <c r="H1219" s="26">
        <f t="shared" si="77"/>
        <v>0</v>
      </c>
      <c r="I1219" s="26">
        <f t="shared" si="75"/>
        <v>0</v>
      </c>
    </row>
    <row r="1220" spans="1:9" s="8" customFormat="1" ht="30.75" hidden="1" thickBot="1">
      <c r="A1220" s="8" t="str">
        <f t="shared" ref="A1220:A1270" si="79">IF((E1220+F1220+G1220)&gt;0,"a","b")</f>
        <v>b</v>
      </c>
      <c r="B1220" s="14" t="s">
        <v>5</v>
      </c>
      <c r="C1220" s="27" t="s">
        <v>14</v>
      </c>
      <c r="D1220" s="28">
        <v>0</v>
      </c>
      <c r="E1220" s="28">
        <v>0</v>
      </c>
      <c r="F1220" s="29">
        <v>0</v>
      </c>
      <c r="G1220" s="29">
        <v>0</v>
      </c>
      <c r="H1220" s="30">
        <f t="shared" ref="H1220:H1270" si="80">IF(OR(F1220="",F1220=0),0,G1220/F1220)</f>
        <v>0</v>
      </c>
      <c r="I1220" s="30">
        <f t="shared" ref="I1220:I1270" si="81">IF(OR(E1220="",E1220=0),0,G1220/E1220)</f>
        <v>0</v>
      </c>
    </row>
    <row r="1221" spans="1:9" s="8" customFormat="1" ht="15.75" hidden="1" thickBot="1">
      <c r="A1221" s="8" t="str">
        <f t="shared" si="79"/>
        <v>b</v>
      </c>
      <c r="B1221" s="14" t="s">
        <v>5</v>
      </c>
      <c r="C1221" s="27" t="s">
        <v>15</v>
      </c>
      <c r="D1221" s="28">
        <v>0</v>
      </c>
      <c r="E1221" s="28">
        <v>0</v>
      </c>
      <c r="F1221" s="29">
        <v>0</v>
      </c>
      <c r="G1221" s="29">
        <v>0</v>
      </c>
      <c r="H1221" s="30">
        <f t="shared" si="80"/>
        <v>0</v>
      </c>
      <c r="I1221" s="30">
        <f t="shared" si="81"/>
        <v>0</v>
      </c>
    </row>
    <row r="1222" spans="1:9" s="8" customFormat="1" ht="15.75" hidden="1" thickBot="1">
      <c r="A1222" s="8" t="str">
        <f t="shared" si="79"/>
        <v>b</v>
      </c>
      <c r="B1222" s="31" t="s">
        <v>5</v>
      </c>
      <c r="C1222" s="40" t="s">
        <v>16</v>
      </c>
      <c r="D1222" s="41">
        <v>0</v>
      </c>
      <c r="E1222" s="41">
        <v>0</v>
      </c>
      <c r="F1222" s="42">
        <v>0</v>
      </c>
      <c r="G1222" s="42">
        <v>0</v>
      </c>
      <c r="H1222" s="43">
        <f t="shared" si="80"/>
        <v>0</v>
      </c>
      <c r="I1222" s="43">
        <f t="shared" si="81"/>
        <v>0</v>
      </c>
    </row>
    <row r="1223" spans="1:9" s="8" customFormat="1" ht="76.5" hidden="1" thickTop="1" thickBot="1">
      <c r="A1223" s="8" t="str">
        <f t="shared" si="79"/>
        <v>b</v>
      </c>
      <c r="B1223" s="9" t="s">
        <v>220</v>
      </c>
      <c r="C1223" s="53" t="s">
        <v>221</v>
      </c>
      <c r="D1223" s="48">
        <f>D1224+D1232+D1233+D1234</f>
        <v>0</v>
      </c>
      <c r="E1223" s="48">
        <f>E1224+E1232+E1233+E1234</f>
        <v>0</v>
      </c>
      <c r="F1223" s="50">
        <f>F1224+F1232+F1233+F1234</f>
        <v>0</v>
      </c>
      <c r="G1223" s="50">
        <f>G1224+G1232+G1233+G1234</f>
        <v>0</v>
      </c>
      <c r="H1223" s="51">
        <f t="shared" si="80"/>
        <v>0</v>
      </c>
      <c r="I1223" s="51">
        <f t="shared" si="81"/>
        <v>0</v>
      </c>
    </row>
    <row r="1224" spans="1:9" s="8" customFormat="1" ht="15.75" hidden="1" thickBot="1">
      <c r="A1224" s="8" t="str">
        <f t="shared" si="79"/>
        <v>b</v>
      </c>
      <c r="B1224" s="14" t="s">
        <v>5</v>
      </c>
      <c r="C1224" s="27" t="s">
        <v>6</v>
      </c>
      <c r="D1224" s="28">
        <f>D1225+D1226+D1227+D1228+D1229+D1230+D1231</f>
        <v>0</v>
      </c>
      <c r="E1224" s="28">
        <f>E1225+E1226+E1227+E1228+E1229+E1230+E1231</f>
        <v>0</v>
      </c>
      <c r="F1224" s="29">
        <f>F1225+F1226+F1227+F1228+F1229+F1230+F1231</f>
        <v>0</v>
      </c>
      <c r="G1224" s="29">
        <f>G1225+G1226+G1227+G1228+G1229+G1230+G1231</f>
        <v>0</v>
      </c>
      <c r="H1224" s="30">
        <f t="shared" si="80"/>
        <v>0</v>
      </c>
      <c r="I1224" s="30">
        <f t="shared" si="81"/>
        <v>0</v>
      </c>
    </row>
    <row r="1225" spans="1:9" s="8" customFormat="1" ht="18.75" hidden="1" thickBot="1">
      <c r="A1225" s="8" t="str">
        <f t="shared" si="79"/>
        <v>b</v>
      </c>
      <c r="B1225" s="19" t="s">
        <v>5</v>
      </c>
      <c r="C1225" s="20" t="s">
        <v>7</v>
      </c>
      <c r="D1225" s="24">
        <v>0</v>
      </c>
      <c r="E1225" s="24">
        <v>0</v>
      </c>
      <c r="F1225" s="25">
        <v>0</v>
      </c>
      <c r="G1225" s="25">
        <v>0</v>
      </c>
      <c r="H1225" s="26">
        <f t="shared" si="80"/>
        <v>0</v>
      </c>
      <c r="I1225" s="26">
        <f t="shared" si="81"/>
        <v>0</v>
      </c>
    </row>
    <row r="1226" spans="1:9" s="8" customFormat="1" ht="18.75" hidden="1" thickBot="1">
      <c r="A1226" s="8" t="str">
        <f t="shared" si="79"/>
        <v>b</v>
      </c>
      <c r="B1226" s="19" t="s">
        <v>5</v>
      </c>
      <c r="C1226" s="20" t="s">
        <v>8</v>
      </c>
      <c r="D1226" s="24">
        <v>0</v>
      </c>
      <c r="E1226" s="24">
        <v>0</v>
      </c>
      <c r="F1226" s="25">
        <v>0</v>
      </c>
      <c r="G1226" s="25">
        <v>0</v>
      </c>
      <c r="H1226" s="26">
        <f t="shared" si="80"/>
        <v>0</v>
      </c>
      <c r="I1226" s="26">
        <f t="shared" si="81"/>
        <v>0</v>
      </c>
    </row>
    <row r="1227" spans="1:9" s="8" customFormat="1" ht="18.75" hidden="1" thickBot="1">
      <c r="A1227" s="8" t="str">
        <f t="shared" si="79"/>
        <v>b</v>
      </c>
      <c r="B1227" s="19" t="s">
        <v>5</v>
      </c>
      <c r="C1227" s="20" t="s">
        <v>9</v>
      </c>
      <c r="D1227" s="24">
        <v>0</v>
      </c>
      <c r="E1227" s="24">
        <v>0</v>
      </c>
      <c r="F1227" s="25">
        <v>0</v>
      </c>
      <c r="G1227" s="25">
        <v>0</v>
      </c>
      <c r="H1227" s="26">
        <f t="shared" si="80"/>
        <v>0</v>
      </c>
      <c r="I1227" s="26">
        <f t="shared" si="81"/>
        <v>0</v>
      </c>
    </row>
    <row r="1228" spans="1:9" s="8" customFormat="1" ht="18.75" hidden="1" thickBot="1">
      <c r="A1228" s="8" t="str">
        <f t="shared" si="79"/>
        <v>b</v>
      </c>
      <c r="B1228" s="19" t="s">
        <v>5</v>
      </c>
      <c r="C1228" s="20" t="s">
        <v>10</v>
      </c>
      <c r="D1228" s="24">
        <v>0</v>
      </c>
      <c r="E1228" s="24">
        <v>0</v>
      </c>
      <c r="F1228" s="25">
        <v>0</v>
      </c>
      <c r="G1228" s="25">
        <v>0</v>
      </c>
      <c r="H1228" s="26">
        <f t="shared" si="80"/>
        <v>0</v>
      </c>
      <c r="I1228" s="26">
        <f t="shared" si="81"/>
        <v>0</v>
      </c>
    </row>
    <row r="1229" spans="1:9" s="8" customFormat="1" ht="18.75" hidden="1" thickBot="1">
      <c r="A1229" s="8" t="str">
        <f t="shared" si="79"/>
        <v>b</v>
      </c>
      <c r="B1229" s="19" t="s">
        <v>5</v>
      </c>
      <c r="C1229" s="20" t="s">
        <v>11</v>
      </c>
      <c r="D1229" s="24">
        <v>0</v>
      </c>
      <c r="E1229" s="24">
        <v>0</v>
      </c>
      <c r="F1229" s="25">
        <v>0</v>
      </c>
      <c r="G1229" s="25">
        <v>0</v>
      </c>
      <c r="H1229" s="26">
        <f t="shared" si="80"/>
        <v>0</v>
      </c>
      <c r="I1229" s="26">
        <f t="shared" si="81"/>
        <v>0</v>
      </c>
    </row>
    <row r="1230" spans="1:9" s="8" customFormat="1" ht="18.75" hidden="1" thickBot="1">
      <c r="A1230" s="8" t="str">
        <f t="shared" si="79"/>
        <v>b</v>
      </c>
      <c r="B1230" s="19" t="s">
        <v>5</v>
      </c>
      <c r="C1230" s="20" t="s">
        <v>12</v>
      </c>
      <c r="D1230" s="24">
        <v>0</v>
      </c>
      <c r="E1230" s="24">
        <v>0</v>
      </c>
      <c r="F1230" s="25">
        <v>0</v>
      </c>
      <c r="G1230" s="25">
        <v>0</v>
      </c>
      <c r="H1230" s="26">
        <f t="shared" si="80"/>
        <v>0</v>
      </c>
      <c r="I1230" s="26">
        <f t="shared" si="81"/>
        <v>0</v>
      </c>
    </row>
    <row r="1231" spans="1:9" s="8" customFormat="1" ht="18.75" hidden="1" thickBot="1">
      <c r="A1231" s="8" t="str">
        <f t="shared" si="79"/>
        <v>b</v>
      </c>
      <c r="B1231" s="19" t="s">
        <v>5</v>
      </c>
      <c r="C1231" s="20" t="s">
        <v>13</v>
      </c>
      <c r="D1231" s="24">
        <v>0</v>
      </c>
      <c r="E1231" s="24">
        <v>0</v>
      </c>
      <c r="F1231" s="25">
        <v>0</v>
      </c>
      <c r="G1231" s="25">
        <v>0</v>
      </c>
      <c r="H1231" s="26">
        <f t="shared" si="80"/>
        <v>0</v>
      </c>
      <c r="I1231" s="26">
        <f t="shared" si="81"/>
        <v>0</v>
      </c>
    </row>
    <row r="1232" spans="1:9" s="8" customFormat="1" ht="30.75" hidden="1" thickBot="1">
      <c r="A1232" s="8" t="str">
        <f t="shared" si="79"/>
        <v>b</v>
      </c>
      <c r="B1232" s="14" t="s">
        <v>5</v>
      </c>
      <c r="C1232" s="27" t="s">
        <v>14</v>
      </c>
      <c r="D1232" s="28">
        <v>0</v>
      </c>
      <c r="E1232" s="28">
        <v>0</v>
      </c>
      <c r="F1232" s="29">
        <v>0</v>
      </c>
      <c r="G1232" s="29">
        <v>0</v>
      </c>
      <c r="H1232" s="30">
        <f t="shared" si="80"/>
        <v>0</v>
      </c>
      <c r="I1232" s="30">
        <f t="shared" si="81"/>
        <v>0</v>
      </c>
    </row>
    <row r="1233" spans="1:9" s="8" customFormat="1" ht="15.75" hidden="1" thickBot="1">
      <c r="A1233" s="8" t="str">
        <f t="shared" si="79"/>
        <v>b</v>
      </c>
      <c r="B1233" s="14" t="s">
        <v>5</v>
      </c>
      <c r="C1233" s="27" t="s">
        <v>15</v>
      </c>
      <c r="D1233" s="28">
        <v>0</v>
      </c>
      <c r="E1233" s="28">
        <v>0</v>
      </c>
      <c r="F1233" s="29">
        <v>0</v>
      </c>
      <c r="G1233" s="29">
        <v>0</v>
      </c>
      <c r="H1233" s="30">
        <f t="shared" si="80"/>
        <v>0</v>
      </c>
      <c r="I1233" s="30">
        <f t="shared" si="81"/>
        <v>0</v>
      </c>
    </row>
    <row r="1234" spans="1:9" s="8" customFormat="1" ht="15.75" hidden="1" thickBot="1">
      <c r="A1234" s="8" t="str">
        <f t="shared" si="79"/>
        <v>b</v>
      </c>
      <c r="B1234" s="31" t="s">
        <v>5</v>
      </c>
      <c r="C1234" s="40" t="s">
        <v>16</v>
      </c>
      <c r="D1234" s="41">
        <v>0</v>
      </c>
      <c r="E1234" s="41">
        <v>0</v>
      </c>
      <c r="F1234" s="42">
        <v>0</v>
      </c>
      <c r="G1234" s="42">
        <v>0</v>
      </c>
      <c r="H1234" s="43">
        <f t="shared" si="80"/>
        <v>0</v>
      </c>
      <c r="I1234" s="43">
        <f t="shared" si="81"/>
        <v>0</v>
      </c>
    </row>
    <row r="1235" spans="1:9" s="8" customFormat="1" ht="16.5" hidden="1" thickTop="1" thickBot="1">
      <c r="A1235" s="8" t="str">
        <f t="shared" si="79"/>
        <v>b</v>
      </c>
      <c r="B1235" s="9" t="s">
        <v>222</v>
      </c>
      <c r="C1235" s="53" t="s">
        <v>223</v>
      </c>
      <c r="D1235" s="48">
        <f>D1236+D1244+D1245+D1246</f>
        <v>0</v>
      </c>
      <c r="E1235" s="48">
        <f>E1236+E1244+E1245+E1246</f>
        <v>0</v>
      </c>
      <c r="F1235" s="50">
        <f>F1236+F1244+F1245+F1246</f>
        <v>0</v>
      </c>
      <c r="G1235" s="50">
        <f>G1236+G1244+G1245+G1246</f>
        <v>0</v>
      </c>
      <c r="H1235" s="51">
        <f t="shared" si="80"/>
        <v>0</v>
      </c>
      <c r="I1235" s="51">
        <f t="shared" si="81"/>
        <v>0</v>
      </c>
    </row>
    <row r="1236" spans="1:9" s="8" customFormat="1" ht="15.75" hidden="1" thickBot="1">
      <c r="A1236" s="8" t="str">
        <f t="shared" si="79"/>
        <v>b</v>
      </c>
      <c r="B1236" s="14" t="s">
        <v>5</v>
      </c>
      <c r="C1236" s="27" t="s">
        <v>6</v>
      </c>
      <c r="D1236" s="28">
        <f>D1237+D1238+D1239+D1240+D1241+D1242+D1243</f>
        <v>0</v>
      </c>
      <c r="E1236" s="28">
        <f>E1237+E1238+E1239+E1240+E1241+E1242+E1243</f>
        <v>0</v>
      </c>
      <c r="F1236" s="29">
        <f>F1237+F1238+F1239+F1240+F1241+F1242+F1243</f>
        <v>0</v>
      </c>
      <c r="G1236" s="29">
        <f>G1237+G1238+G1239+G1240+G1241+G1242+G1243</f>
        <v>0</v>
      </c>
      <c r="H1236" s="30">
        <f t="shared" si="80"/>
        <v>0</v>
      </c>
      <c r="I1236" s="30">
        <f t="shared" si="81"/>
        <v>0</v>
      </c>
    </row>
    <row r="1237" spans="1:9" s="8" customFormat="1" ht="18.75" hidden="1" thickBot="1">
      <c r="A1237" s="8" t="str">
        <f t="shared" si="79"/>
        <v>b</v>
      </c>
      <c r="B1237" s="19" t="s">
        <v>5</v>
      </c>
      <c r="C1237" s="20" t="s">
        <v>7</v>
      </c>
      <c r="D1237" s="24">
        <v>0</v>
      </c>
      <c r="E1237" s="24">
        <v>0</v>
      </c>
      <c r="F1237" s="25">
        <v>0</v>
      </c>
      <c r="G1237" s="25">
        <v>0</v>
      </c>
      <c r="H1237" s="26">
        <f t="shared" si="80"/>
        <v>0</v>
      </c>
      <c r="I1237" s="26">
        <f t="shared" si="81"/>
        <v>0</v>
      </c>
    </row>
    <row r="1238" spans="1:9" s="8" customFormat="1" ht="18.75" hidden="1" thickBot="1">
      <c r="A1238" s="8" t="str">
        <f t="shared" si="79"/>
        <v>b</v>
      </c>
      <c r="B1238" s="19" t="s">
        <v>5</v>
      </c>
      <c r="C1238" s="20" t="s">
        <v>8</v>
      </c>
      <c r="D1238" s="24">
        <v>0</v>
      </c>
      <c r="E1238" s="24">
        <v>0</v>
      </c>
      <c r="F1238" s="25">
        <v>0</v>
      </c>
      <c r="G1238" s="25">
        <v>0</v>
      </c>
      <c r="H1238" s="26">
        <f t="shared" si="80"/>
        <v>0</v>
      </c>
      <c r="I1238" s="26">
        <f t="shared" si="81"/>
        <v>0</v>
      </c>
    </row>
    <row r="1239" spans="1:9" s="8" customFormat="1" ht="18.75" hidden="1" thickBot="1">
      <c r="A1239" s="8" t="str">
        <f t="shared" si="79"/>
        <v>b</v>
      </c>
      <c r="B1239" s="19" t="s">
        <v>5</v>
      </c>
      <c r="C1239" s="20" t="s">
        <v>9</v>
      </c>
      <c r="D1239" s="24">
        <v>0</v>
      </c>
      <c r="E1239" s="24">
        <v>0</v>
      </c>
      <c r="F1239" s="25">
        <v>0</v>
      </c>
      <c r="G1239" s="25">
        <v>0</v>
      </c>
      <c r="H1239" s="26">
        <f t="shared" si="80"/>
        <v>0</v>
      </c>
      <c r="I1239" s="26">
        <f t="shared" si="81"/>
        <v>0</v>
      </c>
    </row>
    <row r="1240" spans="1:9" s="8" customFormat="1" ht="18.75" hidden="1" thickBot="1">
      <c r="A1240" s="8" t="str">
        <f t="shared" si="79"/>
        <v>b</v>
      </c>
      <c r="B1240" s="19" t="s">
        <v>5</v>
      </c>
      <c r="C1240" s="20" t="s">
        <v>10</v>
      </c>
      <c r="D1240" s="24">
        <v>0</v>
      </c>
      <c r="E1240" s="24">
        <v>0</v>
      </c>
      <c r="F1240" s="25">
        <v>0</v>
      </c>
      <c r="G1240" s="25">
        <v>0</v>
      </c>
      <c r="H1240" s="26">
        <f t="shared" si="80"/>
        <v>0</v>
      </c>
      <c r="I1240" s="26">
        <f t="shared" si="81"/>
        <v>0</v>
      </c>
    </row>
    <row r="1241" spans="1:9" s="8" customFormat="1" ht="18.75" hidden="1" thickBot="1">
      <c r="A1241" s="8" t="str">
        <f t="shared" si="79"/>
        <v>b</v>
      </c>
      <c r="B1241" s="19" t="s">
        <v>5</v>
      </c>
      <c r="C1241" s="20" t="s">
        <v>11</v>
      </c>
      <c r="D1241" s="24">
        <v>0</v>
      </c>
      <c r="E1241" s="24">
        <v>0</v>
      </c>
      <c r="F1241" s="25">
        <v>0</v>
      </c>
      <c r="G1241" s="25">
        <v>0</v>
      </c>
      <c r="H1241" s="26">
        <f t="shared" si="80"/>
        <v>0</v>
      </c>
      <c r="I1241" s="26">
        <f t="shared" si="81"/>
        <v>0</v>
      </c>
    </row>
    <row r="1242" spans="1:9" s="8" customFormat="1" ht="18.75" hidden="1" thickBot="1">
      <c r="A1242" s="8" t="str">
        <f t="shared" si="79"/>
        <v>b</v>
      </c>
      <c r="B1242" s="19" t="s">
        <v>5</v>
      </c>
      <c r="C1242" s="20" t="s">
        <v>12</v>
      </c>
      <c r="D1242" s="24">
        <v>0</v>
      </c>
      <c r="E1242" s="24">
        <v>0</v>
      </c>
      <c r="F1242" s="25">
        <v>0</v>
      </c>
      <c r="G1242" s="25">
        <v>0</v>
      </c>
      <c r="H1242" s="26">
        <f t="shared" si="80"/>
        <v>0</v>
      </c>
      <c r="I1242" s="26">
        <f t="shared" si="81"/>
        <v>0</v>
      </c>
    </row>
    <row r="1243" spans="1:9" s="8" customFormat="1" ht="18.75" hidden="1" thickBot="1">
      <c r="A1243" s="8" t="str">
        <f t="shared" si="79"/>
        <v>b</v>
      </c>
      <c r="B1243" s="19" t="s">
        <v>5</v>
      </c>
      <c r="C1243" s="20" t="s">
        <v>13</v>
      </c>
      <c r="D1243" s="24">
        <v>0</v>
      </c>
      <c r="E1243" s="24">
        <v>0</v>
      </c>
      <c r="F1243" s="25">
        <v>0</v>
      </c>
      <c r="G1243" s="25">
        <v>0</v>
      </c>
      <c r="H1243" s="26">
        <f t="shared" si="80"/>
        <v>0</v>
      </c>
      <c r="I1243" s="26">
        <f t="shared" si="81"/>
        <v>0</v>
      </c>
    </row>
    <row r="1244" spans="1:9" s="8" customFormat="1" ht="30.75" hidden="1" thickBot="1">
      <c r="A1244" s="8" t="str">
        <f t="shared" si="79"/>
        <v>b</v>
      </c>
      <c r="B1244" s="14" t="s">
        <v>5</v>
      </c>
      <c r="C1244" s="27" t="s">
        <v>14</v>
      </c>
      <c r="D1244" s="28">
        <v>0</v>
      </c>
      <c r="E1244" s="28">
        <v>0</v>
      </c>
      <c r="F1244" s="29">
        <v>0</v>
      </c>
      <c r="G1244" s="29">
        <v>0</v>
      </c>
      <c r="H1244" s="30">
        <f t="shared" si="80"/>
        <v>0</v>
      </c>
      <c r="I1244" s="30">
        <f t="shared" si="81"/>
        <v>0</v>
      </c>
    </row>
    <row r="1245" spans="1:9" s="8" customFormat="1" ht="15.75" hidden="1" thickBot="1">
      <c r="A1245" s="8" t="str">
        <f t="shared" si="79"/>
        <v>b</v>
      </c>
      <c r="B1245" s="14" t="s">
        <v>5</v>
      </c>
      <c r="C1245" s="27" t="s">
        <v>15</v>
      </c>
      <c r="D1245" s="28">
        <v>0</v>
      </c>
      <c r="E1245" s="28">
        <v>0</v>
      </c>
      <c r="F1245" s="29">
        <v>0</v>
      </c>
      <c r="G1245" s="29">
        <v>0</v>
      </c>
      <c r="H1245" s="30">
        <f t="shared" si="80"/>
        <v>0</v>
      </c>
      <c r="I1245" s="30">
        <f t="shared" si="81"/>
        <v>0</v>
      </c>
    </row>
    <row r="1246" spans="1:9" s="8" customFormat="1" ht="15.75" hidden="1" thickBot="1">
      <c r="A1246" s="8" t="str">
        <f t="shared" si="79"/>
        <v>b</v>
      </c>
      <c r="B1246" s="31" t="s">
        <v>5</v>
      </c>
      <c r="C1246" s="40" t="s">
        <v>16</v>
      </c>
      <c r="D1246" s="41">
        <v>0</v>
      </c>
      <c r="E1246" s="41">
        <v>0</v>
      </c>
      <c r="F1246" s="42">
        <v>0</v>
      </c>
      <c r="G1246" s="42">
        <v>0</v>
      </c>
      <c r="H1246" s="43">
        <f t="shared" si="80"/>
        <v>0</v>
      </c>
      <c r="I1246" s="43">
        <f t="shared" si="81"/>
        <v>0</v>
      </c>
    </row>
    <row r="1247" spans="1:9" s="8" customFormat="1" ht="48.75" thickTop="1" thickBot="1">
      <c r="A1247" s="8" t="str">
        <f t="shared" si="79"/>
        <v>a</v>
      </c>
      <c r="B1247" s="9" t="s">
        <v>224</v>
      </c>
      <c r="C1247" s="44" t="s">
        <v>225</v>
      </c>
      <c r="D1247" s="10">
        <f>D1248+D1256+D1257+D1258</f>
        <v>31293</v>
      </c>
      <c r="E1247" s="10">
        <f>E1248+E1256+E1257+E1258</f>
        <v>31257.309999999998</v>
      </c>
      <c r="F1247" s="11">
        <f>F1248+F1256+F1257+F1258</f>
        <v>8194.01</v>
      </c>
      <c r="G1247" s="11">
        <f>G1248+G1256+G1257+G1258</f>
        <v>7705.9830199999997</v>
      </c>
      <c r="H1247" s="12">
        <f t="shared" si="80"/>
        <v>0.9404410075164662</v>
      </c>
      <c r="I1247" s="12">
        <f t="shared" si="81"/>
        <v>0.2465337874564382</v>
      </c>
    </row>
    <row r="1248" spans="1:9" s="8" customFormat="1" ht="18.75" thickTop="1">
      <c r="A1248" s="8" t="str">
        <f t="shared" si="79"/>
        <v>a</v>
      </c>
      <c r="B1248" s="14" t="s">
        <v>5</v>
      </c>
      <c r="C1248" s="15" t="s">
        <v>6</v>
      </c>
      <c r="D1248" s="16">
        <f>D1249+D1250+D1251+D1252+D1253+D1254+D1255</f>
        <v>538</v>
      </c>
      <c r="E1248" s="16">
        <f>E1249+E1250+E1251+E1252+E1253+E1254+E1255</f>
        <v>7837.55</v>
      </c>
      <c r="F1248" s="17">
        <f>F1249+F1250+F1251+F1252+F1253+F1254+F1255</f>
        <v>7468.95</v>
      </c>
      <c r="G1248" s="17">
        <f>G1249+G1250+G1251+G1252+G1253+G1254+G1255</f>
        <v>7465.7615999999998</v>
      </c>
      <c r="H1248" s="18">
        <f t="shared" si="80"/>
        <v>0.99957311268652216</v>
      </c>
      <c r="I1248" s="18">
        <f t="shared" si="81"/>
        <v>0.95256318619976899</v>
      </c>
    </row>
    <row r="1249" spans="1:9" s="8" customFormat="1" ht="18" hidden="1">
      <c r="A1249" s="8" t="str">
        <f t="shared" si="79"/>
        <v>b</v>
      </c>
      <c r="B1249" s="19" t="s">
        <v>5</v>
      </c>
      <c r="C1249" s="20" t="s">
        <v>7</v>
      </c>
      <c r="D1249" s="24">
        <v>0</v>
      </c>
      <c r="E1249" s="24">
        <v>0</v>
      </c>
      <c r="F1249" s="25">
        <v>0</v>
      </c>
      <c r="G1249" s="25">
        <v>0</v>
      </c>
      <c r="H1249" s="26">
        <f t="shared" si="80"/>
        <v>0</v>
      </c>
      <c r="I1249" s="26">
        <f t="shared" si="81"/>
        <v>0</v>
      </c>
    </row>
    <row r="1250" spans="1:9" s="8" customFormat="1" ht="18">
      <c r="A1250" s="8" t="str">
        <f t="shared" si="79"/>
        <v>a</v>
      </c>
      <c r="B1250" s="19" t="s">
        <v>5</v>
      </c>
      <c r="C1250" s="20" t="s">
        <v>8</v>
      </c>
      <c r="D1250" s="21">
        <v>105</v>
      </c>
      <c r="E1250" s="21">
        <v>96.31</v>
      </c>
      <c r="F1250" s="22">
        <v>44.11</v>
      </c>
      <c r="G1250" s="22">
        <v>40.921599999999998</v>
      </c>
      <c r="H1250" s="23">
        <f t="shared" si="80"/>
        <v>0.92771707095896616</v>
      </c>
      <c r="I1250" s="23">
        <f t="shared" si="81"/>
        <v>0.42489461115148996</v>
      </c>
    </row>
    <row r="1251" spans="1:9" s="8" customFormat="1" ht="18" hidden="1">
      <c r="A1251" s="8" t="str">
        <f t="shared" si="79"/>
        <v>b</v>
      </c>
      <c r="B1251" s="19" t="s">
        <v>5</v>
      </c>
      <c r="C1251" s="20" t="s">
        <v>9</v>
      </c>
      <c r="D1251" s="24">
        <v>0</v>
      </c>
      <c r="E1251" s="24">
        <v>0</v>
      </c>
      <c r="F1251" s="25">
        <v>0</v>
      </c>
      <c r="G1251" s="25">
        <v>0</v>
      </c>
      <c r="H1251" s="26">
        <f t="shared" si="80"/>
        <v>0</v>
      </c>
      <c r="I1251" s="26">
        <f t="shared" si="81"/>
        <v>0</v>
      </c>
    </row>
    <row r="1252" spans="1:9" s="8" customFormat="1" ht="18" hidden="1">
      <c r="A1252" s="8" t="str">
        <f t="shared" si="79"/>
        <v>b</v>
      </c>
      <c r="B1252" s="19" t="s">
        <v>5</v>
      </c>
      <c r="C1252" s="20" t="s">
        <v>10</v>
      </c>
      <c r="D1252" s="24">
        <v>0</v>
      </c>
      <c r="E1252" s="24">
        <v>0</v>
      </c>
      <c r="F1252" s="25">
        <v>0</v>
      </c>
      <c r="G1252" s="25">
        <v>0</v>
      </c>
      <c r="H1252" s="26">
        <f t="shared" si="80"/>
        <v>0</v>
      </c>
      <c r="I1252" s="26">
        <f t="shared" si="81"/>
        <v>0</v>
      </c>
    </row>
    <row r="1253" spans="1:9" s="8" customFormat="1" ht="18" hidden="1">
      <c r="A1253" s="8" t="str">
        <f t="shared" si="79"/>
        <v>b</v>
      </c>
      <c r="B1253" s="19" t="s">
        <v>5</v>
      </c>
      <c r="C1253" s="20" t="s">
        <v>11</v>
      </c>
      <c r="D1253" s="24">
        <v>0</v>
      </c>
      <c r="E1253" s="24">
        <v>0</v>
      </c>
      <c r="F1253" s="25">
        <v>0</v>
      </c>
      <c r="G1253" s="25">
        <v>0</v>
      </c>
      <c r="H1253" s="26">
        <f t="shared" si="80"/>
        <v>0</v>
      </c>
      <c r="I1253" s="26">
        <f t="shared" si="81"/>
        <v>0</v>
      </c>
    </row>
    <row r="1254" spans="1:9" s="8" customFormat="1" ht="18" hidden="1">
      <c r="A1254" s="8" t="str">
        <f t="shared" si="79"/>
        <v>b</v>
      </c>
      <c r="B1254" s="19" t="s">
        <v>5</v>
      </c>
      <c r="C1254" s="20" t="s">
        <v>12</v>
      </c>
      <c r="D1254" s="24">
        <v>0</v>
      </c>
      <c r="E1254" s="24">
        <v>0</v>
      </c>
      <c r="F1254" s="25">
        <v>0</v>
      </c>
      <c r="G1254" s="25">
        <v>0</v>
      </c>
      <c r="H1254" s="26">
        <f t="shared" si="80"/>
        <v>0</v>
      </c>
      <c r="I1254" s="26">
        <f t="shared" si="81"/>
        <v>0</v>
      </c>
    </row>
    <row r="1255" spans="1:9" s="8" customFormat="1" ht="18">
      <c r="A1255" s="8" t="str">
        <f t="shared" si="79"/>
        <v>a</v>
      </c>
      <c r="B1255" s="19" t="s">
        <v>5</v>
      </c>
      <c r="C1255" s="20" t="s">
        <v>13</v>
      </c>
      <c r="D1255" s="21">
        <v>433</v>
      </c>
      <c r="E1255" s="21">
        <v>7741.24</v>
      </c>
      <c r="F1255" s="22">
        <v>7424.84</v>
      </c>
      <c r="G1255" s="22">
        <v>7424.84</v>
      </c>
      <c r="H1255" s="23">
        <f t="shared" si="80"/>
        <v>1</v>
      </c>
      <c r="I1255" s="23">
        <f t="shared" si="81"/>
        <v>0.95912799499821744</v>
      </c>
    </row>
    <row r="1256" spans="1:9" s="8" customFormat="1" ht="36.75" thickBot="1">
      <c r="A1256" s="8" t="str">
        <f t="shared" si="79"/>
        <v>a</v>
      </c>
      <c r="B1256" s="14" t="s">
        <v>5</v>
      </c>
      <c r="C1256" s="15" t="s">
        <v>14</v>
      </c>
      <c r="D1256" s="16">
        <v>30755</v>
      </c>
      <c r="E1256" s="16">
        <v>23419.759999999998</v>
      </c>
      <c r="F1256" s="17">
        <v>725.06</v>
      </c>
      <c r="G1256" s="17">
        <v>240.22142000000002</v>
      </c>
      <c r="H1256" s="18">
        <f t="shared" si="80"/>
        <v>0.3313124706920807</v>
      </c>
      <c r="I1256" s="18">
        <f t="shared" si="81"/>
        <v>1.0257211004724218E-2</v>
      </c>
    </row>
    <row r="1257" spans="1:9" s="8" customFormat="1" ht="15.75" hidden="1" thickBot="1">
      <c r="A1257" s="8" t="str">
        <f t="shared" si="79"/>
        <v>b</v>
      </c>
      <c r="B1257" s="14" t="s">
        <v>5</v>
      </c>
      <c r="C1257" s="27" t="s">
        <v>15</v>
      </c>
      <c r="D1257" s="28">
        <v>0</v>
      </c>
      <c r="E1257" s="28">
        <v>0</v>
      </c>
      <c r="F1257" s="29">
        <v>0</v>
      </c>
      <c r="G1257" s="29">
        <v>0</v>
      </c>
      <c r="H1257" s="30">
        <f t="shared" si="80"/>
        <v>0</v>
      </c>
      <c r="I1257" s="30">
        <f t="shared" si="81"/>
        <v>0</v>
      </c>
    </row>
    <row r="1258" spans="1:9" s="8" customFormat="1" ht="15.75" hidden="1" thickBot="1">
      <c r="A1258" s="8" t="str">
        <f t="shared" si="79"/>
        <v>b</v>
      </c>
      <c r="B1258" s="31" t="s">
        <v>5</v>
      </c>
      <c r="C1258" s="40" t="s">
        <v>16</v>
      </c>
      <c r="D1258" s="41">
        <v>0</v>
      </c>
      <c r="E1258" s="41">
        <v>0</v>
      </c>
      <c r="F1258" s="42">
        <v>0</v>
      </c>
      <c r="G1258" s="42">
        <v>0</v>
      </c>
      <c r="H1258" s="43">
        <f t="shared" si="80"/>
        <v>0</v>
      </c>
      <c r="I1258" s="43">
        <f t="shared" si="81"/>
        <v>0</v>
      </c>
    </row>
    <row r="1259" spans="1:9" s="8" customFormat="1" ht="48.75" thickTop="1" thickBot="1">
      <c r="A1259" s="8" t="str">
        <f t="shared" si="79"/>
        <v>a</v>
      </c>
      <c r="B1259" s="9" t="s">
        <v>226</v>
      </c>
      <c r="C1259" s="44" t="s">
        <v>227</v>
      </c>
      <c r="D1259" s="10">
        <f>D1260+D1268+D1269+D1270</f>
        <v>4000</v>
      </c>
      <c r="E1259" s="10">
        <f>E1260+E1268+E1269+E1270</f>
        <v>3921.9989999999998</v>
      </c>
      <c r="F1259" s="11">
        <f>F1260+F1268+F1269+F1270</f>
        <v>62.298999999999999</v>
      </c>
      <c r="G1259" s="11">
        <f>G1260+G1268+G1269+G1270</f>
        <v>62.260080000000002</v>
      </c>
      <c r="H1259" s="12">
        <f t="shared" si="80"/>
        <v>0.99937527087112155</v>
      </c>
      <c r="I1259" s="12">
        <f t="shared" si="81"/>
        <v>1.5874578244410568E-2</v>
      </c>
    </row>
    <row r="1260" spans="1:9" s="8" customFormat="1" ht="18.75" thickTop="1">
      <c r="A1260" s="8" t="str">
        <f t="shared" si="79"/>
        <v>a</v>
      </c>
      <c r="B1260" s="14" t="s">
        <v>5</v>
      </c>
      <c r="C1260" s="15" t="s">
        <v>6</v>
      </c>
      <c r="D1260" s="16">
        <f>D1261+D1262+D1263+D1264+D1265+D1266+D1267</f>
        <v>4000</v>
      </c>
      <c r="E1260" s="16">
        <f>E1261+E1262+E1263+E1264+E1265+E1266+E1267</f>
        <v>3921.9989999999998</v>
      </c>
      <c r="F1260" s="17">
        <f>F1261+F1262+F1263+F1264+F1265+F1266+F1267</f>
        <v>62.298999999999999</v>
      </c>
      <c r="G1260" s="17">
        <f>G1261+G1262+G1263+G1264+G1265+G1266+G1267</f>
        <v>62.260080000000002</v>
      </c>
      <c r="H1260" s="18">
        <f t="shared" si="80"/>
        <v>0.99937527087112155</v>
      </c>
      <c r="I1260" s="18">
        <f t="shared" si="81"/>
        <v>1.5874578244410568E-2</v>
      </c>
    </row>
    <row r="1261" spans="1:9" s="8" customFormat="1" ht="18" hidden="1">
      <c r="A1261" s="8" t="str">
        <f t="shared" si="79"/>
        <v>b</v>
      </c>
      <c r="B1261" s="19" t="s">
        <v>5</v>
      </c>
      <c r="C1261" s="20" t="s">
        <v>7</v>
      </c>
      <c r="D1261" s="24">
        <v>0</v>
      </c>
      <c r="E1261" s="24">
        <v>0</v>
      </c>
      <c r="F1261" s="25">
        <v>0</v>
      </c>
      <c r="G1261" s="25">
        <v>0</v>
      </c>
      <c r="H1261" s="26">
        <f t="shared" si="80"/>
        <v>0</v>
      </c>
      <c r="I1261" s="26">
        <f t="shared" si="81"/>
        <v>0</v>
      </c>
    </row>
    <row r="1262" spans="1:9" s="8" customFormat="1" ht="18">
      <c r="A1262" s="8" t="str">
        <f t="shared" si="79"/>
        <v>a</v>
      </c>
      <c r="B1262" s="19" t="s">
        <v>5</v>
      </c>
      <c r="C1262" s="20" t="s">
        <v>8</v>
      </c>
      <c r="D1262" s="21">
        <v>4000</v>
      </c>
      <c r="E1262" s="21">
        <v>3921.9989999999998</v>
      </c>
      <c r="F1262" s="22">
        <v>62.298999999999999</v>
      </c>
      <c r="G1262" s="22">
        <v>62.260080000000002</v>
      </c>
      <c r="H1262" s="23">
        <f t="shared" si="80"/>
        <v>0.99937527087112155</v>
      </c>
      <c r="I1262" s="23">
        <f t="shared" si="81"/>
        <v>1.5874578244410568E-2</v>
      </c>
    </row>
    <row r="1263" spans="1:9" s="8" customFormat="1" ht="18" hidden="1">
      <c r="A1263" s="8" t="str">
        <f t="shared" si="79"/>
        <v>b</v>
      </c>
      <c r="B1263" s="19" t="s">
        <v>5</v>
      </c>
      <c r="C1263" s="20" t="s">
        <v>9</v>
      </c>
      <c r="D1263" s="24">
        <v>0</v>
      </c>
      <c r="E1263" s="24">
        <v>0</v>
      </c>
      <c r="F1263" s="25">
        <v>0</v>
      </c>
      <c r="G1263" s="25">
        <v>0</v>
      </c>
      <c r="H1263" s="26">
        <f t="shared" si="80"/>
        <v>0</v>
      </c>
      <c r="I1263" s="26">
        <f t="shared" si="81"/>
        <v>0</v>
      </c>
    </row>
    <row r="1264" spans="1:9" s="8" customFormat="1" ht="18" hidden="1">
      <c r="A1264" s="8" t="str">
        <f t="shared" si="79"/>
        <v>b</v>
      </c>
      <c r="B1264" s="19" t="s">
        <v>5</v>
      </c>
      <c r="C1264" s="20" t="s">
        <v>10</v>
      </c>
      <c r="D1264" s="24">
        <v>0</v>
      </c>
      <c r="E1264" s="24">
        <v>0</v>
      </c>
      <c r="F1264" s="25">
        <v>0</v>
      </c>
      <c r="G1264" s="25">
        <v>0</v>
      </c>
      <c r="H1264" s="26">
        <f t="shared" si="80"/>
        <v>0</v>
      </c>
      <c r="I1264" s="26">
        <f t="shared" si="81"/>
        <v>0</v>
      </c>
    </row>
    <row r="1265" spans="1:9" s="8" customFormat="1" ht="18" hidden="1">
      <c r="A1265" s="8" t="str">
        <f t="shared" si="79"/>
        <v>b</v>
      </c>
      <c r="B1265" s="19" t="s">
        <v>5</v>
      </c>
      <c r="C1265" s="20" t="s">
        <v>11</v>
      </c>
      <c r="D1265" s="24">
        <v>0</v>
      </c>
      <c r="E1265" s="24">
        <v>0</v>
      </c>
      <c r="F1265" s="25">
        <v>0</v>
      </c>
      <c r="G1265" s="25">
        <v>0</v>
      </c>
      <c r="H1265" s="26">
        <f t="shared" si="80"/>
        <v>0</v>
      </c>
      <c r="I1265" s="26">
        <f t="shared" si="81"/>
        <v>0</v>
      </c>
    </row>
    <row r="1266" spans="1:9" s="8" customFormat="1" ht="18" hidden="1">
      <c r="A1266" s="8" t="str">
        <f t="shared" si="79"/>
        <v>b</v>
      </c>
      <c r="B1266" s="19" t="s">
        <v>5</v>
      </c>
      <c r="C1266" s="20" t="s">
        <v>12</v>
      </c>
      <c r="D1266" s="24">
        <v>0</v>
      </c>
      <c r="E1266" s="24">
        <v>0</v>
      </c>
      <c r="F1266" s="25">
        <v>0</v>
      </c>
      <c r="G1266" s="25">
        <v>0</v>
      </c>
      <c r="H1266" s="26">
        <f t="shared" si="80"/>
        <v>0</v>
      </c>
      <c r="I1266" s="26">
        <f t="shared" si="81"/>
        <v>0</v>
      </c>
    </row>
    <row r="1267" spans="1:9" s="8" customFormat="1" ht="18" hidden="1">
      <c r="A1267" s="8" t="str">
        <f t="shared" si="79"/>
        <v>b</v>
      </c>
      <c r="B1267" s="19" t="s">
        <v>5</v>
      </c>
      <c r="C1267" s="20" t="s">
        <v>13</v>
      </c>
      <c r="D1267" s="24">
        <v>0</v>
      </c>
      <c r="E1267" s="24">
        <v>0</v>
      </c>
      <c r="F1267" s="25">
        <v>0</v>
      </c>
      <c r="G1267" s="25">
        <v>0</v>
      </c>
      <c r="H1267" s="26">
        <f t="shared" si="80"/>
        <v>0</v>
      </c>
      <c r="I1267" s="26">
        <f t="shared" si="81"/>
        <v>0</v>
      </c>
    </row>
    <row r="1268" spans="1:9" s="8" customFormat="1" ht="30" hidden="1">
      <c r="A1268" s="8" t="str">
        <f t="shared" si="79"/>
        <v>b</v>
      </c>
      <c r="B1268" s="14" t="s">
        <v>5</v>
      </c>
      <c r="C1268" s="27" t="s">
        <v>14</v>
      </c>
      <c r="D1268" s="28">
        <v>0</v>
      </c>
      <c r="E1268" s="28">
        <v>0</v>
      </c>
      <c r="F1268" s="29">
        <v>0</v>
      </c>
      <c r="G1268" s="29">
        <v>0</v>
      </c>
      <c r="H1268" s="30">
        <f t="shared" si="80"/>
        <v>0</v>
      </c>
      <c r="I1268" s="30">
        <f t="shared" si="81"/>
        <v>0</v>
      </c>
    </row>
    <row r="1269" spans="1:9" s="8" customFormat="1" hidden="1">
      <c r="A1269" s="8" t="str">
        <f t="shared" si="79"/>
        <v>b</v>
      </c>
      <c r="B1269" s="14" t="s">
        <v>5</v>
      </c>
      <c r="C1269" s="27" t="s">
        <v>15</v>
      </c>
      <c r="D1269" s="28">
        <v>0</v>
      </c>
      <c r="E1269" s="28">
        <v>0</v>
      </c>
      <c r="F1269" s="29">
        <v>0</v>
      </c>
      <c r="G1269" s="29">
        <v>0</v>
      </c>
      <c r="H1269" s="30">
        <f t="shared" si="80"/>
        <v>0</v>
      </c>
      <c r="I1269" s="30">
        <f t="shared" si="81"/>
        <v>0</v>
      </c>
    </row>
    <row r="1270" spans="1:9" s="8" customFormat="1" ht="15.75" hidden="1" thickBot="1">
      <c r="A1270" s="8" t="str">
        <f t="shared" si="79"/>
        <v>b</v>
      </c>
      <c r="B1270" s="57" t="s">
        <v>5</v>
      </c>
      <c r="C1270" s="58" t="s">
        <v>16</v>
      </c>
      <c r="D1270" s="41">
        <v>0</v>
      </c>
      <c r="E1270" s="41">
        <v>0</v>
      </c>
      <c r="F1270" s="42">
        <v>0</v>
      </c>
      <c r="G1270" s="42">
        <v>0</v>
      </c>
      <c r="H1270" s="43">
        <f t="shared" si="80"/>
        <v>0</v>
      </c>
      <c r="I1270" s="43">
        <f t="shared" si="81"/>
        <v>0</v>
      </c>
    </row>
  </sheetData>
  <autoFilter ref="A2:I1270">
    <filterColumn colId="0">
      <filters>
        <filter val="a"/>
      </filters>
    </filterColumn>
  </autoFilter>
  <pageMargins left="0.7" right="0.7" top="0.75" bottom="0.75" header="0.3" footer="0.3"/>
  <pageSetup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Teona Tsertsvadze</dc:creator>
  <cp:lastModifiedBy>mgotiashvili</cp:lastModifiedBy>
  <dcterms:created xsi:type="dcterms:W3CDTF">2015-07-01T13:35:04Z</dcterms:created>
  <dcterms:modified xsi:type="dcterms:W3CDTF">2015-07-01T14:24:00Z</dcterms:modified>
</cp:coreProperties>
</file>