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3500 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'3500 '!$A$3:$AC$1319</definedName>
    <definedName name="_xlnm.Print_Area" localSheetId="0">'3500 '!$B$2:$AI$1319</definedName>
    <definedName name="_xlnm.Print_Titles" localSheetId="0">'3500 '!$3:$3</definedName>
  </definedNames>
  <calcPr calcId="125725" concurrentCalc="0"/>
</workbook>
</file>

<file path=xl/calcChain.xml><?xml version="1.0" encoding="utf-8"?>
<calcChain xmlns="http://schemas.openxmlformats.org/spreadsheetml/2006/main">
  <c r="AH1319" i="4"/>
  <c r="AH1318"/>
  <c r="AH1317"/>
  <c r="AH1316"/>
  <c r="AH1315"/>
  <c r="AH1314"/>
  <c r="AH1313"/>
  <c r="AH1312"/>
  <c r="AH1311"/>
  <c r="AH1310"/>
  <c r="AH1309"/>
  <c r="AH1308"/>
  <c r="AH1307"/>
  <c r="AH1306"/>
  <c r="AH1305"/>
  <c r="AH1304"/>
  <c r="AH1303"/>
  <c r="AH1302"/>
  <c r="AH1301"/>
  <c r="AH1300"/>
  <c r="AH1299"/>
  <c r="AH1298"/>
  <c r="AH1297"/>
  <c r="AH1296"/>
  <c r="AH1295"/>
  <c r="AH1294"/>
  <c r="AH1293"/>
  <c r="AH1292"/>
  <c r="AH1291"/>
  <c r="AH1290"/>
  <c r="AH1289"/>
  <c r="AH1288"/>
  <c r="AH1287"/>
  <c r="AH1286"/>
  <c r="AH1285"/>
  <c r="AH1284"/>
  <c r="AH1283"/>
  <c r="AH1282"/>
  <c r="AH1281"/>
  <c r="AH1280"/>
  <c r="AH1279"/>
  <c r="AH1278"/>
  <c r="AH1277"/>
  <c r="AH1276"/>
  <c r="AH1275"/>
  <c r="AH1274"/>
  <c r="AH1273"/>
  <c r="AH1272"/>
  <c r="AH1271"/>
  <c r="AH1270"/>
  <c r="AH1269"/>
  <c r="AH1268"/>
  <c r="AH1267"/>
  <c r="AH1266"/>
  <c r="AH1265"/>
  <c r="AH1264"/>
  <c r="AH1263"/>
  <c r="AH1262"/>
  <c r="AH1261"/>
  <c r="AH1260"/>
  <c r="AH1259"/>
  <c r="AH1258"/>
  <c r="AH1257"/>
  <c r="AH1256"/>
  <c r="AH1255"/>
  <c r="AH1254"/>
  <c r="AH1253"/>
  <c r="AH1252"/>
  <c r="AH1251"/>
  <c r="AH1250"/>
  <c r="AH1249"/>
  <c r="AH1248"/>
  <c r="AH1247"/>
  <c r="AH1246"/>
  <c r="AH1245"/>
  <c r="AH1244"/>
  <c r="AH1243"/>
  <c r="AH1242"/>
  <c r="AH1241"/>
  <c r="AH1240"/>
  <c r="AH1239"/>
  <c r="AH1238"/>
  <c r="AH1237"/>
  <c r="AH1236"/>
  <c r="AH1235"/>
  <c r="AH1234"/>
  <c r="AH1233"/>
  <c r="AH1232"/>
  <c r="AH1231"/>
  <c r="AH1230"/>
  <c r="AH1229"/>
  <c r="AH1228"/>
  <c r="AH1227"/>
  <c r="AH1226"/>
  <c r="AH1225"/>
  <c r="AH1224"/>
  <c r="AH1223"/>
  <c r="AH1222"/>
  <c r="AH1221"/>
  <c r="AH1220"/>
  <c r="AH1219"/>
  <c r="AH1218"/>
  <c r="AH1217"/>
  <c r="AH1216"/>
  <c r="AH1215"/>
  <c r="AH1214"/>
  <c r="AH1213"/>
  <c r="AH1212"/>
  <c r="AH1211"/>
  <c r="AH1210"/>
  <c r="AH1209"/>
  <c r="AH1208"/>
  <c r="AH1207"/>
  <c r="AH1206"/>
  <c r="AH1205"/>
  <c r="AH1204"/>
  <c r="AH1203"/>
  <c r="AH1202"/>
  <c r="AH1201"/>
  <c r="AH1200"/>
  <c r="AH1199"/>
  <c r="AH1198"/>
  <c r="AH1197"/>
  <c r="AH1196"/>
  <c r="AH1195"/>
  <c r="AH1194"/>
  <c r="AH1193"/>
  <c r="AH1192"/>
  <c r="AH1191"/>
  <c r="AH1190"/>
  <c r="AH1189"/>
  <c r="AH1188"/>
  <c r="AH1187"/>
  <c r="AH1186"/>
  <c r="AH1185"/>
  <c r="AH1184"/>
  <c r="AH1183"/>
  <c r="AH1182"/>
  <c r="AH1181"/>
  <c r="AH1180"/>
  <c r="AH1179"/>
  <c r="AH1178"/>
  <c r="AH1177"/>
  <c r="AH1176"/>
  <c r="AH1175"/>
  <c r="AH1174"/>
  <c r="AH1173"/>
  <c r="AH1172"/>
  <c r="AH1171"/>
  <c r="AH1170"/>
  <c r="AH1169"/>
  <c r="AH1168"/>
  <c r="AH1167"/>
  <c r="AH1166"/>
  <c r="AH1165"/>
  <c r="AH1164"/>
  <c r="AH1163"/>
  <c r="AH1162"/>
  <c r="AH1161"/>
  <c r="AH1160"/>
  <c r="AH1159"/>
  <c r="AH1158"/>
  <c r="AH1157"/>
  <c r="AH1156"/>
  <c r="AH1155"/>
  <c r="AH1154"/>
  <c r="AH1153"/>
  <c r="AH1152"/>
  <c r="AH1151"/>
  <c r="AH1150"/>
  <c r="AH1149"/>
  <c r="AH1148"/>
  <c r="AH1147"/>
  <c r="AH1146"/>
  <c r="AH1145"/>
  <c r="AH1144"/>
  <c r="AH1143"/>
  <c r="AH1142"/>
  <c r="AH1141"/>
  <c r="AH1140"/>
  <c r="AH1139"/>
  <c r="AH1138"/>
  <c r="AH1137"/>
  <c r="AH1136"/>
  <c r="AH1135"/>
  <c r="AH1134"/>
  <c r="AH1133"/>
  <c r="AH1132"/>
  <c r="AH1131"/>
  <c r="AH1130"/>
  <c r="AH1129"/>
  <c r="AH1128"/>
  <c r="AH1127"/>
  <c r="AH1126"/>
  <c r="AH1125"/>
  <c r="AH1124"/>
  <c r="AH1123"/>
  <c r="AH1122"/>
  <c r="AH1121"/>
  <c r="AH1120"/>
  <c r="AH1119"/>
  <c r="AH1118"/>
  <c r="AH1117"/>
  <c r="AH1116"/>
  <c r="AH1115"/>
  <c r="AH1114"/>
  <c r="AH1113"/>
  <c r="AH1112"/>
  <c r="AH1111"/>
  <c r="AH1110"/>
  <c r="AH1109"/>
  <c r="AH1108"/>
  <c r="AH1107"/>
  <c r="AH1106"/>
  <c r="AH1105"/>
  <c r="AH1104"/>
  <c r="AH1103"/>
  <c r="AH1102"/>
  <c r="AH1101"/>
  <c r="AH1100"/>
  <c r="AH1099"/>
  <c r="AH1098"/>
  <c r="AH1097"/>
  <c r="AH1096"/>
  <c r="AH1095"/>
  <c r="AH1094"/>
  <c r="AH1093"/>
  <c r="AH1092"/>
  <c r="AH1091"/>
  <c r="AH1090"/>
  <c r="AH1089"/>
  <c r="AH1088"/>
  <c r="AH1087"/>
  <c r="AH1086"/>
  <c r="AH1085"/>
  <c r="AH1084"/>
  <c r="AH1083"/>
  <c r="AH1082"/>
  <c r="AH1081"/>
  <c r="AH1080"/>
  <c r="AH1079"/>
  <c r="AH1078"/>
  <c r="AH1077"/>
  <c r="AH1076"/>
  <c r="AH1075"/>
  <c r="AH1074"/>
  <c r="AH1073"/>
  <c r="AH1072"/>
  <c r="AH1071"/>
  <c r="AH1070"/>
  <c r="AH1069"/>
  <c r="AH1068"/>
  <c r="AH1067"/>
  <c r="AH1066"/>
  <c r="AH1065"/>
  <c r="AH1064"/>
  <c r="AH1063"/>
  <c r="AH1062"/>
  <c r="AH1061"/>
  <c r="AH1060"/>
  <c r="AH1059"/>
  <c r="AH1058"/>
  <c r="AH1057"/>
  <c r="AH1056"/>
  <c r="AH1055"/>
  <c r="AH1054"/>
  <c r="AH1053"/>
  <c r="AH1052"/>
  <c r="AH1051"/>
  <c r="AH1050"/>
  <c r="AH1049"/>
  <c r="AH1048"/>
  <c r="AH1047"/>
  <c r="AH1046"/>
  <c r="AH1045"/>
  <c r="AH1044"/>
  <c r="AH1043"/>
  <c r="AH1042"/>
  <c r="AH1041"/>
  <c r="AH1040"/>
  <c r="AH1039"/>
  <c r="AH1038"/>
  <c r="AH1037"/>
  <c r="AH1036"/>
  <c r="AH1035"/>
  <c r="AH1034"/>
  <c r="AH1033"/>
  <c r="AH1032"/>
  <c r="AH1031"/>
  <c r="AH1030"/>
  <c r="AH1029"/>
  <c r="AH1028"/>
  <c r="AH1027"/>
  <c r="AH1026"/>
  <c r="AH1025"/>
  <c r="AH1024"/>
  <c r="AH1023"/>
  <c r="AH1022"/>
  <c r="AH1021"/>
  <c r="AH1020"/>
  <c r="AH1019"/>
  <c r="AH1018"/>
  <c r="AH1017"/>
  <c r="AH1016"/>
  <c r="AH1015"/>
  <c r="AH1014"/>
  <c r="AH1013"/>
  <c r="AH1012"/>
  <c r="AH1011"/>
  <c r="AH1010"/>
  <c r="AH1009"/>
  <c r="AH1008"/>
  <c r="AH1007"/>
  <c r="AH1006"/>
  <c r="AH1005"/>
  <c r="AH1004"/>
  <c r="AH1003"/>
  <c r="AH1002"/>
  <c r="AH1001"/>
  <c r="AH1000"/>
  <c r="AH999"/>
  <c r="AH998"/>
  <c r="AH997"/>
  <c r="AH996"/>
  <c r="AH995"/>
  <c r="AH994"/>
  <c r="AH993"/>
  <c r="AH992"/>
  <c r="AH991"/>
  <c r="AH990"/>
  <c r="AH989"/>
  <c r="AH988"/>
  <c r="AH987"/>
  <c r="AH986"/>
  <c r="AH985"/>
  <c r="AH984"/>
  <c r="AH983"/>
  <c r="AH982"/>
  <c r="AH981"/>
  <c r="AH980"/>
  <c r="AH979"/>
  <c r="AH978"/>
  <c r="AH977"/>
  <c r="AH976"/>
  <c r="AH975"/>
  <c r="AH974"/>
  <c r="AH973"/>
  <c r="AH972"/>
  <c r="AH971"/>
  <c r="AH970"/>
  <c r="AH969"/>
  <c r="AH968"/>
  <c r="AH967"/>
  <c r="AH966"/>
  <c r="AH965"/>
  <c r="AH964"/>
  <c r="AH963"/>
  <c r="AH962"/>
  <c r="AH961"/>
  <c r="AH960"/>
  <c r="AH959"/>
  <c r="AH958"/>
  <c r="AH957"/>
  <c r="AH956"/>
  <c r="AH955"/>
  <c r="AH954"/>
  <c r="AH953"/>
  <c r="AH952"/>
  <c r="AH951"/>
  <c r="AH950"/>
  <c r="AH949"/>
  <c r="AH948"/>
  <c r="AH947"/>
  <c r="AH946"/>
  <c r="AH945"/>
  <c r="AH944"/>
  <c r="AH943"/>
  <c r="AH942"/>
  <c r="AH941"/>
  <c r="AH940"/>
  <c r="AH939"/>
  <c r="AH938"/>
  <c r="AH937"/>
  <c r="AH936"/>
  <c r="AH935"/>
  <c r="AH934"/>
  <c r="AH933"/>
  <c r="AH932"/>
  <c r="AH931"/>
  <c r="AH930"/>
  <c r="AH929"/>
  <c r="AH928"/>
  <c r="AH927"/>
  <c r="AH926"/>
  <c r="AH925"/>
  <c r="AH924"/>
  <c r="AH923"/>
  <c r="AH922"/>
  <c r="AH921"/>
  <c r="AH920"/>
  <c r="AH919"/>
  <c r="AH918"/>
  <c r="AH917"/>
  <c r="AH916"/>
  <c r="AH915"/>
  <c r="AH914"/>
  <c r="AH913"/>
  <c r="AH912"/>
  <c r="AH911"/>
  <c r="AH910"/>
  <c r="AH909"/>
  <c r="AH908"/>
  <c r="AH907"/>
  <c r="AH906"/>
  <c r="AH905"/>
  <c r="AH904"/>
  <c r="AH903"/>
  <c r="AH902"/>
  <c r="AH901"/>
  <c r="AH900"/>
  <c r="AH899"/>
  <c r="AH898"/>
  <c r="AH897"/>
  <c r="AH896"/>
  <c r="AH895"/>
  <c r="AH894"/>
  <c r="AH893"/>
  <c r="AH892"/>
  <c r="AH891"/>
  <c r="AH890"/>
  <c r="AH889"/>
  <c r="AH888"/>
  <c r="AH887"/>
  <c r="AH886"/>
  <c r="AH885"/>
  <c r="AH884"/>
  <c r="AH883"/>
  <c r="AH882"/>
  <c r="AH881"/>
  <c r="AH880"/>
  <c r="AH879"/>
  <c r="AH878"/>
  <c r="AH877"/>
  <c r="AH876"/>
  <c r="AH875"/>
  <c r="AH874"/>
  <c r="AH873"/>
  <c r="AH872"/>
  <c r="AH871"/>
  <c r="AH870"/>
  <c r="AH869"/>
  <c r="AH868"/>
  <c r="AH867"/>
  <c r="AH866"/>
  <c r="AH865"/>
  <c r="AH864"/>
  <c r="AH863"/>
  <c r="AH862"/>
  <c r="AH861"/>
  <c r="AH860"/>
  <c r="AH859"/>
  <c r="AH858"/>
  <c r="AH857"/>
  <c r="AH856"/>
  <c r="AH855"/>
  <c r="AH854"/>
  <c r="AH853"/>
  <c r="AH852"/>
  <c r="AH851"/>
  <c r="AH850"/>
  <c r="AH849"/>
  <c r="AH848"/>
  <c r="AH847"/>
  <c r="AH846"/>
  <c r="AH845"/>
  <c r="AH844"/>
  <c r="AH843"/>
  <c r="AH842"/>
  <c r="AH841"/>
  <c r="AH840"/>
  <c r="AH839"/>
  <c r="AH838"/>
  <c r="AH837"/>
  <c r="AH836"/>
  <c r="AH835"/>
  <c r="AH834"/>
  <c r="AH833"/>
  <c r="AH832"/>
  <c r="AH831"/>
  <c r="AH830"/>
  <c r="AH829"/>
  <c r="AH828"/>
  <c r="AH827"/>
  <c r="AH826"/>
  <c r="AH825"/>
  <c r="AH824"/>
  <c r="AH823"/>
  <c r="AH822"/>
  <c r="AH821"/>
  <c r="AH820"/>
  <c r="AH819"/>
  <c r="AH818"/>
  <c r="AH817"/>
  <c r="AH816"/>
  <c r="AH815"/>
  <c r="AH814"/>
  <c r="AH813"/>
  <c r="AH812"/>
  <c r="AH811"/>
  <c r="AH810"/>
  <c r="AH809"/>
  <c r="AH808"/>
  <c r="AH807"/>
  <c r="AH806"/>
  <c r="AH805"/>
  <c r="AH804"/>
  <c r="AH803"/>
  <c r="AH802"/>
  <c r="AH801"/>
  <c r="AH800"/>
  <c r="AH799"/>
  <c r="AH798"/>
  <c r="AH797"/>
  <c r="AH796"/>
  <c r="AH795"/>
  <c r="AH794"/>
  <c r="AH793"/>
  <c r="AH792"/>
  <c r="AH791"/>
  <c r="AH790"/>
  <c r="AH789"/>
  <c r="AH788"/>
  <c r="AH787"/>
  <c r="AH786"/>
  <c r="AH785"/>
  <c r="AH784"/>
  <c r="AH783"/>
  <c r="AH782"/>
  <c r="AH781"/>
  <c r="AH780"/>
  <c r="AH779"/>
  <c r="AH778"/>
  <c r="AH777"/>
  <c r="AH776"/>
  <c r="AH775"/>
  <c r="AH774"/>
  <c r="AH773"/>
  <c r="AH772"/>
  <c r="AH771"/>
  <c r="AH770"/>
  <c r="AH769"/>
  <c r="AH768"/>
  <c r="AH767"/>
  <c r="AH766"/>
  <c r="AH765"/>
  <c r="AH764"/>
  <c r="AH763"/>
  <c r="AH762"/>
  <c r="AH761"/>
  <c r="AH760"/>
  <c r="AH759"/>
  <c r="AH758"/>
  <c r="AH757"/>
  <c r="AH756"/>
  <c r="AH755"/>
  <c r="AH754"/>
  <c r="AH753"/>
  <c r="AH752"/>
  <c r="AH751"/>
  <c r="AH750"/>
  <c r="AH749"/>
  <c r="AH748"/>
  <c r="AH747"/>
  <c r="AH746"/>
  <c r="AH745"/>
  <c r="AH744"/>
  <c r="AH743"/>
  <c r="AH742"/>
  <c r="AH741"/>
  <c r="AH740"/>
  <c r="AH739"/>
  <c r="AH738"/>
  <c r="AH737"/>
  <c r="AH736"/>
  <c r="AH735"/>
  <c r="AH734"/>
  <c r="AH733"/>
  <c r="AH732"/>
  <c r="AH731"/>
  <c r="AH730"/>
  <c r="AH729"/>
  <c r="AH728"/>
  <c r="AH727"/>
  <c r="AH726"/>
  <c r="AH725"/>
  <c r="AH724"/>
  <c r="AH723"/>
  <c r="AH722"/>
  <c r="AH721"/>
  <c r="AH720"/>
  <c r="AH719"/>
  <c r="AH718"/>
  <c r="AH717"/>
  <c r="AH716"/>
  <c r="AH715"/>
  <c r="AH714"/>
  <c r="AH713"/>
  <c r="AH712"/>
  <c r="AH711"/>
  <c r="AH710"/>
  <c r="AH709"/>
  <c r="AH708"/>
  <c r="AH707"/>
  <c r="AH706"/>
  <c r="AH705"/>
  <c r="AH704"/>
  <c r="AH703"/>
  <c r="AH702"/>
  <c r="AH701"/>
  <c r="AH700"/>
  <c r="AH699"/>
  <c r="AH698"/>
  <c r="AH697"/>
  <c r="AH696"/>
  <c r="AH695"/>
  <c r="AH694"/>
  <c r="AH693"/>
  <c r="AH692"/>
  <c r="AH691"/>
  <c r="AH690"/>
  <c r="AH689"/>
  <c r="AH688"/>
  <c r="AH687"/>
  <c r="AH686"/>
  <c r="AH685"/>
  <c r="AH684"/>
  <c r="AH683"/>
  <c r="AH682"/>
  <c r="AH681"/>
  <c r="AH680"/>
  <c r="AH679"/>
  <c r="AH678"/>
  <c r="AH677"/>
  <c r="AH676"/>
  <c r="AH675"/>
  <c r="AH674"/>
  <c r="AH673"/>
  <c r="AH672"/>
  <c r="AH671"/>
  <c r="AH670"/>
  <c r="AH669"/>
  <c r="AH668"/>
  <c r="AH667"/>
  <c r="AH666"/>
  <c r="AH665"/>
  <c r="AH664"/>
  <c r="AH663"/>
  <c r="AH662"/>
  <c r="AH661"/>
  <c r="AH660"/>
  <c r="AH659"/>
  <c r="AH658"/>
  <c r="AH657"/>
  <c r="AH656"/>
  <c r="AH655"/>
  <c r="AH654"/>
  <c r="AH653"/>
  <c r="AH652"/>
  <c r="AH651"/>
  <c r="AH650"/>
  <c r="AH649"/>
  <c r="AH648"/>
  <c r="AH647"/>
  <c r="AH646"/>
  <c r="AH645"/>
  <c r="AH644"/>
  <c r="AH643"/>
  <c r="AH642"/>
  <c r="AH641"/>
  <c r="AH640"/>
  <c r="AH639"/>
  <c r="AH638"/>
  <c r="AH637"/>
  <c r="AH636"/>
  <c r="AH635"/>
  <c r="AH634"/>
  <c r="AH633"/>
  <c r="AH632"/>
  <c r="AH631"/>
  <c r="AH630"/>
  <c r="AH629"/>
  <c r="AH628"/>
  <c r="AH627"/>
  <c r="AH626"/>
  <c r="AH625"/>
  <c r="AH624"/>
  <c r="AH623"/>
  <c r="AH622"/>
  <c r="AH621"/>
  <c r="AH620"/>
  <c r="AH619"/>
  <c r="AH618"/>
  <c r="AH617"/>
  <c r="AH616"/>
  <c r="AH615"/>
  <c r="AH614"/>
  <c r="AH613"/>
  <c r="AH612"/>
  <c r="AH611"/>
  <c r="AH610"/>
  <c r="AH609"/>
  <c r="AH608"/>
  <c r="AH607"/>
  <c r="AH606"/>
  <c r="AH605"/>
  <c r="AH604"/>
  <c r="AH603"/>
  <c r="AH602"/>
  <c r="AH601"/>
  <c r="AH600"/>
  <c r="AH599"/>
  <c r="AH598"/>
  <c r="AH597"/>
  <c r="AH596"/>
  <c r="AH595"/>
  <c r="AH594"/>
  <c r="AH593"/>
  <c r="AH592"/>
  <c r="AH591"/>
  <c r="AH590"/>
  <c r="AH589"/>
  <c r="AH588"/>
  <c r="AH587"/>
  <c r="AH586"/>
  <c r="AH585"/>
  <c r="AH584"/>
  <c r="AH583"/>
  <c r="AH582"/>
  <c r="AH581"/>
  <c r="AH580"/>
  <c r="AH579"/>
  <c r="AH578"/>
  <c r="AH577"/>
  <c r="AH576"/>
  <c r="AH575"/>
  <c r="AH574"/>
  <c r="AH573"/>
  <c r="AH572"/>
  <c r="AH571"/>
  <c r="AH570"/>
  <c r="AH569"/>
  <c r="AH568"/>
  <c r="AH567"/>
  <c r="AH566"/>
  <c r="AH565"/>
  <c r="AH564"/>
  <c r="AH563"/>
  <c r="AH562"/>
  <c r="AH561"/>
  <c r="AH560"/>
  <c r="AH559"/>
  <c r="AH558"/>
  <c r="AH557"/>
  <c r="AH556"/>
  <c r="AH555"/>
  <c r="AH554"/>
  <c r="AH553"/>
  <c r="AH552"/>
  <c r="AH551"/>
  <c r="AH550"/>
  <c r="AH549"/>
  <c r="AH548"/>
  <c r="AH547"/>
  <c r="AH546"/>
  <c r="AH545"/>
  <c r="AH544"/>
  <c r="AH543"/>
  <c r="AH542"/>
  <c r="AH541"/>
  <c r="AH540"/>
  <c r="AH539"/>
  <c r="AH538"/>
  <c r="AH537"/>
  <c r="AH536"/>
  <c r="AH535"/>
  <c r="AH534"/>
  <c r="AH533"/>
  <c r="AH532"/>
  <c r="AH531"/>
  <c r="AH530"/>
  <c r="AH529"/>
  <c r="AH528"/>
  <c r="AH527"/>
  <c r="AH526"/>
  <c r="AH525"/>
  <c r="AH524"/>
  <c r="AH523"/>
  <c r="AH522"/>
  <c r="AH521"/>
  <c r="AH520"/>
  <c r="AH519"/>
  <c r="AH518"/>
  <c r="AH517"/>
  <c r="AH516"/>
  <c r="AH515"/>
  <c r="AH514"/>
  <c r="AH513"/>
  <c r="AH512"/>
  <c r="AH511"/>
  <c r="AH510"/>
  <c r="AH509"/>
  <c r="AH508"/>
  <c r="AH507"/>
  <c r="AH506"/>
  <c r="AH505"/>
  <c r="AH504"/>
  <c r="AH503"/>
  <c r="AH502"/>
  <c r="AH501"/>
  <c r="AH500"/>
  <c r="AH499"/>
  <c r="AH498"/>
  <c r="AH497"/>
  <c r="AH496"/>
  <c r="AH495"/>
  <c r="AH494"/>
  <c r="AH493"/>
  <c r="AH492"/>
  <c r="AH491"/>
  <c r="AH490"/>
  <c r="AH489"/>
  <c r="AH488"/>
  <c r="AH487"/>
  <c r="AH486"/>
  <c r="AH485"/>
  <c r="AH484"/>
  <c r="AH483"/>
  <c r="AH482"/>
  <c r="AH481"/>
  <c r="AH480"/>
  <c r="AH479"/>
  <c r="AH478"/>
  <c r="AH477"/>
  <c r="AH476"/>
  <c r="AH475"/>
  <c r="AH474"/>
  <c r="AH473"/>
  <c r="AH472"/>
  <c r="AH471"/>
  <c r="AH470"/>
  <c r="AH469"/>
  <c r="AH468"/>
  <c r="AH467"/>
  <c r="AH466"/>
  <c r="AH465"/>
  <c r="AH464"/>
  <c r="AH463"/>
  <c r="AH462"/>
  <c r="AH461"/>
  <c r="AH460"/>
  <c r="AH459"/>
  <c r="AH458"/>
  <c r="AH457"/>
  <c r="AH456"/>
  <c r="AH455"/>
  <c r="AH454"/>
  <c r="AH453"/>
  <c r="AH452"/>
  <c r="AH451"/>
  <c r="AH450"/>
  <c r="AH449"/>
  <c r="AH448"/>
  <c r="AH447"/>
  <c r="AH446"/>
  <c r="AH445"/>
  <c r="AH444"/>
  <c r="AH443"/>
  <c r="AH442"/>
  <c r="AH441"/>
  <c r="AH440"/>
  <c r="AH439"/>
  <c r="AH438"/>
  <c r="AH437"/>
  <c r="AH436"/>
  <c r="AH435"/>
  <c r="AH434"/>
  <c r="AH433"/>
  <c r="AH432"/>
  <c r="AH431"/>
  <c r="AH430"/>
  <c r="AH429"/>
  <c r="AH428"/>
  <c r="AH427"/>
  <c r="AH426"/>
  <c r="AH425"/>
  <c r="AH424"/>
  <c r="AH423"/>
  <c r="AH422"/>
  <c r="AH421"/>
  <c r="AH420"/>
  <c r="AH419"/>
  <c r="AH418"/>
  <c r="AH417"/>
  <c r="AH416"/>
  <c r="AH415"/>
  <c r="AH414"/>
  <c r="AH413"/>
  <c r="AH412"/>
  <c r="AH411"/>
  <c r="AH410"/>
  <c r="AH409"/>
  <c r="AH408"/>
  <c r="AH407"/>
  <c r="AH406"/>
  <c r="AH405"/>
  <c r="AH404"/>
  <c r="AH403"/>
  <c r="AH402"/>
  <c r="AH401"/>
  <c r="AH400"/>
  <c r="AH399"/>
  <c r="AH398"/>
  <c r="AH397"/>
  <c r="AH396"/>
  <c r="AH395"/>
  <c r="AH394"/>
  <c r="AH393"/>
  <c r="AH392"/>
  <c r="AH391"/>
  <c r="AH390"/>
  <c r="AH389"/>
  <c r="AH388"/>
  <c r="AH387"/>
  <c r="AH386"/>
  <c r="AH385"/>
  <c r="AH384"/>
  <c r="AH383"/>
  <c r="AH382"/>
  <c r="AH381"/>
  <c r="AH380"/>
  <c r="AH379"/>
  <c r="AH378"/>
  <c r="AH377"/>
  <c r="AH376"/>
  <c r="AH375"/>
  <c r="AH374"/>
  <c r="AH373"/>
  <c r="AH372"/>
  <c r="AH371"/>
  <c r="AH370"/>
  <c r="AH369"/>
  <c r="AH368"/>
  <c r="AH367"/>
  <c r="AH366"/>
  <c r="AH365"/>
  <c r="AH364"/>
  <c r="AH363"/>
  <c r="AH362"/>
  <c r="AH361"/>
  <c r="AH360"/>
  <c r="AH359"/>
  <c r="AH358"/>
  <c r="AH357"/>
  <c r="AH356"/>
  <c r="AH355"/>
  <c r="AH354"/>
  <c r="AH353"/>
  <c r="AH352"/>
  <c r="AH351"/>
  <c r="AH350"/>
  <c r="AH349"/>
  <c r="AH348"/>
  <c r="AH347"/>
  <c r="AH346"/>
  <c r="AH345"/>
  <c r="AH344"/>
  <c r="AH343"/>
  <c r="AH342"/>
  <c r="AH341"/>
  <c r="AH340"/>
  <c r="AH339"/>
  <c r="AH338"/>
  <c r="AH337"/>
  <c r="AH336"/>
  <c r="AH335"/>
  <c r="AH334"/>
  <c r="AH333"/>
  <c r="AH332"/>
  <c r="AH331"/>
  <c r="AH330"/>
  <c r="AH329"/>
  <c r="AH328"/>
  <c r="AH327"/>
  <c r="AH326"/>
  <c r="AH325"/>
  <c r="AH324"/>
  <c r="AH323"/>
  <c r="AH322"/>
  <c r="AH321"/>
  <c r="AH320"/>
  <c r="AH319"/>
  <c r="AH318"/>
  <c r="AH317"/>
  <c r="AH316"/>
  <c r="AH315"/>
  <c r="AH314"/>
  <c r="AH313"/>
  <c r="AH312"/>
  <c r="AH311"/>
  <c r="AH310"/>
  <c r="AH309"/>
  <c r="AH308"/>
  <c r="AH307"/>
  <c r="AH306"/>
  <c r="AH305"/>
  <c r="AH304"/>
  <c r="AH303"/>
  <c r="AH302"/>
  <c r="AH301"/>
  <c r="AH300"/>
  <c r="AH299"/>
  <c r="AH298"/>
  <c r="AH297"/>
  <c r="AH296"/>
  <c r="AH295"/>
  <c r="AH294"/>
  <c r="AH293"/>
  <c r="AH292"/>
  <c r="AH291"/>
  <c r="AH290"/>
  <c r="AH289"/>
  <c r="AH288"/>
  <c r="AH287"/>
  <c r="AH286"/>
  <c r="AH285"/>
  <c r="AH284"/>
  <c r="AH283"/>
  <c r="AH282"/>
  <c r="AH281"/>
  <c r="AH280"/>
  <c r="AH279"/>
  <c r="AH278"/>
  <c r="AH277"/>
  <c r="AH276"/>
  <c r="AH275"/>
  <c r="AH274"/>
  <c r="AH273"/>
  <c r="AH272"/>
  <c r="AH271"/>
  <c r="AH270"/>
  <c r="AH269"/>
  <c r="AH268"/>
  <c r="AH267"/>
  <c r="AH266"/>
  <c r="AH265"/>
  <c r="AH264"/>
  <c r="AH263"/>
  <c r="AH262"/>
  <c r="AH261"/>
  <c r="AH260"/>
  <c r="AH259"/>
  <c r="AH258"/>
  <c r="AH257"/>
  <c r="AH256"/>
  <c r="AH255"/>
  <c r="AH254"/>
  <c r="AH253"/>
  <c r="AH252"/>
  <c r="AH251"/>
  <c r="AH250"/>
  <c r="AH249"/>
  <c r="AH248"/>
  <c r="AH247"/>
  <c r="AH246"/>
  <c r="AH245"/>
  <c r="AH244"/>
  <c r="AH243"/>
  <c r="AH242"/>
  <c r="AH241"/>
  <c r="AH240"/>
  <c r="AH239"/>
  <c r="AH238"/>
  <c r="AH237"/>
  <c r="AH236"/>
  <c r="AH235"/>
  <c r="AH234"/>
  <c r="AH233"/>
  <c r="AH232"/>
  <c r="AH231"/>
  <c r="AH230"/>
  <c r="AH229"/>
  <c r="AH228"/>
  <c r="AH227"/>
  <c r="AH226"/>
  <c r="AH225"/>
  <c r="AH224"/>
  <c r="AH223"/>
  <c r="AH222"/>
  <c r="AH221"/>
  <c r="AH220"/>
  <c r="AH219"/>
  <c r="AH218"/>
  <c r="AH217"/>
  <c r="AH216"/>
  <c r="AH215"/>
  <c r="AH214"/>
  <c r="AH213"/>
  <c r="AH212"/>
  <c r="AH211"/>
  <c r="AH210"/>
  <c r="AH209"/>
  <c r="AH208"/>
  <c r="AH207"/>
  <c r="AH206"/>
  <c r="AH205"/>
  <c r="AH204"/>
  <c r="AH203"/>
  <c r="AH202"/>
  <c r="AH201"/>
  <c r="AH200"/>
  <c r="AH199"/>
  <c r="AH198"/>
  <c r="AH197"/>
  <c r="AH196"/>
  <c r="AH195"/>
  <c r="AH194"/>
  <c r="AH193"/>
  <c r="AH192"/>
  <c r="AH191"/>
  <c r="AH190"/>
  <c r="AH189"/>
  <c r="AH188"/>
  <c r="AH187"/>
  <c r="AH186"/>
  <c r="AH185"/>
  <c r="AH184"/>
  <c r="AH183"/>
  <c r="AH182"/>
  <c r="AH181"/>
  <c r="AH180"/>
  <c r="AH179"/>
  <c r="AH178"/>
  <c r="AH177"/>
  <c r="AH176"/>
  <c r="AH175"/>
  <c r="AH174"/>
  <c r="AH173"/>
  <c r="AH172"/>
  <c r="AH171"/>
  <c r="AH170"/>
  <c r="AH169"/>
  <c r="AH168"/>
  <c r="AH167"/>
  <c r="AH166"/>
  <c r="AH165"/>
  <c r="AH164"/>
  <c r="AH163"/>
  <c r="AH162"/>
  <c r="AH161"/>
  <c r="AH160"/>
  <c r="AH159"/>
  <c r="AH158"/>
  <c r="AH157"/>
  <c r="AH156"/>
  <c r="AH155"/>
  <c r="AH154"/>
  <c r="AH153"/>
  <c r="AH152"/>
  <c r="AH151"/>
  <c r="AH150"/>
  <c r="AH149"/>
  <c r="AH148"/>
  <c r="AH147"/>
  <c r="AH146"/>
  <c r="AH145"/>
  <c r="AH144"/>
  <c r="AH143"/>
  <c r="AH142"/>
  <c r="AH141"/>
  <c r="AH140"/>
  <c r="AH139"/>
  <c r="AH138"/>
  <c r="AH137"/>
  <c r="AH136"/>
  <c r="AH135"/>
  <c r="AH134"/>
  <c r="AH133"/>
  <c r="AH132"/>
  <c r="AH131"/>
  <c r="AH130"/>
  <c r="AH129"/>
  <c r="AH128"/>
  <c r="AH127"/>
  <c r="AH126"/>
  <c r="AH125"/>
  <c r="AH124"/>
  <c r="AH123"/>
  <c r="AH122"/>
  <c r="AH121"/>
  <c r="AH120"/>
  <c r="AH119"/>
  <c r="AH118"/>
  <c r="AH117"/>
  <c r="AH116"/>
  <c r="AH115"/>
  <c r="AH114"/>
  <c r="AH113"/>
  <c r="AH112"/>
  <c r="AH111"/>
  <c r="AH110"/>
  <c r="AH109"/>
  <c r="AH108"/>
  <c r="AH107"/>
  <c r="AH106"/>
  <c r="AH105"/>
  <c r="AH104"/>
  <c r="AH103"/>
  <c r="AH102"/>
  <c r="AH101"/>
  <c r="AH100"/>
  <c r="AH99"/>
  <c r="AH98"/>
  <c r="AH97"/>
  <c r="AH96"/>
  <c r="AH95"/>
  <c r="AH94"/>
  <c r="AH93"/>
  <c r="AH92"/>
  <c r="AH91"/>
  <c r="AH90"/>
  <c r="AH89"/>
  <c r="AH88"/>
  <c r="AH87"/>
  <c r="AH86"/>
  <c r="AH85"/>
  <c r="AH84"/>
  <c r="AH83"/>
  <c r="AH82"/>
  <c r="AH81"/>
  <c r="AH80"/>
  <c r="AH79"/>
  <c r="AH78"/>
  <c r="AH77"/>
  <c r="AH76"/>
  <c r="AH75"/>
  <c r="AH74"/>
  <c r="AH73"/>
  <c r="AH72"/>
  <c r="AH71"/>
  <c r="AH70"/>
  <c r="AH69"/>
  <c r="AH68"/>
  <c r="AH67"/>
  <c r="AH66"/>
  <c r="AH65"/>
  <c r="AH64"/>
  <c r="AH63"/>
  <c r="AH62"/>
  <c r="AH61"/>
  <c r="AH60"/>
  <c r="AH59"/>
  <c r="AH58"/>
  <c r="AH57"/>
  <c r="AH56"/>
  <c r="AH55"/>
  <c r="AH54"/>
  <c r="AH53"/>
  <c r="AH52"/>
  <c r="AH51"/>
  <c r="AH50"/>
  <c r="AH49"/>
  <c r="AH48"/>
  <c r="AH47"/>
  <c r="AH46"/>
  <c r="AH45"/>
  <c r="AH44"/>
  <c r="AH43"/>
  <c r="AH42"/>
  <c r="AH41"/>
  <c r="AH40"/>
  <c r="AH39"/>
  <c r="AH38"/>
  <c r="AH37"/>
  <c r="AH36"/>
  <c r="AH35"/>
  <c r="AH34"/>
  <c r="AH33"/>
  <c r="AH32"/>
  <c r="AH31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H6"/>
  <c r="AH5"/>
  <c r="AH4"/>
  <c r="AG855"/>
  <c r="AG856"/>
  <c r="AG857"/>
  <c r="AG858"/>
  <c r="AG859"/>
  <c r="AG387"/>
  <c r="AG388"/>
  <c r="AG389"/>
  <c r="AG390"/>
  <c r="AG391"/>
  <c r="AG392"/>
  <c r="AG393"/>
  <c r="AG394"/>
  <c r="AG395"/>
  <c r="AF1319"/>
  <c r="AF1318"/>
  <c r="AF1317"/>
  <c r="AF1316"/>
  <c r="AF1315"/>
  <c r="AF1314"/>
  <c r="AF1313"/>
  <c r="AF1312"/>
  <c r="AF1311"/>
  <c r="AF1310"/>
  <c r="E1309"/>
  <c r="AE1309"/>
  <c r="AF1309"/>
  <c r="E1308"/>
  <c r="AE1308"/>
  <c r="AF1308"/>
  <c r="AF1307"/>
  <c r="AF1306"/>
  <c r="AF1305"/>
  <c r="AF1304"/>
  <c r="AF1303"/>
  <c r="AF1302"/>
  <c r="AF1301"/>
  <c r="AF1300"/>
  <c r="AF1299"/>
  <c r="AF1298"/>
  <c r="E1297"/>
  <c r="AE1297"/>
  <c r="AF1297"/>
  <c r="E1296"/>
  <c r="AE1296"/>
  <c r="AF1296"/>
  <c r="AF1295"/>
  <c r="AF1294"/>
  <c r="AF1293"/>
  <c r="AF1292"/>
  <c r="AF1291"/>
  <c r="AF1290"/>
  <c r="AF1289"/>
  <c r="AF1288"/>
  <c r="AF1287"/>
  <c r="AF1286"/>
  <c r="E1285"/>
  <c r="AE1285"/>
  <c r="AF1285"/>
  <c r="E1284"/>
  <c r="AE1284"/>
  <c r="AF1284"/>
  <c r="AE1283"/>
  <c r="E1283"/>
  <c r="AF1283"/>
  <c r="AE1282"/>
  <c r="E1282"/>
  <c r="AF1282"/>
  <c r="AE1281"/>
  <c r="E1281"/>
  <c r="AF1281"/>
  <c r="AE1280"/>
  <c r="E1280"/>
  <c r="AF1280"/>
  <c r="AE1279"/>
  <c r="E1279"/>
  <c r="AF1279"/>
  <c r="AE1278"/>
  <c r="E1278"/>
  <c r="AF1278"/>
  <c r="AE1277"/>
  <c r="E1277"/>
  <c r="AF1277"/>
  <c r="AE1276"/>
  <c r="E1276"/>
  <c r="AF1276"/>
  <c r="AE1275"/>
  <c r="E1275"/>
  <c r="AF1275"/>
  <c r="AE1274"/>
  <c r="E1274"/>
  <c r="AF1274"/>
  <c r="AE1273"/>
  <c r="E1273"/>
  <c r="AF1273"/>
  <c r="E1272"/>
  <c r="AE1272"/>
  <c r="AF1272"/>
  <c r="AF1271"/>
  <c r="AF1270"/>
  <c r="AF1269"/>
  <c r="AF1268"/>
  <c r="AF1267"/>
  <c r="AF1266"/>
  <c r="AF1265"/>
  <c r="AF1264"/>
  <c r="AF1263"/>
  <c r="AF1262"/>
  <c r="AE1261"/>
  <c r="E1261"/>
  <c r="AF1261"/>
  <c r="AE1260"/>
  <c r="E1260"/>
  <c r="AF1260"/>
  <c r="AF1259"/>
  <c r="AF1258"/>
  <c r="AF1257"/>
  <c r="AF1256"/>
  <c r="AF1255"/>
  <c r="AF1254"/>
  <c r="AF1253"/>
  <c r="AF1252"/>
  <c r="AF1251"/>
  <c r="AF1250"/>
  <c r="AE1249"/>
  <c r="E1249"/>
  <c r="AF1249"/>
  <c r="AE1248"/>
  <c r="E1248"/>
  <c r="AF1248"/>
  <c r="AF1247"/>
  <c r="AF1246"/>
  <c r="AF1245"/>
  <c r="AF1244"/>
  <c r="AF1243"/>
  <c r="AF1242"/>
  <c r="AF1241"/>
  <c r="AF1240"/>
  <c r="AF1239"/>
  <c r="AF1238"/>
  <c r="E1237"/>
  <c r="AE1237"/>
  <c r="AF1237"/>
  <c r="E1236"/>
  <c r="AE1236"/>
  <c r="AF1236"/>
  <c r="AF1235"/>
  <c r="AF1234"/>
  <c r="AF1233"/>
  <c r="AF1232"/>
  <c r="AF1231"/>
  <c r="AF1230"/>
  <c r="AF1229"/>
  <c r="AF1228"/>
  <c r="AF1227"/>
  <c r="AF1226"/>
  <c r="E1225"/>
  <c r="AE1225"/>
  <c r="AF1225"/>
  <c r="E1224"/>
  <c r="AE1224"/>
  <c r="AF1224"/>
  <c r="AF1223"/>
  <c r="AF1222"/>
  <c r="AF1221"/>
  <c r="AF1220"/>
  <c r="AF1219"/>
  <c r="AF1218"/>
  <c r="AF1217"/>
  <c r="AF1216"/>
  <c r="AF1215"/>
  <c r="AF1214"/>
  <c r="E1213"/>
  <c r="AE1213"/>
  <c r="AF1213"/>
  <c r="E1212"/>
  <c r="AE1212"/>
  <c r="AF1212"/>
  <c r="AE1211"/>
  <c r="E1211"/>
  <c r="AF1211"/>
  <c r="AE1210"/>
  <c r="E1210"/>
  <c r="AF1210"/>
  <c r="AE1209"/>
  <c r="E1209"/>
  <c r="AF1209"/>
  <c r="AE1208"/>
  <c r="E1208"/>
  <c r="AF1208"/>
  <c r="AE1207"/>
  <c r="E1207"/>
  <c r="AF1207"/>
  <c r="AE1206"/>
  <c r="E1206"/>
  <c r="AF1206"/>
  <c r="AE1205"/>
  <c r="E1205"/>
  <c r="AF1205"/>
  <c r="AE1204"/>
  <c r="E1204"/>
  <c r="AF1204"/>
  <c r="AE1203"/>
  <c r="E1203"/>
  <c r="AF1203"/>
  <c r="AE1202"/>
  <c r="E1202"/>
  <c r="AF1202"/>
  <c r="AE1201"/>
  <c r="E1201"/>
  <c r="AF1201"/>
  <c r="AE1200"/>
  <c r="E1200"/>
  <c r="AF1200"/>
  <c r="AF1199"/>
  <c r="AF1198"/>
  <c r="AF1197"/>
  <c r="AF1196"/>
  <c r="AF1195"/>
  <c r="AF1194"/>
  <c r="AF1193"/>
  <c r="AF1192"/>
  <c r="AF1191"/>
  <c r="AF1190"/>
  <c r="E1189"/>
  <c r="AE1189"/>
  <c r="AF1189"/>
  <c r="E1188"/>
  <c r="AE1188"/>
  <c r="AF1188"/>
  <c r="AF1187"/>
  <c r="AF1186"/>
  <c r="AF1185"/>
  <c r="AF1184"/>
  <c r="AF1183"/>
  <c r="AF1182"/>
  <c r="AF1181"/>
  <c r="AF1180"/>
  <c r="AF1179"/>
  <c r="AF1178"/>
  <c r="AE1177"/>
  <c r="E1177"/>
  <c r="AF1177"/>
  <c r="AE1176"/>
  <c r="E1176"/>
  <c r="AF1176"/>
  <c r="AF1175"/>
  <c r="AF1174"/>
  <c r="AF1173"/>
  <c r="AF1172"/>
  <c r="AF1171"/>
  <c r="AF1170"/>
  <c r="AF1169"/>
  <c r="AF1168"/>
  <c r="AF1167"/>
  <c r="AF1166"/>
  <c r="E1165"/>
  <c r="AE1165"/>
  <c r="AF1165"/>
  <c r="E1164"/>
  <c r="AE1164"/>
  <c r="AF1164"/>
  <c r="AF1163"/>
  <c r="AF1162"/>
  <c r="AF1161"/>
  <c r="AF1160"/>
  <c r="AF1159"/>
  <c r="AF1158"/>
  <c r="AF1157"/>
  <c r="AF1156"/>
  <c r="AF1155"/>
  <c r="AF1154"/>
  <c r="E1153"/>
  <c r="AE1153"/>
  <c r="AF1153"/>
  <c r="E1152"/>
  <c r="AE1152"/>
  <c r="AF1152"/>
  <c r="AF1151"/>
  <c r="AF1150"/>
  <c r="AF1149"/>
  <c r="AF1148"/>
  <c r="AF1147"/>
  <c r="AF1146"/>
  <c r="AF1145"/>
  <c r="AF1144"/>
  <c r="AF1143"/>
  <c r="AF1142"/>
  <c r="E1141"/>
  <c r="AE1141"/>
  <c r="AF1141"/>
  <c r="E1140"/>
  <c r="AE1140"/>
  <c r="AF1140"/>
  <c r="AE1139"/>
  <c r="E1139"/>
  <c r="AF1139"/>
  <c r="AE1138"/>
  <c r="E1138"/>
  <c r="AF1138"/>
  <c r="AE1137"/>
  <c r="E1137"/>
  <c r="AF1137"/>
  <c r="AE1136"/>
  <c r="E1136"/>
  <c r="AF1136"/>
  <c r="AE1135"/>
  <c r="E1135"/>
  <c r="AF1135"/>
  <c r="AE1134"/>
  <c r="E1134"/>
  <c r="AF1134"/>
  <c r="AE1133"/>
  <c r="E1133"/>
  <c r="AF1133"/>
  <c r="AE1132"/>
  <c r="E1132"/>
  <c r="AF1132"/>
  <c r="AE1131"/>
  <c r="E1131"/>
  <c r="AF1131"/>
  <c r="AE1130"/>
  <c r="E1130"/>
  <c r="AF1130"/>
  <c r="AE1129"/>
  <c r="E1129"/>
  <c r="AF1129"/>
  <c r="AE1128"/>
  <c r="E1128"/>
  <c r="AF1128"/>
  <c r="AF1127"/>
  <c r="AF1126"/>
  <c r="AF1125"/>
  <c r="AF1124"/>
  <c r="AF1123"/>
  <c r="AF1122"/>
  <c r="AF1121"/>
  <c r="AF1120"/>
  <c r="AF1119"/>
  <c r="AF1118"/>
  <c r="E1117"/>
  <c r="AE1117"/>
  <c r="AF1117"/>
  <c r="E1116"/>
  <c r="AE1116"/>
  <c r="AF1116"/>
  <c r="AF1115"/>
  <c r="AF1114"/>
  <c r="AF1113"/>
  <c r="AF1112"/>
  <c r="AF1111"/>
  <c r="AF1110"/>
  <c r="AF1109"/>
  <c r="AF1108"/>
  <c r="AF1107"/>
  <c r="AF1106"/>
  <c r="AE1105"/>
  <c r="E1105"/>
  <c r="AF1105"/>
  <c r="AE1104"/>
  <c r="E1104"/>
  <c r="AF1104"/>
  <c r="AF1103"/>
  <c r="AF1102"/>
  <c r="AF1101"/>
  <c r="AF1100"/>
  <c r="AF1099"/>
  <c r="AF1098"/>
  <c r="AF1097"/>
  <c r="AF1096"/>
  <c r="AF1095"/>
  <c r="AF1094"/>
  <c r="E1093"/>
  <c r="AE1093"/>
  <c r="AF1093"/>
  <c r="E1092"/>
  <c r="AE1092"/>
  <c r="AF1092"/>
  <c r="AF1091"/>
  <c r="AF1090"/>
  <c r="AF1089"/>
  <c r="AF1088"/>
  <c r="E1087"/>
  <c r="AF1087"/>
  <c r="AF1086"/>
  <c r="AF1085"/>
  <c r="AF1084"/>
  <c r="AF1083"/>
  <c r="AF1082"/>
  <c r="E1081"/>
  <c r="AE1081"/>
  <c r="AF1081"/>
  <c r="E1080"/>
  <c r="AE1080"/>
  <c r="AF1080"/>
  <c r="AE1079"/>
  <c r="E1079"/>
  <c r="AF1079"/>
  <c r="AE1078"/>
  <c r="E1078"/>
  <c r="AF1078"/>
  <c r="AE1077"/>
  <c r="E1077"/>
  <c r="AF1077"/>
  <c r="AE1076"/>
  <c r="E1076"/>
  <c r="AF1076"/>
  <c r="AE1075"/>
  <c r="E1075"/>
  <c r="AF1075"/>
  <c r="AE1074"/>
  <c r="E1074"/>
  <c r="AF1074"/>
  <c r="AE1073"/>
  <c r="E1073"/>
  <c r="AF1073"/>
  <c r="AE1072"/>
  <c r="E1072"/>
  <c r="AF1072"/>
  <c r="AE1071"/>
  <c r="E1071"/>
  <c r="AF1071"/>
  <c r="AE1070"/>
  <c r="E1070"/>
  <c r="AF1070"/>
  <c r="AE1069"/>
  <c r="E1069"/>
  <c r="AF1069"/>
  <c r="AE1068"/>
  <c r="E1068"/>
  <c r="AF1068"/>
  <c r="AF1067"/>
  <c r="AF1066"/>
  <c r="AF1065"/>
  <c r="AF1064"/>
  <c r="AF1063"/>
  <c r="AF1062"/>
  <c r="AF1061"/>
  <c r="AF1060"/>
  <c r="AF1059"/>
  <c r="AF1058"/>
  <c r="E1057"/>
  <c r="AE1057"/>
  <c r="AF1057"/>
  <c r="E1056"/>
  <c r="AE1056"/>
  <c r="AF1056"/>
  <c r="AF1055"/>
  <c r="AF1054"/>
  <c r="AF1053"/>
  <c r="AF1052"/>
  <c r="AF1051"/>
  <c r="AF1050"/>
  <c r="AF1049"/>
  <c r="AF1048"/>
  <c r="AF1047"/>
  <c r="AF1046"/>
  <c r="AE1045"/>
  <c r="E1045"/>
  <c r="AF1045"/>
  <c r="AE1044"/>
  <c r="E1044"/>
  <c r="AF1044"/>
  <c r="AF1043"/>
  <c r="AF1042"/>
  <c r="AF1041"/>
  <c r="AF1040"/>
  <c r="AF1039"/>
  <c r="AF1038"/>
  <c r="AF1037"/>
  <c r="AF1036"/>
  <c r="AF1035"/>
  <c r="AF1034"/>
  <c r="E1033"/>
  <c r="AE1033"/>
  <c r="AF1033"/>
  <c r="E1032"/>
  <c r="AE1032"/>
  <c r="AF1032"/>
  <c r="AE1031"/>
  <c r="E1031"/>
  <c r="AF1031"/>
  <c r="AE1030"/>
  <c r="E1030"/>
  <c r="AF1030"/>
  <c r="AE1029"/>
  <c r="E1029"/>
  <c r="AF1029"/>
  <c r="AE1028"/>
  <c r="E1028"/>
  <c r="AF1028"/>
  <c r="AE1027"/>
  <c r="E1027"/>
  <c r="AF1027"/>
  <c r="AE1026"/>
  <c r="E1026"/>
  <c r="AF1026"/>
  <c r="AE1025"/>
  <c r="E1025"/>
  <c r="AF1025"/>
  <c r="AE1024"/>
  <c r="E1024"/>
  <c r="AF1024"/>
  <c r="AE1023"/>
  <c r="E1023"/>
  <c r="AF1023"/>
  <c r="AE1022"/>
  <c r="E1022"/>
  <c r="AF1022"/>
  <c r="AE1021"/>
  <c r="E1021"/>
  <c r="AF1021"/>
  <c r="AE1020"/>
  <c r="E1020"/>
  <c r="AF1020"/>
  <c r="AF1019"/>
  <c r="AF1018"/>
  <c r="AF1017"/>
  <c r="AF1016"/>
  <c r="AF1015"/>
  <c r="AF1014"/>
  <c r="AF1013"/>
  <c r="AF1012"/>
  <c r="AF1011"/>
  <c r="AF1010"/>
  <c r="E1009"/>
  <c r="AE1009"/>
  <c r="AF1009"/>
  <c r="E1008"/>
  <c r="AE1008"/>
  <c r="AF1008"/>
  <c r="AF1007"/>
  <c r="AF1006"/>
  <c r="AF1005"/>
  <c r="AF1004"/>
  <c r="AF1003"/>
  <c r="AF1002"/>
  <c r="AF1001"/>
  <c r="AF1000"/>
  <c r="AF999"/>
  <c r="AF998"/>
  <c r="AE997"/>
  <c r="E997"/>
  <c r="AF997"/>
  <c r="AE996"/>
  <c r="E996"/>
  <c r="AF996"/>
  <c r="AF995"/>
  <c r="AF994"/>
  <c r="AF993"/>
  <c r="AF992"/>
  <c r="AF991"/>
  <c r="AF990"/>
  <c r="AF989"/>
  <c r="AF988"/>
  <c r="AF987"/>
  <c r="AF986"/>
  <c r="E985"/>
  <c r="AE985"/>
  <c r="AF985"/>
  <c r="E984"/>
  <c r="AE984"/>
  <c r="AF984"/>
  <c r="AF983"/>
  <c r="AF982"/>
  <c r="AF981"/>
  <c r="AF980"/>
  <c r="AF979"/>
  <c r="AF978"/>
  <c r="AF977"/>
  <c r="AF976"/>
  <c r="AF975"/>
  <c r="AF974"/>
  <c r="E973"/>
  <c r="AE973"/>
  <c r="AF973"/>
  <c r="E972"/>
  <c r="AE972"/>
  <c r="AF972"/>
  <c r="AF971"/>
  <c r="AF970"/>
  <c r="AF969"/>
  <c r="AF968"/>
  <c r="AF967"/>
  <c r="AF966"/>
  <c r="AF965"/>
  <c r="AF964"/>
  <c r="AF963"/>
  <c r="AF962"/>
  <c r="E961"/>
  <c r="AE961"/>
  <c r="AF961"/>
  <c r="E960"/>
  <c r="AE960"/>
  <c r="AF960"/>
  <c r="AE959"/>
  <c r="E959"/>
  <c r="AF959"/>
  <c r="AE958"/>
  <c r="E958"/>
  <c r="AF958"/>
  <c r="AE957"/>
  <c r="E957"/>
  <c r="AF957"/>
  <c r="AE956"/>
  <c r="E956"/>
  <c r="AF956"/>
  <c r="AE955"/>
  <c r="E955"/>
  <c r="AF955"/>
  <c r="AE954"/>
  <c r="E954"/>
  <c r="AF954"/>
  <c r="AE953"/>
  <c r="E953"/>
  <c r="AF953"/>
  <c r="AE952"/>
  <c r="E952"/>
  <c r="AF952"/>
  <c r="AE951"/>
  <c r="E951"/>
  <c r="AF951"/>
  <c r="AE950"/>
  <c r="E950"/>
  <c r="AF950"/>
  <c r="AE949"/>
  <c r="E949"/>
  <c r="AF949"/>
  <c r="AE948"/>
  <c r="E948"/>
  <c r="AF948"/>
  <c r="AF947"/>
  <c r="AF946"/>
  <c r="AF945"/>
  <c r="AF944"/>
  <c r="AF943"/>
  <c r="AF942"/>
  <c r="AF941"/>
  <c r="AF940"/>
  <c r="AF939"/>
  <c r="AF938"/>
  <c r="E937"/>
  <c r="AE937"/>
  <c r="AF937"/>
  <c r="E936"/>
  <c r="AE936"/>
  <c r="AF936"/>
  <c r="AF935"/>
  <c r="AF934"/>
  <c r="AF933"/>
  <c r="AF932"/>
  <c r="AF931"/>
  <c r="AF930"/>
  <c r="AF929"/>
  <c r="AF928"/>
  <c r="AF927"/>
  <c r="AF926"/>
  <c r="AE925"/>
  <c r="E925"/>
  <c r="AF925"/>
  <c r="AE924"/>
  <c r="E924"/>
  <c r="AF924"/>
  <c r="AF923"/>
  <c r="AF922"/>
  <c r="AF921"/>
  <c r="AF920"/>
  <c r="AF919"/>
  <c r="AF918"/>
  <c r="AF917"/>
  <c r="AF916"/>
  <c r="AF915"/>
  <c r="AF914"/>
  <c r="E913"/>
  <c r="AE913"/>
  <c r="AF913"/>
  <c r="E912"/>
  <c r="AE912"/>
  <c r="AF912"/>
  <c r="AE911"/>
  <c r="E911"/>
  <c r="AF911"/>
  <c r="AE910"/>
  <c r="E910"/>
  <c r="AF910"/>
  <c r="AE909"/>
  <c r="E909"/>
  <c r="AF909"/>
  <c r="AE908"/>
  <c r="E908"/>
  <c r="AF908"/>
  <c r="AE907"/>
  <c r="E907"/>
  <c r="AF907"/>
  <c r="AE906"/>
  <c r="E906"/>
  <c r="AF906"/>
  <c r="AE905"/>
  <c r="E905"/>
  <c r="AF905"/>
  <c r="AE904"/>
  <c r="E904"/>
  <c r="AF904"/>
  <c r="AE903"/>
  <c r="E903"/>
  <c r="AF903"/>
  <c r="AE902"/>
  <c r="E902"/>
  <c r="AF902"/>
  <c r="AE901"/>
  <c r="E901"/>
  <c r="AF901"/>
  <c r="AE900"/>
  <c r="E900"/>
  <c r="AF900"/>
  <c r="AF899"/>
  <c r="AF898"/>
  <c r="AF897"/>
  <c r="AF896"/>
  <c r="AF895"/>
  <c r="AF894"/>
  <c r="AF893"/>
  <c r="AF892"/>
  <c r="AF891"/>
  <c r="AF890"/>
  <c r="E889"/>
  <c r="AE889"/>
  <c r="AF889"/>
  <c r="E888"/>
  <c r="AE888"/>
  <c r="AF888"/>
  <c r="AF887"/>
  <c r="AF886"/>
  <c r="AF885"/>
  <c r="AF884"/>
  <c r="AF883"/>
  <c r="AF882"/>
  <c r="AF881"/>
  <c r="AF880"/>
  <c r="AF879"/>
  <c r="AF878"/>
  <c r="AE877"/>
  <c r="E877"/>
  <c r="AF877"/>
  <c r="AE876"/>
  <c r="E876"/>
  <c r="AF876"/>
  <c r="AF875"/>
  <c r="AF874"/>
  <c r="AF873"/>
  <c r="AF872"/>
  <c r="AF871"/>
  <c r="AF870"/>
  <c r="AF869"/>
  <c r="AF868"/>
  <c r="AF867"/>
  <c r="AF866"/>
  <c r="E865"/>
  <c r="AE865"/>
  <c r="AF865"/>
  <c r="E864"/>
  <c r="AE864"/>
  <c r="AF864"/>
  <c r="AE863"/>
  <c r="E863"/>
  <c r="AF863"/>
  <c r="AE862"/>
  <c r="E862"/>
  <c r="AF862"/>
  <c r="AE861"/>
  <c r="E861"/>
  <c r="AF861"/>
  <c r="AE860"/>
  <c r="E860"/>
  <c r="AF860"/>
  <c r="AE859"/>
  <c r="E859"/>
  <c r="AF859"/>
  <c r="AE858"/>
  <c r="E858"/>
  <c r="AF858"/>
  <c r="AE857"/>
  <c r="E857"/>
  <c r="AF857"/>
  <c r="AE856"/>
  <c r="E856"/>
  <c r="AF856"/>
  <c r="E855"/>
  <c r="AE855"/>
  <c r="AF855"/>
  <c r="AE854"/>
  <c r="E854"/>
  <c r="AF854"/>
  <c r="AE853"/>
  <c r="E853"/>
  <c r="AF853"/>
  <c r="AE852"/>
  <c r="E852"/>
  <c r="AF852"/>
  <c r="AF851"/>
  <c r="AF850"/>
  <c r="AF849"/>
  <c r="AF848"/>
  <c r="AF847"/>
  <c r="AF846"/>
  <c r="AF845"/>
  <c r="AF844"/>
  <c r="AF843"/>
  <c r="AF842"/>
  <c r="E841"/>
  <c r="AE841"/>
  <c r="AF841"/>
  <c r="E840"/>
  <c r="AE840"/>
  <c r="AF840"/>
  <c r="AF839"/>
  <c r="AF838"/>
  <c r="AF837"/>
  <c r="AF836"/>
  <c r="AF835"/>
  <c r="AF834"/>
  <c r="AF833"/>
  <c r="AF832"/>
  <c r="AF831"/>
  <c r="AF830"/>
  <c r="AE829"/>
  <c r="E829"/>
  <c r="AF829"/>
  <c r="AE828"/>
  <c r="E828"/>
  <c r="AF828"/>
  <c r="AE827"/>
  <c r="E827"/>
  <c r="AF827"/>
  <c r="AE826"/>
  <c r="E826"/>
  <c r="AF826"/>
  <c r="AE825"/>
  <c r="E825"/>
  <c r="AF825"/>
  <c r="AE824"/>
  <c r="E824"/>
  <c r="AF824"/>
  <c r="AE823"/>
  <c r="E823"/>
  <c r="AF823"/>
  <c r="AE822"/>
  <c r="E822"/>
  <c r="AF822"/>
  <c r="AE821"/>
  <c r="E821"/>
  <c r="AF821"/>
  <c r="AE820"/>
  <c r="E820"/>
  <c r="AF820"/>
  <c r="AE819"/>
  <c r="E819"/>
  <c r="AF819"/>
  <c r="AE818"/>
  <c r="E818"/>
  <c r="AF818"/>
  <c r="AE817"/>
  <c r="E817"/>
  <c r="AF817"/>
  <c r="AE816"/>
  <c r="E816"/>
  <c r="AF816"/>
  <c r="AF815"/>
  <c r="AF814"/>
  <c r="AF813"/>
  <c r="AF812"/>
  <c r="AF811"/>
  <c r="AF810"/>
  <c r="AF809"/>
  <c r="AF808"/>
  <c r="AF807"/>
  <c r="AF806"/>
  <c r="E805"/>
  <c r="AE805"/>
  <c r="AF805"/>
  <c r="E804"/>
  <c r="AE804"/>
  <c r="AF804"/>
  <c r="AF803"/>
  <c r="AF802"/>
  <c r="AF801"/>
  <c r="AF800"/>
  <c r="AF799"/>
  <c r="AF798"/>
  <c r="AF797"/>
  <c r="AF796"/>
  <c r="AF795"/>
  <c r="AF794"/>
  <c r="AE793"/>
  <c r="E793"/>
  <c r="AF793"/>
  <c r="AE792"/>
  <c r="E792"/>
  <c r="AF792"/>
  <c r="AF791"/>
  <c r="AF790"/>
  <c r="AF789"/>
  <c r="AF788"/>
  <c r="AF787"/>
  <c r="AF786"/>
  <c r="AF785"/>
  <c r="AF784"/>
  <c r="AF783"/>
  <c r="AF782"/>
  <c r="E781"/>
  <c r="AE781"/>
  <c r="AF781"/>
  <c r="E780"/>
  <c r="AE780"/>
  <c r="AF780"/>
  <c r="AF779"/>
  <c r="AF778"/>
  <c r="AF777"/>
  <c r="AF776"/>
  <c r="AF775"/>
  <c r="AF774"/>
  <c r="AF773"/>
  <c r="AF772"/>
  <c r="AF771"/>
  <c r="AF770"/>
  <c r="E769"/>
  <c r="AE769"/>
  <c r="AF769"/>
  <c r="E768"/>
  <c r="AE768"/>
  <c r="AF768"/>
  <c r="AE767"/>
  <c r="E767"/>
  <c r="AF767"/>
  <c r="AE766"/>
  <c r="E766"/>
  <c r="AF766"/>
  <c r="AE765"/>
  <c r="E765"/>
  <c r="AF765"/>
  <c r="AE764"/>
  <c r="E764"/>
  <c r="AF764"/>
  <c r="AE763"/>
  <c r="E763"/>
  <c r="AF763"/>
  <c r="AE762"/>
  <c r="E762"/>
  <c r="AF762"/>
  <c r="AE761"/>
  <c r="E761"/>
  <c r="AF761"/>
  <c r="AE760"/>
  <c r="E760"/>
  <c r="AF760"/>
  <c r="AE759"/>
  <c r="E759"/>
  <c r="AF759"/>
  <c r="AE758"/>
  <c r="E758"/>
  <c r="AF758"/>
  <c r="AE757"/>
  <c r="E757"/>
  <c r="AF757"/>
  <c r="AE756"/>
  <c r="E756"/>
  <c r="AF756"/>
  <c r="AF755"/>
  <c r="AF754"/>
  <c r="AF753"/>
  <c r="AF752"/>
  <c r="AF751"/>
  <c r="AF750"/>
  <c r="AF749"/>
  <c r="AF748"/>
  <c r="AF747"/>
  <c r="AF746"/>
  <c r="E745"/>
  <c r="AE745"/>
  <c r="AF745"/>
  <c r="E744"/>
  <c r="AE744"/>
  <c r="AF744"/>
  <c r="AE743"/>
  <c r="E743"/>
  <c r="AF743"/>
  <c r="AE742"/>
  <c r="E742"/>
  <c r="AF742"/>
  <c r="AE741"/>
  <c r="E741"/>
  <c r="AF741"/>
  <c r="AE740"/>
  <c r="E740"/>
  <c r="AF740"/>
  <c r="AE739"/>
  <c r="E739"/>
  <c r="AF739"/>
  <c r="AE738"/>
  <c r="E738"/>
  <c r="AF738"/>
  <c r="AE737"/>
  <c r="E737"/>
  <c r="AF737"/>
  <c r="AE736"/>
  <c r="E736"/>
  <c r="AF736"/>
  <c r="AE735"/>
  <c r="E735"/>
  <c r="AF735"/>
  <c r="AE734"/>
  <c r="E734"/>
  <c r="AF734"/>
  <c r="AE733"/>
  <c r="E733"/>
  <c r="AF733"/>
  <c r="AE732"/>
  <c r="E732"/>
  <c r="AF732"/>
  <c r="AF731"/>
  <c r="AF730"/>
  <c r="AF729"/>
  <c r="AF728"/>
  <c r="AF727"/>
  <c r="AF726"/>
  <c r="AF725"/>
  <c r="AF724"/>
  <c r="AF723"/>
  <c r="AF722"/>
  <c r="E721"/>
  <c r="AE721"/>
  <c r="AF721"/>
  <c r="E720"/>
  <c r="AE720"/>
  <c r="AF720"/>
  <c r="AE719"/>
  <c r="E719"/>
  <c r="AF719"/>
  <c r="AE718"/>
  <c r="E718"/>
  <c r="AF718"/>
  <c r="AE717"/>
  <c r="E717"/>
  <c r="AF717"/>
  <c r="AE716"/>
  <c r="E716"/>
  <c r="AF716"/>
  <c r="AE715"/>
  <c r="E715"/>
  <c r="AF715"/>
  <c r="AE714"/>
  <c r="E714"/>
  <c r="AF714"/>
  <c r="AE713"/>
  <c r="E713"/>
  <c r="AF713"/>
  <c r="AE712"/>
  <c r="E712"/>
  <c r="AF712"/>
  <c r="AE711"/>
  <c r="E711"/>
  <c r="AF711"/>
  <c r="AE710"/>
  <c r="E710"/>
  <c r="AF710"/>
  <c r="AE709"/>
  <c r="E709"/>
  <c r="AF709"/>
  <c r="AE708"/>
  <c r="E708"/>
  <c r="AF708"/>
  <c r="AF707"/>
  <c r="AF706"/>
  <c r="AF705"/>
  <c r="AF704"/>
  <c r="AF703"/>
  <c r="AF702"/>
  <c r="AF701"/>
  <c r="AF700"/>
  <c r="AF699"/>
  <c r="AF698"/>
  <c r="E697"/>
  <c r="AE697"/>
  <c r="AF697"/>
  <c r="E696"/>
  <c r="AE696"/>
  <c r="AF696"/>
  <c r="AF695"/>
  <c r="AF694"/>
  <c r="AF693"/>
  <c r="AF692"/>
  <c r="AF691"/>
  <c r="AF690"/>
  <c r="AF689"/>
  <c r="AF688"/>
  <c r="AF687"/>
  <c r="AF686"/>
  <c r="AE685"/>
  <c r="E685"/>
  <c r="AF685"/>
  <c r="AE684"/>
  <c r="E684"/>
  <c r="AF684"/>
  <c r="AF683"/>
  <c r="AF682"/>
  <c r="AF681"/>
  <c r="AF680"/>
  <c r="AF679"/>
  <c r="AF678"/>
  <c r="AF677"/>
  <c r="AF676"/>
  <c r="AF675"/>
  <c r="AF674"/>
  <c r="AE673"/>
  <c r="E673"/>
  <c r="AF673"/>
  <c r="AE672"/>
  <c r="E672"/>
  <c r="AF672"/>
  <c r="AF671"/>
  <c r="AF670"/>
  <c r="AF669"/>
  <c r="AF668"/>
  <c r="AF667"/>
  <c r="AF666"/>
  <c r="AF665"/>
  <c r="AF664"/>
  <c r="AF663"/>
  <c r="AF662"/>
  <c r="E661"/>
  <c r="AE661"/>
  <c r="AF661"/>
  <c r="E660"/>
  <c r="AE660"/>
  <c r="AF660"/>
  <c r="AF659"/>
  <c r="AF658"/>
  <c r="AF657"/>
  <c r="AF656"/>
  <c r="AF655"/>
  <c r="AF654"/>
  <c r="AF653"/>
  <c r="AF652"/>
  <c r="AF651"/>
  <c r="AF650"/>
  <c r="AE649"/>
  <c r="E649"/>
  <c r="AF649"/>
  <c r="AE648"/>
  <c r="E648"/>
  <c r="AF648"/>
  <c r="AF647"/>
  <c r="AF646"/>
  <c r="AF645"/>
  <c r="AF644"/>
  <c r="AF643"/>
  <c r="AF642"/>
  <c r="AF641"/>
  <c r="AF640"/>
  <c r="AF639"/>
  <c r="AF638"/>
  <c r="E637"/>
  <c r="AE637"/>
  <c r="AF637"/>
  <c r="E636"/>
  <c r="AE636"/>
  <c r="AF636"/>
  <c r="AF635"/>
  <c r="AF634"/>
  <c r="AF633"/>
  <c r="AF632"/>
  <c r="AF631"/>
  <c r="AF630"/>
  <c r="AF629"/>
  <c r="AF628"/>
  <c r="AF627"/>
  <c r="AF626"/>
  <c r="E625"/>
  <c r="AE625"/>
  <c r="AF625"/>
  <c r="E624"/>
  <c r="AE624"/>
  <c r="AF624"/>
  <c r="AF623"/>
  <c r="AF622"/>
  <c r="AF621"/>
  <c r="AF620"/>
  <c r="AF619"/>
  <c r="AF618"/>
  <c r="AF617"/>
  <c r="AF616"/>
  <c r="AF615"/>
  <c r="AF614"/>
  <c r="E613"/>
  <c r="AE613"/>
  <c r="AF613"/>
  <c r="E612"/>
  <c r="AE612"/>
  <c r="AF612"/>
  <c r="AF611"/>
  <c r="AF610"/>
  <c r="AF609"/>
  <c r="AF608"/>
  <c r="AF607"/>
  <c r="AF606"/>
  <c r="AF605"/>
  <c r="AF604"/>
  <c r="AF603"/>
  <c r="AF602"/>
  <c r="E601"/>
  <c r="AE601"/>
  <c r="AF601"/>
  <c r="E600"/>
  <c r="AE600"/>
  <c r="AF600"/>
  <c r="AF599"/>
  <c r="AF598"/>
  <c r="AF597"/>
  <c r="AF596"/>
  <c r="AF595"/>
  <c r="AF594"/>
  <c r="AF593"/>
  <c r="AF592"/>
  <c r="AF591"/>
  <c r="AF590"/>
  <c r="E589"/>
  <c r="AE589"/>
  <c r="AF589"/>
  <c r="E588"/>
  <c r="AE588"/>
  <c r="AF588"/>
  <c r="AF587"/>
  <c r="AF586"/>
  <c r="AF585"/>
  <c r="AF584"/>
  <c r="AF583"/>
  <c r="AF582"/>
  <c r="AF581"/>
  <c r="AF580"/>
  <c r="AF579"/>
  <c r="AF578"/>
  <c r="E577"/>
  <c r="AE577"/>
  <c r="AF577"/>
  <c r="E576"/>
  <c r="AE576"/>
  <c r="AF576"/>
  <c r="AF575"/>
  <c r="AF574"/>
  <c r="AF573"/>
  <c r="AF572"/>
  <c r="AF571"/>
  <c r="AF570"/>
  <c r="AF569"/>
  <c r="AF568"/>
  <c r="AF567"/>
  <c r="AF566"/>
  <c r="E565"/>
  <c r="AE565"/>
  <c r="AF565"/>
  <c r="E564"/>
  <c r="AE564"/>
  <c r="AF564"/>
  <c r="AF563"/>
  <c r="AF562"/>
  <c r="AF561"/>
  <c r="AF560"/>
  <c r="AF559"/>
  <c r="AF558"/>
  <c r="AF557"/>
  <c r="AF556"/>
  <c r="AF555"/>
  <c r="AF554"/>
  <c r="E553"/>
  <c r="AE553"/>
  <c r="AF553"/>
  <c r="E552"/>
  <c r="AE552"/>
  <c r="AF552"/>
  <c r="AF551"/>
  <c r="AF550"/>
  <c r="AF549"/>
  <c r="AF548"/>
  <c r="AF547"/>
  <c r="AF546"/>
  <c r="AF545"/>
  <c r="AF544"/>
  <c r="AF543"/>
  <c r="AF542"/>
  <c r="E541"/>
  <c r="AE541"/>
  <c r="AF541"/>
  <c r="E540"/>
  <c r="AE540"/>
  <c r="AF540"/>
  <c r="AE539"/>
  <c r="E539"/>
  <c r="AF539"/>
  <c r="AE538"/>
  <c r="E538"/>
  <c r="AF538"/>
  <c r="AE537"/>
  <c r="E537"/>
  <c r="AF537"/>
  <c r="AE536"/>
  <c r="E536"/>
  <c r="AF536"/>
  <c r="AE535"/>
  <c r="E535"/>
  <c r="AF535"/>
  <c r="AE534"/>
  <c r="E534"/>
  <c r="AF534"/>
  <c r="AE533"/>
  <c r="E533"/>
  <c r="AF533"/>
  <c r="AE532"/>
  <c r="E532"/>
  <c r="AF532"/>
  <c r="AE531"/>
  <c r="E531"/>
  <c r="AF531"/>
  <c r="AE530"/>
  <c r="E530"/>
  <c r="AF530"/>
  <c r="AE529"/>
  <c r="E529"/>
  <c r="AF529"/>
  <c r="AE528"/>
  <c r="E528"/>
  <c r="AF528"/>
  <c r="AF527"/>
  <c r="AF526"/>
  <c r="AF525"/>
  <c r="AF524"/>
  <c r="AF523"/>
  <c r="AF522"/>
  <c r="AF521"/>
  <c r="AF520"/>
  <c r="AF519"/>
  <c r="AF518"/>
  <c r="AF517"/>
  <c r="AF516"/>
  <c r="AF515"/>
  <c r="AF514"/>
  <c r="AF513"/>
  <c r="AF512"/>
  <c r="AF511"/>
  <c r="AF510"/>
  <c r="AF509"/>
  <c r="AF508"/>
  <c r="AF507"/>
  <c r="AF506"/>
  <c r="AF505"/>
  <c r="AF504"/>
  <c r="AF503"/>
  <c r="AF502"/>
  <c r="AF501"/>
  <c r="AF500"/>
  <c r="AF499"/>
  <c r="AF498"/>
  <c r="AF497"/>
  <c r="AF496"/>
  <c r="AF495"/>
  <c r="AF494"/>
  <c r="AF493"/>
  <c r="AF492"/>
  <c r="AF491"/>
  <c r="AF490"/>
  <c r="AF489"/>
  <c r="AF488"/>
  <c r="AF487"/>
  <c r="AF486"/>
  <c r="AF485"/>
  <c r="AF484"/>
  <c r="AF483"/>
  <c r="AF482"/>
  <c r="AF481"/>
  <c r="AF480"/>
  <c r="AF479"/>
  <c r="AF478"/>
  <c r="AF477"/>
  <c r="AF476"/>
  <c r="AF475"/>
  <c r="AF474"/>
  <c r="AF473"/>
  <c r="AF472"/>
  <c r="AF471"/>
  <c r="AF470"/>
  <c r="AF469"/>
  <c r="AF468"/>
  <c r="AF467"/>
  <c r="AF466"/>
  <c r="AF465"/>
  <c r="AF464"/>
  <c r="AF463"/>
  <c r="AF462"/>
  <c r="AF461"/>
  <c r="AF460"/>
  <c r="AF459"/>
  <c r="AF458"/>
  <c r="AF457"/>
  <c r="AF456"/>
  <c r="AF455"/>
  <c r="AF454"/>
  <c r="AF453"/>
  <c r="AF452"/>
  <c r="AF451"/>
  <c r="AF450"/>
  <c r="AF449"/>
  <c r="AF448"/>
  <c r="AF447"/>
  <c r="AF446"/>
  <c r="AF445"/>
  <c r="AF444"/>
  <c r="AF443"/>
  <c r="AF442"/>
  <c r="AF441"/>
  <c r="AF440"/>
  <c r="AF439"/>
  <c r="AF438"/>
  <c r="AF437"/>
  <c r="AF436"/>
  <c r="AF435"/>
  <c r="AF434"/>
  <c r="AF433"/>
  <c r="AF432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E403"/>
  <c r="AF403"/>
  <c r="AF402"/>
  <c r="AF401"/>
  <c r="AF400"/>
  <c r="E399"/>
  <c r="AF399"/>
  <c r="AF398"/>
  <c r="AE397"/>
  <c r="E397"/>
  <c r="AF397"/>
  <c r="AE396"/>
  <c r="E396"/>
  <c r="AF396"/>
  <c r="AE395"/>
  <c r="E395"/>
  <c r="AF395"/>
  <c r="AE394"/>
  <c r="E394"/>
  <c r="AF394"/>
  <c r="AE393"/>
  <c r="E393"/>
  <c r="AF393"/>
  <c r="AE392"/>
  <c r="E392"/>
  <c r="AF392"/>
  <c r="AE391"/>
  <c r="E391"/>
  <c r="AF391"/>
  <c r="AE390"/>
  <c r="E390"/>
  <c r="AF390"/>
  <c r="AE389"/>
  <c r="E389"/>
  <c r="AF389"/>
  <c r="AE388"/>
  <c r="E388"/>
  <c r="AF388"/>
  <c r="AE387"/>
  <c r="E387"/>
  <c r="AF387"/>
  <c r="AE386"/>
  <c r="E386"/>
  <c r="AF386"/>
  <c r="AE385"/>
  <c r="E385"/>
  <c r="AF385"/>
  <c r="AE384"/>
  <c r="E384"/>
  <c r="AF384"/>
  <c r="AF383"/>
  <c r="AF382"/>
  <c r="AF381"/>
  <c r="AF380"/>
  <c r="AF379"/>
  <c r="AF378"/>
  <c r="AF377"/>
  <c r="AF376"/>
  <c r="AF375"/>
  <c r="AF374"/>
  <c r="E373"/>
  <c r="AE373"/>
  <c r="AF373"/>
  <c r="E372"/>
  <c r="AE372"/>
  <c r="AF372"/>
  <c r="AE371"/>
  <c r="E371"/>
  <c r="AF371"/>
  <c r="AE370"/>
  <c r="E370"/>
  <c r="AF370"/>
  <c r="AE369"/>
  <c r="E369"/>
  <c r="AF369"/>
  <c r="AE368"/>
  <c r="E368"/>
  <c r="AF368"/>
  <c r="AE367"/>
  <c r="E367"/>
  <c r="AF367"/>
  <c r="AE366"/>
  <c r="E366"/>
  <c r="AF366"/>
  <c r="AE365"/>
  <c r="E365"/>
  <c r="AF365"/>
  <c r="AE364"/>
  <c r="E364"/>
  <c r="AF364"/>
  <c r="AE363"/>
  <c r="E363"/>
  <c r="AF363"/>
  <c r="AE362"/>
  <c r="E362"/>
  <c r="AF362"/>
  <c r="AE361"/>
  <c r="E361"/>
  <c r="AF361"/>
  <c r="AE360"/>
  <c r="E360"/>
  <c r="AF360"/>
  <c r="AF359"/>
  <c r="AF358"/>
  <c r="AF357"/>
  <c r="AF356"/>
  <c r="AF355"/>
  <c r="AF354"/>
  <c r="AF353"/>
  <c r="AF352"/>
  <c r="AF351"/>
  <c r="AF350"/>
  <c r="AF349"/>
  <c r="AF348"/>
  <c r="AF347"/>
  <c r="AF346"/>
  <c r="AE345"/>
  <c r="E345"/>
  <c r="AF345"/>
  <c r="AE344"/>
  <c r="E344"/>
  <c r="AF344"/>
  <c r="AF343"/>
  <c r="AF342"/>
  <c r="AF341"/>
  <c r="AF340"/>
  <c r="AF339"/>
  <c r="AF338"/>
  <c r="AF337"/>
  <c r="AF336"/>
  <c r="AF335"/>
  <c r="AF334"/>
  <c r="AE333"/>
  <c r="E333"/>
  <c r="AF333"/>
  <c r="AE332"/>
  <c r="E332"/>
  <c r="AF332"/>
  <c r="AF331"/>
  <c r="AF330"/>
  <c r="AF329"/>
  <c r="AF328"/>
  <c r="AF327"/>
  <c r="AF326"/>
  <c r="AF325"/>
  <c r="AF324"/>
  <c r="AF323"/>
  <c r="AF322"/>
  <c r="AE321"/>
  <c r="E321"/>
  <c r="AF321"/>
  <c r="AE320"/>
  <c r="E320"/>
  <c r="AF320"/>
  <c r="AF319"/>
  <c r="AF318"/>
  <c r="AF317"/>
  <c r="AF316"/>
  <c r="AF315"/>
  <c r="AF314"/>
  <c r="AF313"/>
  <c r="AF312"/>
  <c r="AF311"/>
  <c r="AF310"/>
  <c r="AF309"/>
  <c r="AF308"/>
  <c r="AF307"/>
  <c r="AF306"/>
  <c r="AE305"/>
  <c r="E305"/>
  <c r="AF305"/>
  <c r="AE304"/>
  <c r="E304"/>
  <c r="AF304"/>
  <c r="AF303"/>
  <c r="AF302"/>
  <c r="AF301"/>
  <c r="AF300"/>
  <c r="AF299"/>
  <c r="AF298"/>
  <c r="AF297"/>
  <c r="AF296"/>
  <c r="AF295"/>
  <c r="AF294"/>
  <c r="AF293"/>
  <c r="AF292"/>
  <c r="AF291"/>
  <c r="AF290"/>
  <c r="AE289"/>
  <c r="E289"/>
  <c r="AF289"/>
  <c r="AE288"/>
  <c r="E288"/>
  <c r="AF288"/>
  <c r="AF287"/>
  <c r="AF286"/>
  <c r="AF285"/>
  <c r="AF284"/>
  <c r="AF283"/>
  <c r="AF282"/>
  <c r="AF281"/>
  <c r="AF280"/>
  <c r="AF279"/>
  <c r="AF278"/>
  <c r="AF277"/>
  <c r="AF276"/>
  <c r="AF275"/>
  <c r="AF274"/>
  <c r="AE273"/>
  <c r="E273"/>
  <c r="AF273"/>
  <c r="AE272"/>
  <c r="E272"/>
  <c r="AF272"/>
  <c r="AF271"/>
  <c r="AF270"/>
  <c r="AF269"/>
  <c r="AF268"/>
  <c r="AF267"/>
  <c r="AF266"/>
  <c r="AF265"/>
  <c r="AF264"/>
  <c r="AF263"/>
  <c r="AF262"/>
  <c r="AF261"/>
  <c r="AF260"/>
  <c r="AF259"/>
  <c r="AF258"/>
  <c r="AE257"/>
  <c r="E257"/>
  <c r="AF257"/>
  <c r="AE256"/>
  <c r="E256"/>
  <c r="AF256"/>
  <c r="AF255"/>
  <c r="AF254"/>
  <c r="AF253"/>
  <c r="AF252"/>
  <c r="AF251"/>
  <c r="AF250"/>
  <c r="AF249"/>
  <c r="AF248"/>
  <c r="AF247"/>
  <c r="AF246"/>
  <c r="AF245"/>
  <c r="AF244"/>
  <c r="AF243"/>
  <c r="AF242"/>
  <c r="AE241"/>
  <c r="E241"/>
  <c r="AF241"/>
  <c r="AE240"/>
  <c r="E240"/>
  <c r="AF240"/>
  <c r="AF239"/>
  <c r="AF238"/>
  <c r="AF237"/>
  <c r="AF236"/>
  <c r="AF235"/>
  <c r="AF234"/>
  <c r="AF233"/>
  <c r="AF232"/>
  <c r="AF231"/>
  <c r="AF230"/>
  <c r="AF229"/>
  <c r="AF228"/>
  <c r="AF227"/>
  <c r="AF226"/>
  <c r="AE225"/>
  <c r="E225"/>
  <c r="AF225"/>
  <c r="AE224"/>
  <c r="E224"/>
  <c r="AF224"/>
  <c r="AF223"/>
  <c r="AF222"/>
  <c r="AF221"/>
  <c r="AF220"/>
  <c r="AF219"/>
  <c r="AF218"/>
  <c r="AF217"/>
  <c r="AF216"/>
  <c r="AF215"/>
  <c r="AF214"/>
  <c r="AF213"/>
  <c r="AF212"/>
  <c r="AF211"/>
  <c r="AF210"/>
  <c r="AE209"/>
  <c r="E209"/>
  <c r="AF209"/>
  <c r="AE208"/>
  <c r="E208"/>
  <c r="AF208"/>
  <c r="AF207"/>
  <c r="AF206"/>
  <c r="AF205"/>
  <c r="AF204"/>
  <c r="AF203"/>
  <c r="AF202"/>
  <c r="AF201"/>
  <c r="AF200"/>
  <c r="AF199"/>
  <c r="AF198"/>
  <c r="AF197"/>
  <c r="AF196"/>
  <c r="AF195"/>
  <c r="AF194"/>
  <c r="AE193"/>
  <c r="E193"/>
  <c r="AF193"/>
  <c r="AE192"/>
  <c r="E192"/>
  <c r="AF192"/>
  <c r="AF191"/>
  <c r="AF190"/>
  <c r="AF189"/>
  <c r="AF188"/>
  <c r="AF187"/>
  <c r="AF186"/>
  <c r="AF185"/>
  <c r="AF184"/>
  <c r="AF183"/>
  <c r="AF182"/>
  <c r="AF181"/>
  <c r="AF180"/>
  <c r="AF179"/>
  <c r="AF178"/>
  <c r="AE177"/>
  <c r="E177"/>
  <c r="AF177"/>
  <c r="AE176"/>
  <c r="E176"/>
  <c r="AF176"/>
  <c r="AF175"/>
  <c r="AF174"/>
  <c r="AF173"/>
  <c r="AF172"/>
  <c r="AF171"/>
  <c r="AF170"/>
  <c r="AF169"/>
  <c r="AF168"/>
  <c r="AF167"/>
  <c r="AF166"/>
  <c r="AF165"/>
  <c r="AF164"/>
  <c r="AF163"/>
  <c r="AF162"/>
  <c r="AE161"/>
  <c r="E161"/>
  <c r="AF161"/>
  <c r="AE160"/>
  <c r="E160"/>
  <c r="AF160"/>
  <c r="AF159"/>
  <c r="AF158"/>
  <c r="AF157"/>
  <c r="AF156"/>
  <c r="AF155"/>
  <c r="AF154"/>
  <c r="AF153"/>
  <c r="AF152"/>
  <c r="AF151"/>
  <c r="AF150"/>
  <c r="AF149"/>
  <c r="AF148"/>
  <c r="AF147"/>
  <c r="AF146"/>
  <c r="AE145"/>
  <c r="E145"/>
  <c r="AF145"/>
  <c r="AE144"/>
  <c r="E144"/>
  <c r="AF144"/>
  <c r="AF143"/>
  <c r="AF142"/>
  <c r="AF141"/>
  <c r="AF140"/>
  <c r="AF139"/>
  <c r="AF138"/>
  <c r="AF137"/>
  <c r="AF136"/>
  <c r="AF135"/>
  <c r="AF134"/>
  <c r="AF133"/>
  <c r="AF132"/>
  <c r="AF131"/>
  <c r="AF130"/>
  <c r="AE129"/>
  <c r="E129"/>
  <c r="AF129"/>
  <c r="AE128"/>
  <c r="E128"/>
  <c r="AF128"/>
  <c r="AE127"/>
  <c r="E127"/>
  <c r="AF127"/>
  <c r="AE126"/>
  <c r="E126"/>
  <c r="AF126"/>
  <c r="AE125"/>
  <c r="E125"/>
  <c r="AF125"/>
  <c r="AE124"/>
  <c r="E124"/>
  <c r="AF124"/>
  <c r="AE123"/>
  <c r="E123"/>
  <c r="AF123"/>
  <c r="AE122"/>
  <c r="E122"/>
  <c r="AF122"/>
  <c r="AE121"/>
  <c r="E121"/>
  <c r="AF121"/>
  <c r="AE120"/>
  <c r="E120"/>
  <c r="AF120"/>
  <c r="AE119"/>
  <c r="AF119"/>
  <c r="AE118"/>
  <c r="E118"/>
  <c r="AF118"/>
  <c r="AE117"/>
  <c r="AF117"/>
  <c r="AE116"/>
  <c r="AF116"/>
  <c r="AE115"/>
  <c r="AF115"/>
  <c r="AE114"/>
  <c r="E114"/>
  <c r="AF114"/>
  <c r="AE113"/>
  <c r="E113"/>
  <c r="AF113"/>
  <c r="AE112"/>
  <c r="E112"/>
  <c r="AF112"/>
  <c r="AF111"/>
  <c r="AF110"/>
  <c r="AF109"/>
  <c r="AF108"/>
  <c r="AF107"/>
  <c r="AF106"/>
  <c r="AF105"/>
  <c r="AF104"/>
  <c r="AF103"/>
  <c r="AF102"/>
  <c r="AF101"/>
  <c r="AF100"/>
  <c r="AF99"/>
  <c r="AF98"/>
  <c r="E97"/>
  <c r="AE97"/>
  <c r="AF97"/>
  <c r="AE96"/>
  <c r="E96"/>
  <c r="AF96"/>
  <c r="AF95"/>
  <c r="AF94"/>
  <c r="AF93"/>
  <c r="AF92"/>
  <c r="AF91"/>
  <c r="AF90"/>
  <c r="AF89"/>
  <c r="AF88"/>
  <c r="AF87"/>
  <c r="AF86"/>
  <c r="AE85"/>
  <c r="E85"/>
  <c r="AF85"/>
  <c r="AE84"/>
  <c r="E84"/>
  <c r="AF84"/>
  <c r="AF83"/>
  <c r="AF82"/>
  <c r="AF81"/>
  <c r="AF80"/>
  <c r="AF79"/>
  <c r="AF78"/>
  <c r="AF77"/>
  <c r="AF76"/>
  <c r="AF75"/>
  <c r="AF74"/>
  <c r="AE73"/>
  <c r="E73"/>
  <c r="AF73"/>
  <c r="AE72"/>
  <c r="E72"/>
  <c r="AF72"/>
  <c r="AF71"/>
  <c r="AF70"/>
  <c r="AF69"/>
  <c r="AF68"/>
  <c r="AF67"/>
  <c r="AF66"/>
  <c r="AF65"/>
  <c r="AF64"/>
  <c r="AF63"/>
  <c r="AF62"/>
  <c r="AF61"/>
  <c r="AF60"/>
  <c r="AF59"/>
  <c r="AF58"/>
  <c r="AE57"/>
  <c r="E57"/>
  <c r="AF57"/>
  <c r="AE56"/>
  <c r="E56"/>
  <c r="AF56"/>
  <c r="AE55"/>
  <c r="E55"/>
  <c r="AF55"/>
  <c r="AE54"/>
  <c r="E54"/>
  <c r="AF54"/>
  <c r="AE53"/>
  <c r="E53"/>
  <c r="AF53"/>
  <c r="AE52"/>
  <c r="E52"/>
  <c r="AF52"/>
  <c r="AE51"/>
  <c r="E51"/>
  <c r="AF51"/>
  <c r="AE50"/>
  <c r="E50"/>
  <c r="AF50"/>
  <c r="AE49"/>
  <c r="E49"/>
  <c r="AF49"/>
  <c r="AE48"/>
  <c r="E48"/>
  <c r="AF48"/>
  <c r="AE47"/>
  <c r="E47"/>
  <c r="AF47"/>
  <c r="AE46"/>
  <c r="E46"/>
  <c r="AF46"/>
  <c r="AE45"/>
  <c r="E45"/>
  <c r="AF45"/>
  <c r="AE44"/>
  <c r="E44"/>
  <c r="AF44"/>
  <c r="AF43"/>
  <c r="AF42"/>
  <c r="AF41"/>
  <c r="AF40"/>
  <c r="AF39"/>
  <c r="AF38"/>
  <c r="AF37"/>
  <c r="AF36"/>
  <c r="AF35"/>
  <c r="AF34"/>
  <c r="AF33"/>
  <c r="AF32"/>
  <c r="AF31"/>
  <c r="AF30"/>
  <c r="E29"/>
  <c r="AE29"/>
  <c r="AF29"/>
  <c r="AE28"/>
  <c r="E28"/>
  <c r="AF28"/>
  <c r="AE27"/>
  <c r="E27"/>
  <c r="AF27"/>
  <c r="AE26"/>
  <c r="E26"/>
  <c r="AF26"/>
  <c r="AE25"/>
  <c r="E25"/>
  <c r="AF25"/>
  <c r="AE24"/>
  <c r="E24"/>
  <c r="AF24"/>
  <c r="AE23"/>
  <c r="E23"/>
  <c r="AF23"/>
  <c r="AE22"/>
  <c r="E22"/>
  <c r="AF22"/>
  <c r="AE21"/>
  <c r="E21"/>
  <c r="AF21"/>
  <c r="AE20"/>
  <c r="E20"/>
  <c r="AF20"/>
  <c r="AE19"/>
  <c r="E19"/>
  <c r="AF19"/>
  <c r="AE18"/>
  <c r="E18"/>
  <c r="AF18"/>
  <c r="AE17"/>
  <c r="E17"/>
  <c r="AF17"/>
  <c r="AE16"/>
  <c r="E16"/>
  <c r="AF16"/>
  <c r="AE15"/>
  <c r="E15"/>
  <c r="AF15"/>
  <c r="AE14"/>
  <c r="E14"/>
  <c r="AF14"/>
  <c r="AE13"/>
  <c r="E13"/>
  <c r="AF13"/>
  <c r="AE12"/>
  <c r="E12"/>
  <c r="AF12"/>
  <c r="AE11"/>
  <c r="E11"/>
  <c r="AF11"/>
  <c r="AE10"/>
  <c r="E10"/>
  <c r="AF10"/>
  <c r="AE9"/>
  <c r="E9"/>
  <c r="AF9"/>
  <c r="AE8"/>
  <c r="E8"/>
  <c r="AF8"/>
  <c r="AE7"/>
  <c r="E7"/>
  <c r="AF7"/>
  <c r="AE6"/>
  <c r="E6"/>
  <c r="AF6"/>
  <c r="AE5"/>
  <c r="E5"/>
  <c r="AF5"/>
  <c r="AE4"/>
  <c r="E4"/>
  <c r="AF4"/>
  <c r="AG1309"/>
  <c r="AG1308"/>
  <c r="AG1297"/>
  <c r="AG1296"/>
  <c r="AG1285"/>
  <c r="AG1284"/>
  <c r="AG1283"/>
  <c r="AG1282"/>
  <c r="AG1281"/>
  <c r="AG1280"/>
  <c r="AG1279"/>
  <c r="AG1278"/>
  <c r="AG1277"/>
  <c r="AG1276"/>
  <c r="AG1275"/>
  <c r="AG1274"/>
  <c r="AG1273"/>
  <c r="AG1272"/>
  <c r="AG1261"/>
  <c r="AG1260"/>
  <c r="AG1249"/>
  <c r="AG1248"/>
  <c r="AG1237"/>
  <c r="AG1236"/>
  <c r="AG1225"/>
  <c r="AG1224"/>
  <c r="AG1213"/>
  <c r="AG1212"/>
  <c r="AG1211"/>
  <c r="AG1210"/>
  <c r="AG1209"/>
  <c r="AG1208"/>
  <c r="AG1207"/>
  <c r="AG1206"/>
  <c r="AG1205"/>
  <c r="AG1204"/>
  <c r="AG1203"/>
  <c r="AG1202"/>
  <c r="AG1201"/>
  <c r="AG1200"/>
  <c r="AG1189"/>
  <c r="AG1188"/>
  <c r="AG1177"/>
  <c r="AG1176"/>
  <c r="AG1165"/>
  <c r="AG1164"/>
  <c r="AG1153"/>
  <c r="AG1152"/>
  <c r="AG1141"/>
  <c r="AG1140"/>
  <c r="AG1139"/>
  <c r="AG1138"/>
  <c r="AG1137"/>
  <c r="AG1136"/>
  <c r="AG1135"/>
  <c r="AG1134"/>
  <c r="AG1133"/>
  <c r="AG1132"/>
  <c r="AG1131"/>
  <c r="AG1130"/>
  <c r="AG1129"/>
  <c r="AG1128"/>
  <c r="AG1117"/>
  <c r="AG1116"/>
  <c r="AG1105"/>
  <c r="AG1104"/>
  <c r="AG1093"/>
  <c r="AG1092"/>
  <c r="AG1081"/>
  <c r="AG1080"/>
  <c r="AG1079"/>
  <c r="AG1078"/>
  <c r="AG1077"/>
  <c r="AG1076"/>
  <c r="AG1075"/>
  <c r="AG1074"/>
  <c r="AG1073"/>
  <c r="AG1072"/>
  <c r="AG1071"/>
  <c r="AG1070"/>
  <c r="AG1069"/>
  <c r="AG1068"/>
  <c r="AG1057"/>
  <c r="AG1056"/>
  <c r="AG1045"/>
  <c r="AG1044"/>
  <c r="AG1033"/>
  <c r="AG1032"/>
  <c r="AG1031"/>
  <c r="AG1030"/>
  <c r="AG1029"/>
  <c r="AG1028"/>
  <c r="AG1027"/>
  <c r="AG1026"/>
  <c r="AG1025"/>
  <c r="AG1024"/>
  <c r="AG1023"/>
  <c r="AG1022"/>
  <c r="AG1021"/>
  <c r="AG1020"/>
  <c r="AG1009"/>
  <c r="AG1008"/>
  <c r="AG997"/>
  <c r="AG996"/>
  <c r="AG985"/>
  <c r="AG984"/>
  <c r="AG973"/>
  <c r="AG972"/>
  <c r="AG961"/>
  <c r="AG960"/>
  <c r="AG959"/>
  <c r="AG958"/>
  <c r="AG957"/>
  <c r="AG956"/>
  <c r="AG955"/>
  <c r="AG954"/>
  <c r="AG953"/>
  <c r="AG952"/>
  <c r="AG951"/>
  <c r="AG950"/>
  <c r="AG949"/>
  <c r="AG948"/>
  <c r="AG937"/>
  <c r="AG936"/>
  <c r="AG925"/>
  <c r="AG924"/>
  <c r="AG913"/>
  <c r="AG912"/>
  <c r="AG911"/>
  <c r="AG910"/>
  <c r="AG909"/>
  <c r="AG908"/>
  <c r="AG907"/>
  <c r="AG906"/>
  <c r="AG905"/>
  <c r="AG904"/>
  <c r="AG903"/>
  <c r="AG902"/>
  <c r="AG901"/>
  <c r="AG900"/>
  <c r="AG889"/>
  <c r="AG888"/>
  <c r="AG877"/>
  <c r="AG876"/>
  <c r="AG865"/>
  <c r="AG864"/>
  <c r="AG863"/>
  <c r="AG862"/>
  <c r="AG861"/>
  <c r="AG860"/>
  <c r="AG854"/>
  <c r="AG853"/>
  <c r="AG852"/>
  <c r="AG841"/>
  <c r="AG840"/>
  <c r="AG829"/>
  <c r="AG828"/>
  <c r="AG827"/>
  <c r="AG826"/>
  <c r="AG825"/>
  <c r="AG824"/>
  <c r="AG823"/>
  <c r="AG822"/>
  <c r="AG821"/>
  <c r="AG820"/>
  <c r="AG819"/>
  <c r="AG818"/>
  <c r="AG817"/>
  <c r="AG816"/>
  <c r="AG805"/>
  <c r="AG804"/>
  <c r="AG793"/>
  <c r="AG792"/>
  <c r="AG781"/>
  <c r="AG780"/>
  <c r="AG769"/>
  <c r="AG768"/>
  <c r="AG767"/>
  <c r="AG766"/>
  <c r="AG765"/>
  <c r="AG764"/>
  <c r="AG763"/>
  <c r="AG762"/>
  <c r="AG761"/>
  <c r="AG760"/>
  <c r="AG759"/>
  <c r="AG758"/>
  <c r="AG757"/>
  <c r="AG756"/>
  <c r="AG745"/>
  <c r="AG744"/>
  <c r="AG743"/>
  <c r="AG742"/>
  <c r="AG741"/>
  <c r="AG740"/>
  <c r="AG739"/>
  <c r="AG738"/>
  <c r="AG737"/>
  <c r="AG736"/>
  <c r="AG735"/>
  <c r="AG734"/>
  <c r="AG733"/>
  <c r="AG732"/>
  <c r="AG721"/>
  <c r="AG720"/>
  <c r="AG719"/>
  <c r="AG718"/>
  <c r="AG717"/>
  <c r="AG716"/>
  <c r="AG715"/>
  <c r="AG714"/>
  <c r="AG713"/>
  <c r="AG712"/>
  <c r="AG711"/>
  <c r="AG710"/>
  <c r="AG709"/>
  <c r="AG708"/>
  <c r="AG697"/>
  <c r="AG696"/>
  <c r="AG685"/>
  <c r="AG684"/>
  <c r="AG673"/>
  <c r="AG672"/>
  <c r="AG661"/>
  <c r="AG660"/>
  <c r="AG649"/>
  <c r="AG648"/>
  <c r="AG637"/>
  <c r="AG636"/>
  <c r="AG625"/>
  <c r="AG624"/>
  <c r="AG613"/>
  <c r="AG612"/>
  <c r="AG601"/>
  <c r="AG600"/>
  <c r="AG589"/>
  <c r="AG588"/>
  <c r="AG577"/>
  <c r="AG576"/>
  <c r="AG565"/>
  <c r="AG564"/>
  <c r="AG553"/>
  <c r="AG552"/>
  <c r="AG541"/>
  <c r="AG540"/>
  <c r="AG539"/>
  <c r="AG538"/>
  <c r="AG537"/>
  <c r="AG536"/>
  <c r="AG535"/>
  <c r="AG534"/>
  <c r="AG533"/>
  <c r="AG532"/>
  <c r="AG531"/>
  <c r="AG530"/>
  <c r="AG529"/>
  <c r="AG528"/>
  <c r="AG397"/>
  <c r="AG396"/>
  <c r="AG386"/>
  <c r="AG385"/>
  <c r="AG384"/>
  <c r="AG373"/>
  <c r="AG372"/>
  <c r="AG371"/>
  <c r="AG370"/>
  <c r="AG369"/>
  <c r="AG368"/>
  <c r="AG367"/>
  <c r="AG366"/>
  <c r="AG365"/>
  <c r="AG364"/>
  <c r="AG363"/>
  <c r="AG362"/>
  <c r="AG361"/>
  <c r="AG360"/>
  <c r="AG345"/>
  <c r="AG344"/>
  <c r="AG333"/>
  <c r="AG332"/>
  <c r="AG321"/>
  <c r="AG320"/>
  <c r="AG305"/>
  <c r="AG304"/>
  <c r="AG289"/>
  <c r="AG288"/>
  <c r="AG273"/>
  <c r="AG272"/>
  <c r="AG257"/>
  <c r="AG256"/>
  <c r="AG241"/>
  <c r="AG240"/>
  <c r="AG225"/>
  <c r="AG224"/>
  <c r="AG209"/>
  <c r="AG208"/>
  <c r="AG193"/>
  <c r="AG192"/>
  <c r="AG177"/>
  <c r="AG176"/>
  <c r="AG161"/>
  <c r="AG160"/>
  <c r="AG145"/>
  <c r="AG144"/>
  <c r="AG129"/>
  <c r="AG128"/>
  <c r="AG113"/>
  <c r="AG112"/>
  <c r="AG97"/>
  <c r="AG96"/>
  <c r="AG85"/>
  <c r="AG84"/>
  <c r="AG73"/>
  <c r="AG72"/>
  <c r="AG57"/>
  <c r="AG56"/>
  <c r="AG55"/>
  <c r="AG54"/>
  <c r="AG53"/>
  <c r="AG52"/>
  <c r="AG51"/>
  <c r="AG50"/>
  <c r="AG49"/>
  <c r="AG48"/>
  <c r="AG47"/>
  <c r="AG46"/>
  <c r="AG45"/>
  <c r="AG44"/>
  <c r="AG29"/>
  <c r="AG28"/>
  <c r="AG27"/>
  <c r="AG26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G7"/>
  <c r="AG6"/>
  <c r="AG5"/>
  <c r="AG4"/>
  <c r="V1319"/>
  <c r="AC1319"/>
  <c r="AD1319"/>
  <c r="A1319"/>
  <c r="V1318"/>
  <c r="AC1318"/>
  <c r="AD1318"/>
  <c r="A1318"/>
  <c r="V1317"/>
  <c r="AC1317"/>
  <c r="AD1317"/>
  <c r="A1317"/>
  <c r="V1316"/>
  <c r="AC1316"/>
  <c r="AD1316"/>
  <c r="A1316"/>
  <c r="V1315"/>
  <c r="AC1315"/>
  <c r="AD1315"/>
  <c r="A1315"/>
  <c r="V1314"/>
  <c r="AC1314"/>
  <c r="AD1314"/>
  <c r="A1314"/>
  <c r="V1313"/>
  <c r="AC1313"/>
  <c r="AD1313"/>
  <c r="A1313"/>
  <c r="V1312"/>
  <c r="AC1312"/>
  <c r="AD1312"/>
  <c r="A1312"/>
  <c r="V1311"/>
  <c r="AC1311"/>
  <c r="AD1311"/>
  <c r="A1311"/>
  <c r="V1310"/>
  <c r="AC1310"/>
  <c r="AD1310"/>
  <c r="A1310"/>
  <c r="G1309"/>
  <c r="V1309"/>
  <c r="Y1309"/>
  <c r="AC1309"/>
  <c r="AD1309"/>
  <c r="A1309"/>
  <c r="G1308"/>
  <c r="V1308"/>
  <c r="Y1308"/>
  <c r="AC1308"/>
  <c r="AD1308"/>
  <c r="A1308"/>
  <c r="V1307"/>
  <c r="AC1307"/>
  <c r="AD1307"/>
  <c r="A1307"/>
  <c r="V1306"/>
  <c r="AC1306"/>
  <c r="AD1306"/>
  <c r="A1306"/>
  <c r="V1305"/>
  <c r="AC1305"/>
  <c r="AD1305"/>
  <c r="A1305"/>
  <c r="V1304"/>
  <c r="AC1304"/>
  <c r="AD1304"/>
  <c r="A1304"/>
  <c r="V1303"/>
  <c r="AC1303"/>
  <c r="AD1303"/>
  <c r="A1303"/>
  <c r="V1302"/>
  <c r="AC1302"/>
  <c r="AD1302"/>
  <c r="A1302"/>
  <c r="V1301"/>
  <c r="AC1301"/>
  <c r="AD1301"/>
  <c r="A1301"/>
  <c r="V1300"/>
  <c r="AC1300"/>
  <c r="AD1300"/>
  <c r="A1300"/>
  <c r="V1299"/>
  <c r="AC1299"/>
  <c r="AD1299"/>
  <c r="A1299"/>
  <c r="V1298"/>
  <c r="AC1298"/>
  <c r="AD1298"/>
  <c r="A1298"/>
  <c r="G1297"/>
  <c r="V1297"/>
  <c r="Y1297"/>
  <c r="AC1297"/>
  <c r="AD1297"/>
  <c r="A1297"/>
  <c r="G1296"/>
  <c r="V1296"/>
  <c r="Y1296"/>
  <c r="AC1296"/>
  <c r="AD1296"/>
  <c r="A1296"/>
  <c r="V1295"/>
  <c r="AC1295"/>
  <c r="AD1295"/>
  <c r="A1295"/>
  <c r="V1294"/>
  <c r="AC1294"/>
  <c r="AD1294"/>
  <c r="A1294"/>
  <c r="V1293"/>
  <c r="AC1293"/>
  <c r="AD1293"/>
  <c r="A1293"/>
  <c r="V1292"/>
  <c r="AC1292"/>
  <c r="AD1292"/>
  <c r="A1292"/>
  <c r="V1291"/>
  <c r="AC1291"/>
  <c r="AD1291"/>
  <c r="A1291"/>
  <c r="V1290"/>
  <c r="AC1290"/>
  <c r="AD1290"/>
  <c r="A1290"/>
  <c r="V1289"/>
  <c r="AC1289"/>
  <c r="AD1289"/>
  <c r="A1289"/>
  <c r="V1288"/>
  <c r="AC1288"/>
  <c r="AD1288"/>
  <c r="A1288"/>
  <c r="V1287"/>
  <c r="AC1287"/>
  <c r="AD1287"/>
  <c r="A1287"/>
  <c r="V1286"/>
  <c r="AC1286"/>
  <c r="AD1286"/>
  <c r="A1286"/>
  <c r="G1285"/>
  <c r="V1285"/>
  <c r="Y1285"/>
  <c r="AC1285"/>
  <c r="AD1285"/>
  <c r="A1285"/>
  <c r="G1284"/>
  <c r="V1284"/>
  <c r="Y1284"/>
  <c r="AC1284"/>
  <c r="AD1284"/>
  <c r="A1284"/>
  <c r="G1283"/>
  <c r="V1283"/>
  <c r="Y1283"/>
  <c r="AC1283"/>
  <c r="AD1283"/>
  <c r="A1283"/>
  <c r="G1282"/>
  <c r="V1282"/>
  <c r="Y1282"/>
  <c r="AC1282"/>
  <c r="AD1282"/>
  <c r="A1282"/>
  <c r="G1281"/>
  <c r="V1281"/>
  <c r="Y1281"/>
  <c r="AC1281"/>
  <c r="AD1281"/>
  <c r="A1281"/>
  <c r="G1280"/>
  <c r="V1280"/>
  <c r="Y1280"/>
  <c r="AC1280"/>
  <c r="AD1280"/>
  <c r="A1280"/>
  <c r="G1279"/>
  <c r="V1279"/>
  <c r="Y1279"/>
  <c r="AC1279"/>
  <c r="AD1279"/>
  <c r="A1279"/>
  <c r="G1278"/>
  <c r="V1278"/>
  <c r="Y1278"/>
  <c r="AC1278"/>
  <c r="AD1278"/>
  <c r="A1278"/>
  <c r="G1277"/>
  <c r="V1277"/>
  <c r="Y1277"/>
  <c r="AC1277"/>
  <c r="AD1277"/>
  <c r="A1277"/>
  <c r="G1276"/>
  <c r="V1276"/>
  <c r="Y1276"/>
  <c r="AC1276"/>
  <c r="AD1276"/>
  <c r="A1276"/>
  <c r="G1275"/>
  <c r="V1275"/>
  <c r="Y1275"/>
  <c r="AC1275"/>
  <c r="AD1275"/>
  <c r="A1275"/>
  <c r="G1274"/>
  <c r="V1274"/>
  <c r="Y1274"/>
  <c r="AC1274"/>
  <c r="AD1274"/>
  <c r="A1274"/>
  <c r="G1273"/>
  <c r="V1273"/>
  <c r="Y1273"/>
  <c r="AC1273"/>
  <c r="AD1273"/>
  <c r="A1273"/>
  <c r="G1272"/>
  <c r="V1272"/>
  <c r="Y1272"/>
  <c r="AC1272"/>
  <c r="AD1272"/>
  <c r="A1272"/>
  <c r="V1271"/>
  <c r="AC1271"/>
  <c r="AD1271"/>
  <c r="A1271"/>
  <c r="V1270"/>
  <c r="AC1270"/>
  <c r="AD1270"/>
  <c r="A1270"/>
  <c r="V1269"/>
  <c r="AC1269"/>
  <c r="AD1269"/>
  <c r="A1269"/>
  <c r="V1268"/>
  <c r="AC1268"/>
  <c r="AD1268"/>
  <c r="A1268"/>
  <c r="V1267"/>
  <c r="AC1267"/>
  <c r="AD1267"/>
  <c r="A1267"/>
  <c r="V1266"/>
  <c r="AC1266"/>
  <c r="AD1266"/>
  <c r="A1266"/>
  <c r="V1265"/>
  <c r="AC1265"/>
  <c r="AD1265"/>
  <c r="A1265"/>
  <c r="V1264"/>
  <c r="AC1264"/>
  <c r="AD1264"/>
  <c r="A1264"/>
  <c r="V1263"/>
  <c r="AC1263"/>
  <c r="AD1263"/>
  <c r="A1263"/>
  <c r="V1262"/>
  <c r="AC1262"/>
  <c r="AD1262"/>
  <c r="A1262"/>
  <c r="G1261"/>
  <c r="V1261"/>
  <c r="Y1261"/>
  <c r="AC1261"/>
  <c r="AD1261"/>
  <c r="A1261"/>
  <c r="G1260"/>
  <c r="V1260"/>
  <c r="Y1260"/>
  <c r="AC1260"/>
  <c r="AD1260"/>
  <c r="A1260"/>
  <c r="V1259"/>
  <c r="AC1259"/>
  <c r="AD1259"/>
  <c r="A1259"/>
  <c r="V1258"/>
  <c r="AC1258"/>
  <c r="AD1258"/>
  <c r="A1258"/>
  <c r="V1257"/>
  <c r="AC1257"/>
  <c r="AD1257"/>
  <c r="A1257"/>
  <c r="V1256"/>
  <c r="AC1256"/>
  <c r="AD1256"/>
  <c r="A1256"/>
  <c r="V1255"/>
  <c r="AC1255"/>
  <c r="AD1255"/>
  <c r="A1255"/>
  <c r="V1254"/>
  <c r="AC1254"/>
  <c r="AD1254"/>
  <c r="A1254"/>
  <c r="V1253"/>
  <c r="AC1253"/>
  <c r="AD1253"/>
  <c r="A1253"/>
  <c r="V1252"/>
  <c r="AC1252"/>
  <c r="AD1252"/>
  <c r="A1252"/>
  <c r="V1251"/>
  <c r="AC1251"/>
  <c r="AD1251"/>
  <c r="A1251"/>
  <c r="V1250"/>
  <c r="AC1250"/>
  <c r="AD1250"/>
  <c r="A1250"/>
  <c r="G1249"/>
  <c r="V1249"/>
  <c r="Y1249"/>
  <c r="AC1249"/>
  <c r="AD1249"/>
  <c r="A1249"/>
  <c r="G1248"/>
  <c r="V1248"/>
  <c r="Y1248"/>
  <c r="AC1248"/>
  <c r="AD1248"/>
  <c r="A1248"/>
  <c r="V1247"/>
  <c r="AC1247"/>
  <c r="AD1247"/>
  <c r="A1247"/>
  <c r="V1246"/>
  <c r="AC1246"/>
  <c r="AD1246"/>
  <c r="A1246"/>
  <c r="V1245"/>
  <c r="AC1245"/>
  <c r="AD1245"/>
  <c r="A1245"/>
  <c r="V1244"/>
  <c r="AC1244"/>
  <c r="AD1244"/>
  <c r="A1244"/>
  <c r="V1243"/>
  <c r="AC1243"/>
  <c r="AD1243"/>
  <c r="A1243"/>
  <c r="V1242"/>
  <c r="AC1242"/>
  <c r="AD1242"/>
  <c r="A1242"/>
  <c r="V1241"/>
  <c r="AC1241"/>
  <c r="AD1241"/>
  <c r="A1241"/>
  <c r="V1240"/>
  <c r="AC1240"/>
  <c r="AD1240"/>
  <c r="A1240"/>
  <c r="V1239"/>
  <c r="AC1239"/>
  <c r="AD1239"/>
  <c r="A1239"/>
  <c r="V1238"/>
  <c r="AC1238"/>
  <c r="AD1238"/>
  <c r="A1238"/>
  <c r="G1237"/>
  <c r="V1237"/>
  <c r="Y1237"/>
  <c r="AC1237"/>
  <c r="AD1237"/>
  <c r="A1237"/>
  <c r="G1236"/>
  <c r="V1236"/>
  <c r="Y1236"/>
  <c r="AC1236"/>
  <c r="AD1236"/>
  <c r="A1236"/>
  <c r="V1235"/>
  <c r="AC1235"/>
  <c r="AD1235"/>
  <c r="A1235"/>
  <c r="V1234"/>
  <c r="AC1234"/>
  <c r="AD1234"/>
  <c r="A1234"/>
  <c r="V1233"/>
  <c r="AC1233"/>
  <c r="AD1233"/>
  <c r="A1233"/>
  <c r="V1232"/>
  <c r="AC1232"/>
  <c r="AD1232"/>
  <c r="A1232"/>
  <c r="V1231"/>
  <c r="AC1231"/>
  <c r="AD1231"/>
  <c r="A1231"/>
  <c r="V1230"/>
  <c r="AC1230"/>
  <c r="AD1230"/>
  <c r="A1230"/>
  <c r="V1229"/>
  <c r="AC1229"/>
  <c r="AD1229"/>
  <c r="A1229"/>
  <c r="V1228"/>
  <c r="AC1228"/>
  <c r="AD1228"/>
  <c r="A1228"/>
  <c r="V1227"/>
  <c r="AC1227"/>
  <c r="AD1227"/>
  <c r="A1227"/>
  <c r="V1226"/>
  <c r="AC1226"/>
  <c r="AD1226"/>
  <c r="A1226"/>
  <c r="G1225"/>
  <c r="V1225"/>
  <c r="Y1225"/>
  <c r="AC1225"/>
  <c r="AD1225"/>
  <c r="A1225"/>
  <c r="G1224"/>
  <c r="V1224"/>
  <c r="Y1224"/>
  <c r="AC1224"/>
  <c r="AD1224"/>
  <c r="A1224"/>
  <c r="V1223"/>
  <c r="AC1223"/>
  <c r="AD1223"/>
  <c r="A1223"/>
  <c r="V1222"/>
  <c r="AC1222"/>
  <c r="AD1222"/>
  <c r="A1222"/>
  <c r="V1221"/>
  <c r="AC1221"/>
  <c r="AD1221"/>
  <c r="A1221"/>
  <c r="V1220"/>
  <c r="AC1220"/>
  <c r="AD1220"/>
  <c r="A1220"/>
  <c r="V1219"/>
  <c r="AC1219"/>
  <c r="AD1219"/>
  <c r="A1219"/>
  <c r="V1218"/>
  <c r="AC1218"/>
  <c r="AD1218"/>
  <c r="A1218"/>
  <c r="V1217"/>
  <c r="AC1217"/>
  <c r="AD1217"/>
  <c r="A1217"/>
  <c r="V1216"/>
  <c r="AC1216"/>
  <c r="AD1216"/>
  <c r="A1216"/>
  <c r="V1215"/>
  <c r="AC1215"/>
  <c r="AD1215"/>
  <c r="A1215"/>
  <c r="V1214"/>
  <c r="AC1214"/>
  <c r="AD1214"/>
  <c r="A1214"/>
  <c r="G1213"/>
  <c r="V1213"/>
  <c r="Y1213"/>
  <c r="AC1213"/>
  <c r="AD1213"/>
  <c r="A1213"/>
  <c r="G1212"/>
  <c r="V1212"/>
  <c r="Y1212"/>
  <c r="AC1212"/>
  <c r="AD1212"/>
  <c r="A1212"/>
  <c r="G1211"/>
  <c r="V1211"/>
  <c r="Y1211"/>
  <c r="AC1211"/>
  <c r="AD1211"/>
  <c r="A1211"/>
  <c r="G1210"/>
  <c r="V1210"/>
  <c r="Y1210"/>
  <c r="AC1210"/>
  <c r="AD1210"/>
  <c r="A1210"/>
  <c r="G1209"/>
  <c r="V1209"/>
  <c r="Y1209"/>
  <c r="AC1209"/>
  <c r="AD1209"/>
  <c r="A1209"/>
  <c r="G1208"/>
  <c r="V1208"/>
  <c r="Y1208"/>
  <c r="AC1208"/>
  <c r="AD1208"/>
  <c r="A1208"/>
  <c r="G1207"/>
  <c r="V1207"/>
  <c r="Y1207"/>
  <c r="AC1207"/>
  <c r="AD1207"/>
  <c r="A1207"/>
  <c r="G1206"/>
  <c r="V1206"/>
  <c r="Y1206"/>
  <c r="AC1206"/>
  <c r="AD1206"/>
  <c r="A1206"/>
  <c r="G1205"/>
  <c r="V1205"/>
  <c r="Y1205"/>
  <c r="AC1205"/>
  <c r="AD1205"/>
  <c r="A1205"/>
  <c r="G1204"/>
  <c r="V1204"/>
  <c r="Y1204"/>
  <c r="AC1204"/>
  <c r="AD1204"/>
  <c r="A1204"/>
  <c r="G1203"/>
  <c r="V1203"/>
  <c r="Y1203"/>
  <c r="AC1203"/>
  <c r="AD1203"/>
  <c r="A1203"/>
  <c r="G1202"/>
  <c r="V1202"/>
  <c r="Y1202"/>
  <c r="AC1202"/>
  <c r="AD1202"/>
  <c r="A1202"/>
  <c r="G1201"/>
  <c r="V1201"/>
  <c r="Y1201"/>
  <c r="AC1201"/>
  <c r="AD1201"/>
  <c r="A1201"/>
  <c r="G1200"/>
  <c r="V1200"/>
  <c r="Y1200"/>
  <c r="AC1200"/>
  <c r="AD1200"/>
  <c r="A1200"/>
  <c r="V1199"/>
  <c r="AC1199"/>
  <c r="AD1199"/>
  <c r="A1199"/>
  <c r="V1198"/>
  <c r="AC1198"/>
  <c r="AD1198"/>
  <c r="A1198"/>
  <c r="V1197"/>
  <c r="AC1197"/>
  <c r="AD1197"/>
  <c r="A1197"/>
  <c r="V1196"/>
  <c r="AC1196"/>
  <c r="AD1196"/>
  <c r="A1196"/>
  <c r="V1195"/>
  <c r="AC1195"/>
  <c r="AD1195"/>
  <c r="A1195"/>
  <c r="V1194"/>
  <c r="AC1194"/>
  <c r="AD1194"/>
  <c r="A1194"/>
  <c r="V1193"/>
  <c r="AC1193"/>
  <c r="AD1193"/>
  <c r="A1193"/>
  <c r="V1192"/>
  <c r="AC1192"/>
  <c r="AD1192"/>
  <c r="A1192"/>
  <c r="V1191"/>
  <c r="AC1191"/>
  <c r="AD1191"/>
  <c r="A1191"/>
  <c r="V1190"/>
  <c r="AC1190"/>
  <c r="AD1190"/>
  <c r="A1190"/>
  <c r="G1189"/>
  <c r="V1189"/>
  <c r="Y1189"/>
  <c r="AC1189"/>
  <c r="AD1189"/>
  <c r="A1189"/>
  <c r="G1188"/>
  <c r="V1188"/>
  <c r="Y1188"/>
  <c r="AC1188"/>
  <c r="AD1188"/>
  <c r="A1188"/>
  <c r="V1187"/>
  <c r="AC1187"/>
  <c r="AD1187"/>
  <c r="A1187"/>
  <c r="V1186"/>
  <c r="AC1186"/>
  <c r="AD1186"/>
  <c r="A1186"/>
  <c r="V1185"/>
  <c r="AC1185"/>
  <c r="AD1185"/>
  <c r="A1185"/>
  <c r="V1184"/>
  <c r="AC1184"/>
  <c r="AD1184"/>
  <c r="A1184"/>
  <c r="V1183"/>
  <c r="AC1183"/>
  <c r="AD1183"/>
  <c r="A1183"/>
  <c r="V1182"/>
  <c r="AC1182"/>
  <c r="AD1182"/>
  <c r="A1182"/>
  <c r="V1181"/>
  <c r="AC1181"/>
  <c r="AD1181"/>
  <c r="A1181"/>
  <c r="V1180"/>
  <c r="AC1180"/>
  <c r="AD1180"/>
  <c r="A1180"/>
  <c r="V1179"/>
  <c r="AC1179"/>
  <c r="AD1179"/>
  <c r="A1179"/>
  <c r="V1178"/>
  <c r="AC1178"/>
  <c r="AD1178"/>
  <c r="A1178"/>
  <c r="G1177"/>
  <c r="V1177"/>
  <c r="Y1177"/>
  <c r="AC1177"/>
  <c r="AD1177"/>
  <c r="A1177"/>
  <c r="G1176"/>
  <c r="V1176"/>
  <c r="Y1176"/>
  <c r="AC1176"/>
  <c r="AD1176"/>
  <c r="A1176"/>
  <c r="V1175"/>
  <c r="AC1175"/>
  <c r="AD1175"/>
  <c r="A1175"/>
  <c r="V1174"/>
  <c r="AC1174"/>
  <c r="AD1174"/>
  <c r="A1174"/>
  <c r="V1173"/>
  <c r="AC1173"/>
  <c r="AD1173"/>
  <c r="A1173"/>
  <c r="V1172"/>
  <c r="AC1172"/>
  <c r="AD1172"/>
  <c r="A1172"/>
  <c r="V1171"/>
  <c r="AC1171"/>
  <c r="AD1171"/>
  <c r="A1171"/>
  <c r="V1170"/>
  <c r="AC1170"/>
  <c r="AD1170"/>
  <c r="A1170"/>
  <c r="V1169"/>
  <c r="AC1169"/>
  <c r="AD1169"/>
  <c r="A1169"/>
  <c r="V1168"/>
  <c r="AC1168"/>
  <c r="AD1168"/>
  <c r="A1168"/>
  <c r="V1167"/>
  <c r="AC1167"/>
  <c r="AD1167"/>
  <c r="A1167"/>
  <c r="V1166"/>
  <c r="AC1166"/>
  <c r="AD1166"/>
  <c r="A1166"/>
  <c r="G1165"/>
  <c r="V1165"/>
  <c r="Y1165"/>
  <c r="AC1165"/>
  <c r="AD1165"/>
  <c r="A1165"/>
  <c r="G1164"/>
  <c r="V1164"/>
  <c r="Y1164"/>
  <c r="AC1164"/>
  <c r="AD1164"/>
  <c r="A1164"/>
  <c r="V1163"/>
  <c r="AC1163"/>
  <c r="AD1163"/>
  <c r="A1163"/>
  <c r="V1162"/>
  <c r="AC1162"/>
  <c r="AD1162"/>
  <c r="A1162"/>
  <c r="V1161"/>
  <c r="AC1161"/>
  <c r="AD1161"/>
  <c r="A1161"/>
  <c r="V1160"/>
  <c r="AC1160"/>
  <c r="AD1160"/>
  <c r="A1160"/>
  <c r="V1159"/>
  <c r="AC1159"/>
  <c r="AD1159"/>
  <c r="A1159"/>
  <c r="V1158"/>
  <c r="AC1158"/>
  <c r="AD1158"/>
  <c r="A1158"/>
  <c r="V1157"/>
  <c r="AC1157"/>
  <c r="AD1157"/>
  <c r="A1157"/>
  <c r="V1156"/>
  <c r="AC1156"/>
  <c r="AD1156"/>
  <c r="A1156"/>
  <c r="V1155"/>
  <c r="AC1155"/>
  <c r="AD1155"/>
  <c r="A1155"/>
  <c r="V1154"/>
  <c r="AC1154"/>
  <c r="AD1154"/>
  <c r="A1154"/>
  <c r="G1153"/>
  <c r="V1153"/>
  <c r="Y1153"/>
  <c r="AC1153"/>
  <c r="AD1153"/>
  <c r="A1153"/>
  <c r="G1152"/>
  <c r="V1152"/>
  <c r="Y1152"/>
  <c r="AC1152"/>
  <c r="AD1152"/>
  <c r="A1152"/>
  <c r="V1151"/>
  <c r="AC1151"/>
  <c r="AD1151"/>
  <c r="A1151"/>
  <c r="V1150"/>
  <c r="AC1150"/>
  <c r="AD1150"/>
  <c r="A1150"/>
  <c r="V1149"/>
  <c r="AC1149"/>
  <c r="AD1149"/>
  <c r="A1149"/>
  <c r="V1148"/>
  <c r="AC1148"/>
  <c r="AD1148"/>
  <c r="A1148"/>
  <c r="V1147"/>
  <c r="AC1147"/>
  <c r="AD1147"/>
  <c r="A1147"/>
  <c r="V1146"/>
  <c r="AC1146"/>
  <c r="AD1146"/>
  <c r="A1146"/>
  <c r="V1145"/>
  <c r="AC1145"/>
  <c r="AD1145"/>
  <c r="A1145"/>
  <c r="V1144"/>
  <c r="AC1144"/>
  <c r="AD1144"/>
  <c r="A1144"/>
  <c r="V1143"/>
  <c r="AC1143"/>
  <c r="AD1143"/>
  <c r="A1143"/>
  <c r="V1142"/>
  <c r="AC1142"/>
  <c r="AD1142"/>
  <c r="A1142"/>
  <c r="G1141"/>
  <c r="V1141"/>
  <c r="Y1141"/>
  <c r="AC1141"/>
  <c r="AD1141"/>
  <c r="A1141"/>
  <c r="G1140"/>
  <c r="V1140"/>
  <c r="Y1140"/>
  <c r="AC1140"/>
  <c r="AD1140"/>
  <c r="A1140"/>
  <c r="G1139"/>
  <c r="V1139"/>
  <c r="Y1139"/>
  <c r="AC1139"/>
  <c r="AD1139"/>
  <c r="A1139"/>
  <c r="G1138"/>
  <c r="V1138"/>
  <c r="Y1138"/>
  <c r="AC1138"/>
  <c r="AD1138"/>
  <c r="A1138"/>
  <c r="G1137"/>
  <c r="V1137"/>
  <c r="Y1137"/>
  <c r="AC1137"/>
  <c r="AD1137"/>
  <c r="A1137"/>
  <c r="G1136"/>
  <c r="V1136"/>
  <c r="Y1136"/>
  <c r="AC1136"/>
  <c r="AD1136"/>
  <c r="A1136"/>
  <c r="G1135"/>
  <c r="V1135"/>
  <c r="Y1135"/>
  <c r="AC1135"/>
  <c r="AD1135"/>
  <c r="A1135"/>
  <c r="G1134"/>
  <c r="V1134"/>
  <c r="Y1134"/>
  <c r="AC1134"/>
  <c r="AD1134"/>
  <c r="A1134"/>
  <c r="G1133"/>
  <c r="V1133"/>
  <c r="Y1133"/>
  <c r="AC1133"/>
  <c r="AD1133"/>
  <c r="A1133"/>
  <c r="G1132"/>
  <c r="V1132"/>
  <c r="Y1132"/>
  <c r="AC1132"/>
  <c r="AD1132"/>
  <c r="A1132"/>
  <c r="G1131"/>
  <c r="V1131"/>
  <c r="Y1131"/>
  <c r="AC1131"/>
  <c r="AD1131"/>
  <c r="A1131"/>
  <c r="G1130"/>
  <c r="V1130"/>
  <c r="Y1130"/>
  <c r="AC1130"/>
  <c r="AD1130"/>
  <c r="A1130"/>
  <c r="G1129"/>
  <c r="V1129"/>
  <c r="Y1129"/>
  <c r="AC1129"/>
  <c r="AD1129"/>
  <c r="A1129"/>
  <c r="G1128"/>
  <c r="V1128"/>
  <c r="Y1128"/>
  <c r="AC1128"/>
  <c r="AD1128"/>
  <c r="A1128"/>
  <c r="V1127"/>
  <c r="AC1127"/>
  <c r="AD1127"/>
  <c r="A1127"/>
  <c r="V1126"/>
  <c r="AC1126"/>
  <c r="AD1126"/>
  <c r="A1126"/>
  <c r="V1125"/>
  <c r="AC1125"/>
  <c r="AD1125"/>
  <c r="A1125"/>
  <c r="V1124"/>
  <c r="AC1124"/>
  <c r="AD1124"/>
  <c r="A1124"/>
  <c r="V1123"/>
  <c r="AC1123"/>
  <c r="AD1123"/>
  <c r="A1123"/>
  <c r="V1122"/>
  <c r="AC1122"/>
  <c r="AD1122"/>
  <c r="A1122"/>
  <c r="V1121"/>
  <c r="AC1121"/>
  <c r="AD1121"/>
  <c r="A1121"/>
  <c r="V1120"/>
  <c r="AC1120"/>
  <c r="AD1120"/>
  <c r="A1120"/>
  <c r="V1119"/>
  <c r="AC1119"/>
  <c r="AD1119"/>
  <c r="A1119"/>
  <c r="V1118"/>
  <c r="AC1118"/>
  <c r="AD1118"/>
  <c r="A1118"/>
  <c r="G1117"/>
  <c r="V1117"/>
  <c r="Y1117"/>
  <c r="AC1117"/>
  <c r="AD1117"/>
  <c r="A1117"/>
  <c r="G1116"/>
  <c r="V1116"/>
  <c r="Y1116"/>
  <c r="AC1116"/>
  <c r="AD1116"/>
  <c r="A1116"/>
  <c r="V1115"/>
  <c r="AC1115"/>
  <c r="AD1115"/>
  <c r="A1115"/>
  <c r="V1114"/>
  <c r="AC1114"/>
  <c r="AD1114"/>
  <c r="A1114"/>
  <c r="V1113"/>
  <c r="AC1113"/>
  <c r="AD1113"/>
  <c r="A1113"/>
  <c r="V1112"/>
  <c r="AC1112"/>
  <c r="AD1112"/>
  <c r="A1112"/>
  <c r="V1111"/>
  <c r="AC1111"/>
  <c r="AD1111"/>
  <c r="A1111"/>
  <c r="V1110"/>
  <c r="AC1110"/>
  <c r="AD1110"/>
  <c r="A1110"/>
  <c r="V1109"/>
  <c r="AC1109"/>
  <c r="AD1109"/>
  <c r="A1109"/>
  <c r="V1108"/>
  <c r="AC1108"/>
  <c r="AD1108"/>
  <c r="A1108"/>
  <c r="V1107"/>
  <c r="AC1107"/>
  <c r="AD1107"/>
  <c r="A1107"/>
  <c r="V1106"/>
  <c r="AC1106"/>
  <c r="AD1106"/>
  <c r="A1106"/>
  <c r="G1105"/>
  <c r="V1105"/>
  <c r="Y1105"/>
  <c r="AC1105"/>
  <c r="AD1105"/>
  <c r="A1105"/>
  <c r="G1104"/>
  <c r="V1104"/>
  <c r="Y1104"/>
  <c r="AC1104"/>
  <c r="AD1104"/>
  <c r="A1104"/>
  <c r="V1103"/>
  <c r="AC1103"/>
  <c r="AD1103"/>
  <c r="A1103"/>
  <c r="V1102"/>
  <c r="AC1102"/>
  <c r="AD1102"/>
  <c r="A1102"/>
  <c r="V1101"/>
  <c r="AC1101"/>
  <c r="AD1101"/>
  <c r="A1101"/>
  <c r="V1100"/>
  <c r="AC1100"/>
  <c r="AD1100"/>
  <c r="A1100"/>
  <c r="V1099"/>
  <c r="AC1099"/>
  <c r="AD1099"/>
  <c r="A1099"/>
  <c r="V1098"/>
  <c r="AC1098"/>
  <c r="AD1098"/>
  <c r="A1098"/>
  <c r="V1097"/>
  <c r="AC1097"/>
  <c r="AD1097"/>
  <c r="A1097"/>
  <c r="V1096"/>
  <c r="AC1096"/>
  <c r="AD1096"/>
  <c r="A1096"/>
  <c r="V1095"/>
  <c r="AC1095"/>
  <c r="AD1095"/>
  <c r="A1095"/>
  <c r="V1094"/>
  <c r="AC1094"/>
  <c r="AD1094"/>
  <c r="A1094"/>
  <c r="G1093"/>
  <c r="V1093"/>
  <c r="Y1093"/>
  <c r="AC1093"/>
  <c r="AD1093"/>
  <c r="A1093"/>
  <c r="G1092"/>
  <c r="V1092"/>
  <c r="Y1092"/>
  <c r="AC1092"/>
  <c r="AD1092"/>
  <c r="A1092"/>
  <c r="V1091"/>
  <c r="AC1091"/>
  <c r="AD1091"/>
  <c r="A1091"/>
  <c r="V1090"/>
  <c r="AC1090"/>
  <c r="AD1090"/>
  <c r="A1090"/>
  <c r="V1089"/>
  <c r="AC1089"/>
  <c r="AD1089"/>
  <c r="A1089"/>
  <c r="V1088"/>
  <c r="AC1088"/>
  <c r="AD1088"/>
  <c r="A1088"/>
  <c r="V1087"/>
  <c r="AC1087"/>
  <c r="AD1087"/>
  <c r="A1087"/>
  <c r="V1086"/>
  <c r="AC1086"/>
  <c r="AD1086"/>
  <c r="A1086"/>
  <c r="V1085"/>
  <c r="AC1085"/>
  <c r="AD1085"/>
  <c r="A1085"/>
  <c r="V1084"/>
  <c r="AC1084"/>
  <c r="AD1084"/>
  <c r="A1084"/>
  <c r="V1083"/>
  <c r="AC1083"/>
  <c r="AD1083"/>
  <c r="A1083"/>
  <c r="V1082"/>
  <c r="AC1082"/>
  <c r="AD1082"/>
  <c r="A1082"/>
  <c r="G1081"/>
  <c r="V1081"/>
  <c r="Y1081"/>
  <c r="AC1081"/>
  <c r="AD1081"/>
  <c r="A1081"/>
  <c r="G1080"/>
  <c r="V1080"/>
  <c r="Y1080"/>
  <c r="AC1080"/>
  <c r="AD1080"/>
  <c r="A1080"/>
  <c r="G1079"/>
  <c r="V1079"/>
  <c r="Y1079"/>
  <c r="AC1079"/>
  <c r="AD1079"/>
  <c r="A1079"/>
  <c r="G1078"/>
  <c r="V1078"/>
  <c r="Y1078"/>
  <c r="AC1078"/>
  <c r="AD1078"/>
  <c r="A1078"/>
  <c r="G1077"/>
  <c r="V1077"/>
  <c r="Y1077"/>
  <c r="AC1077"/>
  <c r="AD1077"/>
  <c r="A1077"/>
  <c r="G1076"/>
  <c r="V1076"/>
  <c r="Y1076"/>
  <c r="AC1076"/>
  <c r="AD1076"/>
  <c r="A1076"/>
  <c r="G1075"/>
  <c r="V1075"/>
  <c r="Y1075"/>
  <c r="AC1075"/>
  <c r="AD1075"/>
  <c r="A1075"/>
  <c r="G1074"/>
  <c r="V1074"/>
  <c r="Y1074"/>
  <c r="AC1074"/>
  <c r="AD1074"/>
  <c r="A1074"/>
  <c r="G1073"/>
  <c r="V1073"/>
  <c r="Y1073"/>
  <c r="AC1073"/>
  <c r="AD1073"/>
  <c r="A1073"/>
  <c r="G1072"/>
  <c r="V1072"/>
  <c r="Y1072"/>
  <c r="AC1072"/>
  <c r="AD1072"/>
  <c r="A1072"/>
  <c r="G1071"/>
  <c r="V1071"/>
  <c r="Y1071"/>
  <c r="AC1071"/>
  <c r="AD1071"/>
  <c r="A1071"/>
  <c r="G1070"/>
  <c r="V1070"/>
  <c r="Y1070"/>
  <c r="AC1070"/>
  <c r="AD1070"/>
  <c r="A1070"/>
  <c r="G1069"/>
  <c r="V1069"/>
  <c r="Y1069"/>
  <c r="AC1069"/>
  <c r="AD1069"/>
  <c r="A1069"/>
  <c r="G1068"/>
  <c r="V1068"/>
  <c r="Y1068"/>
  <c r="AC1068"/>
  <c r="AD1068"/>
  <c r="A1068"/>
  <c r="V1067"/>
  <c r="AC1067"/>
  <c r="AD1067"/>
  <c r="A1067"/>
  <c r="V1066"/>
  <c r="AC1066"/>
  <c r="AD1066"/>
  <c r="A1066"/>
  <c r="V1065"/>
  <c r="AC1065"/>
  <c r="AD1065"/>
  <c r="A1065"/>
  <c r="V1064"/>
  <c r="AC1064"/>
  <c r="AD1064"/>
  <c r="A1064"/>
  <c r="V1063"/>
  <c r="AC1063"/>
  <c r="AD1063"/>
  <c r="A1063"/>
  <c r="V1062"/>
  <c r="AC1062"/>
  <c r="AD1062"/>
  <c r="A1062"/>
  <c r="V1061"/>
  <c r="AC1061"/>
  <c r="AD1061"/>
  <c r="A1061"/>
  <c r="V1060"/>
  <c r="AC1060"/>
  <c r="AD1060"/>
  <c r="A1060"/>
  <c r="V1059"/>
  <c r="AC1059"/>
  <c r="AD1059"/>
  <c r="A1059"/>
  <c r="V1058"/>
  <c r="AC1058"/>
  <c r="AD1058"/>
  <c r="A1058"/>
  <c r="G1057"/>
  <c r="V1057"/>
  <c r="Y1057"/>
  <c r="AC1057"/>
  <c r="AD1057"/>
  <c r="A1057"/>
  <c r="G1056"/>
  <c r="V1056"/>
  <c r="Y1056"/>
  <c r="AC1056"/>
  <c r="AD1056"/>
  <c r="A1056"/>
  <c r="V1055"/>
  <c r="AC1055"/>
  <c r="AD1055"/>
  <c r="A1055"/>
  <c r="V1054"/>
  <c r="AC1054"/>
  <c r="AD1054"/>
  <c r="A1054"/>
  <c r="V1053"/>
  <c r="AC1053"/>
  <c r="AD1053"/>
  <c r="A1053"/>
  <c r="V1052"/>
  <c r="AC1052"/>
  <c r="AD1052"/>
  <c r="A1052"/>
  <c r="V1051"/>
  <c r="AC1051"/>
  <c r="AD1051"/>
  <c r="A1051"/>
  <c r="V1050"/>
  <c r="AC1050"/>
  <c r="AD1050"/>
  <c r="A1050"/>
  <c r="V1049"/>
  <c r="AC1049"/>
  <c r="AD1049"/>
  <c r="A1049"/>
  <c r="V1048"/>
  <c r="AC1048"/>
  <c r="AD1048"/>
  <c r="A1048"/>
  <c r="V1047"/>
  <c r="AC1047"/>
  <c r="AD1047"/>
  <c r="A1047"/>
  <c r="V1046"/>
  <c r="AC1046"/>
  <c r="AD1046"/>
  <c r="A1046"/>
  <c r="G1045"/>
  <c r="V1045"/>
  <c r="Y1045"/>
  <c r="AC1045"/>
  <c r="AD1045"/>
  <c r="A1045"/>
  <c r="G1044"/>
  <c r="V1044"/>
  <c r="Y1044"/>
  <c r="AC1044"/>
  <c r="AD1044"/>
  <c r="A1044"/>
  <c r="V1043"/>
  <c r="AC1043"/>
  <c r="AD1043"/>
  <c r="A1043"/>
  <c r="V1042"/>
  <c r="AC1042"/>
  <c r="AD1042"/>
  <c r="A1042"/>
  <c r="V1041"/>
  <c r="AC1041"/>
  <c r="AD1041"/>
  <c r="A1041"/>
  <c r="V1040"/>
  <c r="AC1040"/>
  <c r="AD1040"/>
  <c r="A1040"/>
  <c r="V1039"/>
  <c r="AC1039"/>
  <c r="AD1039"/>
  <c r="A1039"/>
  <c r="V1038"/>
  <c r="AC1038"/>
  <c r="AD1038"/>
  <c r="A1038"/>
  <c r="V1037"/>
  <c r="AC1037"/>
  <c r="AD1037"/>
  <c r="A1037"/>
  <c r="V1036"/>
  <c r="AC1036"/>
  <c r="AD1036"/>
  <c r="A1036"/>
  <c r="V1035"/>
  <c r="AC1035"/>
  <c r="AD1035"/>
  <c r="A1035"/>
  <c r="V1034"/>
  <c r="AC1034"/>
  <c r="AD1034"/>
  <c r="A1034"/>
  <c r="G1033"/>
  <c r="V1033"/>
  <c r="Y1033"/>
  <c r="AC1033"/>
  <c r="AD1033"/>
  <c r="A1033"/>
  <c r="G1032"/>
  <c r="V1032"/>
  <c r="Y1032"/>
  <c r="AC1032"/>
  <c r="AD1032"/>
  <c r="A1032"/>
  <c r="G1031"/>
  <c r="V1031"/>
  <c r="Y1031"/>
  <c r="AC1031"/>
  <c r="AD1031"/>
  <c r="A1031"/>
  <c r="G1030"/>
  <c r="V1030"/>
  <c r="Y1030"/>
  <c r="AC1030"/>
  <c r="AD1030"/>
  <c r="A1030"/>
  <c r="G1029"/>
  <c r="V1029"/>
  <c r="Y1029"/>
  <c r="AC1029"/>
  <c r="AD1029"/>
  <c r="A1029"/>
  <c r="G1028"/>
  <c r="V1028"/>
  <c r="Y1028"/>
  <c r="AC1028"/>
  <c r="AD1028"/>
  <c r="A1028"/>
  <c r="G1027"/>
  <c r="V1027"/>
  <c r="Y1027"/>
  <c r="AC1027"/>
  <c r="AD1027"/>
  <c r="A1027"/>
  <c r="G1026"/>
  <c r="V1026"/>
  <c r="Y1026"/>
  <c r="AC1026"/>
  <c r="AD1026"/>
  <c r="A1026"/>
  <c r="G1025"/>
  <c r="V1025"/>
  <c r="Y1025"/>
  <c r="AC1025"/>
  <c r="AD1025"/>
  <c r="A1025"/>
  <c r="G1024"/>
  <c r="V1024"/>
  <c r="Y1024"/>
  <c r="AC1024"/>
  <c r="AD1024"/>
  <c r="A1024"/>
  <c r="G1023"/>
  <c r="V1023"/>
  <c r="Y1023"/>
  <c r="AC1023"/>
  <c r="AD1023"/>
  <c r="A1023"/>
  <c r="G1022"/>
  <c r="V1022"/>
  <c r="Y1022"/>
  <c r="AC1022"/>
  <c r="AD1022"/>
  <c r="A1022"/>
  <c r="G1021"/>
  <c r="V1021"/>
  <c r="Y1021"/>
  <c r="AC1021"/>
  <c r="AD1021"/>
  <c r="A1021"/>
  <c r="G1020"/>
  <c r="V1020"/>
  <c r="Y1020"/>
  <c r="AC1020"/>
  <c r="AD1020"/>
  <c r="A1020"/>
  <c r="V1019"/>
  <c r="AC1019"/>
  <c r="AD1019"/>
  <c r="A1019"/>
  <c r="V1018"/>
  <c r="AC1018"/>
  <c r="AD1018"/>
  <c r="A1018"/>
  <c r="V1017"/>
  <c r="AC1017"/>
  <c r="AD1017"/>
  <c r="A1017"/>
  <c r="V1016"/>
  <c r="AC1016"/>
  <c r="AD1016"/>
  <c r="A1016"/>
  <c r="V1015"/>
  <c r="AC1015"/>
  <c r="AD1015"/>
  <c r="A1015"/>
  <c r="V1014"/>
  <c r="AC1014"/>
  <c r="AD1014"/>
  <c r="A1014"/>
  <c r="V1013"/>
  <c r="AC1013"/>
  <c r="AD1013"/>
  <c r="A1013"/>
  <c r="V1012"/>
  <c r="AC1012"/>
  <c r="AD1012"/>
  <c r="A1012"/>
  <c r="V1011"/>
  <c r="AC1011"/>
  <c r="AD1011"/>
  <c r="A1011"/>
  <c r="V1010"/>
  <c r="AC1010"/>
  <c r="AD1010"/>
  <c r="A1010"/>
  <c r="G1009"/>
  <c r="V1009"/>
  <c r="Y1009"/>
  <c r="AC1009"/>
  <c r="AD1009"/>
  <c r="A1009"/>
  <c r="G1008"/>
  <c r="V1008"/>
  <c r="Y1008"/>
  <c r="AC1008"/>
  <c r="AD1008"/>
  <c r="A1008"/>
  <c r="V1007"/>
  <c r="AC1007"/>
  <c r="AD1007"/>
  <c r="A1007"/>
  <c r="V1006"/>
  <c r="AC1006"/>
  <c r="AD1006"/>
  <c r="A1006"/>
  <c r="V1005"/>
  <c r="AC1005"/>
  <c r="AD1005"/>
  <c r="A1005"/>
  <c r="V1004"/>
  <c r="AC1004"/>
  <c r="AD1004"/>
  <c r="A1004"/>
  <c r="V1003"/>
  <c r="AC1003"/>
  <c r="AD1003"/>
  <c r="A1003"/>
  <c r="V1002"/>
  <c r="AC1002"/>
  <c r="AD1002"/>
  <c r="A1002"/>
  <c r="V1001"/>
  <c r="AC1001"/>
  <c r="AD1001"/>
  <c r="A1001"/>
  <c r="V1000"/>
  <c r="AC1000"/>
  <c r="AD1000"/>
  <c r="A1000"/>
  <c r="V999"/>
  <c r="AC999"/>
  <c r="AD999"/>
  <c r="A999"/>
  <c r="V998"/>
  <c r="AC998"/>
  <c r="AD998"/>
  <c r="A998"/>
  <c r="G997"/>
  <c r="V997"/>
  <c r="Y997"/>
  <c r="AC997"/>
  <c r="AD997"/>
  <c r="A997"/>
  <c r="G996"/>
  <c r="V996"/>
  <c r="Y996"/>
  <c r="AC996"/>
  <c r="AD996"/>
  <c r="A996"/>
  <c r="V995"/>
  <c r="AC995"/>
  <c r="AD995"/>
  <c r="A995"/>
  <c r="V994"/>
  <c r="AC994"/>
  <c r="AD994"/>
  <c r="A994"/>
  <c r="V993"/>
  <c r="AC993"/>
  <c r="AD993"/>
  <c r="A993"/>
  <c r="V992"/>
  <c r="AC992"/>
  <c r="AD992"/>
  <c r="A992"/>
  <c r="V991"/>
  <c r="AC991"/>
  <c r="AD991"/>
  <c r="A991"/>
  <c r="V990"/>
  <c r="AC990"/>
  <c r="AD990"/>
  <c r="A990"/>
  <c r="V989"/>
  <c r="AC989"/>
  <c r="AD989"/>
  <c r="A989"/>
  <c r="V988"/>
  <c r="AC988"/>
  <c r="AD988"/>
  <c r="A988"/>
  <c r="V987"/>
  <c r="AC987"/>
  <c r="AD987"/>
  <c r="A987"/>
  <c r="V986"/>
  <c r="AC986"/>
  <c r="AD986"/>
  <c r="A986"/>
  <c r="G985"/>
  <c r="V985"/>
  <c r="Y985"/>
  <c r="AC985"/>
  <c r="AD985"/>
  <c r="A985"/>
  <c r="G984"/>
  <c r="V984"/>
  <c r="Y984"/>
  <c r="AC984"/>
  <c r="AD984"/>
  <c r="A984"/>
  <c r="V983"/>
  <c r="AC983"/>
  <c r="AD983"/>
  <c r="A983"/>
  <c r="V982"/>
  <c r="AC982"/>
  <c r="AD982"/>
  <c r="A982"/>
  <c r="V981"/>
  <c r="AC981"/>
  <c r="AD981"/>
  <c r="A981"/>
  <c r="V980"/>
  <c r="AC980"/>
  <c r="AD980"/>
  <c r="A980"/>
  <c r="V979"/>
  <c r="AC979"/>
  <c r="AD979"/>
  <c r="A979"/>
  <c r="V978"/>
  <c r="AC978"/>
  <c r="AD978"/>
  <c r="A978"/>
  <c r="V977"/>
  <c r="AC977"/>
  <c r="AD977"/>
  <c r="A977"/>
  <c r="V976"/>
  <c r="AC976"/>
  <c r="AD976"/>
  <c r="A976"/>
  <c r="V975"/>
  <c r="AC975"/>
  <c r="AD975"/>
  <c r="A975"/>
  <c r="V974"/>
  <c r="AC974"/>
  <c r="AD974"/>
  <c r="A974"/>
  <c r="G973"/>
  <c r="V973"/>
  <c r="Y973"/>
  <c r="AC973"/>
  <c r="AD973"/>
  <c r="A973"/>
  <c r="G972"/>
  <c r="V972"/>
  <c r="Y972"/>
  <c r="AC972"/>
  <c r="AD972"/>
  <c r="A972"/>
  <c r="V971"/>
  <c r="AC971"/>
  <c r="AD971"/>
  <c r="A971"/>
  <c r="V970"/>
  <c r="AC970"/>
  <c r="AD970"/>
  <c r="A970"/>
  <c r="V969"/>
  <c r="AC969"/>
  <c r="AD969"/>
  <c r="A969"/>
  <c r="V968"/>
  <c r="AC968"/>
  <c r="AD968"/>
  <c r="A968"/>
  <c r="V967"/>
  <c r="AC967"/>
  <c r="AD967"/>
  <c r="A967"/>
  <c r="V966"/>
  <c r="AC966"/>
  <c r="AD966"/>
  <c r="A966"/>
  <c r="V965"/>
  <c r="AC965"/>
  <c r="AD965"/>
  <c r="A965"/>
  <c r="V964"/>
  <c r="AC964"/>
  <c r="AD964"/>
  <c r="A964"/>
  <c r="V963"/>
  <c r="AC963"/>
  <c r="AD963"/>
  <c r="A963"/>
  <c r="V962"/>
  <c r="AC962"/>
  <c r="AD962"/>
  <c r="A962"/>
  <c r="G961"/>
  <c r="V961"/>
  <c r="Y961"/>
  <c r="AC961"/>
  <c r="AD961"/>
  <c r="A961"/>
  <c r="G960"/>
  <c r="V960"/>
  <c r="Y960"/>
  <c r="AC960"/>
  <c r="AD960"/>
  <c r="A960"/>
  <c r="G959"/>
  <c r="V959"/>
  <c r="Y959"/>
  <c r="AC959"/>
  <c r="AD959"/>
  <c r="A959"/>
  <c r="G958"/>
  <c r="V958"/>
  <c r="Y958"/>
  <c r="AC958"/>
  <c r="AD958"/>
  <c r="A958"/>
  <c r="G957"/>
  <c r="V957"/>
  <c r="Y957"/>
  <c r="AC957"/>
  <c r="AD957"/>
  <c r="A957"/>
  <c r="G956"/>
  <c r="V956"/>
  <c r="Y956"/>
  <c r="AC956"/>
  <c r="AD956"/>
  <c r="A956"/>
  <c r="G955"/>
  <c r="V955"/>
  <c r="Y955"/>
  <c r="AC955"/>
  <c r="AD955"/>
  <c r="A955"/>
  <c r="G954"/>
  <c r="V954"/>
  <c r="Y954"/>
  <c r="AC954"/>
  <c r="AD954"/>
  <c r="A954"/>
  <c r="G953"/>
  <c r="V953"/>
  <c r="Y953"/>
  <c r="AC953"/>
  <c r="AD953"/>
  <c r="A953"/>
  <c r="G952"/>
  <c r="V952"/>
  <c r="Y952"/>
  <c r="AC952"/>
  <c r="AD952"/>
  <c r="A952"/>
  <c r="G951"/>
  <c r="V951"/>
  <c r="Y951"/>
  <c r="AC951"/>
  <c r="AD951"/>
  <c r="A951"/>
  <c r="G950"/>
  <c r="V950"/>
  <c r="Y950"/>
  <c r="AC950"/>
  <c r="AD950"/>
  <c r="A950"/>
  <c r="G949"/>
  <c r="V949"/>
  <c r="Y949"/>
  <c r="AC949"/>
  <c r="AD949"/>
  <c r="A949"/>
  <c r="G948"/>
  <c r="V948"/>
  <c r="Y948"/>
  <c r="AC948"/>
  <c r="AD948"/>
  <c r="A948"/>
  <c r="V947"/>
  <c r="AC947"/>
  <c r="AD947"/>
  <c r="A947"/>
  <c r="V946"/>
  <c r="AC946"/>
  <c r="AD946"/>
  <c r="A946"/>
  <c r="V945"/>
  <c r="AC945"/>
  <c r="AD945"/>
  <c r="A945"/>
  <c r="V944"/>
  <c r="AC944"/>
  <c r="AD944"/>
  <c r="A944"/>
  <c r="V943"/>
  <c r="AC943"/>
  <c r="AD943"/>
  <c r="A943"/>
  <c r="V942"/>
  <c r="AC942"/>
  <c r="AD942"/>
  <c r="A942"/>
  <c r="V941"/>
  <c r="AC941"/>
  <c r="AD941"/>
  <c r="A941"/>
  <c r="V940"/>
  <c r="AC940"/>
  <c r="AD940"/>
  <c r="A940"/>
  <c r="V939"/>
  <c r="AC939"/>
  <c r="AD939"/>
  <c r="A939"/>
  <c r="V938"/>
  <c r="AC938"/>
  <c r="AD938"/>
  <c r="A938"/>
  <c r="G937"/>
  <c r="V937"/>
  <c r="Y937"/>
  <c r="AC937"/>
  <c r="AD937"/>
  <c r="A937"/>
  <c r="G936"/>
  <c r="V936"/>
  <c r="Y936"/>
  <c r="AC936"/>
  <c r="AD936"/>
  <c r="A936"/>
  <c r="V935"/>
  <c r="AC935"/>
  <c r="AD935"/>
  <c r="A935"/>
  <c r="V934"/>
  <c r="AC934"/>
  <c r="AD934"/>
  <c r="A934"/>
  <c r="V933"/>
  <c r="AC933"/>
  <c r="AD933"/>
  <c r="A933"/>
  <c r="V932"/>
  <c r="AC932"/>
  <c r="AD932"/>
  <c r="A932"/>
  <c r="V931"/>
  <c r="AC931"/>
  <c r="AD931"/>
  <c r="A931"/>
  <c r="V930"/>
  <c r="AC930"/>
  <c r="AD930"/>
  <c r="A930"/>
  <c r="V929"/>
  <c r="AC929"/>
  <c r="AD929"/>
  <c r="A929"/>
  <c r="V928"/>
  <c r="AC928"/>
  <c r="AD928"/>
  <c r="A928"/>
  <c r="V927"/>
  <c r="AC927"/>
  <c r="AD927"/>
  <c r="A927"/>
  <c r="V926"/>
  <c r="AC926"/>
  <c r="AD926"/>
  <c r="A926"/>
  <c r="G925"/>
  <c r="V925"/>
  <c r="Y925"/>
  <c r="AC925"/>
  <c r="AD925"/>
  <c r="A925"/>
  <c r="G924"/>
  <c r="V924"/>
  <c r="Y924"/>
  <c r="AC924"/>
  <c r="AD924"/>
  <c r="A924"/>
  <c r="V923"/>
  <c r="AC923"/>
  <c r="AD923"/>
  <c r="A923"/>
  <c r="V922"/>
  <c r="AC922"/>
  <c r="AD922"/>
  <c r="A922"/>
  <c r="V921"/>
  <c r="AC921"/>
  <c r="AD921"/>
  <c r="A921"/>
  <c r="V920"/>
  <c r="AC920"/>
  <c r="AD920"/>
  <c r="A920"/>
  <c r="V919"/>
  <c r="AC919"/>
  <c r="AD919"/>
  <c r="A919"/>
  <c r="V918"/>
  <c r="AC918"/>
  <c r="AD918"/>
  <c r="A918"/>
  <c r="V917"/>
  <c r="AC917"/>
  <c r="AD917"/>
  <c r="A917"/>
  <c r="V916"/>
  <c r="AC916"/>
  <c r="AD916"/>
  <c r="A916"/>
  <c r="V915"/>
  <c r="AC915"/>
  <c r="AD915"/>
  <c r="A915"/>
  <c r="V914"/>
  <c r="AC914"/>
  <c r="AD914"/>
  <c r="A914"/>
  <c r="G913"/>
  <c r="V913"/>
  <c r="Y913"/>
  <c r="AC913"/>
  <c r="AD913"/>
  <c r="A913"/>
  <c r="G912"/>
  <c r="V912"/>
  <c r="Y912"/>
  <c r="AC912"/>
  <c r="AD912"/>
  <c r="A912"/>
  <c r="G911"/>
  <c r="V911"/>
  <c r="Y911"/>
  <c r="AC911"/>
  <c r="AD911"/>
  <c r="A911"/>
  <c r="G910"/>
  <c r="V910"/>
  <c r="Y910"/>
  <c r="AC910"/>
  <c r="AD910"/>
  <c r="A910"/>
  <c r="G909"/>
  <c r="V909"/>
  <c r="Y909"/>
  <c r="AC909"/>
  <c r="AD909"/>
  <c r="A909"/>
  <c r="G908"/>
  <c r="V908"/>
  <c r="Y908"/>
  <c r="AC908"/>
  <c r="AD908"/>
  <c r="A908"/>
  <c r="G907"/>
  <c r="V907"/>
  <c r="Y907"/>
  <c r="AC907"/>
  <c r="AD907"/>
  <c r="A907"/>
  <c r="G906"/>
  <c r="V906"/>
  <c r="Y906"/>
  <c r="AC906"/>
  <c r="AD906"/>
  <c r="A906"/>
  <c r="G905"/>
  <c r="V905"/>
  <c r="Y905"/>
  <c r="AC905"/>
  <c r="AD905"/>
  <c r="A905"/>
  <c r="G904"/>
  <c r="V904"/>
  <c r="Y904"/>
  <c r="AC904"/>
  <c r="AD904"/>
  <c r="A904"/>
  <c r="G903"/>
  <c r="V903"/>
  <c r="Y903"/>
  <c r="AC903"/>
  <c r="AD903"/>
  <c r="A903"/>
  <c r="G902"/>
  <c r="V902"/>
  <c r="Y902"/>
  <c r="AC902"/>
  <c r="AD902"/>
  <c r="A902"/>
  <c r="G901"/>
  <c r="V901"/>
  <c r="Y901"/>
  <c r="AC901"/>
  <c r="AD901"/>
  <c r="A901"/>
  <c r="G900"/>
  <c r="V900"/>
  <c r="Y900"/>
  <c r="AC900"/>
  <c r="AD900"/>
  <c r="A900"/>
  <c r="V899"/>
  <c r="AC899"/>
  <c r="AD899"/>
  <c r="A899"/>
  <c r="V898"/>
  <c r="AC898"/>
  <c r="AD898"/>
  <c r="A898"/>
  <c r="V897"/>
  <c r="AC897"/>
  <c r="AD897"/>
  <c r="A897"/>
  <c r="V896"/>
  <c r="AC896"/>
  <c r="AD896"/>
  <c r="A896"/>
  <c r="V895"/>
  <c r="AC895"/>
  <c r="AD895"/>
  <c r="A895"/>
  <c r="V894"/>
  <c r="AC894"/>
  <c r="AD894"/>
  <c r="A894"/>
  <c r="V893"/>
  <c r="AC893"/>
  <c r="AD893"/>
  <c r="A893"/>
  <c r="V892"/>
  <c r="AC892"/>
  <c r="AD892"/>
  <c r="A892"/>
  <c r="V891"/>
  <c r="AC891"/>
  <c r="AD891"/>
  <c r="A891"/>
  <c r="V890"/>
  <c r="AC890"/>
  <c r="AD890"/>
  <c r="A890"/>
  <c r="G889"/>
  <c r="V889"/>
  <c r="Y889"/>
  <c r="AC889"/>
  <c r="AD889"/>
  <c r="A889"/>
  <c r="G888"/>
  <c r="V888"/>
  <c r="Y888"/>
  <c r="AC888"/>
  <c r="AD888"/>
  <c r="A888"/>
  <c r="V887"/>
  <c r="AC887"/>
  <c r="AD887"/>
  <c r="A887"/>
  <c r="V886"/>
  <c r="AC886"/>
  <c r="AD886"/>
  <c r="A886"/>
  <c r="V885"/>
  <c r="AC885"/>
  <c r="AD885"/>
  <c r="A885"/>
  <c r="V884"/>
  <c r="AC884"/>
  <c r="AD884"/>
  <c r="A884"/>
  <c r="V883"/>
  <c r="AC883"/>
  <c r="AD883"/>
  <c r="A883"/>
  <c r="V882"/>
  <c r="AC882"/>
  <c r="AD882"/>
  <c r="A882"/>
  <c r="V881"/>
  <c r="AC881"/>
  <c r="AD881"/>
  <c r="A881"/>
  <c r="V880"/>
  <c r="AC880"/>
  <c r="AD880"/>
  <c r="A880"/>
  <c r="V879"/>
  <c r="AC879"/>
  <c r="AD879"/>
  <c r="A879"/>
  <c r="V878"/>
  <c r="AC878"/>
  <c r="AD878"/>
  <c r="A878"/>
  <c r="G877"/>
  <c r="V877"/>
  <c r="Y877"/>
  <c r="AC877"/>
  <c r="AD877"/>
  <c r="A877"/>
  <c r="G876"/>
  <c r="V876"/>
  <c r="Y876"/>
  <c r="AC876"/>
  <c r="AD876"/>
  <c r="A876"/>
  <c r="V875"/>
  <c r="AC875"/>
  <c r="AD875"/>
  <c r="A875"/>
  <c r="V874"/>
  <c r="AC874"/>
  <c r="AD874"/>
  <c r="A874"/>
  <c r="V873"/>
  <c r="AC873"/>
  <c r="AD873"/>
  <c r="A873"/>
  <c r="V872"/>
  <c r="AC872"/>
  <c r="AD872"/>
  <c r="A872"/>
  <c r="V871"/>
  <c r="AC871"/>
  <c r="AD871"/>
  <c r="A871"/>
  <c r="V870"/>
  <c r="AC870"/>
  <c r="AD870"/>
  <c r="A870"/>
  <c r="V869"/>
  <c r="AC869"/>
  <c r="AD869"/>
  <c r="A869"/>
  <c r="V868"/>
  <c r="AC868"/>
  <c r="AD868"/>
  <c r="A868"/>
  <c r="V867"/>
  <c r="AC867"/>
  <c r="AD867"/>
  <c r="A867"/>
  <c r="V866"/>
  <c r="AC866"/>
  <c r="AD866"/>
  <c r="A866"/>
  <c r="G865"/>
  <c r="V865"/>
  <c r="Y865"/>
  <c r="AC865"/>
  <c r="AD865"/>
  <c r="A865"/>
  <c r="G864"/>
  <c r="V864"/>
  <c r="Y864"/>
  <c r="AC864"/>
  <c r="AD864"/>
  <c r="A864"/>
  <c r="G863"/>
  <c r="V863"/>
  <c r="Y863"/>
  <c r="AC863"/>
  <c r="AD863"/>
  <c r="A863"/>
  <c r="G862"/>
  <c r="V862"/>
  <c r="Y862"/>
  <c r="AC862"/>
  <c r="AD862"/>
  <c r="A862"/>
  <c r="G861"/>
  <c r="V861"/>
  <c r="Y861"/>
  <c r="AC861"/>
  <c r="AD861"/>
  <c r="A861"/>
  <c r="G860"/>
  <c r="V860"/>
  <c r="Y860"/>
  <c r="AC860"/>
  <c r="AD860"/>
  <c r="A860"/>
  <c r="G859"/>
  <c r="V859"/>
  <c r="Y859"/>
  <c r="AC859"/>
  <c r="AD859"/>
  <c r="A859"/>
  <c r="G858"/>
  <c r="V858"/>
  <c r="Y858"/>
  <c r="AC858"/>
  <c r="AD858"/>
  <c r="A858"/>
  <c r="G857"/>
  <c r="V857"/>
  <c r="Y857"/>
  <c r="AC857"/>
  <c r="AD857"/>
  <c r="A857"/>
  <c r="G856"/>
  <c r="V856"/>
  <c r="Y856"/>
  <c r="AC856"/>
  <c r="AD856"/>
  <c r="A856"/>
  <c r="G855"/>
  <c r="V855"/>
  <c r="Y855"/>
  <c r="AC855"/>
  <c r="AD855"/>
  <c r="A855"/>
  <c r="G854"/>
  <c r="V854"/>
  <c r="Y854"/>
  <c r="AC854"/>
  <c r="AD854"/>
  <c r="A854"/>
  <c r="G853"/>
  <c r="V853"/>
  <c r="Y853"/>
  <c r="AC853"/>
  <c r="AD853"/>
  <c r="A853"/>
  <c r="G852"/>
  <c r="V852"/>
  <c r="Y852"/>
  <c r="AC852"/>
  <c r="AD852"/>
  <c r="A852"/>
  <c r="V851"/>
  <c r="AC851"/>
  <c r="AD851"/>
  <c r="A851"/>
  <c r="V850"/>
  <c r="AC850"/>
  <c r="AD850"/>
  <c r="A850"/>
  <c r="V849"/>
  <c r="AC849"/>
  <c r="AD849"/>
  <c r="A849"/>
  <c r="V848"/>
  <c r="AC848"/>
  <c r="AD848"/>
  <c r="A848"/>
  <c r="V847"/>
  <c r="AC847"/>
  <c r="AD847"/>
  <c r="A847"/>
  <c r="V846"/>
  <c r="AC846"/>
  <c r="AD846"/>
  <c r="A846"/>
  <c r="V845"/>
  <c r="AC845"/>
  <c r="AD845"/>
  <c r="A845"/>
  <c r="V844"/>
  <c r="AC844"/>
  <c r="AD844"/>
  <c r="A844"/>
  <c r="V843"/>
  <c r="AC843"/>
  <c r="AD843"/>
  <c r="A843"/>
  <c r="V842"/>
  <c r="AC842"/>
  <c r="AD842"/>
  <c r="A842"/>
  <c r="G841"/>
  <c r="V841"/>
  <c r="Y841"/>
  <c r="AC841"/>
  <c r="AD841"/>
  <c r="A841"/>
  <c r="G840"/>
  <c r="V840"/>
  <c r="Y840"/>
  <c r="AC840"/>
  <c r="AD840"/>
  <c r="A840"/>
  <c r="V839"/>
  <c r="AC839"/>
  <c r="AD839"/>
  <c r="A839"/>
  <c r="V838"/>
  <c r="AC838"/>
  <c r="AD838"/>
  <c r="A838"/>
  <c r="V837"/>
  <c r="AC837"/>
  <c r="AD837"/>
  <c r="A837"/>
  <c r="V836"/>
  <c r="AC836"/>
  <c r="AD836"/>
  <c r="A836"/>
  <c r="V835"/>
  <c r="AC835"/>
  <c r="AD835"/>
  <c r="A835"/>
  <c r="V834"/>
  <c r="AC834"/>
  <c r="AD834"/>
  <c r="A834"/>
  <c r="V833"/>
  <c r="AC833"/>
  <c r="AD833"/>
  <c r="A833"/>
  <c r="V832"/>
  <c r="AC832"/>
  <c r="AD832"/>
  <c r="A832"/>
  <c r="V831"/>
  <c r="AC831"/>
  <c r="AD831"/>
  <c r="A831"/>
  <c r="V830"/>
  <c r="AC830"/>
  <c r="AD830"/>
  <c r="A830"/>
  <c r="G829"/>
  <c r="V829"/>
  <c r="Y829"/>
  <c r="AC829"/>
  <c r="AD829"/>
  <c r="A829"/>
  <c r="G828"/>
  <c r="V828"/>
  <c r="Y828"/>
  <c r="AC828"/>
  <c r="AD828"/>
  <c r="A828"/>
  <c r="G827"/>
  <c r="V827"/>
  <c r="Y827"/>
  <c r="AC827"/>
  <c r="AD827"/>
  <c r="A827"/>
  <c r="G826"/>
  <c r="V826"/>
  <c r="Y826"/>
  <c r="AC826"/>
  <c r="AD826"/>
  <c r="A826"/>
  <c r="G825"/>
  <c r="V825"/>
  <c r="Y825"/>
  <c r="AC825"/>
  <c r="AD825"/>
  <c r="A825"/>
  <c r="G824"/>
  <c r="V824"/>
  <c r="Y824"/>
  <c r="AC824"/>
  <c r="AD824"/>
  <c r="A824"/>
  <c r="G823"/>
  <c r="V823"/>
  <c r="Y823"/>
  <c r="AC823"/>
  <c r="AD823"/>
  <c r="A823"/>
  <c r="G822"/>
  <c r="V822"/>
  <c r="Y822"/>
  <c r="AC822"/>
  <c r="AD822"/>
  <c r="A822"/>
  <c r="G821"/>
  <c r="V821"/>
  <c r="Y821"/>
  <c r="AC821"/>
  <c r="AD821"/>
  <c r="A821"/>
  <c r="G820"/>
  <c r="V820"/>
  <c r="Y820"/>
  <c r="AC820"/>
  <c r="AD820"/>
  <c r="A820"/>
  <c r="G819"/>
  <c r="V819"/>
  <c r="Y819"/>
  <c r="AC819"/>
  <c r="AD819"/>
  <c r="A819"/>
  <c r="G818"/>
  <c r="V818"/>
  <c r="Y818"/>
  <c r="AC818"/>
  <c r="AD818"/>
  <c r="A818"/>
  <c r="G817"/>
  <c r="V817"/>
  <c r="Y817"/>
  <c r="AC817"/>
  <c r="AD817"/>
  <c r="A817"/>
  <c r="G816"/>
  <c r="V816"/>
  <c r="Y816"/>
  <c r="AC816"/>
  <c r="AD816"/>
  <c r="A816"/>
  <c r="V815"/>
  <c r="AC815"/>
  <c r="AD815"/>
  <c r="A815"/>
  <c r="V814"/>
  <c r="AC814"/>
  <c r="AD814"/>
  <c r="A814"/>
  <c r="V813"/>
  <c r="AC813"/>
  <c r="AD813"/>
  <c r="A813"/>
  <c r="V812"/>
  <c r="AC812"/>
  <c r="AD812"/>
  <c r="A812"/>
  <c r="V811"/>
  <c r="AC811"/>
  <c r="AD811"/>
  <c r="A811"/>
  <c r="V810"/>
  <c r="AC810"/>
  <c r="AD810"/>
  <c r="A810"/>
  <c r="V809"/>
  <c r="AC809"/>
  <c r="AD809"/>
  <c r="A809"/>
  <c r="V808"/>
  <c r="AC808"/>
  <c r="AD808"/>
  <c r="A808"/>
  <c r="V807"/>
  <c r="AC807"/>
  <c r="AD807"/>
  <c r="A807"/>
  <c r="V806"/>
  <c r="AC806"/>
  <c r="AD806"/>
  <c r="A806"/>
  <c r="G805"/>
  <c r="V805"/>
  <c r="Y805"/>
  <c r="AC805"/>
  <c r="AD805"/>
  <c r="A805"/>
  <c r="G804"/>
  <c r="V804"/>
  <c r="Y804"/>
  <c r="AC804"/>
  <c r="AD804"/>
  <c r="A804"/>
  <c r="V803"/>
  <c r="AC803"/>
  <c r="AD803"/>
  <c r="A803"/>
  <c r="V802"/>
  <c r="AC802"/>
  <c r="AD802"/>
  <c r="A802"/>
  <c r="V801"/>
  <c r="AC801"/>
  <c r="AD801"/>
  <c r="A801"/>
  <c r="V800"/>
  <c r="AC800"/>
  <c r="AD800"/>
  <c r="A800"/>
  <c r="V799"/>
  <c r="AC799"/>
  <c r="AD799"/>
  <c r="A799"/>
  <c r="V798"/>
  <c r="AC798"/>
  <c r="AD798"/>
  <c r="A798"/>
  <c r="V797"/>
  <c r="AC797"/>
  <c r="AD797"/>
  <c r="A797"/>
  <c r="V796"/>
  <c r="AC796"/>
  <c r="AD796"/>
  <c r="A796"/>
  <c r="V795"/>
  <c r="AC795"/>
  <c r="AD795"/>
  <c r="A795"/>
  <c r="V794"/>
  <c r="AC794"/>
  <c r="AD794"/>
  <c r="A794"/>
  <c r="G793"/>
  <c r="V793"/>
  <c r="Y793"/>
  <c r="AC793"/>
  <c r="AD793"/>
  <c r="A793"/>
  <c r="G792"/>
  <c r="V792"/>
  <c r="Y792"/>
  <c r="AC792"/>
  <c r="AD792"/>
  <c r="A792"/>
  <c r="V791"/>
  <c r="AC791"/>
  <c r="AD791"/>
  <c r="A791"/>
  <c r="V790"/>
  <c r="AC790"/>
  <c r="AD790"/>
  <c r="A790"/>
  <c r="V789"/>
  <c r="AC789"/>
  <c r="AD789"/>
  <c r="A789"/>
  <c r="V788"/>
  <c r="AC788"/>
  <c r="AD788"/>
  <c r="A788"/>
  <c r="V787"/>
  <c r="AC787"/>
  <c r="AD787"/>
  <c r="A787"/>
  <c r="V786"/>
  <c r="AC786"/>
  <c r="AD786"/>
  <c r="A786"/>
  <c r="V785"/>
  <c r="AC785"/>
  <c r="AD785"/>
  <c r="A785"/>
  <c r="V784"/>
  <c r="AC784"/>
  <c r="AD784"/>
  <c r="A784"/>
  <c r="V783"/>
  <c r="AC783"/>
  <c r="AD783"/>
  <c r="A783"/>
  <c r="V782"/>
  <c r="AC782"/>
  <c r="AD782"/>
  <c r="A782"/>
  <c r="G781"/>
  <c r="V781"/>
  <c r="Y781"/>
  <c r="AC781"/>
  <c r="AD781"/>
  <c r="A781"/>
  <c r="G780"/>
  <c r="V780"/>
  <c r="Y780"/>
  <c r="AC780"/>
  <c r="AD780"/>
  <c r="A780"/>
  <c r="V779"/>
  <c r="AC779"/>
  <c r="AD779"/>
  <c r="A779"/>
  <c r="V778"/>
  <c r="AC778"/>
  <c r="AD778"/>
  <c r="A778"/>
  <c r="V777"/>
  <c r="AC777"/>
  <c r="AD777"/>
  <c r="A777"/>
  <c r="V776"/>
  <c r="AC776"/>
  <c r="AD776"/>
  <c r="A776"/>
  <c r="V775"/>
  <c r="AC775"/>
  <c r="AD775"/>
  <c r="A775"/>
  <c r="V774"/>
  <c r="AC774"/>
  <c r="AD774"/>
  <c r="A774"/>
  <c r="V773"/>
  <c r="AC773"/>
  <c r="AD773"/>
  <c r="A773"/>
  <c r="V772"/>
  <c r="AC772"/>
  <c r="AD772"/>
  <c r="A772"/>
  <c r="V771"/>
  <c r="AC771"/>
  <c r="AD771"/>
  <c r="A771"/>
  <c r="V770"/>
  <c r="AC770"/>
  <c r="AD770"/>
  <c r="A770"/>
  <c r="G769"/>
  <c r="V769"/>
  <c r="Y769"/>
  <c r="AC769"/>
  <c r="AD769"/>
  <c r="A769"/>
  <c r="G768"/>
  <c r="V768"/>
  <c r="Y768"/>
  <c r="AC768"/>
  <c r="AD768"/>
  <c r="A768"/>
  <c r="G767"/>
  <c r="V767"/>
  <c r="Y767"/>
  <c r="AC767"/>
  <c r="AD767"/>
  <c r="A767"/>
  <c r="G766"/>
  <c r="V766"/>
  <c r="Y766"/>
  <c r="AC766"/>
  <c r="AD766"/>
  <c r="A766"/>
  <c r="G765"/>
  <c r="V765"/>
  <c r="Y765"/>
  <c r="AC765"/>
  <c r="AD765"/>
  <c r="A765"/>
  <c r="G764"/>
  <c r="V764"/>
  <c r="Y764"/>
  <c r="AC764"/>
  <c r="AD764"/>
  <c r="A764"/>
  <c r="G763"/>
  <c r="V763"/>
  <c r="Y763"/>
  <c r="AC763"/>
  <c r="AD763"/>
  <c r="A763"/>
  <c r="G762"/>
  <c r="V762"/>
  <c r="Y762"/>
  <c r="AC762"/>
  <c r="AD762"/>
  <c r="A762"/>
  <c r="G761"/>
  <c r="V761"/>
  <c r="Y761"/>
  <c r="AC761"/>
  <c r="AD761"/>
  <c r="A761"/>
  <c r="G760"/>
  <c r="V760"/>
  <c r="Y760"/>
  <c r="AC760"/>
  <c r="AD760"/>
  <c r="A760"/>
  <c r="G759"/>
  <c r="V759"/>
  <c r="Y759"/>
  <c r="AC759"/>
  <c r="AD759"/>
  <c r="A759"/>
  <c r="G758"/>
  <c r="V758"/>
  <c r="Y758"/>
  <c r="AC758"/>
  <c r="AD758"/>
  <c r="A758"/>
  <c r="G757"/>
  <c r="V757"/>
  <c r="Y757"/>
  <c r="AC757"/>
  <c r="AD757"/>
  <c r="A757"/>
  <c r="G756"/>
  <c r="V756"/>
  <c r="Y756"/>
  <c r="AC756"/>
  <c r="AD756"/>
  <c r="A756"/>
  <c r="V755"/>
  <c r="AC755"/>
  <c r="AD755"/>
  <c r="A755"/>
  <c r="V754"/>
  <c r="AC754"/>
  <c r="AD754"/>
  <c r="A754"/>
  <c r="V753"/>
  <c r="AC753"/>
  <c r="AD753"/>
  <c r="A753"/>
  <c r="V752"/>
  <c r="AC752"/>
  <c r="AD752"/>
  <c r="A752"/>
  <c r="V751"/>
  <c r="AC751"/>
  <c r="AD751"/>
  <c r="A751"/>
  <c r="V750"/>
  <c r="AC750"/>
  <c r="AD750"/>
  <c r="A750"/>
  <c r="V749"/>
  <c r="AC749"/>
  <c r="AD749"/>
  <c r="A749"/>
  <c r="V748"/>
  <c r="AC748"/>
  <c r="AD748"/>
  <c r="A748"/>
  <c r="V747"/>
  <c r="AC747"/>
  <c r="AD747"/>
  <c r="A747"/>
  <c r="V746"/>
  <c r="AC746"/>
  <c r="AD746"/>
  <c r="A746"/>
  <c r="G745"/>
  <c r="V745"/>
  <c r="Y745"/>
  <c r="AC745"/>
  <c r="AD745"/>
  <c r="A745"/>
  <c r="G744"/>
  <c r="V744"/>
  <c r="Y744"/>
  <c r="AC744"/>
  <c r="AD744"/>
  <c r="A744"/>
  <c r="G743"/>
  <c r="V743"/>
  <c r="Y743"/>
  <c r="AC743"/>
  <c r="AD743"/>
  <c r="A743"/>
  <c r="G742"/>
  <c r="V742"/>
  <c r="Y742"/>
  <c r="AC742"/>
  <c r="AD742"/>
  <c r="A742"/>
  <c r="G741"/>
  <c r="V741"/>
  <c r="Y741"/>
  <c r="AC741"/>
  <c r="AD741"/>
  <c r="A741"/>
  <c r="G740"/>
  <c r="V740"/>
  <c r="Y740"/>
  <c r="AC740"/>
  <c r="AD740"/>
  <c r="A740"/>
  <c r="G739"/>
  <c r="V739"/>
  <c r="Y739"/>
  <c r="AC739"/>
  <c r="AD739"/>
  <c r="A739"/>
  <c r="G738"/>
  <c r="V738"/>
  <c r="Y738"/>
  <c r="AC738"/>
  <c r="AD738"/>
  <c r="A738"/>
  <c r="G737"/>
  <c r="V737"/>
  <c r="Y737"/>
  <c r="AC737"/>
  <c r="AD737"/>
  <c r="A737"/>
  <c r="G736"/>
  <c r="V736"/>
  <c r="Y736"/>
  <c r="AC736"/>
  <c r="AD736"/>
  <c r="A736"/>
  <c r="G735"/>
  <c r="V735"/>
  <c r="Y735"/>
  <c r="AC735"/>
  <c r="AD735"/>
  <c r="A735"/>
  <c r="G734"/>
  <c r="V734"/>
  <c r="Y734"/>
  <c r="AC734"/>
  <c r="AD734"/>
  <c r="A734"/>
  <c r="G733"/>
  <c r="V733"/>
  <c r="Y733"/>
  <c r="AC733"/>
  <c r="AD733"/>
  <c r="A733"/>
  <c r="G732"/>
  <c r="V732"/>
  <c r="Y732"/>
  <c r="AC732"/>
  <c r="AD732"/>
  <c r="A732"/>
  <c r="V731"/>
  <c r="AC731"/>
  <c r="AD731"/>
  <c r="A731"/>
  <c r="V730"/>
  <c r="AC730"/>
  <c r="AD730"/>
  <c r="A730"/>
  <c r="V729"/>
  <c r="AC729"/>
  <c r="AD729"/>
  <c r="A729"/>
  <c r="V728"/>
  <c r="AC728"/>
  <c r="AD728"/>
  <c r="A728"/>
  <c r="V727"/>
  <c r="AC727"/>
  <c r="AD727"/>
  <c r="A727"/>
  <c r="V726"/>
  <c r="AC726"/>
  <c r="AD726"/>
  <c r="A726"/>
  <c r="V725"/>
  <c r="AC725"/>
  <c r="AD725"/>
  <c r="A725"/>
  <c r="V724"/>
  <c r="AC724"/>
  <c r="AD724"/>
  <c r="A724"/>
  <c r="V723"/>
  <c r="AC723"/>
  <c r="AD723"/>
  <c r="A723"/>
  <c r="V722"/>
  <c r="AC722"/>
  <c r="AD722"/>
  <c r="A722"/>
  <c r="G721"/>
  <c r="V721"/>
  <c r="Y721"/>
  <c r="AC721"/>
  <c r="AD721"/>
  <c r="A721"/>
  <c r="G720"/>
  <c r="V720"/>
  <c r="Y720"/>
  <c r="AC720"/>
  <c r="AD720"/>
  <c r="A720"/>
  <c r="G719"/>
  <c r="V719"/>
  <c r="Y719"/>
  <c r="AC719"/>
  <c r="AD719"/>
  <c r="A719"/>
  <c r="G718"/>
  <c r="V718"/>
  <c r="Y718"/>
  <c r="AC718"/>
  <c r="AD718"/>
  <c r="A718"/>
  <c r="G717"/>
  <c r="V717"/>
  <c r="Y717"/>
  <c r="AC717"/>
  <c r="AD717"/>
  <c r="A717"/>
  <c r="G716"/>
  <c r="V716"/>
  <c r="Y716"/>
  <c r="AC716"/>
  <c r="AD716"/>
  <c r="A716"/>
  <c r="G715"/>
  <c r="V715"/>
  <c r="Y715"/>
  <c r="AC715"/>
  <c r="AD715"/>
  <c r="A715"/>
  <c r="G714"/>
  <c r="V714"/>
  <c r="Y714"/>
  <c r="AC714"/>
  <c r="AD714"/>
  <c r="A714"/>
  <c r="G713"/>
  <c r="V713"/>
  <c r="Y713"/>
  <c r="AC713"/>
  <c r="AD713"/>
  <c r="A713"/>
  <c r="G712"/>
  <c r="V712"/>
  <c r="Y712"/>
  <c r="AC712"/>
  <c r="AD712"/>
  <c r="A712"/>
  <c r="G711"/>
  <c r="V711"/>
  <c r="Y711"/>
  <c r="AC711"/>
  <c r="AD711"/>
  <c r="A711"/>
  <c r="G710"/>
  <c r="V710"/>
  <c r="Y710"/>
  <c r="AC710"/>
  <c r="AD710"/>
  <c r="A710"/>
  <c r="G709"/>
  <c r="V709"/>
  <c r="Y709"/>
  <c r="AC709"/>
  <c r="AD709"/>
  <c r="A709"/>
  <c r="G708"/>
  <c r="V708"/>
  <c r="Y708"/>
  <c r="AC708"/>
  <c r="AD708"/>
  <c r="A708"/>
  <c r="V707"/>
  <c r="AC707"/>
  <c r="AD707"/>
  <c r="A707"/>
  <c r="V706"/>
  <c r="AC706"/>
  <c r="AD706"/>
  <c r="A706"/>
  <c r="V705"/>
  <c r="AC705"/>
  <c r="AD705"/>
  <c r="A705"/>
  <c r="V704"/>
  <c r="AC704"/>
  <c r="AD704"/>
  <c r="A704"/>
  <c r="V703"/>
  <c r="AC703"/>
  <c r="AD703"/>
  <c r="A703"/>
  <c r="V702"/>
  <c r="AC702"/>
  <c r="AD702"/>
  <c r="A702"/>
  <c r="V701"/>
  <c r="AC701"/>
  <c r="AD701"/>
  <c r="A701"/>
  <c r="V700"/>
  <c r="AC700"/>
  <c r="AD700"/>
  <c r="A700"/>
  <c r="V699"/>
  <c r="AC699"/>
  <c r="AD699"/>
  <c r="A699"/>
  <c r="V698"/>
  <c r="AC698"/>
  <c r="AD698"/>
  <c r="A698"/>
  <c r="G697"/>
  <c r="V697"/>
  <c r="Y697"/>
  <c r="AC697"/>
  <c r="AD697"/>
  <c r="A697"/>
  <c r="G696"/>
  <c r="V696"/>
  <c r="Y696"/>
  <c r="AC696"/>
  <c r="AD696"/>
  <c r="A696"/>
  <c r="V695"/>
  <c r="AC695"/>
  <c r="AD695"/>
  <c r="A695"/>
  <c r="V694"/>
  <c r="AC694"/>
  <c r="AD694"/>
  <c r="A694"/>
  <c r="V693"/>
  <c r="AC693"/>
  <c r="AD693"/>
  <c r="A693"/>
  <c r="V692"/>
  <c r="AC692"/>
  <c r="AD692"/>
  <c r="A692"/>
  <c r="V691"/>
  <c r="AC691"/>
  <c r="AD691"/>
  <c r="A691"/>
  <c r="V690"/>
  <c r="AC690"/>
  <c r="AD690"/>
  <c r="A690"/>
  <c r="V689"/>
  <c r="AC689"/>
  <c r="AD689"/>
  <c r="A689"/>
  <c r="V688"/>
  <c r="AC688"/>
  <c r="AD688"/>
  <c r="A688"/>
  <c r="V687"/>
  <c r="AC687"/>
  <c r="AD687"/>
  <c r="A687"/>
  <c r="V686"/>
  <c r="AC686"/>
  <c r="AD686"/>
  <c r="A686"/>
  <c r="G685"/>
  <c r="V685"/>
  <c r="Y685"/>
  <c r="AC685"/>
  <c r="AD685"/>
  <c r="A685"/>
  <c r="G684"/>
  <c r="V684"/>
  <c r="Y684"/>
  <c r="AC684"/>
  <c r="AD684"/>
  <c r="A684"/>
  <c r="V683"/>
  <c r="AC683"/>
  <c r="AD683"/>
  <c r="A683"/>
  <c r="V682"/>
  <c r="AC682"/>
  <c r="AD682"/>
  <c r="A682"/>
  <c r="V681"/>
  <c r="AC681"/>
  <c r="AD681"/>
  <c r="A681"/>
  <c r="V680"/>
  <c r="AC680"/>
  <c r="AD680"/>
  <c r="A680"/>
  <c r="V679"/>
  <c r="AC679"/>
  <c r="AD679"/>
  <c r="A679"/>
  <c r="V678"/>
  <c r="AC678"/>
  <c r="AD678"/>
  <c r="A678"/>
  <c r="V677"/>
  <c r="AC677"/>
  <c r="AD677"/>
  <c r="A677"/>
  <c r="V676"/>
  <c r="AC676"/>
  <c r="AD676"/>
  <c r="A676"/>
  <c r="V675"/>
  <c r="AC675"/>
  <c r="AD675"/>
  <c r="A675"/>
  <c r="V674"/>
  <c r="AC674"/>
  <c r="AD674"/>
  <c r="A674"/>
  <c r="G673"/>
  <c r="V673"/>
  <c r="Y673"/>
  <c r="AC673"/>
  <c r="AD673"/>
  <c r="A673"/>
  <c r="G672"/>
  <c r="V672"/>
  <c r="Y672"/>
  <c r="AC672"/>
  <c r="AD672"/>
  <c r="A672"/>
  <c r="V671"/>
  <c r="AC671"/>
  <c r="AD671"/>
  <c r="A671"/>
  <c r="V670"/>
  <c r="AC670"/>
  <c r="AD670"/>
  <c r="A670"/>
  <c r="V669"/>
  <c r="AC669"/>
  <c r="AD669"/>
  <c r="A669"/>
  <c r="V668"/>
  <c r="AC668"/>
  <c r="AD668"/>
  <c r="A668"/>
  <c r="V667"/>
  <c r="AC667"/>
  <c r="AD667"/>
  <c r="A667"/>
  <c r="V666"/>
  <c r="AC666"/>
  <c r="AD666"/>
  <c r="A666"/>
  <c r="V665"/>
  <c r="AC665"/>
  <c r="AD665"/>
  <c r="A665"/>
  <c r="V664"/>
  <c r="AC664"/>
  <c r="AD664"/>
  <c r="A664"/>
  <c r="V663"/>
  <c r="AC663"/>
  <c r="AD663"/>
  <c r="A663"/>
  <c r="V662"/>
  <c r="AC662"/>
  <c r="AD662"/>
  <c r="A662"/>
  <c r="G661"/>
  <c r="V661"/>
  <c r="Y661"/>
  <c r="AC661"/>
  <c r="AD661"/>
  <c r="A661"/>
  <c r="G660"/>
  <c r="V660"/>
  <c r="Y660"/>
  <c r="AC660"/>
  <c r="AD660"/>
  <c r="A660"/>
  <c r="V659"/>
  <c r="AC659"/>
  <c r="AD659"/>
  <c r="A659"/>
  <c r="V658"/>
  <c r="AC658"/>
  <c r="AD658"/>
  <c r="A658"/>
  <c r="V657"/>
  <c r="AC657"/>
  <c r="AD657"/>
  <c r="A657"/>
  <c r="V656"/>
  <c r="AC656"/>
  <c r="AD656"/>
  <c r="A656"/>
  <c r="V655"/>
  <c r="AC655"/>
  <c r="AD655"/>
  <c r="A655"/>
  <c r="V654"/>
  <c r="AC654"/>
  <c r="AD654"/>
  <c r="A654"/>
  <c r="V653"/>
  <c r="AC653"/>
  <c r="AD653"/>
  <c r="A653"/>
  <c r="V652"/>
  <c r="AC652"/>
  <c r="AD652"/>
  <c r="A652"/>
  <c r="V651"/>
  <c r="AC651"/>
  <c r="AD651"/>
  <c r="A651"/>
  <c r="V650"/>
  <c r="AC650"/>
  <c r="AD650"/>
  <c r="A650"/>
  <c r="G649"/>
  <c r="V649"/>
  <c r="Y649"/>
  <c r="AC649"/>
  <c r="AD649"/>
  <c r="A649"/>
  <c r="G648"/>
  <c r="V648"/>
  <c r="Y648"/>
  <c r="AC648"/>
  <c r="AD648"/>
  <c r="A648"/>
  <c r="V647"/>
  <c r="AC647"/>
  <c r="AD647"/>
  <c r="A647"/>
  <c r="V646"/>
  <c r="AC646"/>
  <c r="AD646"/>
  <c r="A646"/>
  <c r="V645"/>
  <c r="AC645"/>
  <c r="AD645"/>
  <c r="A645"/>
  <c r="V644"/>
  <c r="AC644"/>
  <c r="AD644"/>
  <c r="A644"/>
  <c r="V643"/>
  <c r="AC643"/>
  <c r="AD643"/>
  <c r="A643"/>
  <c r="V642"/>
  <c r="AC642"/>
  <c r="AD642"/>
  <c r="A642"/>
  <c r="V641"/>
  <c r="AC641"/>
  <c r="AD641"/>
  <c r="A641"/>
  <c r="V640"/>
  <c r="AC640"/>
  <c r="AD640"/>
  <c r="A640"/>
  <c r="V639"/>
  <c r="AC639"/>
  <c r="AD639"/>
  <c r="A639"/>
  <c r="V638"/>
  <c r="AC638"/>
  <c r="AD638"/>
  <c r="A638"/>
  <c r="G637"/>
  <c r="V637"/>
  <c r="Y637"/>
  <c r="AC637"/>
  <c r="AD637"/>
  <c r="A637"/>
  <c r="G636"/>
  <c r="V636"/>
  <c r="Y636"/>
  <c r="AC636"/>
  <c r="AD636"/>
  <c r="A636"/>
  <c r="V635"/>
  <c r="AC635"/>
  <c r="AD635"/>
  <c r="A635"/>
  <c r="V634"/>
  <c r="AC634"/>
  <c r="AD634"/>
  <c r="A634"/>
  <c r="V633"/>
  <c r="AC633"/>
  <c r="AD633"/>
  <c r="A633"/>
  <c r="V632"/>
  <c r="AC632"/>
  <c r="AD632"/>
  <c r="A632"/>
  <c r="V631"/>
  <c r="AC631"/>
  <c r="AD631"/>
  <c r="A631"/>
  <c r="V630"/>
  <c r="AC630"/>
  <c r="AD630"/>
  <c r="A630"/>
  <c r="V629"/>
  <c r="AC629"/>
  <c r="AD629"/>
  <c r="A629"/>
  <c r="V628"/>
  <c r="AC628"/>
  <c r="AD628"/>
  <c r="A628"/>
  <c r="V627"/>
  <c r="AC627"/>
  <c r="AD627"/>
  <c r="A627"/>
  <c r="V626"/>
  <c r="AC626"/>
  <c r="AD626"/>
  <c r="A626"/>
  <c r="G625"/>
  <c r="V625"/>
  <c r="Y625"/>
  <c r="AC625"/>
  <c r="AD625"/>
  <c r="A625"/>
  <c r="G624"/>
  <c r="V624"/>
  <c r="Y624"/>
  <c r="AC624"/>
  <c r="AD624"/>
  <c r="A624"/>
  <c r="V623"/>
  <c r="AC623"/>
  <c r="AD623"/>
  <c r="A623"/>
  <c r="V622"/>
  <c r="AC622"/>
  <c r="AD622"/>
  <c r="A622"/>
  <c r="V621"/>
  <c r="AC621"/>
  <c r="AD621"/>
  <c r="A621"/>
  <c r="V620"/>
  <c r="AC620"/>
  <c r="AD620"/>
  <c r="A620"/>
  <c r="V619"/>
  <c r="AC619"/>
  <c r="AD619"/>
  <c r="A619"/>
  <c r="V618"/>
  <c r="AC618"/>
  <c r="AD618"/>
  <c r="A618"/>
  <c r="V617"/>
  <c r="AC617"/>
  <c r="AD617"/>
  <c r="A617"/>
  <c r="V616"/>
  <c r="AC616"/>
  <c r="AD616"/>
  <c r="A616"/>
  <c r="V615"/>
  <c r="AC615"/>
  <c r="AD615"/>
  <c r="A615"/>
  <c r="V614"/>
  <c r="AC614"/>
  <c r="AD614"/>
  <c r="A614"/>
  <c r="G613"/>
  <c r="V613"/>
  <c r="Y613"/>
  <c r="AC613"/>
  <c r="AD613"/>
  <c r="A613"/>
  <c r="G612"/>
  <c r="V612"/>
  <c r="Y612"/>
  <c r="AC612"/>
  <c r="AD612"/>
  <c r="A612"/>
  <c r="V611"/>
  <c r="AC611"/>
  <c r="AD611"/>
  <c r="A611"/>
  <c r="V610"/>
  <c r="AC610"/>
  <c r="AD610"/>
  <c r="A610"/>
  <c r="V609"/>
  <c r="AC609"/>
  <c r="AD609"/>
  <c r="A609"/>
  <c r="V608"/>
  <c r="AC608"/>
  <c r="AD608"/>
  <c r="A608"/>
  <c r="V607"/>
  <c r="AC607"/>
  <c r="AD607"/>
  <c r="A607"/>
  <c r="V606"/>
  <c r="AC606"/>
  <c r="AD606"/>
  <c r="A606"/>
  <c r="V605"/>
  <c r="AC605"/>
  <c r="AD605"/>
  <c r="A605"/>
  <c r="V604"/>
  <c r="AC604"/>
  <c r="AD604"/>
  <c r="A604"/>
  <c r="V603"/>
  <c r="AC603"/>
  <c r="AD603"/>
  <c r="A603"/>
  <c r="V602"/>
  <c r="AC602"/>
  <c r="AD602"/>
  <c r="A602"/>
  <c r="G601"/>
  <c r="V601"/>
  <c r="Y601"/>
  <c r="AC601"/>
  <c r="AD601"/>
  <c r="A601"/>
  <c r="G600"/>
  <c r="V600"/>
  <c r="Y600"/>
  <c r="AC600"/>
  <c r="AD600"/>
  <c r="A600"/>
  <c r="V599"/>
  <c r="AC599"/>
  <c r="AD599"/>
  <c r="A599"/>
  <c r="V598"/>
  <c r="AC598"/>
  <c r="AD598"/>
  <c r="A598"/>
  <c r="V597"/>
  <c r="AC597"/>
  <c r="AD597"/>
  <c r="A597"/>
  <c r="V596"/>
  <c r="AC596"/>
  <c r="AD596"/>
  <c r="A596"/>
  <c r="V595"/>
  <c r="AC595"/>
  <c r="AD595"/>
  <c r="A595"/>
  <c r="V594"/>
  <c r="AC594"/>
  <c r="AD594"/>
  <c r="A594"/>
  <c r="V593"/>
  <c r="AC593"/>
  <c r="AD593"/>
  <c r="A593"/>
  <c r="V592"/>
  <c r="AC592"/>
  <c r="AD592"/>
  <c r="A592"/>
  <c r="V591"/>
  <c r="AC591"/>
  <c r="AD591"/>
  <c r="A591"/>
  <c r="V590"/>
  <c r="AC590"/>
  <c r="AD590"/>
  <c r="A590"/>
  <c r="G589"/>
  <c r="V589"/>
  <c r="Y589"/>
  <c r="AC589"/>
  <c r="AD589"/>
  <c r="A589"/>
  <c r="G588"/>
  <c r="V588"/>
  <c r="Y588"/>
  <c r="AC588"/>
  <c r="AD588"/>
  <c r="A588"/>
  <c r="V587"/>
  <c r="AC587"/>
  <c r="AD587"/>
  <c r="A587"/>
  <c r="V586"/>
  <c r="AC586"/>
  <c r="AD586"/>
  <c r="A586"/>
  <c r="V585"/>
  <c r="AC585"/>
  <c r="AD585"/>
  <c r="A585"/>
  <c r="V584"/>
  <c r="AC584"/>
  <c r="AD584"/>
  <c r="A584"/>
  <c r="V583"/>
  <c r="AC583"/>
  <c r="AD583"/>
  <c r="A583"/>
  <c r="V582"/>
  <c r="AC582"/>
  <c r="AD582"/>
  <c r="A582"/>
  <c r="V581"/>
  <c r="AC581"/>
  <c r="AD581"/>
  <c r="A581"/>
  <c r="V580"/>
  <c r="AC580"/>
  <c r="AD580"/>
  <c r="A580"/>
  <c r="V579"/>
  <c r="AC579"/>
  <c r="AD579"/>
  <c r="A579"/>
  <c r="V578"/>
  <c r="AC578"/>
  <c r="AD578"/>
  <c r="A578"/>
  <c r="G577"/>
  <c r="V577"/>
  <c r="Y577"/>
  <c r="AC577"/>
  <c r="AD577"/>
  <c r="A577"/>
  <c r="G576"/>
  <c r="V576"/>
  <c r="Y576"/>
  <c r="AC576"/>
  <c r="AD576"/>
  <c r="A576"/>
  <c r="V575"/>
  <c r="AC575"/>
  <c r="AD575"/>
  <c r="A575"/>
  <c r="V574"/>
  <c r="AC574"/>
  <c r="AD574"/>
  <c r="A574"/>
  <c r="V573"/>
  <c r="AC573"/>
  <c r="AD573"/>
  <c r="A573"/>
  <c r="V572"/>
  <c r="AC572"/>
  <c r="AD572"/>
  <c r="A572"/>
  <c r="V571"/>
  <c r="AC571"/>
  <c r="AD571"/>
  <c r="A571"/>
  <c r="V570"/>
  <c r="AC570"/>
  <c r="AD570"/>
  <c r="A570"/>
  <c r="V569"/>
  <c r="AC569"/>
  <c r="AD569"/>
  <c r="A569"/>
  <c r="V568"/>
  <c r="AC568"/>
  <c r="AD568"/>
  <c r="A568"/>
  <c r="V567"/>
  <c r="AC567"/>
  <c r="AD567"/>
  <c r="A567"/>
  <c r="V566"/>
  <c r="AC566"/>
  <c r="AD566"/>
  <c r="A566"/>
  <c r="G565"/>
  <c r="V565"/>
  <c r="Y565"/>
  <c r="AC565"/>
  <c r="AD565"/>
  <c r="A565"/>
  <c r="G564"/>
  <c r="V564"/>
  <c r="Y564"/>
  <c r="AC564"/>
  <c r="AD564"/>
  <c r="A564"/>
  <c r="V563"/>
  <c r="AC563"/>
  <c r="AD563"/>
  <c r="A563"/>
  <c r="V562"/>
  <c r="AC562"/>
  <c r="AD562"/>
  <c r="A562"/>
  <c r="V561"/>
  <c r="AC561"/>
  <c r="AD561"/>
  <c r="A561"/>
  <c r="V560"/>
  <c r="AC560"/>
  <c r="AD560"/>
  <c r="A560"/>
  <c r="V559"/>
  <c r="AC559"/>
  <c r="AD559"/>
  <c r="A559"/>
  <c r="V558"/>
  <c r="AC558"/>
  <c r="AD558"/>
  <c r="A558"/>
  <c r="V557"/>
  <c r="AC557"/>
  <c r="AD557"/>
  <c r="A557"/>
  <c r="V556"/>
  <c r="AC556"/>
  <c r="AD556"/>
  <c r="A556"/>
  <c r="V555"/>
  <c r="AC555"/>
  <c r="AD555"/>
  <c r="A555"/>
  <c r="V554"/>
  <c r="AC554"/>
  <c r="AD554"/>
  <c r="A554"/>
  <c r="G553"/>
  <c r="V553"/>
  <c r="Y553"/>
  <c r="AC553"/>
  <c r="AD553"/>
  <c r="A553"/>
  <c r="G552"/>
  <c r="V552"/>
  <c r="Y552"/>
  <c r="AC552"/>
  <c r="AD552"/>
  <c r="A552"/>
  <c r="V551"/>
  <c r="AC551"/>
  <c r="AD551"/>
  <c r="A551"/>
  <c r="V550"/>
  <c r="AC550"/>
  <c r="AD550"/>
  <c r="A550"/>
  <c r="V549"/>
  <c r="AC549"/>
  <c r="AD549"/>
  <c r="A549"/>
  <c r="V548"/>
  <c r="AC548"/>
  <c r="AD548"/>
  <c r="A548"/>
  <c r="V547"/>
  <c r="AC547"/>
  <c r="AD547"/>
  <c r="A547"/>
  <c r="V546"/>
  <c r="AC546"/>
  <c r="AD546"/>
  <c r="A546"/>
  <c r="V545"/>
  <c r="AC545"/>
  <c r="AD545"/>
  <c r="A545"/>
  <c r="V544"/>
  <c r="AC544"/>
  <c r="AD544"/>
  <c r="A544"/>
  <c r="V543"/>
  <c r="AC543"/>
  <c r="AD543"/>
  <c r="A543"/>
  <c r="V542"/>
  <c r="AC542"/>
  <c r="AD542"/>
  <c r="A542"/>
  <c r="G541"/>
  <c r="V541"/>
  <c r="Y541"/>
  <c r="AC541"/>
  <c r="AD541"/>
  <c r="A541"/>
  <c r="G540"/>
  <c r="V540"/>
  <c r="Y540"/>
  <c r="AC540"/>
  <c r="AD540"/>
  <c r="A540"/>
  <c r="G539"/>
  <c r="V539"/>
  <c r="Y539"/>
  <c r="AC539"/>
  <c r="AD539"/>
  <c r="A539"/>
  <c r="G538"/>
  <c r="V538"/>
  <c r="Y538"/>
  <c r="AC538"/>
  <c r="AD538"/>
  <c r="A538"/>
  <c r="G537"/>
  <c r="V537"/>
  <c r="Y537"/>
  <c r="AC537"/>
  <c r="AD537"/>
  <c r="A537"/>
  <c r="G536"/>
  <c r="V536"/>
  <c r="Y536"/>
  <c r="AC536"/>
  <c r="AD536"/>
  <c r="A536"/>
  <c r="G535"/>
  <c r="V535"/>
  <c r="Y535"/>
  <c r="AC535"/>
  <c r="AD535"/>
  <c r="A535"/>
  <c r="G534"/>
  <c r="V534"/>
  <c r="Y534"/>
  <c r="AC534"/>
  <c r="AD534"/>
  <c r="A534"/>
  <c r="G533"/>
  <c r="V533"/>
  <c r="Y533"/>
  <c r="AC533"/>
  <c r="AD533"/>
  <c r="A533"/>
  <c r="G532"/>
  <c r="V532"/>
  <c r="Y532"/>
  <c r="AC532"/>
  <c r="AD532"/>
  <c r="A532"/>
  <c r="G531"/>
  <c r="V531"/>
  <c r="Y531"/>
  <c r="AC531"/>
  <c r="AD531"/>
  <c r="A531"/>
  <c r="G530"/>
  <c r="V530"/>
  <c r="Y530"/>
  <c r="AC530"/>
  <c r="AD530"/>
  <c r="A530"/>
  <c r="G529"/>
  <c r="V529"/>
  <c r="Y529"/>
  <c r="AC529"/>
  <c r="AD529"/>
  <c r="A529"/>
  <c r="G528"/>
  <c r="V528"/>
  <c r="Y528"/>
  <c r="AC528"/>
  <c r="AD528"/>
  <c r="A528"/>
  <c r="V527"/>
  <c r="AC527"/>
  <c r="AD527"/>
  <c r="A527"/>
  <c r="V526"/>
  <c r="AC526"/>
  <c r="AD526"/>
  <c r="A526"/>
  <c r="V525"/>
  <c r="AC525"/>
  <c r="AD525"/>
  <c r="A525"/>
  <c r="V524"/>
  <c r="AC524"/>
  <c r="AD524"/>
  <c r="A524"/>
  <c r="V523"/>
  <c r="AC523"/>
  <c r="AD523"/>
  <c r="A523"/>
  <c r="V522"/>
  <c r="AC522"/>
  <c r="AD522"/>
  <c r="A522"/>
  <c r="V521"/>
  <c r="AC521"/>
  <c r="AD521"/>
  <c r="A521"/>
  <c r="V520"/>
  <c r="AC520"/>
  <c r="AD520"/>
  <c r="A520"/>
  <c r="V519"/>
  <c r="AC519"/>
  <c r="AD519"/>
  <c r="A519"/>
  <c r="V518"/>
  <c r="AC518"/>
  <c r="AD518"/>
  <c r="A518"/>
  <c r="V517"/>
  <c r="AC517"/>
  <c r="AD517"/>
  <c r="A517"/>
  <c r="V516"/>
  <c r="AC516"/>
  <c r="AD516"/>
  <c r="A516"/>
  <c r="V515"/>
  <c r="AC515"/>
  <c r="AD515"/>
  <c r="A515"/>
  <c r="V514"/>
  <c r="AC514"/>
  <c r="AD514"/>
  <c r="A514"/>
  <c r="V513"/>
  <c r="AC513"/>
  <c r="AD513"/>
  <c r="A513"/>
  <c r="V512"/>
  <c r="AC512"/>
  <c r="AD512"/>
  <c r="A512"/>
  <c r="V511"/>
  <c r="AC511"/>
  <c r="AD511"/>
  <c r="A511"/>
  <c r="V510"/>
  <c r="AC510"/>
  <c r="AD510"/>
  <c r="A510"/>
  <c r="V509"/>
  <c r="AC509"/>
  <c r="AD509"/>
  <c r="A509"/>
  <c r="V508"/>
  <c r="AC508"/>
  <c r="AD508"/>
  <c r="A508"/>
  <c r="V507"/>
  <c r="AC507"/>
  <c r="AD507"/>
  <c r="A507"/>
  <c r="V506"/>
  <c r="AC506"/>
  <c r="AD506"/>
  <c r="A506"/>
  <c r="V505"/>
  <c r="AC505"/>
  <c r="AD505"/>
  <c r="A505"/>
  <c r="V504"/>
  <c r="AC504"/>
  <c r="AD504"/>
  <c r="A504"/>
  <c r="V503"/>
  <c r="AC503"/>
  <c r="AD503"/>
  <c r="A503"/>
  <c r="V502"/>
  <c r="AC502"/>
  <c r="AD502"/>
  <c r="A502"/>
  <c r="V501"/>
  <c r="AC501"/>
  <c r="AD501"/>
  <c r="A501"/>
  <c r="V500"/>
  <c r="AC500"/>
  <c r="AD500"/>
  <c r="A500"/>
  <c r="V499"/>
  <c r="AC499"/>
  <c r="AD499"/>
  <c r="A499"/>
  <c r="V498"/>
  <c r="AC498"/>
  <c r="AD498"/>
  <c r="A498"/>
  <c r="V497"/>
  <c r="AC497"/>
  <c r="AD497"/>
  <c r="A497"/>
  <c r="V496"/>
  <c r="AC496"/>
  <c r="AD496"/>
  <c r="A496"/>
  <c r="V495"/>
  <c r="AC495"/>
  <c r="AD495"/>
  <c r="A495"/>
  <c r="V494"/>
  <c r="AC494"/>
  <c r="AD494"/>
  <c r="A494"/>
  <c r="V493"/>
  <c r="AC493"/>
  <c r="AD493"/>
  <c r="A493"/>
  <c r="V492"/>
  <c r="AC492"/>
  <c r="AD492"/>
  <c r="A492"/>
  <c r="V491"/>
  <c r="AC491"/>
  <c r="AD491"/>
  <c r="A491"/>
  <c r="V490"/>
  <c r="AC490"/>
  <c r="AD490"/>
  <c r="A490"/>
  <c r="V489"/>
  <c r="AC489"/>
  <c r="AD489"/>
  <c r="A489"/>
  <c r="V488"/>
  <c r="AC488"/>
  <c r="AD488"/>
  <c r="A488"/>
  <c r="V487"/>
  <c r="AC487"/>
  <c r="AD487"/>
  <c r="A487"/>
  <c r="V486"/>
  <c r="AC486"/>
  <c r="AD486"/>
  <c r="A486"/>
  <c r="V485"/>
  <c r="AC485"/>
  <c r="AD485"/>
  <c r="A485"/>
  <c r="V484"/>
  <c r="AC484"/>
  <c r="AD484"/>
  <c r="A484"/>
  <c r="V483"/>
  <c r="AC483"/>
  <c r="AD483"/>
  <c r="A483"/>
  <c r="V482"/>
  <c r="AC482"/>
  <c r="AD482"/>
  <c r="A482"/>
  <c r="V481"/>
  <c r="AC481"/>
  <c r="AD481"/>
  <c r="A481"/>
  <c r="V480"/>
  <c r="AC480"/>
  <c r="AD480"/>
  <c r="A480"/>
  <c r="V479"/>
  <c r="AC479"/>
  <c r="AD479"/>
  <c r="A479"/>
  <c r="V478"/>
  <c r="AC478"/>
  <c r="AD478"/>
  <c r="A478"/>
  <c r="V477"/>
  <c r="AC477"/>
  <c r="AD477"/>
  <c r="A477"/>
  <c r="V476"/>
  <c r="AC476"/>
  <c r="AD476"/>
  <c r="A476"/>
  <c r="V475"/>
  <c r="AC475"/>
  <c r="AD475"/>
  <c r="A475"/>
  <c r="V474"/>
  <c r="AC474"/>
  <c r="AD474"/>
  <c r="A474"/>
  <c r="V473"/>
  <c r="AC473"/>
  <c r="AD473"/>
  <c r="A473"/>
  <c r="V472"/>
  <c r="AC472"/>
  <c r="AD472"/>
  <c r="A472"/>
  <c r="V471"/>
  <c r="AC471"/>
  <c r="AD471"/>
  <c r="A471"/>
  <c r="V470"/>
  <c r="AC470"/>
  <c r="AD470"/>
  <c r="A470"/>
  <c r="V469"/>
  <c r="AC469"/>
  <c r="AD469"/>
  <c r="A469"/>
  <c r="V468"/>
  <c r="AC468"/>
  <c r="AD468"/>
  <c r="A468"/>
  <c r="V467"/>
  <c r="AC467"/>
  <c r="AD467"/>
  <c r="A467"/>
  <c r="V466"/>
  <c r="AC466"/>
  <c r="AD466"/>
  <c r="A466"/>
  <c r="V465"/>
  <c r="AC465"/>
  <c r="AD465"/>
  <c r="A465"/>
  <c r="V464"/>
  <c r="AC464"/>
  <c r="AD464"/>
  <c r="A464"/>
  <c r="V463"/>
  <c r="AC463"/>
  <c r="AD463"/>
  <c r="A463"/>
  <c r="V462"/>
  <c r="AC462"/>
  <c r="AD462"/>
  <c r="A462"/>
  <c r="V461"/>
  <c r="AC461"/>
  <c r="AD461"/>
  <c r="A461"/>
  <c r="V460"/>
  <c r="AC460"/>
  <c r="AD460"/>
  <c r="A460"/>
  <c r="V459"/>
  <c r="AC459"/>
  <c r="AD459"/>
  <c r="A459"/>
  <c r="V458"/>
  <c r="AC458"/>
  <c r="AD458"/>
  <c r="A458"/>
  <c r="V457"/>
  <c r="AC457"/>
  <c r="AD457"/>
  <c r="A457"/>
  <c r="V456"/>
  <c r="AC456"/>
  <c r="AD456"/>
  <c r="A456"/>
  <c r="V455"/>
  <c r="AC455"/>
  <c r="AD455"/>
  <c r="A455"/>
  <c r="V454"/>
  <c r="AC454"/>
  <c r="AD454"/>
  <c r="A454"/>
  <c r="V453"/>
  <c r="AC453"/>
  <c r="AD453"/>
  <c r="A453"/>
  <c r="V452"/>
  <c r="AC452"/>
  <c r="AD452"/>
  <c r="A452"/>
  <c r="V451"/>
  <c r="AC451"/>
  <c r="AD451"/>
  <c r="A451"/>
  <c r="V450"/>
  <c r="AC450"/>
  <c r="AD450"/>
  <c r="A450"/>
  <c r="V449"/>
  <c r="AC449"/>
  <c r="AD449"/>
  <c r="A449"/>
  <c r="V448"/>
  <c r="AC448"/>
  <c r="AD448"/>
  <c r="A448"/>
  <c r="V447"/>
  <c r="AC447"/>
  <c r="AD447"/>
  <c r="A447"/>
  <c r="V446"/>
  <c r="AC446"/>
  <c r="AD446"/>
  <c r="A446"/>
  <c r="V445"/>
  <c r="AC445"/>
  <c r="AD445"/>
  <c r="A445"/>
  <c r="V444"/>
  <c r="AC444"/>
  <c r="AD444"/>
  <c r="A444"/>
  <c r="V443"/>
  <c r="AC443"/>
  <c r="AD443"/>
  <c r="A443"/>
  <c r="V442"/>
  <c r="AC442"/>
  <c r="AD442"/>
  <c r="A442"/>
  <c r="V441"/>
  <c r="AC441"/>
  <c r="AD441"/>
  <c r="A441"/>
  <c r="V440"/>
  <c r="AC440"/>
  <c r="AD440"/>
  <c r="A440"/>
  <c r="V439"/>
  <c r="AC439"/>
  <c r="AD439"/>
  <c r="A439"/>
  <c r="V438"/>
  <c r="AC438"/>
  <c r="AD438"/>
  <c r="A438"/>
  <c r="V437"/>
  <c r="AC437"/>
  <c r="AD437"/>
  <c r="A437"/>
  <c r="V436"/>
  <c r="AC436"/>
  <c r="AD436"/>
  <c r="A436"/>
  <c r="V435"/>
  <c r="AC435"/>
  <c r="AD435"/>
  <c r="A435"/>
  <c r="V434"/>
  <c r="AC434"/>
  <c r="AD434"/>
  <c r="A434"/>
  <c r="V433"/>
  <c r="AC433"/>
  <c r="AD433"/>
  <c r="A433"/>
  <c r="V432"/>
  <c r="AC432"/>
  <c r="AD432"/>
  <c r="A432"/>
  <c r="V431"/>
  <c r="AC431"/>
  <c r="AD431"/>
  <c r="A431"/>
  <c r="V430"/>
  <c r="AC430"/>
  <c r="AD430"/>
  <c r="A430"/>
  <c r="V429"/>
  <c r="AC429"/>
  <c r="AD429"/>
  <c r="A429"/>
  <c r="V428"/>
  <c r="AC428"/>
  <c r="AD428"/>
  <c r="A428"/>
  <c r="V427"/>
  <c r="AC427"/>
  <c r="AD427"/>
  <c r="A427"/>
  <c r="V426"/>
  <c r="AC426"/>
  <c r="AD426"/>
  <c r="A426"/>
  <c r="V425"/>
  <c r="AC425"/>
  <c r="AD425"/>
  <c r="A425"/>
  <c r="V424"/>
  <c r="AC424"/>
  <c r="AD424"/>
  <c r="A424"/>
  <c r="V423"/>
  <c r="AC423"/>
  <c r="AD423"/>
  <c r="A423"/>
  <c r="V422"/>
  <c r="AC422"/>
  <c r="AD422"/>
  <c r="A422"/>
  <c r="V421"/>
  <c r="AC421"/>
  <c r="AD421"/>
  <c r="A421"/>
  <c r="V420"/>
  <c r="AC420"/>
  <c r="AD420"/>
  <c r="A420"/>
  <c r="V419"/>
  <c r="AC419"/>
  <c r="AD419"/>
  <c r="A419"/>
  <c r="V418"/>
  <c r="AC418"/>
  <c r="AD418"/>
  <c r="A418"/>
  <c r="V417"/>
  <c r="AC417"/>
  <c r="AD417"/>
  <c r="A417"/>
  <c r="V416"/>
  <c r="AC416"/>
  <c r="AD416"/>
  <c r="A416"/>
  <c r="V415"/>
  <c r="AC415"/>
  <c r="AD415"/>
  <c r="A415"/>
  <c r="V414"/>
  <c r="AC414"/>
  <c r="AD414"/>
  <c r="A414"/>
  <c r="V413"/>
  <c r="AC413"/>
  <c r="AD413"/>
  <c r="A413"/>
  <c r="V412"/>
  <c r="AC412"/>
  <c r="AD412"/>
  <c r="A412"/>
  <c r="V411"/>
  <c r="AC411"/>
  <c r="AD411"/>
  <c r="A411"/>
  <c r="V410"/>
  <c r="AC410"/>
  <c r="AD410"/>
  <c r="A410"/>
  <c r="V409"/>
  <c r="AC409"/>
  <c r="AD409"/>
  <c r="A409"/>
  <c r="V408"/>
  <c r="AC408"/>
  <c r="AD408"/>
  <c r="A408"/>
  <c r="V407"/>
  <c r="AC407"/>
  <c r="AD407"/>
  <c r="A407"/>
  <c r="V406"/>
  <c r="AC406"/>
  <c r="AD406"/>
  <c r="A406"/>
  <c r="V405"/>
  <c r="AC405"/>
  <c r="AD405"/>
  <c r="A405"/>
  <c r="V404"/>
  <c r="AC404"/>
  <c r="AD404"/>
  <c r="A404"/>
  <c r="V403"/>
  <c r="AC403"/>
  <c r="AD403"/>
  <c r="A403"/>
  <c r="V402"/>
  <c r="AC402"/>
  <c r="AD402"/>
  <c r="A402"/>
  <c r="V401"/>
  <c r="AC401"/>
  <c r="AD401"/>
  <c r="A401"/>
  <c r="V400"/>
  <c r="AC400"/>
  <c r="AD400"/>
  <c r="A400"/>
  <c r="V399"/>
  <c r="AC399"/>
  <c r="AD399"/>
  <c r="A399"/>
  <c r="V398"/>
  <c r="AC398"/>
  <c r="AD398"/>
  <c r="A398"/>
  <c r="G397"/>
  <c r="V397"/>
  <c r="Y397"/>
  <c r="AC397"/>
  <c r="AD397"/>
  <c r="A397"/>
  <c r="G396"/>
  <c r="V396"/>
  <c r="Y396"/>
  <c r="AC396"/>
  <c r="AD396"/>
  <c r="A396"/>
  <c r="G395"/>
  <c r="V395"/>
  <c r="Y395"/>
  <c r="AC395"/>
  <c r="AD395"/>
  <c r="A395"/>
  <c r="G394"/>
  <c r="V394"/>
  <c r="Y394"/>
  <c r="AC394"/>
  <c r="AD394"/>
  <c r="A394"/>
  <c r="G393"/>
  <c r="V393"/>
  <c r="Y393"/>
  <c r="AC393"/>
  <c r="AD393"/>
  <c r="A393"/>
  <c r="G392"/>
  <c r="V392"/>
  <c r="Y392"/>
  <c r="AC392"/>
  <c r="AD392"/>
  <c r="A392"/>
  <c r="G391"/>
  <c r="V391"/>
  <c r="Y391"/>
  <c r="AC391"/>
  <c r="AD391"/>
  <c r="A391"/>
  <c r="G390"/>
  <c r="V390"/>
  <c r="Y390"/>
  <c r="AC390"/>
  <c r="AD390"/>
  <c r="A390"/>
  <c r="G389"/>
  <c r="V389"/>
  <c r="Y389"/>
  <c r="AC389"/>
  <c r="AD389"/>
  <c r="A389"/>
  <c r="G388"/>
  <c r="V388"/>
  <c r="Y388"/>
  <c r="AC388"/>
  <c r="AD388"/>
  <c r="A388"/>
  <c r="G387"/>
  <c r="V387"/>
  <c r="Y387"/>
  <c r="AC387"/>
  <c r="AD387"/>
  <c r="A387"/>
  <c r="G386"/>
  <c r="V386"/>
  <c r="Y386"/>
  <c r="AC386"/>
  <c r="AD386"/>
  <c r="A386"/>
  <c r="G385"/>
  <c r="V385"/>
  <c r="Y385"/>
  <c r="AC385"/>
  <c r="AD385"/>
  <c r="A385"/>
  <c r="G384"/>
  <c r="V384"/>
  <c r="Y384"/>
  <c r="AC384"/>
  <c r="AD384"/>
  <c r="A384"/>
  <c r="V383"/>
  <c r="AC383"/>
  <c r="AD383"/>
  <c r="A383"/>
  <c r="V382"/>
  <c r="AC382"/>
  <c r="AD382"/>
  <c r="A382"/>
  <c r="V381"/>
  <c r="AC381"/>
  <c r="AD381"/>
  <c r="A381"/>
  <c r="V380"/>
  <c r="AC380"/>
  <c r="AD380"/>
  <c r="A380"/>
  <c r="V379"/>
  <c r="AC379"/>
  <c r="AD379"/>
  <c r="A379"/>
  <c r="V378"/>
  <c r="AC378"/>
  <c r="AD378"/>
  <c r="A378"/>
  <c r="V377"/>
  <c r="AC377"/>
  <c r="AD377"/>
  <c r="A377"/>
  <c r="V376"/>
  <c r="AC376"/>
  <c r="AD376"/>
  <c r="A376"/>
  <c r="V375"/>
  <c r="AC375"/>
  <c r="AD375"/>
  <c r="A375"/>
  <c r="V374"/>
  <c r="AC374"/>
  <c r="AD374"/>
  <c r="A374"/>
  <c r="G373"/>
  <c r="V373"/>
  <c r="Y373"/>
  <c r="AC373"/>
  <c r="AD373"/>
  <c r="A373"/>
  <c r="G372"/>
  <c r="V372"/>
  <c r="Y372"/>
  <c r="AC372"/>
  <c r="AD372"/>
  <c r="A372"/>
  <c r="G371"/>
  <c r="V371"/>
  <c r="Y371"/>
  <c r="AC371"/>
  <c r="AD371"/>
  <c r="A371"/>
  <c r="G370"/>
  <c r="V370"/>
  <c r="Y370"/>
  <c r="AC370"/>
  <c r="AD370"/>
  <c r="A370"/>
  <c r="G369"/>
  <c r="V369"/>
  <c r="Y369"/>
  <c r="AC369"/>
  <c r="AD369"/>
  <c r="A369"/>
  <c r="G368"/>
  <c r="V368"/>
  <c r="Y368"/>
  <c r="AC368"/>
  <c r="AD368"/>
  <c r="A368"/>
  <c r="G367"/>
  <c r="V367"/>
  <c r="Y367"/>
  <c r="AC367"/>
  <c r="AD367"/>
  <c r="A367"/>
  <c r="G366"/>
  <c r="V366"/>
  <c r="Y366"/>
  <c r="AC366"/>
  <c r="AD366"/>
  <c r="A366"/>
  <c r="G365"/>
  <c r="V365"/>
  <c r="Y365"/>
  <c r="AC365"/>
  <c r="AD365"/>
  <c r="A365"/>
  <c r="G364"/>
  <c r="V364"/>
  <c r="Y364"/>
  <c r="AC364"/>
  <c r="AD364"/>
  <c r="A364"/>
  <c r="G363"/>
  <c r="V363"/>
  <c r="Y363"/>
  <c r="AC363"/>
  <c r="AD363"/>
  <c r="A363"/>
  <c r="G362"/>
  <c r="V362"/>
  <c r="Y362"/>
  <c r="AC362"/>
  <c r="AD362"/>
  <c r="A362"/>
  <c r="G361"/>
  <c r="V361"/>
  <c r="Y361"/>
  <c r="AC361"/>
  <c r="AD361"/>
  <c r="A361"/>
  <c r="G360"/>
  <c r="V360"/>
  <c r="Y360"/>
  <c r="AC360"/>
  <c r="AD360"/>
  <c r="A360"/>
  <c r="V359"/>
  <c r="AC359"/>
  <c r="AD359"/>
  <c r="A359"/>
  <c r="V358"/>
  <c r="AC358"/>
  <c r="AD358"/>
  <c r="A358"/>
  <c r="V357"/>
  <c r="AC357"/>
  <c r="AD357"/>
  <c r="A357"/>
  <c r="V356"/>
  <c r="AC356"/>
  <c r="AD356"/>
  <c r="A356"/>
  <c r="V355"/>
  <c r="AC355"/>
  <c r="AD355"/>
  <c r="A355"/>
  <c r="V354"/>
  <c r="AC354"/>
  <c r="AD354"/>
  <c r="A354"/>
  <c r="V353"/>
  <c r="AC353"/>
  <c r="AD353"/>
  <c r="A353"/>
  <c r="V352"/>
  <c r="AC352"/>
  <c r="AD352"/>
  <c r="A352"/>
  <c r="V351"/>
  <c r="AC351"/>
  <c r="AD351"/>
  <c r="A351"/>
  <c r="V350"/>
  <c r="AC350"/>
  <c r="AD350"/>
  <c r="A350"/>
  <c r="V349"/>
  <c r="AC349"/>
  <c r="AD349"/>
  <c r="A349"/>
  <c r="V348"/>
  <c r="AC348"/>
  <c r="A348"/>
  <c r="V347"/>
  <c r="AC347"/>
  <c r="A347"/>
  <c r="G346"/>
  <c r="V346"/>
  <c r="Y346"/>
  <c r="AC346"/>
  <c r="AD346"/>
  <c r="A346"/>
  <c r="G345"/>
  <c r="V345"/>
  <c r="Y345"/>
  <c r="AC345"/>
  <c r="AD345"/>
  <c r="A345"/>
  <c r="G344"/>
  <c r="V344"/>
  <c r="Y344"/>
  <c r="AC344"/>
  <c r="AD344"/>
  <c r="A344"/>
  <c r="V343"/>
  <c r="AC343"/>
  <c r="AD343"/>
  <c r="A343"/>
  <c r="V342"/>
  <c r="AC342"/>
  <c r="AD342"/>
  <c r="A342"/>
  <c r="V341"/>
  <c r="AC341"/>
  <c r="AD341"/>
  <c r="A341"/>
  <c r="V340"/>
  <c r="AC340"/>
  <c r="AD340"/>
  <c r="A340"/>
  <c r="V339"/>
  <c r="AC339"/>
  <c r="AD339"/>
  <c r="A339"/>
  <c r="V338"/>
  <c r="AC338"/>
  <c r="AD338"/>
  <c r="A338"/>
  <c r="V337"/>
  <c r="AC337"/>
  <c r="AD337"/>
  <c r="A337"/>
  <c r="V336"/>
  <c r="AC336"/>
  <c r="AD336"/>
  <c r="A336"/>
  <c r="AC335"/>
  <c r="AD335"/>
  <c r="V335"/>
  <c r="A335"/>
  <c r="AC334"/>
  <c r="AD334"/>
  <c r="V334"/>
  <c r="A334"/>
  <c r="Y333"/>
  <c r="G333"/>
  <c r="AC333"/>
  <c r="AD333"/>
  <c r="V333"/>
  <c r="A333"/>
  <c r="Y332"/>
  <c r="G332"/>
  <c r="AC332"/>
  <c r="AD332"/>
  <c r="V332"/>
  <c r="A332"/>
  <c r="V331"/>
  <c r="AC331"/>
  <c r="AD331"/>
  <c r="A331"/>
  <c r="V330"/>
  <c r="AC330"/>
  <c r="AD330"/>
  <c r="A330"/>
  <c r="V329"/>
  <c r="AC329"/>
  <c r="AD329"/>
  <c r="A329"/>
  <c r="V328"/>
  <c r="AC328"/>
  <c r="AD328"/>
  <c r="A328"/>
  <c r="V327"/>
  <c r="AC327"/>
  <c r="AD327"/>
  <c r="A327"/>
  <c r="V326"/>
  <c r="AC326"/>
  <c r="AD326"/>
  <c r="A326"/>
  <c r="V325"/>
  <c r="AC325"/>
  <c r="AD325"/>
  <c r="A325"/>
  <c r="V324"/>
  <c r="AC324"/>
  <c r="AD324"/>
  <c r="A324"/>
  <c r="V323"/>
  <c r="AC323"/>
  <c r="AD323"/>
  <c r="A323"/>
  <c r="V322"/>
  <c r="AC322"/>
  <c r="AD322"/>
  <c r="A322"/>
  <c r="G321"/>
  <c r="V321"/>
  <c r="Y321"/>
  <c r="AC321"/>
  <c r="AD321"/>
  <c r="A321"/>
  <c r="G320"/>
  <c r="V320"/>
  <c r="Y320"/>
  <c r="AC320"/>
  <c r="AD320"/>
  <c r="A320"/>
  <c r="V319"/>
  <c r="AC319"/>
  <c r="AD319"/>
  <c r="A319"/>
  <c r="V318"/>
  <c r="AC318"/>
  <c r="AD318"/>
  <c r="A318"/>
  <c r="V317"/>
  <c r="AC317"/>
  <c r="AD317"/>
  <c r="A317"/>
  <c r="V316"/>
  <c r="AC316"/>
  <c r="AD316"/>
  <c r="A316"/>
  <c r="V315"/>
  <c r="AC315"/>
  <c r="AD315"/>
  <c r="A315"/>
  <c r="V314"/>
  <c r="AC314"/>
  <c r="AD314"/>
  <c r="A314"/>
  <c r="V313"/>
  <c r="AC313"/>
  <c r="AD313"/>
  <c r="A313"/>
  <c r="V312"/>
  <c r="AC312"/>
  <c r="AD312"/>
  <c r="A312"/>
  <c r="V311"/>
  <c r="AC311"/>
  <c r="A311"/>
  <c r="V310"/>
  <c r="AC310"/>
  <c r="AD310"/>
  <c r="A310"/>
  <c r="V309"/>
  <c r="AC309"/>
  <c r="A309"/>
  <c r="V308"/>
  <c r="AC308"/>
  <c r="A308"/>
  <c r="V307"/>
  <c r="AC307"/>
  <c r="A307"/>
  <c r="G306"/>
  <c r="V306"/>
  <c r="Y306"/>
  <c r="AC306"/>
  <c r="AD306"/>
  <c r="A306"/>
  <c r="G305"/>
  <c r="V305"/>
  <c r="Y305"/>
  <c r="AC305"/>
  <c r="AD305"/>
  <c r="A305"/>
  <c r="G304"/>
  <c r="V304"/>
  <c r="Y304"/>
  <c r="AC304"/>
  <c r="AD304"/>
  <c r="A304"/>
  <c r="V303"/>
  <c r="AC303"/>
  <c r="AD303"/>
  <c r="A303"/>
  <c r="V302"/>
  <c r="AC302"/>
  <c r="AD302"/>
  <c r="A302"/>
  <c r="V301"/>
  <c r="AC301"/>
  <c r="AD301"/>
  <c r="A301"/>
  <c r="AC300"/>
  <c r="AD300"/>
  <c r="V300"/>
  <c r="A300"/>
  <c r="AC299"/>
  <c r="AD299"/>
  <c r="V299"/>
  <c r="A299"/>
  <c r="AC298"/>
  <c r="AD298"/>
  <c r="V298"/>
  <c r="A298"/>
  <c r="AC297"/>
  <c r="AD297"/>
  <c r="V297"/>
  <c r="A297"/>
  <c r="AC296"/>
  <c r="AD296"/>
  <c r="V296"/>
  <c r="A296"/>
  <c r="AC295"/>
  <c r="AD295"/>
  <c r="V295"/>
  <c r="A295"/>
  <c r="AC294"/>
  <c r="AD294"/>
  <c r="V294"/>
  <c r="A294"/>
  <c r="AC293"/>
  <c r="AD293"/>
  <c r="V293"/>
  <c r="A293"/>
  <c r="AC292"/>
  <c r="AD292"/>
  <c r="V292"/>
  <c r="A292"/>
  <c r="AC291"/>
  <c r="AD291"/>
  <c r="V291"/>
  <c r="A291"/>
  <c r="Y290"/>
  <c r="G290"/>
  <c r="AC290"/>
  <c r="AD290"/>
  <c r="V290"/>
  <c r="A290"/>
  <c r="Y289"/>
  <c r="G289"/>
  <c r="AC289"/>
  <c r="AD289"/>
  <c r="V289"/>
  <c r="A289"/>
  <c r="Y288"/>
  <c r="G288"/>
  <c r="AC288"/>
  <c r="AD288"/>
  <c r="V288"/>
  <c r="A288"/>
  <c r="V287"/>
  <c r="AC287"/>
  <c r="AD287"/>
  <c r="A287"/>
  <c r="V286"/>
  <c r="AC286"/>
  <c r="AD286"/>
  <c r="A286"/>
  <c r="V285"/>
  <c r="AC285"/>
  <c r="AD285"/>
  <c r="A285"/>
  <c r="AC284"/>
  <c r="AD284"/>
  <c r="V284"/>
  <c r="A284"/>
  <c r="AC283"/>
  <c r="AD283"/>
  <c r="V283"/>
  <c r="A283"/>
  <c r="AC282"/>
  <c r="AD282"/>
  <c r="V282"/>
  <c r="A282"/>
  <c r="AC281"/>
  <c r="AD281"/>
  <c r="V281"/>
  <c r="A281"/>
  <c r="AC280"/>
  <c r="AD280"/>
  <c r="V280"/>
  <c r="A280"/>
  <c r="AC279"/>
  <c r="AD279"/>
  <c r="V279"/>
  <c r="A279"/>
  <c r="AC278"/>
  <c r="AD278"/>
  <c r="V278"/>
  <c r="A278"/>
  <c r="AC277"/>
  <c r="AD277"/>
  <c r="V277"/>
  <c r="A277"/>
  <c r="AC276"/>
  <c r="AD276"/>
  <c r="V276"/>
  <c r="A276"/>
  <c r="AC275"/>
  <c r="AD275"/>
  <c r="V275"/>
  <c r="A275"/>
  <c r="G274"/>
  <c r="AC274"/>
  <c r="AD274"/>
  <c r="V274"/>
  <c r="A274"/>
  <c r="Y273"/>
  <c r="G273"/>
  <c r="AC273"/>
  <c r="AD273"/>
  <c r="V273"/>
  <c r="A273"/>
  <c r="Y272"/>
  <c r="G272"/>
  <c r="AC272"/>
  <c r="AD272"/>
  <c r="V272"/>
  <c r="A272"/>
  <c r="V271"/>
  <c r="AC271"/>
  <c r="AD271"/>
  <c r="A271"/>
  <c r="V270"/>
  <c r="AC270"/>
  <c r="AD270"/>
  <c r="A270"/>
  <c r="V269"/>
  <c r="AC269"/>
  <c r="AD269"/>
  <c r="A269"/>
  <c r="AC268"/>
  <c r="AD268"/>
  <c r="V268"/>
  <c r="A268"/>
  <c r="AC267"/>
  <c r="AD267"/>
  <c r="V267"/>
  <c r="A267"/>
  <c r="AC266"/>
  <c r="AD266"/>
  <c r="V266"/>
  <c r="A266"/>
  <c r="AC265"/>
  <c r="AD265"/>
  <c r="V265"/>
  <c r="A265"/>
  <c r="AC264"/>
  <c r="AD264"/>
  <c r="V264"/>
  <c r="A264"/>
  <c r="AC263"/>
  <c r="AD263"/>
  <c r="V263"/>
  <c r="A263"/>
  <c r="AC262"/>
  <c r="AD262"/>
  <c r="V262"/>
  <c r="A262"/>
  <c r="AC261"/>
  <c r="AD261"/>
  <c r="V261"/>
  <c r="A261"/>
  <c r="AC260"/>
  <c r="AD260"/>
  <c r="V260"/>
  <c r="A260"/>
  <c r="AC259"/>
  <c r="AD259"/>
  <c r="V259"/>
  <c r="A259"/>
  <c r="G258"/>
  <c r="AC258"/>
  <c r="AD258"/>
  <c r="V258"/>
  <c r="A258"/>
  <c r="Y257"/>
  <c r="G257"/>
  <c r="AC257"/>
  <c r="AD257"/>
  <c r="V257"/>
  <c r="A257"/>
  <c r="Y256"/>
  <c r="G256"/>
  <c r="AC256"/>
  <c r="AD256"/>
  <c r="V256"/>
  <c r="A256"/>
  <c r="V255"/>
  <c r="AC255"/>
  <c r="AD255"/>
  <c r="A255"/>
  <c r="V254"/>
  <c r="AC254"/>
  <c r="AD254"/>
  <c r="A254"/>
  <c r="V253"/>
  <c r="AC253"/>
  <c r="AD253"/>
  <c r="A253"/>
  <c r="AC252"/>
  <c r="AD252"/>
  <c r="V252"/>
  <c r="A252"/>
  <c r="AC251"/>
  <c r="AD251"/>
  <c r="V251"/>
  <c r="A251"/>
  <c r="AC250"/>
  <c r="AD250"/>
  <c r="V250"/>
  <c r="A250"/>
  <c r="AC249"/>
  <c r="AD249"/>
  <c r="V249"/>
  <c r="A249"/>
  <c r="AC248"/>
  <c r="AD248"/>
  <c r="V248"/>
  <c r="A248"/>
  <c r="AC247"/>
  <c r="AD247"/>
  <c r="V247"/>
  <c r="A247"/>
  <c r="AC246"/>
  <c r="AD246"/>
  <c r="V246"/>
  <c r="A246"/>
  <c r="AC245"/>
  <c r="AD245"/>
  <c r="V245"/>
  <c r="A245"/>
  <c r="AC244"/>
  <c r="AD244"/>
  <c r="V244"/>
  <c r="A244"/>
  <c r="AC243"/>
  <c r="AD243"/>
  <c r="V243"/>
  <c r="A243"/>
  <c r="G242"/>
  <c r="AC242"/>
  <c r="AD242"/>
  <c r="V242"/>
  <c r="A242"/>
  <c r="Y241"/>
  <c r="G241"/>
  <c r="AC241"/>
  <c r="AD241"/>
  <c r="V241"/>
  <c r="A241"/>
  <c r="Y240"/>
  <c r="G240"/>
  <c r="AC240"/>
  <c r="AD240"/>
  <c r="V240"/>
  <c r="A240"/>
  <c r="V239"/>
  <c r="AC239"/>
  <c r="AD239"/>
  <c r="A239"/>
  <c r="V238"/>
  <c r="AC238"/>
  <c r="AD238"/>
  <c r="A238"/>
  <c r="V237"/>
  <c r="AC237"/>
  <c r="AD237"/>
  <c r="A237"/>
  <c r="AC236"/>
  <c r="AD236"/>
  <c r="V236"/>
  <c r="A236"/>
  <c r="AC235"/>
  <c r="AD235"/>
  <c r="V235"/>
  <c r="A235"/>
  <c r="AC234"/>
  <c r="AD234"/>
  <c r="V234"/>
  <c r="A234"/>
  <c r="AC233"/>
  <c r="AD233"/>
  <c r="V233"/>
  <c r="A233"/>
  <c r="AC232"/>
  <c r="AD232"/>
  <c r="V232"/>
  <c r="A232"/>
  <c r="AC231"/>
  <c r="AD231"/>
  <c r="V231"/>
  <c r="A231"/>
  <c r="AC230"/>
  <c r="AD230"/>
  <c r="V230"/>
  <c r="A230"/>
  <c r="AC229"/>
  <c r="AD229"/>
  <c r="V229"/>
  <c r="A229"/>
  <c r="AC228"/>
  <c r="AD228"/>
  <c r="V228"/>
  <c r="A228"/>
  <c r="AC227"/>
  <c r="AD227"/>
  <c r="V227"/>
  <c r="A227"/>
  <c r="G226"/>
  <c r="AC226"/>
  <c r="AD226"/>
  <c r="V226"/>
  <c r="A226"/>
  <c r="Y225"/>
  <c r="G225"/>
  <c r="AC225"/>
  <c r="AD225"/>
  <c r="V225"/>
  <c r="A225"/>
  <c r="Y224"/>
  <c r="G224"/>
  <c r="AC224"/>
  <c r="AD224"/>
  <c r="V224"/>
  <c r="A224"/>
  <c r="V223"/>
  <c r="AC223"/>
  <c r="AD223"/>
  <c r="A223"/>
  <c r="V222"/>
  <c r="AC222"/>
  <c r="AD222"/>
  <c r="A222"/>
  <c r="V221"/>
  <c r="AC221"/>
  <c r="AD221"/>
  <c r="A221"/>
  <c r="AC220"/>
  <c r="AD220"/>
  <c r="V220"/>
  <c r="A220"/>
  <c r="AC219"/>
  <c r="AD219"/>
  <c r="V219"/>
  <c r="A219"/>
  <c r="AC218"/>
  <c r="AD218"/>
  <c r="V218"/>
  <c r="A218"/>
  <c r="AC217"/>
  <c r="AD217"/>
  <c r="V217"/>
  <c r="A217"/>
  <c r="AC216"/>
  <c r="AD216"/>
  <c r="V216"/>
  <c r="A216"/>
  <c r="AC215"/>
  <c r="AD215"/>
  <c r="V215"/>
  <c r="A215"/>
  <c r="AC214"/>
  <c r="AD214"/>
  <c r="V214"/>
  <c r="A214"/>
  <c r="AC213"/>
  <c r="AD213"/>
  <c r="V213"/>
  <c r="A213"/>
  <c r="AC212"/>
  <c r="AD212"/>
  <c r="V212"/>
  <c r="A212"/>
  <c r="AC211"/>
  <c r="AD211"/>
  <c r="V211"/>
  <c r="A211"/>
  <c r="G210"/>
  <c r="AC210"/>
  <c r="AD210"/>
  <c r="V210"/>
  <c r="A210"/>
  <c r="Y209"/>
  <c r="G209"/>
  <c r="AC209"/>
  <c r="AD209"/>
  <c r="V209"/>
  <c r="A209"/>
  <c r="Y208"/>
  <c r="G208"/>
  <c r="AC208"/>
  <c r="AD208"/>
  <c r="V208"/>
  <c r="A208"/>
  <c r="V207"/>
  <c r="AC207"/>
  <c r="AD207"/>
  <c r="A207"/>
  <c r="V206"/>
  <c r="AC206"/>
  <c r="AD206"/>
  <c r="A206"/>
  <c r="V205"/>
  <c r="AC205"/>
  <c r="AD205"/>
  <c r="A205"/>
  <c r="AC204"/>
  <c r="AD204"/>
  <c r="V204"/>
  <c r="A204"/>
  <c r="AC203"/>
  <c r="AD203"/>
  <c r="V203"/>
  <c r="A203"/>
  <c r="AC202"/>
  <c r="AD202"/>
  <c r="V202"/>
  <c r="A202"/>
  <c r="AC201"/>
  <c r="AD201"/>
  <c r="V201"/>
  <c r="A201"/>
  <c r="AC200"/>
  <c r="AD200"/>
  <c r="V200"/>
  <c r="A200"/>
  <c r="AC199"/>
  <c r="AD199"/>
  <c r="V199"/>
  <c r="A199"/>
  <c r="AC198"/>
  <c r="AD198"/>
  <c r="V198"/>
  <c r="A198"/>
  <c r="AC197"/>
  <c r="AD197"/>
  <c r="V197"/>
  <c r="A197"/>
  <c r="AC196"/>
  <c r="AD196"/>
  <c r="V196"/>
  <c r="A196"/>
  <c r="AC195"/>
  <c r="AD195"/>
  <c r="V195"/>
  <c r="A195"/>
  <c r="G194"/>
  <c r="AC194"/>
  <c r="AD194"/>
  <c r="V194"/>
  <c r="A194"/>
  <c r="Y193"/>
  <c r="G193"/>
  <c r="AC193"/>
  <c r="AD193"/>
  <c r="V193"/>
  <c r="A193"/>
  <c r="Y192"/>
  <c r="G192"/>
  <c r="AC192"/>
  <c r="AD192"/>
  <c r="V192"/>
  <c r="A192"/>
  <c r="V191"/>
  <c r="AC191"/>
  <c r="AD191"/>
  <c r="A191"/>
  <c r="V190"/>
  <c r="AC190"/>
  <c r="AD190"/>
  <c r="A190"/>
  <c r="V189"/>
  <c r="AC189"/>
  <c r="AD189"/>
  <c r="A189"/>
  <c r="AC188"/>
  <c r="AD188"/>
  <c r="V188"/>
  <c r="A188"/>
  <c r="AC187"/>
  <c r="AD187"/>
  <c r="V187"/>
  <c r="A187"/>
  <c r="AC186"/>
  <c r="AD186"/>
  <c r="V186"/>
  <c r="A186"/>
  <c r="AC185"/>
  <c r="AD185"/>
  <c r="V185"/>
  <c r="A185"/>
  <c r="AC184"/>
  <c r="AD184"/>
  <c r="V184"/>
  <c r="A184"/>
  <c r="AC183"/>
  <c r="AD183"/>
  <c r="V183"/>
  <c r="A183"/>
  <c r="AC182"/>
  <c r="AD182"/>
  <c r="V182"/>
  <c r="A182"/>
  <c r="AC181"/>
  <c r="AD181"/>
  <c r="V181"/>
  <c r="A181"/>
  <c r="AC180"/>
  <c r="AD180"/>
  <c r="V180"/>
  <c r="A180"/>
  <c r="AC179"/>
  <c r="AD179"/>
  <c r="V179"/>
  <c r="A179"/>
  <c r="G178"/>
  <c r="AC178"/>
  <c r="AD178"/>
  <c r="V178"/>
  <c r="A178"/>
  <c r="Y177"/>
  <c r="G177"/>
  <c r="AC177"/>
  <c r="AD177"/>
  <c r="V177"/>
  <c r="A177"/>
  <c r="Y176"/>
  <c r="G176"/>
  <c r="AC176"/>
  <c r="AD176"/>
  <c r="V176"/>
  <c r="A176"/>
  <c r="V175"/>
  <c r="AC175"/>
  <c r="AD175"/>
  <c r="A175"/>
  <c r="V174"/>
  <c r="AC174"/>
  <c r="AD174"/>
  <c r="A174"/>
  <c r="V173"/>
  <c r="AC173"/>
  <c r="AD173"/>
  <c r="A173"/>
  <c r="AC172"/>
  <c r="AD172"/>
  <c r="V172"/>
  <c r="A172"/>
  <c r="AC171"/>
  <c r="AD171"/>
  <c r="V171"/>
  <c r="A171"/>
  <c r="AC170"/>
  <c r="AD170"/>
  <c r="V170"/>
  <c r="A170"/>
  <c r="AC169"/>
  <c r="AD169"/>
  <c r="V169"/>
  <c r="A169"/>
  <c r="AC168"/>
  <c r="AD168"/>
  <c r="V168"/>
  <c r="A168"/>
  <c r="AC167"/>
  <c r="AD167"/>
  <c r="V167"/>
  <c r="A167"/>
  <c r="AC166"/>
  <c r="AD166"/>
  <c r="V166"/>
  <c r="A166"/>
  <c r="AC165"/>
  <c r="AD165"/>
  <c r="V165"/>
  <c r="A165"/>
  <c r="AC164"/>
  <c r="AD164"/>
  <c r="V164"/>
  <c r="A164"/>
  <c r="AC163"/>
  <c r="AD163"/>
  <c r="V163"/>
  <c r="A163"/>
  <c r="G162"/>
  <c r="AC162"/>
  <c r="AD162"/>
  <c r="V162"/>
  <c r="A162"/>
  <c r="Y161"/>
  <c r="G161"/>
  <c r="AC161"/>
  <c r="AD161"/>
  <c r="V161"/>
  <c r="A161"/>
  <c r="Y160"/>
  <c r="G160"/>
  <c r="AC160"/>
  <c r="AD160"/>
  <c r="V160"/>
  <c r="A160"/>
  <c r="V159"/>
  <c r="AC159"/>
  <c r="AD159"/>
  <c r="A159"/>
  <c r="V158"/>
  <c r="AC158"/>
  <c r="AD158"/>
  <c r="A158"/>
  <c r="V157"/>
  <c r="AC157"/>
  <c r="AD157"/>
  <c r="A157"/>
  <c r="AC156"/>
  <c r="AD156"/>
  <c r="V156"/>
  <c r="A156"/>
  <c r="AC155"/>
  <c r="AD155"/>
  <c r="V155"/>
  <c r="A155"/>
  <c r="AC154"/>
  <c r="AD154"/>
  <c r="V154"/>
  <c r="A154"/>
  <c r="AC153"/>
  <c r="AD153"/>
  <c r="V153"/>
  <c r="A153"/>
  <c r="AC152"/>
  <c r="AD152"/>
  <c r="V152"/>
  <c r="A152"/>
  <c r="AC151"/>
  <c r="AD151"/>
  <c r="V151"/>
  <c r="A151"/>
  <c r="AC150"/>
  <c r="AD150"/>
  <c r="V150"/>
  <c r="A150"/>
  <c r="AC149"/>
  <c r="AD149"/>
  <c r="V149"/>
  <c r="A149"/>
  <c r="AC148"/>
  <c r="AD148"/>
  <c r="V148"/>
  <c r="A148"/>
  <c r="AC147"/>
  <c r="AD147"/>
  <c r="V147"/>
  <c r="A147"/>
  <c r="G146"/>
  <c r="AC146"/>
  <c r="AD146"/>
  <c r="V146"/>
  <c r="A146"/>
  <c r="Y145"/>
  <c r="G145"/>
  <c r="AC145"/>
  <c r="AD145"/>
  <c r="V145"/>
  <c r="A145"/>
  <c r="Y144"/>
  <c r="G144"/>
  <c r="AC144"/>
  <c r="AD144"/>
  <c r="V144"/>
  <c r="A144"/>
  <c r="V143"/>
  <c r="AC143"/>
  <c r="AD143"/>
  <c r="A143"/>
  <c r="V142"/>
  <c r="AC142"/>
  <c r="AD142"/>
  <c r="A142"/>
  <c r="V141"/>
  <c r="AC141"/>
  <c r="AD141"/>
  <c r="A141"/>
  <c r="V140"/>
  <c r="AC140"/>
  <c r="AD140"/>
  <c r="A140"/>
  <c r="V139"/>
  <c r="AC139"/>
  <c r="AD139"/>
  <c r="A139"/>
  <c r="V138"/>
  <c r="AC138"/>
  <c r="AD138"/>
  <c r="A138"/>
  <c r="V137"/>
  <c r="AC137"/>
  <c r="AD137"/>
  <c r="A137"/>
  <c r="V136"/>
  <c r="AC136"/>
  <c r="AD136"/>
  <c r="A136"/>
  <c r="V135"/>
  <c r="AC135"/>
  <c r="AD135"/>
  <c r="A135"/>
  <c r="V134"/>
  <c r="AC134"/>
  <c r="AD134"/>
  <c r="A134"/>
  <c r="V133"/>
  <c r="AC133"/>
  <c r="AD133"/>
  <c r="A133"/>
  <c r="V132"/>
  <c r="AC132"/>
  <c r="AD132"/>
  <c r="A132"/>
  <c r="V131"/>
  <c r="AC131"/>
  <c r="AD131"/>
  <c r="A131"/>
  <c r="G130"/>
  <c r="V130"/>
  <c r="Y130"/>
  <c r="AC130"/>
  <c r="AD130"/>
  <c r="A130"/>
  <c r="G129"/>
  <c r="V129"/>
  <c r="Y129"/>
  <c r="AC129"/>
  <c r="AD129"/>
  <c r="A129"/>
  <c r="G128"/>
  <c r="V128"/>
  <c r="Y128"/>
  <c r="AC128"/>
  <c r="AD128"/>
  <c r="A128"/>
  <c r="G127"/>
  <c r="V127"/>
  <c r="Y127"/>
  <c r="AC127"/>
  <c r="AD127"/>
  <c r="A127"/>
  <c r="G126"/>
  <c r="V126"/>
  <c r="Y126"/>
  <c r="AC126"/>
  <c r="AD126"/>
  <c r="A126"/>
  <c r="G125"/>
  <c r="V125"/>
  <c r="Y125"/>
  <c r="AC125"/>
  <c r="AD125"/>
  <c r="A125"/>
  <c r="Y124"/>
  <c r="G124"/>
  <c r="AC124"/>
  <c r="AD124"/>
  <c r="V124"/>
  <c r="A124"/>
  <c r="Y123"/>
  <c r="G123"/>
  <c r="AC123"/>
  <c r="AD123"/>
  <c r="V123"/>
  <c r="A123"/>
  <c r="Y122"/>
  <c r="G122"/>
  <c r="AC122"/>
  <c r="AD122"/>
  <c r="V122"/>
  <c r="A122"/>
  <c r="Y121"/>
  <c r="G121"/>
  <c r="AC121"/>
  <c r="AD121"/>
  <c r="V121"/>
  <c r="A121"/>
  <c r="Y120"/>
  <c r="G120"/>
  <c r="AC120"/>
  <c r="AD120"/>
  <c r="V120"/>
  <c r="A120"/>
  <c r="Y119"/>
  <c r="G119"/>
  <c r="AC119"/>
  <c r="V119"/>
  <c r="A119"/>
  <c r="Y118"/>
  <c r="G118"/>
  <c r="AC118"/>
  <c r="AD118"/>
  <c r="V118"/>
  <c r="A118"/>
  <c r="Y117"/>
  <c r="G117"/>
  <c r="AC117"/>
  <c r="V117"/>
  <c r="A117"/>
  <c r="Y116"/>
  <c r="G116"/>
  <c r="AC116"/>
  <c r="V116"/>
  <c r="A116"/>
  <c r="Y115"/>
  <c r="G115"/>
  <c r="AC115"/>
  <c r="V115"/>
  <c r="A115"/>
  <c r="Y114"/>
  <c r="G114"/>
  <c r="AC114"/>
  <c r="AD114"/>
  <c r="V114"/>
  <c r="A114"/>
  <c r="Y113"/>
  <c r="G113"/>
  <c r="AC113"/>
  <c r="AD113"/>
  <c r="V113"/>
  <c r="A113"/>
  <c r="Y112"/>
  <c r="G112"/>
  <c r="AC112"/>
  <c r="AD112"/>
  <c r="V112"/>
  <c r="A112"/>
  <c r="V111"/>
  <c r="AC111"/>
  <c r="AD111"/>
  <c r="A111"/>
  <c r="V110"/>
  <c r="AC110"/>
  <c r="AD110"/>
  <c r="A110"/>
  <c r="V109"/>
  <c r="AC109"/>
  <c r="AD109"/>
  <c r="A109"/>
  <c r="V108"/>
  <c r="AC108"/>
  <c r="AD108"/>
  <c r="A108"/>
  <c r="V107"/>
  <c r="AC107"/>
  <c r="AD107"/>
  <c r="A107"/>
  <c r="V106"/>
  <c r="AC106"/>
  <c r="AD106"/>
  <c r="A106"/>
  <c r="V105"/>
  <c r="AC105"/>
  <c r="AD105"/>
  <c r="A105"/>
  <c r="V104"/>
  <c r="AC104"/>
  <c r="AD104"/>
  <c r="A104"/>
  <c r="V103"/>
  <c r="AC103"/>
  <c r="AD103"/>
  <c r="A103"/>
  <c r="V102"/>
  <c r="AC102"/>
  <c r="AD102"/>
  <c r="A102"/>
  <c r="V101"/>
  <c r="AC101"/>
  <c r="AD101"/>
  <c r="A101"/>
  <c r="V100"/>
  <c r="AC100"/>
  <c r="AD100"/>
  <c r="A100"/>
  <c r="V99"/>
  <c r="AC99"/>
  <c r="AD99"/>
  <c r="A99"/>
  <c r="G98"/>
  <c r="V98"/>
  <c r="Y98"/>
  <c r="AC98"/>
  <c r="AD98"/>
  <c r="A98"/>
  <c r="G97"/>
  <c r="V97"/>
  <c r="Y97"/>
  <c r="AC97"/>
  <c r="AD97"/>
  <c r="A97"/>
  <c r="G96"/>
  <c r="V96"/>
  <c r="Y96"/>
  <c r="AC96"/>
  <c r="AD96"/>
  <c r="A96"/>
  <c r="V95"/>
  <c r="AC95"/>
  <c r="AD95"/>
  <c r="A95"/>
  <c r="V94"/>
  <c r="AC94"/>
  <c r="AD94"/>
  <c r="A94"/>
  <c r="V93"/>
  <c r="AC93"/>
  <c r="AD93"/>
  <c r="A93"/>
  <c r="V92"/>
  <c r="AC92"/>
  <c r="AD92"/>
  <c r="A92"/>
  <c r="V91"/>
  <c r="AC91"/>
  <c r="AD91"/>
  <c r="A91"/>
  <c r="V90"/>
  <c r="AC90"/>
  <c r="AD90"/>
  <c r="A90"/>
  <c r="V89"/>
  <c r="AC89"/>
  <c r="AD89"/>
  <c r="A89"/>
  <c r="V88"/>
  <c r="AC88"/>
  <c r="AD88"/>
  <c r="A88"/>
  <c r="V87"/>
  <c r="AC87"/>
  <c r="AD87"/>
  <c r="A87"/>
  <c r="V86"/>
  <c r="AC86"/>
  <c r="AD86"/>
  <c r="A86"/>
  <c r="G85"/>
  <c r="V85"/>
  <c r="Y85"/>
  <c r="AC85"/>
  <c r="AD85"/>
  <c r="A85"/>
  <c r="G84"/>
  <c r="V84"/>
  <c r="Y84"/>
  <c r="AC84"/>
  <c r="AD84"/>
  <c r="A84"/>
  <c r="V83"/>
  <c r="AC83"/>
  <c r="AD83"/>
  <c r="A83"/>
  <c r="V82"/>
  <c r="AC82"/>
  <c r="AD82"/>
  <c r="A82"/>
  <c r="V81"/>
  <c r="AC81"/>
  <c r="AD81"/>
  <c r="A81"/>
  <c r="V80"/>
  <c r="AC80"/>
  <c r="AD80"/>
  <c r="A80"/>
  <c r="V79"/>
  <c r="AC79"/>
  <c r="AD79"/>
  <c r="A79"/>
  <c r="V78"/>
  <c r="AC78"/>
  <c r="AD78"/>
  <c r="A78"/>
  <c r="V77"/>
  <c r="AC77"/>
  <c r="AD77"/>
  <c r="A77"/>
  <c r="V76"/>
  <c r="AC76"/>
  <c r="AD76"/>
  <c r="A76"/>
  <c r="V75"/>
  <c r="AC75"/>
  <c r="AD75"/>
  <c r="A75"/>
  <c r="V74"/>
  <c r="AC74"/>
  <c r="AD74"/>
  <c r="A74"/>
  <c r="G73"/>
  <c r="V73"/>
  <c r="Y73"/>
  <c r="AC73"/>
  <c r="AD73"/>
  <c r="A73"/>
  <c r="G72"/>
  <c r="V72"/>
  <c r="Y72"/>
  <c r="AC72"/>
  <c r="AD72"/>
  <c r="A72"/>
  <c r="V71"/>
  <c r="AC71"/>
  <c r="AD71"/>
  <c r="A71"/>
  <c r="V70"/>
  <c r="AC70"/>
  <c r="AD70"/>
  <c r="A70"/>
  <c r="V69"/>
  <c r="AC69"/>
  <c r="AD69"/>
  <c r="A69"/>
  <c r="V68"/>
  <c r="AC68"/>
  <c r="AD68"/>
  <c r="A68"/>
  <c r="V67"/>
  <c r="AC67"/>
  <c r="AD67"/>
  <c r="A67"/>
  <c r="V66"/>
  <c r="AC66"/>
  <c r="AD66"/>
  <c r="A66"/>
  <c r="V65"/>
  <c r="AC65"/>
  <c r="AD65"/>
  <c r="A65"/>
  <c r="V64"/>
  <c r="AC64"/>
  <c r="AD64"/>
  <c r="A64"/>
  <c r="V63"/>
  <c r="AC63"/>
  <c r="AD63"/>
  <c r="A63"/>
  <c r="V62"/>
  <c r="AC62"/>
  <c r="AD62"/>
  <c r="A62"/>
  <c r="V61"/>
  <c r="AC61"/>
  <c r="AD61"/>
  <c r="A61"/>
  <c r="V60"/>
  <c r="AC60"/>
  <c r="AD60"/>
  <c r="A60"/>
  <c r="V59"/>
  <c r="AC59"/>
  <c r="AD59"/>
  <c r="A59"/>
  <c r="G58"/>
  <c r="V58"/>
  <c r="Y58"/>
  <c r="AC58"/>
  <c r="AD58"/>
  <c r="A58"/>
  <c r="G57"/>
  <c r="V57"/>
  <c r="Y57"/>
  <c r="AC57"/>
  <c r="AD57"/>
  <c r="A57"/>
  <c r="G56"/>
  <c r="V56"/>
  <c r="Y56"/>
  <c r="AC56"/>
  <c r="AD56"/>
  <c r="A56"/>
  <c r="G55"/>
  <c r="V55"/>
  <c r="Y55"/>
  <c r="AC55"/>
  <c r="AD55"/>
  <c r="A55"/>
  <c r="G54"/>
  <c r="V54"/>
  <c r="Y54"/>
  <c r="AC54"/>
  <c r="AD54"/>
  <c r="A54"/>
  <c r="G53"/>
  <c r="V53"/>
  <c r="Y53"/>
  <c r="AC53"/>
  <c r="AD53"/>
  <c r="A53"/>
  <c r="G52"/>
  <c r="V52"/>
  <c r="Y52"/>
  <c r="AC52"/>
  <c r="AD52"/>
  <c r="A52"/>
  <c r="G51"/>
  <c r="V51"/>
  <c r="Y51"/>
  <c r="AC51"/>
  <c r="AD51"/>
  <c r="A51"/>
  <c r="G50"/>
  <c r="V50"/>
  <c r="Y50"/>
  <c r="AC50"/>
  <c r="AD50"/>
  <c r="A50"/>
  <c r="G49"/>
  <c r="V49"/>
  <c r="Y49"/>
  <c r="AC49"/>
  <c r="AD49"/>
  <c r="A49"/>
  <c r="G48"/>
  <c r="V48"/>
  <c r="Y48"/>
  <c r="AC48"/>
  <c r="AD48"/>
  <c r="A48"/>
  <c r="G47"/>
  <c r="V47"/>
  <c r="Y47"/>
  <c r="AC47"/>
  <c r="AD47"/>
  <c r="A47"/>
  <c r="G46"/>
  <c r="V46"/>
  <c r="Y46"/>
  <c r="AC46"/>
  <c r="AD46"/>
  <c r="A46"/>
  <c r="G45"/>
  <c r="V45"/>
  <c r="Y45"/>
  <c r="AC45"/>
  <c r="AD45"/>
  <c r="A45"/>
  <c r="G44"/>
  <c r="V44"/>
  <c r="Y44"/>
  <c r="AC44"/>
  <c r="AD44"/>
  <c r="A44"/>
  <c r="V43"/>
  <c r="AC43"/>
  <c r="AD43"/>
  <c r="A43"/>
  <c r="V42"/>
  <c r="AC42"/>
  <c r="AD42"/>
  <c r="A42"/>
  <c r="V41"/>
  <c r="AC41"/>
  <c r="AD41"/>
  <c r="A41"/>
  <c r="V40"/>
  <c r="AC40"/>
  <c r="AD40"/>
  <c r="A40"/>
  <c r="V39"/>
  <c r="AC39"/>
  <c r="AD39"/>
  <c r="A39"/>
  <c r="V38"/>
  <c r="AC38"/>
  <c r="AD38"/>
  <c r="A38"/>
  <c r="V37"/>
  <c r="AC37"/>
  <c r="AD37"/>
  <c r="A37"/>
  <c r="V36"/>
  <c r="AC36"/>
  <c r="AD36"/>
  <c r="A36"/>
  <c r="V35"/>
  <c r="AC35"/>
  <c r="AD35"/>
  <c r="A35"/>
  <c r="V34"/>
  <c r="AC34"/>
  <c r="AD34"/>
  <c r="A34"/>
  <c r="V33"/>
  <c r="AC33"/>
  <c r="A33"/>
  <c r="V32"/>
  <c r="AC32"/>
  <c r="A32"/>
  <c r="V31"/>
  <c r="AC31"/>
  <c r="A31"/>
  <c r="G30"/>
  <c r="V30"/>
  <c r="Y30"/>
  <c r="AC30"/>
  <c r="AD30"/>
  <c r="A30"/>
  <c r="G29"/>
  <c r="V29"/>
  <c r="Y29"/>
  <c r="AC29"/>
  <c r="AD29"/>
  <c r="A29"/>
  <c r="G28"/>
  <c r="V28"/>
  <c r="Y28"/>
  <c r="AC28"/>
  <c r="AD28"/>
  <c r="A28"/>
  <c r="G27"/>
  <c r="V27"/>
  <c r="Y27"/>
  <c r="AC27"/>
  <c r="AD27"/>
  <c r="A27"/>
  <c r="G26"/>
  <c r="V26"/>
  <c r="Y26"/>
  <c r="AC26"/>
  <c r="AD26"/>
  <c r="A26"/>
  <c r="G25"/>
  <c r="V25"/>
  <c r="Y25"/>
  <c r="AC25"/>
  <c r="AD25"/>
  <c r="A25"/>
  <c r="Y24"/>
  <c r="G24"/>
  <c r="AC24"/>
  <c r="AD24"/>
  <c r="V24"/>
  <c r="A24"/>
  <c r="Y23"/>
  <c r="G23"/>
  <c r="AC23"/>
  <c r="AD23"/>
  <c r="V23"/>
  <c r="A23"/>
  <c r="Y22"/>
  <c r="G22"/>
  <c r="AC22"/>
  <c r="AD22"/>
  <c r="V22"/>
  <c r="A22"/>
  <c r="Y21"/>
  <c r="G21"/>
  <c r="AC21"/>
  <c r="AD21"/>
  <c r="V21"/>
  <c r="A21"/>
  <c r="Y20"/>
  <c r="G20"/>
  <c r="AC20"/>
  <c r="AD20"/>
  <c r="V20"/>
  <c r="A20"/>
  <c r="Y19"/>
  <c r="G19"/>
  <c r="AC19"/>
  <c r="AD19"/>
  <c r="V19"/>
  <c r="A19"/>
  <c r="Y18"/>
  <c r="G18"/>
  <c r="AC18"/>
  <c r="AD18"/>
  <c r="V18"/>
  <c r="A18"/>
  <c r="Y17"/>
  <c r="G17"/>
  <c r="AC17"/>
  <c r="AD17"/>
  <c r="V17"/>
  <c r="A17"/>
  <c r="Y16"/>
  <c r="G16"/>
  <c r="AC16"/>
  <c r="AD16"/>
  <c r="V16"/>
  <c r="A16"/>
  <c r="V15"/>
  <c r="G15"/>
  <c r="Y15"/>
  <c r="AC15"/>
  <c r="AD15"/>
  <c r="A15"/>
  <c r="G14"/>
  <c r="V14"/>
  <c r="Y14"/>
  <c r="AC14"/>
  <c r="AD14"/>
  <c r="A14"/>
  <c r="G13"/>
  <c r="V13"/>
  <c r="Y13"/>
  <c r="AC13"/>
  <c r="AD13"/>
  <c r="A13"/>
  <c r="Y12"/>
  <c r="G12"/>
  <c r="AC12"/>
  <c r="AD12"/>
  <c r="V12"/>
  <c r="A12"/>
  <c r="Y11"/>
  <c r="G11"/>
  <c r="AC11"/>
  <c r="AD11"/>
  <c r="V11"/>
  <c r="A11"/>
  <c r="Y10"/>
  <c r="G10"/>
  <c r="AC10"/>
  <c r="AD10"/>
  <c r="V10"/>
  <c r="A10"/>
  <c r="Y9"/>
  <c r="G9"/>
  <c r="AC9"/>
  <c r="AD9"/>
  <c r="V9"/>
  <c r="A9"/>
  <c r="Y8"/>
  <c r="G8"/>
  <c r="AC8"/>
  <c r="AD8"/>
  <c r="V8"/>
  <c r="A8"/>
  <c r="Y7"/>
  <c r="G7"/>
  <c r="AC7"/>
  <c r="AD7"/>
  <c r="V7"/>
  <c r="A7"/>
  <c r="Y6"/>
  <c r="G6"/>
  <c r="AC6"/>
  <c r="AD6"/>
  <c r="V6"/>
  <c r="A6"/>
  <c r="Y5"/>
  <c r="G5"/>
  <c r="AC5"/>
  <c r="AD5"/>
  <c r="V5"/>
  <c r="A5"/>
  <c r="Y4"/>
  <c r="G4"/>
  <c r="AC4"/>
  <c r="AD4"/>
  <c r="V4"/>
  <c r="A4"/>
  <c r="H29"/>
  <c r="H28"/>
  <c r="H57"/>
  <c r="H56"/>
  <c r="H73"/>
  <c r="H72"/>
  <c r="H85"/>
  <c r="H84"/>
  <c r="H44"/>
  <c r="H97"/>
  <c r="H96"/>
  <c r="H146"/>
  <c r="H162"/>
  <c r="H178"/>
  <c r="H194"/>
  <c r="H210"/>
  <c r="H226"/>
  <c r="H242"/>
  <c r="H258"/>
  <c r="H274"/>
  <c r="H290"/>
  <c r="H114"/>
  <c r="H118"/>
  <c r="H120"/>
  <c r="H121"/>
  <c r="H122"/>
  <c r="H123"/>
  <c r="H124"/>
  <c r="H113"/>
  <c r="H125"/>
  <c r="H126"/>
  <c r="H127"/>
  <c r="H112"/>
  <c r="H305"/>
  <c r="H304"/>
  <c r="H321"/>
  <c r="H320"/>
  <c r="H333"/>
  <c r="H332"/>
  <c r="H345"/>
  <c r="H344"/>
  <c r="H16"/>
  <c r="H373"/>
  <c r="H372"/>
  <c r="H397"/>
  <c r="H396"/>
  <c r="H384"/>
  <c r="H541"/>
  <c r="H540"/>
  <c r="H553"/>
  <c r="H552"/>
  <c r="H565"/>
  <c r="H564"/>
  <c r="H577"/>
  <c r="H576"/>
  <c r="H589"/>
  <c r="H588"/>
  <c r="H601"/>
  <c r="H600"/>
  <c r="H613"/>
  <c r="H612"/>
  <c r="H625"/>
  <c r="H624"/>
  <c r="H637"/>
  <c r="H636"/>
  <c r="H649"/>
  <c r="H648"/>
  <c r="H661"/>
  <c r="H660"/>
  <c r="H673"/>
  <c r="H672"/>
  <c r="H685"/>
  <c r="H684"/>
  <c r="H528"/>
  <c r="H360"/>
  <c r="H721"/>
  <c r="H720"/>
  <c r="H745"/>
  <c r="H744"/>
  <c r="H769"/>
  <c r="H768"/>
  <c r="H756"/>
  <c r="H781"/>
  <c r="H780"/>
  <c r="H793"/>
  <c r="H792"/>
  <c r="H805"/>
  <c r="H804"/>
  <c r="H829"/>
  <c r="H828"/>
  <c r="H841"/>
  <c r="H840"/>
  <c r="H816"/>
  <c r="H865"/>
  <c r="H864"/>
  <c r="H877"/>
  <c r="H876"/>
  <c r="H889"/>
  <c r="H888"/>
  <c r="H852"/>
  <c r="H913"/>
  <c r="H912"/>
  <c r="H925"/>
  <c r="H924"/>
  <c r="H937"/>
  <c r="H936"/>
  <c r="H900"/>
  <c r="H961"/>
  <c r="H960"/>
  <c r="H973"/>
  <c r="H972"/>
  <c r="H948"/>
  <c r="H985"/>
  <c r="H984"/>
  <c r="H997"/>
  <c r="H996"/>
  <c r="H1009"/>
  <c r="H1008"/>
  <c r="H732"/>
  <c r="H1033"/>
  <c r="H1032"/>
  <c r="H1045"/>
  <c r="H1044"/>
  <c r="H1057"/>
  <c r="H1056"/>
  <c r="H1081"/>
  <c r="H1080"/>
  <c r="H1093"/>
  <c r="H1092"/>
  <c r="H1068"/>
  <c r="H1105"/>
  <c r="H1104"/>
  <c r="H1117"/>
  <c r="H1116"/>
  <c r="H1141"/>
  <c r="H1140"/>
  <c r="H1153"/>
  <c r="H1152"/>
  <c r="H1128"/>
  <c r="H1165"/>
  <c r="H1164"/>
  <c r="H1177"/>
  <c r="H1176"/>
  <c r="H1189"/>
  <c r="H1188"/>
  <c r="H1020"/>
  <c r="H1213"/>
  <c r="H1212"/>
  <c r="H1225"/>
  <c r="H1224"/>
  <c r="H1200"/>
  <c r="H1237"/>
  <c r="H1236"/>
  <c r="H1249"/>
  <c r="H1248"/>
  <c r="H708"/>
  <c r="H1261"/>
  <c r="H1260"/>
  <c r="H1285"/>
  <c r="H1284"/>
  <c r="H1297"/>
  <c r="H1296"/>
  <c r="H1272"/>
  <c r="H4"/>
  <c r="I30"/>
  <c r="I29"/>
  <c r="I28"/>
  <c r="I58"/>
  <c r="I57"/>
  <c r="I56"/>
  <c r="I73"/>
  <c r="I72"/>
  <c r="I85"/>
  <c r="I84"/>
  <c r="I44"/>
  <c r="I98"/>
  <c r="I97"/>
  <c r="I96"/>
  <c r="I130"/>
  <c r="I146"/>
  <c r="I162"/>
  <c r="I178"/>
  <c r="I194"/>
  <c r="I210"/>
  <c r="I226"/>
  <c r="I242"/>
  <c r="I258"/>
  <c r="I274"/>
  <c r="I290"/>
  <c r="I114"/>
  <c r="I118"/>
  <c r="I120"/>
  <c r="I121"/>
  <c r="I122"/>
  <c r="I123"/>
  <c r="I124"/>
  <c r="I113"/>
  <c r="I125"/>
  <c r="I126"/>
  <c r="I127"/>
  <c r="I112"/>
  <c r="I306"/>
  <c r="I305"/>
  <c r="I304"/>
  <c r="I321"/>
  <c r="I320"/>
  <c r="I333"/>
  <c r="I332"/>
  <c r="I346"/>
  <c r="I345"/>
  <c r="I344"/>
  <c r="I16"/>
  <c r="I373"/>
  <c r="I372"/>
  <c r="I397"/>
  <c r="I396"/>
  <c r="I384"/>
  <c r="I541"/>
  <c r="I540"/>
  <c r="I553"/>
  <c r="I552"/>
  <c r="I565"/>
  <c r="I564"/>
  <c r="I577"/>
  <c r="I576"/>
  <c r="I589"/>
  <c r="I588"/>
  <c r="I601"/>
  <c r="I600"/>
  <c r="I613"/>
  <c r="I612"/>
  <c r="I625"/>
  <c r="I624"/>
  <c r="I637"/>
  <c r="I636"/>
  <c r="I649"/>
  <c r="I648"/>
  <c r="I661"/>
  <c r="I660"/>
  <c r="I673"/>
  <c r="I672"/>
  <c r="I685"/>
  <c r="I684"/>
  <c r="I528"/>
  <c r="I360"/>
  <c r="I721"/>
  <c r="I720"/>
  <c r="I745"/>
  <c r="I744"/>
  <c r="I769"/>
  <c r="I768"/>
  <c r="I756"/>
  <c r="I781"/>
  <c r="I780"/>
  <c r="I793"/>
  <c r="I792"/>
  <c r="I805"/>
  <c r="I804"/>
  <c r="I829"/>
  <c r="I828"/>
  <c r="I841"/>
  <c r="I840"/>
  <c r="I816"/>
  <c r="I865"/>
  <c r="I864"/>
  <c r="I877"/>
  <c r="I876"/>
  <c r="I889"/>
  <c r="I888"/>
  <c r="I852"/>
  <c r="I913"/>
  <c r="I912"/>
  <c r="I925"/>
  <c r="I924"/>
  <c r="I937"/>
  <c r="I936"/>
  <c r="I900"/>
  <c r="I961"/>
  <c r="I960"/>
  <c r="I973"/>
  <c r="I972"/>
  <c r="I948"/>
  <c r="I985"/>
  <c r="I984"/>
  <c r="I997"/>
  <c r="I996"/>
  <c r="I1009"/>
  <c r="I1008"/>
  <c r="I732"/>
  <c r="I1033"/>
  <c r="I1032"/>
  <c r="I1045"/>
  <c r="I1044"/>
  <c r="I1057"/>
  <c r="I1056"/>
  <c r="I1081"/>
  <c r="I1080"/>
  <c r="I1093"/>
  <c r="I1092"/>
  <c r="I1068"/>
  <c r="I1105"/>
  <c r="I1104"/>
  <c r="I1117"/>
  <c r="I1116"/>
  <c r="I1141"/>
  <c r="I1140"/>
  <c r="I1153"/>
  <c r="I1152"/>
  <c r="I1128"/>
  <c r="I1165"/>
  <c r="I1164"/>
  <c r="I1177"/>
  <c r="I1176"/>
  <c r="I1189"/>
  <c r="I1188"/>
  <c r="I1020"/>
  <c r="I1213"/>
  <c r="I1212"/>
  <c r="I1225"/>
  <c r="I1224"/>
  <c r="I1200"/>
  <c r="I1237"/>
  <c r="I1236"/>
  <c r="I1249"/>
  <c r="I1248"/>
  <c r="I708"/>
  <c r="I1261"/>
  <c r="I1260"/>
  <c r="I1285"/>
  <c r="I1284"/>
  <c r="I1297"/>
  <c r="I1296"/>
  <c r="I1272"/>
  <c r="I4"/>
  <c r="J30"/>
  <c r="J29"/>
  <c r="J28"/>
  <c r="J58"/>
  <c r="J57"/>
  <c r="J56"/>
  <c r="J73"/>
  <c r="J72"/>
  <c r="J85"/>
  <c r="J84"/>
  <c r="J44"/>
  <c r="J98"/>
  <c r="J97"/>
  <c r="J96"/>
  <c r="J130"/>
  <c r="J146"/>
  <c r="J162"/>
  <c r="J178"/>
  <c r="J194"/>
  <c r="J210"/>
  <c r="J226"/>
  <c r="J242"/>
  <c r="J258"/>
  <c r="J274"/>
  <c r="J290"/>
  <c r="J114"/>
  <c r="J118"/>
  <c r="J120"/>
  <c r="J121"/>
  <c r="J122"/>
  <c r="J123"/>
  <c r="J124"/>
  <c r="J113"/>
  <c r="J125"/>
  <c r="J126"/>
  <c r="J127"/>
  <c r="J112"/>
  <c r="J306"/>
  <c r="J305"/>
  <c r="J304"/>
  <c r="J321"/>
  <c r="J320"/>
  <c r="J333"/>
  <c r="J332"/>
  <c r="J346"/>
  <c r="J345"/>
  <c r="J344"/>
  <c r="J16"/>
  <c r="J373"/>
  <c r="J372"/>
  <c r="J397"/>
  <c r="J396"/>
  <c r="J384"/>
  <c r="J541"/>
  <c r="J540"/>
  <c r="J553"/>
  <c r="J552"/>
  <c r="J565"/>
  <c r="J564"/>
  <c r="J577"/>
  <c r="J576"/>
  <c r="J589"/>
  <c r="J588"/>
  <c r="J601"/>
  <c r="J600"/>
  <c r="J613"/>
  <c r="J612"/>
  <c r="J625"/>
  <c r="J624"/>
  <c r="J637"/>
  <c r="J636"/>
  <c r="J649"/>
  <c r="J648"/>
  <c r="J661"/>
  <c r="J660"/>
  <c r="J673"/>
  <c r="J672"/>
  <c r="J685"/>
  <c r="J684"/>
  <c r="J528"/>
  <c r="J360"/>
  <c r="J721"/>
  <c r="J720"/>
  <c r="J745"/>
  <c r="J744"/>
  <c r="J769"/>
  <c r="J768"/>
  <c r="J756"/>
  <c r="J781"/>
  <c r="J780"/>
  <c r="J793"/>
  <c r="J792"/>
  <c r="J805"/>
  <c r="J804"/>
  <c r="J829"/>
  <c r="J828"/>
  <c r="J841"/>
  <c r="J840"/>
  <c r="J816"/>
  <c r="J865"/>
  <c r="J864"/>
  <c r="J877"/>
  <c r="J876"/>
  <c r="J889"/>
  <c r="J888"/>
  <c r="J852"/>
  <c r="J913"/>
  <c r="J912"/>
  <c r="J925"/>
  <c r="J924"/>
  <c r="J937"/>
  <c r="J936"/>
  <c r="J900"/>
  <c r="J961"/>
  <c r="J960"/>
  <c r="J973"/>
  <c r="J972"/>
  <c r="J948"/>
  <c r="J985"/>
  <c r="J984"/>
  <c r="J997"/>
  <c r="J996"/>
  <c r="J1009"/>
  <c r="J1008"/>
  <c r="J732"/>
  <c r="J1033"/>
  <c r="J1032"/>
  <c r="J1045"/>
  <c r="J1044"/>
  <c r="J1057"/>
  <c r="J1056"/>
  <c r="J1081"/>
  <c r="J1080"/>
  <c r="J1093"/>
  <c r="J1092"/>
  <c r="J1068"/>
  <c r="J1105"/>
  <c r="J1104"/>
  <c r="J1117"/>
  <c r="J1116"/>
  <c r="J1141"/>
  <c r="J1140"/>
  <c r="J1153"/>
  <c r="J1152"/>
  <c r="J1128"/>
  <c r="J1165"/>
  <c r="J1164"/>
  <c r="J1177"/>
  <c r="J1176"/>
  <c r="J1189"/>
  <c r="J1188"/>
  <c r="J1020"/>
  <c r="J1213"/>
  <c r="J1212"/>
  <c r="J1225"/>
  <c r="J1224"/>
  <c r="J1200"/>
  <c r="J1237"/>
  <c r="J1236"/>
  <c r="J1249"/>
  <c r="J1248"/>
  <c r="J708"/>
  <c r="J1261"/>
  <c r="J1260"/>
  <c r="J1273"/>
  <c r="J1272"/>
  <c r="J4"/>
  <c r="K30"/>
  <c r="K29"/>
  <c r="K28"/>
  <c r="K58"/>
  <c r="K57"/>
  <c r="K56"/>
  <c r="K73"/>
  <c r="K72"/>
  <c r="K85"/>
  <c r="K84"/>
  <c r="K44"/>
  <c r="K98"/>
  <c r="K97"/>
  <c r="K96"/>
  <c r="K130"/>
  <c r="K146"/>
  <c r="K162"/>
  <c r="K178"/>
  <c r="K194"/>
  <c r="K210"/>
  <c r="K226"/>
  <c r="K242"/>
  <c r="K258"/>
  <c r="K274"/>
  <c r="K290"/>
  <c r="K114"/>
  <c r="K118"/>
  <c r="K120"/>
  <c r="K121"/>
  <c r="K122"/>
  <c r="K123"/>
  <c r="K124"/>
  <c r="K113"/>
  <c r="K125"/>
  <c r="K126"/>
  <c r="K127"/>
  <c r="K112"/>
  <c r="K306"/>
  <c r="K305"/>
  <c r="K304"/>
  <c r="K321"/>
  <c r="K320"/>
  <c r="K333"/>
  <c r="K332"/>
  <c r="K346"/>
  <c r="K345"/>
  <c r="K344"/>
  <c r="K16"/>
  <c r="K373"/>
  <c r="K372"/>
  <c r="K397"/>
  <c r="K396"/>
  <c r="K384"/>
  <c r="K541"/>
  <c r="K540"/>
  <c r="K553"/>
  <c r="K552"/>
  <c r="K565"/>
  <c r="K564"/>
  <c r="K577"/>
  <c r="K576"/>
  <c r="K589"/>
  <c r="K588"/>
  <c r="K601"/>
  <c r="K600"/>
  <c r="K613"/>
  <c r="K612"/>
  <c r="K625"/>
  <c r="K624"/>
  <c r="K637"/>
  <c r="K636"/>
  <c r="K649"/>
  <c r="K648"/>
  <c r="K661"/>
  <c r="K660"/>
  <c r="K673"/>
  <c r="K672"/>
  <c r="K685"/>
  <c r="K684"/>
  <c r="K528"/>
  <c r="K360"/>
  <c r="K721"/>
  <c r="K720"/>
  <c r="K745"/>
  <c r="K744"/>
  <c r="K769"/>
  <c r="K768"/>
  <c r="K756"/>
  <c r="K781"/>
  <c r="K780"/>
  <c r="K793"/>
  <c r="K792"/>
  <c r="K805"/>
  <c r="K804"/>
  <c r="K829"/>
  <c r="K828"/>
  <c r="K841"/>
  <c r="K840"/>
  <c r="K816"/>
  <c r="K865"/>
  <c r="K864"/>
  <c r="K877"/>
  <c r="K876"/>
  <c r="K889"/>
  <c r="K888"/>
  <c r="K852"/>
  <c r="K913"/>
  <c r="K912"/>
  <c r="K925"/>
  <c r="K924"/>
  <c r="K937"/>
  <c r="K936"/>
  <c r="K900"/>
  <c r="K961"/>
  <c r="K960"/>
  <c r="K973"/>
  <c r="K972"/>
  <c r="K948"/>
  <c r="K985"/>
  <c r="K984"/>
  <c r="K997"/>
  <c r="K996"/>
  <c r="K1009"/>
  <c r="K1008"/>
  <c r="K732"/>
  <c r="K1033"/>
  <c r="K1032"/>
  <c r="K1045"/>
  <c r="K1044"/>
  <c r="K1057"/>
  <c r="K1056"/>
  <c r="K1081"/>
  <c r="K1080"/>
  <c r="K1093"/>
  <c r="K1092"/>
  <c r="K1068"/>
  <c r="K1105"/>
  <c r="K1104"/>
  <c r="K1117"/>
  <c r="K1116"/>
  <c r="K1141"/>
  <c r="K1140"/>
  <c r="K1153"/>
  <c r="K1152"/>
  <c r="K1128"/>
  <c r="K1165"/>
  <c r="K1164"/>
  <c r="K1177"/>
  <c r="K1176"/>
  <c r="K1189"/>
  <c r="K1188"/>
  <c r="K1020"/>
  <c r="K1213"/>
  <c r="K1212"/>
  <c r="K1225"/>
  <c r="K1224"/>
  <c r="K1200"/>
  <c r="K1237"/>
  <c r="K1236"/>
  <c r="K1249"/>
  <c r="K1248"/>
  <c r="K708"/>
  <c r="K1261"/>
  <c r="K1260"/>
  <c r="K1273"/>
  <c r="K1272"/>
  <c r="K4"/>
  <c r="F29"/>
  <c r="F28"/>
  <c r="F57"/>
  <c r="F56"/>
  <c r="F73"/>
  <c r="F72"/>
  <c r="F85"/>
  <c r="F84"/>
  <c r="F44"/>
  <c r="F97"/>
  <c r="F96"/>
  <c r="F114"/>
  <c r="F118"/>
  <c r="F120"/>
  <c r="F121"/>
  <c r="F122"/>
  <c r="F123"/>
  <c r="F124"/>
  <c r="F113"/>
  <c r="F125"/>
  <c r="F126"/>
  <c r="F127"/>
  <c r="F112"/>
  <c r="F305"/>
  <c r="F304"/>
  <c r="F321"/>
  <c r="F320"/>
  <c r="F333"/>
  <c r="F332"/>
  <c r="F345"/>
  <c r="F344"/>
  <c r="F16"/>
  <c r="F373"/>
  <c r="F372"/>
  <c r="F397"/>
  <c r="F396"/>
  <c r="F384"/>
  <c r="F541"/>
  <c r="F540"/>
  <c r="F553"/>
  <c r="F552"/>
  <c r="F565"/>
  <c r="F564"/>
  <c r="F577"/>
  <c r="F576"/>
  <c r="F589"/>
  <c r="F588"/>
  <c r="F601"/>
  <c r="F600"/>
  <c r="F613"/>
  <c r="F612"/>
  <c r="F625"/>
  <c r="F624"/>
  <c r="F637"/>
  <c r="F636"/>
  <c r="F649"/>
  <c r="F648"/>
  <c r="F661"/>
  <c r="F660"/>
  <c r="F673"/>
  <c r="F672"/>
  <c r="F685"/>
  <c r="F684"/>
  <c r="F697"/>
  <c r="F696"/>
  <c r="F528"/>
  <c r="F360"/>
  <c r="F721"/>
  <c r="F720"/>
  <c r="F745"/>
  <c r="F744"/>
  <c r="F769"/>
  <c r="F768"/>
  <c r="F756"/>
  <c r="F781"/>
  <c r="F780"/>
  <c r="F793"/>
  <c r="F792"/>
  <c r="F805"/>
  <c r="F804"/>
  <c r="F829"/>
  <c r="F828"/>
  <c r="F841"/>
  <c r="F840"/>
  <c r="F816"/>
  <c r="F865"/>
  <c r="F864"/>
  <c r="F877"/>
  <c r="F876"/>
  <c r="F889"/>
  <c r="F888"/>
  <c r="F852"/>
  <c r="F913"/>
  <c r="F912"/>
  <c r="F925"/>
  <c r="F924"/>
  <c r="F937"/>
  <c r="F936"/>
  <c r="F900"/>
  <c r="F961"/>
  <c r="F960"/>
  <c r="F973"/>
  <c r="F972"/>
  <c r="F948"/>
  <c r="F985"/>
  <c r="F984"/>
  <c r="F997"/>
  <c r="F996"/>
  <c r="F1009"/>
  <c r="F1008"/>
  <c r="F732"/>
  <c r="F1033"/>
  <c r="F1032"/>
  <c r="F1045"/>
  <c r="F1044"/>
  <c r="F1057"/>
  <c r="F1056"/>
  <c r="F1081"/>
  <c r="F1080"/>
  <c r="F1093"/>
  <c r="F1092"/>
  <c r="F1068"/>
  <c r="F1105"/>
  <c r="F1104"/>
  <c r="F1117"/>
  <c r="F1116"/>
  <c r="F1141"/>
  <c r="F1140"/>
  <c r="F1153"/>
  <c r="F1152"/>
  <c r="F1128"/>
  <c r="F1165"/>
  <c r="F1164"/>
  <c r="F1177"/>
  <c r="F1176"/>
  <c r="F1189"/>
  <c r="F1188"/>
  <c r="F1020"/>
  <c r="F1213"/>
  <c r="F1212"/>
  <c r="F1225"/>
  <c r="F1224"/>
  <c r="F1200"/>
  <c r="F1237"/>
  <c r="F1236"/>
  <c r="F1249"/>
  <c r="F1248"/>
  <c r="F708"/>
  <c r="F1261"/>
  <c r="F1260"/>
  <c r="F1285"/>
  <c r="F1284"/>
  <c r="F1297"/>
  <c r="F1296"/>
  <c r="F1309"/>
  <c r="F1308"/>
  <c r="F1272"/>
  <c r="F4"/>
  <c r="L4"/>
  <c r="M29"/>
  <c r="M28"/>
  <c r="M57"/>
  <c r="M56"/>
  <c r="M73"/>
  <c r="M72"/>
  <c r="M85"/>
  <c r="M84"/>
  <c r="M44"/>
  <c r="M97"/>
  <c r="M96"/>
  <c r="M114"/>
  <c r="M118"/>
  <c r="M120"/>
  <c r="M121"/>
  <c r="M122"/>
  <c r="M124"/>
  <c r="M113"/>
  <c r="M125"/>
  <c r="M126"/>
  <c r="M127"/>
  <c r="M112"/>
  <c r="M305"/>
  <c r="M304"/>
  <c r="M321"/>
  <c r="M320"/>
  <c r="M333"/>
  <c r="M332"/>
  <c r="M345"/>
  <c r="M344"/>
  <c r="M16"/>
  <c r="M373"/>
  <c r="M372"/>
  <c r="M397"/>
  <c r="M396"/>
  <c r="M384"/>
  <c r="M541"/>
  <c r="M540"/>
  <c r="M553"/>
  <c r="M552"/>
  <c r="M565"/>
  <c r="M564"/>
  <c r="M577"/>
  <c r="M576"/>
  <c r="M589"/>
  <c r="M588"/>
  <c r="M601"/>
  <c r="M600"/>
  <c r="M613"/>
  <c r="M612"/>
  <c r="M625"/>
  <c r="M624"/>
  <c r="M637"/>
  <c r="M636"/>
  <c r="M649"/>
  <c r="M648"/>
  <c r="M661"/>
  <c r="M660"/>
  <c r="M673"/>
  <c r="M672"/>
  <c r="M685"/>
  <c r="M684"/>
  <c r="M528"/>
  <c r="M360"/>
  <c r="M721"/>
  <c r="M720"/>
  <c r="M745"/>
  <c r="M744"/>
  <c r="M769"/>
  <c r="M768"/>
  <c r="M756"/>
  <c r="M781"/>
  <c r="M780"/>
  <c r="M793"/>
  <c r="M792"/>
  <c r="M805"/>
  <c r="M804"/>
  <c r="M829"/>
  <c r="M828"/>
  <c r="M841"/>
  <c r="M840"/>
  <c r="M816"/>
  <c r="M865"/>
  <c r="M864"/>
  <c r="M877"/>
  <c r="M876"/>
  <c r="M889"/>
  <c r="M888"/>
  <c r="M852"/>
  <c r="M913"/>
  <c r="M912"/>
  <c r="M925"/>
  <c r="M924"/>
  <c r="M937"/>
  <c r="M936"/>
  <c r="M900"/>
  <c r="M961"/>
  <c r="M960"/>
  <c r="M973"/>
  <c r="M972"/>
  <c r="M948"/>
  <c r="M985"/>
  <c r="M984"/>
  <c r="M997"/>
  <c r="M996"/>
  <c r="M1009"/>
  <c r="M1008"/>
  <c r="M732"/>
  <c r="M1033"/>
  <c r="M1032"/>
  <c r="M1045"/>
  <c r="M1044"/>
  <c r="M1057"/>
  <c r="M1056"/>
  <c r="M1081"/>
  <c r="M1080"/>
  <c r="M1093"/>
  <c r="M1092"/>
  <c r="M1068"/>
  <c r="M1105"/>
  <c r="M1104"/>
  <c r="M1117"/>
  <c r="M1116"/>
  <c r="M1141"/>
  <c r="M1140"/>
  <c r="M1153"/>
  <c r="M1152"/>
  <c r="M1128"/>
  <c r="M1165"/>
  <c r="M1164"/>
  <c r="M1177"/>
  <c r="M1176"/>
  <c r="M1189"/>
  <c r="M1188"/>
  <c r="M1020"/>
  <c r="M1213"/>
  <c r="M1212"/>
  <c r="M1225"/>
  <c r="M1224"/>
  <c r="M1200"/>
  <c r="M1237"/>
  <c r="M1236"/>
  <c r="M1249"/>
  <c r="M1248"/>
  <c r="M708"/>
  <c r="M1261"/>
  <c r="M1260"/>
  <c r="M1285"/>
  <c r="M1284"/>
  <c r="M1297"/>
  <c r="M1296"/>
  <c r="M1272"/>
  <c r="M4"/>
  <c r="N29"/>
  <c r="N28"/>
  <c r="N57"/>
  <c r="N56"/>
  <c r="N73"/>
  <c r="N72"/>
  <c r="N85"/>
  <c r="N84"/>
  <c r="N44"/>
  <c r="N97"/>
  <c r="N96"/>
  <c r="N114"/>
  <c r="N118"/>
  <c r="N120"/>
  <c r="N121"/>
  <c r="N122"/>
  <c r="N123"/>
  <c r="N124"/>
  <c r="N113"/>
  <c r="N125"/>
  <c r="N126"/>
  <c r="N127"/>
  <c r="N112"/>
  <c r="N305"/>
  <c r="N304"/>
  <c r="N321"/>
  <c r="N320"/>
  <c r="N333"/>
  <c r="N332"/>
  <c r="N345"/>
  <c r="N344"/>
  <c r="N16"/>
  <c r="N373"/>
  <c r="N372"/>
  <c r="N397"/>
  <c r="N396"/>
  <c r="N384"/>
  <c r="N541"/>
  <c r="N540"/>
  <c r="N553"/>
  <c r="N552"/>
  <c r="N565"/>
  <c r="N564"/>
  <c r="N577"/>
  <c r="N576"/>
  <c r="N589"/>
  <c r="N588"/>
  <c r="N601"/>
  <c r="N600"/>
  <c r="N613"/>
  <c r="N612"/>
  <c r="N625"/>
  <c r="N624"/>
  <c r="N637"/>
  <c r="N636"/>
  <c r="N649"/>
  <c r="N648"/>
  <c r="N661"/>
  <c r="N660"/>
  <c r="N673"/>
  <c r="N672"/>
  <c r="N685"/>
  <c r="N684"/>
  <c r="N528"/>
  <c r="N360"/>
  <c r="N721"/>
  <c r="N720"/>
  <c r="N745"/>
  <c r="N744"/>
  <c r="N769"/>
  <c r="N768"/>
  <c r="N756"/>
  <c r="N781"/>
  <c r="N780"/>
  <c r="N793"/>
  <c r="N792"/>
  <c r="N805"/>
  <c r="N804"/>
  <c r="N829"/>
  <c r="N828"/>
  <c r="N841"/>
  <c r="N840"/>
  <c r="N816"/>
  <c r="N865"/>
  <c r="N864"/>
  <c r="N877"/>
  <c r="N876"/>
  <c r="N889"/>
  <c r="N888"/>
  <c r="N852"/>
  <c r="N913"/>
  <c r="N912"/>
  <c r="N925"/>
  <c r="N924"/>
  <c r="N937"/>
  <c r="N936"/>
  <c r="N900"/>
  <c r="N961"/>
  <c r="N960"/>
  <c r="N973"/>
  <c r="N972"/>
  <c r="N948"/>
  <c r="N985"/>
  <c r="N984"/>
  <c r="N997"/>
  <c r="N996"/>
  <c r="N1009"/>
  <c r="N1008"/>
  <c r="N732"/>
  <c r="N1033"/>
  <c r="N1032"/>
  <c r="N1045"/>
  <c r="N1044"/>
  <c r="N1057"/>
  <c r="N1056"/>
  <c r="N1081"/>
  <c r="N1080"/>
  <c r="N1093"/>
  <c r="N1092"/>
  <c r="N1068"/>
  <c r="N1105"/>
  <c r="N1104"/>
  <c r="N1117"/>
  <c r="N1116"/>
  <c r="N1141"/>
  <c r="N1140"/>
  <c r="N1153"/>
  <c r="N1152"/>
  <c r="N1128"/>
  <c r="N1165"/>
  <c r="N1164"/>
  <c r="N1177"/>
  <c r="N1176"/>
  <c r="N1189"/>
  <c r="N1188"/>
  <c r="N1020"/>
  <c r="N1213"/>
  <c r="N1212"/>
  <c r="N1225"/>
  <c r="N1224"/>
  <c r="N1200"/>
  <c r="N1237"/>
  <c r="N1236"/>
  <c r="N1249"/>
  <c r="N1248"/>
  <c r="N708"/>
  <c r="N1261"/>
  <c r="N1260"/>
  <c r="N1273"/>
  <c r="N1272"/>
  <c r="N4"/>
  <c r="O30"/>
  <c r="O29"/>
  <c r="O28"/>
  <c r="O58"/>
  <c r="O57"/>
  <c r="O56"/>
  <c r="O73"/>
  <c r="O72"/>
  <c r="O85"/>
  <c r="O84"/>
  <c r="O44"/>
  <c r="O98"/>
  <c r="O97"/>
  <c r="O96"/>
  <c r="O130"/>
  <c r="O146"/>
  <c r="O162"/>
  <c r="O178"/>
  <c r="O194"/>
  <c r="O210"/>
  <c r="O226"/>
  <c r="O242"/>
  <c r="O258"/>
  <c r="O274"/>
  <c r="O290"/>
  <c r="O114"/>
  <c r="O118"/>
  <c r="O120"/>
  <c r="O121"/>
  <c r="O122"/>
  <c r="O123"/>
  <c r="O124"/>
  <c r="O113"/>
  <c r="O125"/>
  <c r="O126"/>
  <c r="O127"/>
  <c r="O112"/>
  <c r="O306"/>
  <c r="O305"/>
  <c r="O304"/>
  <c r="O321"/>
  <c r="O320"/>
  <c r="O333"/>
  <c r="O332"/>
  <c r="O346"/>
  <c r="O345"/>
  <c r="O344"/>
  <c r="O16"/>
  <c r="O373"/>
  <c r="O372"/>
  <c r="O397"/>
  <c r="O396"/>
  <c r="O384"/>
  <c r="O541"/>
  <c r="O540"/>
  <c r="O553"/>
  <c r="O552"/>
  <c r="O565"/>
  <c r="O564"/>
  <c r="O577"/>
  <c r="O576"/>
  <c r="O589"/>
  <c r="O588"/>
  <c r="O601"/>
  <c r="O600"/>
  <c r="O613"/>
  <c r="O612"/>
  <c r="O625"/>
  <c r="O624"/>
  <c r="O637"/>
  <c r="O636"/>
  <c r="O649"/>
  <c r="O648"/>
  <c r="O661"/>
  <c r="O660"/>
  <c r="O673"/>
  <c r="O672"/>
  <c r="O685"/>
  <c r="O684"/>
  <c r="O528"/>
  <c r="O360"/>
  <c r="O721"/>
  <c r="O720"/>
  <c r="O745"/>
  <c r="O744"/>
  <c r="O769"/>
  <c r="O768"/>
  <c r="O756"/>
  <c r="O781"/>
  <c r="O780"/>
  <c r="O793"/>
  <c r="O792"/>
  <c r="O805"/>
  <c r="O804"/>
  <c r="O829"/>
  <c r="O828"/>
  <c r="O841"/>
  <c r="O840"/>
  <c r="O816"/>
  <c r="O865"/>
  <c r="O864"/>
  <c r="O877"/>
  <c r="O876"/>
  <c r="O889"/>
  <c r="O888"/>
  <c r="O852"/>
  <c r="O913"/>
  <c r="O912"/>
  <c r="O925"/>
  <c r="O924"/>
  <c r="O937"/>
  <c r="O936"/>
  <c r="O900"/>
  <c r="O961"/>
  <c r="O960"/>
  <c r="O973"/>
  <c r="O972"/>
  <c r="O948"/>
  <c r="O985"/>
  <c r="O984"/>
  <c r="O997"/>
  <c r="O996"/>
  <c r="O1009"/>
  <c r="O1008"/>
  <c r="O732"/>
  <c r="O1033"/>
  <c r="O1032"/>
  <c r="O1045"/>
  <c r="O1044"/>
  <c r="O1057"/>
  <c r="O1056"/>
  <c r="O1081"/>
  <c r="O1080"/>
  <c r="O1093"/>
  <c r="O1092"/>
  <c r="O1068"/>
  <c r="O1105"/>
  <c r="O1104"/>
  <c r="O1117"/>
  <c r="O1116"/>
  <c r="O1141"/>
  <c r="O1140"/>
  <c r="O1153"/>
  <c r="O1152"/>
  <c r="O1128"/>
  <c r="O1165"/>
  <c r="O1164"/>
  <c r="O1177"/>
  <c r="O1176"/>
  <c r="O1189"/>
  <c r="O1188"/>
  <c r="O1020"/>
  <c r="O1213"/>
  <c r="O1212"/>
  <c r="O1225"/>
  <c r="O1224"/>
  <c r="O1200"/>
  <c r="O1237"/>
  <c r="O1236"/>
  <c r="O1249"/>
  <c r="O1248"/>
  <c r="O708"/>
  <c r="O1261"/>
  <c r="O1260"/>
  <c r="O1273"/>
  <c r="O1272"/>
  <c r="O4"/>
  <c r="P30"/>
  <c r="P29"/>
  <c r="P28"/>
  <c r="P58"/>
  <c r="P57"/>
  <c r="P56"/>
  <c r="P73"/>
  <c r="P72"/>
  <c r="P85"/>
  <c r="P84"/>
  <c r="P44"/>
  <c r="P98"/>
  <c r="P97"/>
  <c r="P96"/>
  <c r="P114"/>
  <c r="P113"/>
  <c r="P112"/>
  <c r="P306"/>
  <c r="P305"/>
  <c r="P304"/>
  <c r="P321"/>
  <c r="P320"/>
  <c r="P333"/>
  <c r="P332"/>
  <c r="P346"/>
  <c r="P345"/>
  <c r="P344"/>
  <c r="P16"/>
  <c r="P373"/>
  <c r="P372"/>
  <c r="P397"/>
  <c r="P396"/>
  <c r="P384"/>
  <c r="P541"/>
  <c r="P540"/>
  <c r="P553"/>
  <c r="P552"/>
  <c r="P565"/>
  <c r="P564"/>
  <c r="P577"/>
  <c r="P576"/>
  <c r="P589"/>
  <c r="P588"/>
  <c r="P601"/>
  <c r="P600"/>
  <c r="P613"/>
  <c r="P612"/>
  <c r="P625"/>
  <c r="P624"/>
  <c r="P637"/>
  <c r="P636"/>
  <c r="P649"/>
  <c r="P648"/>
  <c r="P661"/>
  <c r="P660"/>
  <c r="P673"/>
  <c r="P672"/>
  <c r="P685"/>
  <c r="P684"/>
  <c r="P528"/>
  <c r="P360"/>
  <c r="P721"/>
  <c r="P720"/>
  <c r="P745"/>
  <c r="P744"/>
  <c r="P769"/>
  <c r="P768"/>
  <c r="P756"/>
  <c r="P781"/>
  <c r="P780"/>
  <c r="P793"/>
  <c r="P792"/>
  <c r="P805"/>
  <c r="P804"/>
  <c r="P829"/>
  <c r="P828"/>
  <c r="P841"/>
  <c r="P840"/>
  <c r="P816"/>
  <c r="P865"/>
  <c r="P864"/>
  <c r="P877"/>
  <c r="P876"/>
  <c r="P889"/>
  <c r="P888"/>
  <c r="P852"/>
  <c r="P913"/>
  <c r="P912"/>
  <c r="P925"/>
  <c r="P924"/>
  <c r="P937"/>
  <c r="P936"/>
  <c r="P900"/>
  <c r="P961"/>
  <c r="P960"/>
  <c r="P973"/>
  <c r="P972"/>
  <c r="P948"/>
  <c r="P985"/>
  <c r="P984"/>
  <c r="P997"/>
  <c r="P996"/>
  <c r="P1009"/>
  <c r="P1008"/>
  <c r="P732"/>
  <c r="P1033"/>
  <c r="P1032"/>
  <c r="P1045"/>
  <c r="P1044"/>
  <c r="P1057"/>
  <c r="P1056"/>
  <c r="P1081"/>
  <c r="P1080"/>
  <c r="P1093"/>
  <c r="P1092"/>
  <c r="P1068"/>
  <c r="P1105"/>
  <c r="P1104"/>
  <c r="P1117"/>
  <c r="P1116"/>
  <c r="P1141"/>
  <c r="P1140"/>
  <c r="P1153"/>
  <c r="P1152"/>
  <c r="P1128"/>
  <c r="P1165"/>
  <c r="P1164"/>
  <c r="P1177"/>
  <c r="P1176"/>
  <c r="P1189"/>
  <c r="P1188"/>
  <c r="P1020"/>
  <c r="P1213"/>
  <c r="P1212"/>
  <c r="P1225"/>
  <c r="P1224"/>
  <c r="P1200"/>
  <c r="P1237"/>
  <c r="P1236"/>
  <c r="P1249"/>
  <c r="P1248"/>
  <c r="P708"/>
  <c r="P1261"/>
  <c r="P1260"/>
  <c r="P1273"/>
  <c r="P1272"/>
  <c r="P4"/>
  <c r="Q30"/>
  <c r="Q29"/>
  <c r="Q28"/>
  <c r="Q58"/>
  <c r="Q57"/>
  <c r="Q56"/>
  <c r="Q75"/>
  <c r="Q73"/>
  <c r="Q72"/>
  <c r="Q85"/>
  <c r="Q84"/>
  <c r="Q44"/>
  <c r="Q98"/>
  <c r="Q97"/>
  <c r="Q96"/>
  <c r="Q114"/>
  <c r="Q113"/>
  <c r="Q112"/>
  <c r="Q306"/>
  <c r="Q305"/>
  <c r="Q304"/>
  <c r="Q321"/>
  <c r="Q320"/>
  <c r="Q333"/>
  <c r="Q332"/>
  <c r="Q346"/>
  <c r="Q345"/>
  <c r="Q344"/>
  <c r="Q16"/>
  <c r="Q373"/>
  <c r="Q372"/>
  <c r="Q397"/>
  <c r="Q396"/>
  <c r="Q384"/>
  <c r="Q541"/>
  <c r="Q540"/>
  <c r="Q553"/>
  <c r="Q552"/>
  <c r="Q565"/>
  <c r="Q564"/>
  <c r="Q577"/>
  <c r="Q576"/>
  <c r="Q589"/>
  <c r="Q588"/>
  <c r="Q601"/>
  <c r="Q600"/>
  <c r="Q613"/>
  <c r="Q612"/>
  <c r="Q625"/>
  <c r="Q624"/>
  <c r="Q637"/>
  <c r="Q636"/>
  <c r="Q649"/>
  <c r="Q648"/>
  <c r="Q661"/>
  <c r="Q660"/>
  <c r="Q673"/>
  <c r="Q672"/>
  <c r="Q685"/>
  <c r="Q684"/>
  <c r="Q528"/>
  <c r="Q360"/>
  <c r="Q721"/>
  <c r="Q720"/>
  <c r="Q745"/>
  <c r="Q744"/>
  <c r="Q769"/>
  <c r="Q768"/>
  <c r="Q756"/>
  <c r="Q781"/>
  <c r="Q780"/>
  <c r="Q793"/>
  <c r="Q792"/>
  <c r="Q805"/>
  <c r="Q804"/>
  <c r="Q829"/>
  <c r="Q828"/>
  <c r="Q841"/>
  <c r="Q840"/>
  <c r="Q816"/>
  <c r="Q865"/>
  <c r="Q864"/>
  <c r="Q877"/>
  <c r="Q876"/>
  <c r="Q889"/>
  <c r="Q888"/>
  <c r="Q852"/>
  <c r="Q913"/>
  <c r="Q912"/>
  <c r="Q925"/>
  <c r="Q924"/>
  <c r="Q937"/>
  <c r="Q936"/>
  <c r="Q900"/>
  <c r="Q961"/>
  <c r="Q960"/>
  <c r="Q973"/>
  <c r="Q972"/>
  <c r="Q948"/>
  <c r="Q991"/>
  <c r="Q985"/>
  <c r="Q984"/>
  <c r="Q997"/>
  <c r="Q996"/>
  <c r="Q1009"/>
  <c r="Q1008"/>
  <c r="Q732"/>
  <c r="Q1033"/>
  <c r="Q1032"/>
  <c r="Q1051"/>
  <c r="Q1045"/>
  <c r="Q1044"/>
  <c r="Q1057"/>
  <c r="Q1056"/>
  <c r="Q1081"/>
  <c r="Q1080"/>
  <c r="Q1093"/>
  <c r="Q1092"/>
  <c r="Q1068"/>
  <c r="Q1105"/>
  <c r="Q1104"/>
  <c r="Q1117"/>
  <c r="Q1116"/>
  <c r="Q1141"/>
  <c r="Q1140"/>
  <c r="Q1153"/>
  <c r="Q1152"/>
  <c r="Q1128"/>
  <c r="Q1165"/>
  <c r="Q1164"/>
  <c r="Q1177"/>
  <c r="Q1176"/>
  <c r="Q1189"/>
  <c r="Q1188"/>
  <c r="Q1020"/>
  <c r="Q1213"/>
  <c r="Q1212"/>
  <c r="Q1225"/>
  <c r="Q1224"/>
  <c r="Q1200"/>
  <c r="Q1237"/>
  <c r="Q1236"/>
  <c r="Q1249"/>
  <c r="Q1248"/>
  <c r="Q708"/>
  <c r="Q1261"/>
  <c r="Q1260"/>
  <c r="Q1273"/>
  <c r="Q1272"/>
  <c r="Q4"/>
  <c r="S4"/>
  <c r="T4"/>
  <c r="U4"/>
  <c r="W30"/>
  <c r="W29"/>
  <c r="W28"/>
  <c r="W58"/>
  <c r="W57"/>
  <c r="W56"/>
  <c r="W73"/>
  <c r="W72"/>
  <c r="W85"/>
  <c r="W84"/>
  <c r="W44"/>
  <c r="W98"/>
  <c r="W97"/>
  <c r="W96"/>
  <c r="W130"/>
  <c r="W146"/>
  <c r="W162"/>
  <c r="W178"/>
  <c r="W194"/>
  <c r="W210"/>
  <c r="W226"/>
  <c r="W242"/>
  <c r="W258"/>
  <c r="W274"/>
  <c r="W290"/>
  <c r="W114"/>
  <c r="W118"/>
  <c r="W120"/>
  <c r="W121"/>
  <c r="W122"/>
  <c r="W123"/>
  <c r="W124"/>
  <c r="W113"/>
  <c r="W125"/>
  <c r="W126"/>
  <c r="W127"/>
  <c r="W112"/>
  <c r="W306"/>
  <c r="W305"/>
  <c r="W304"/>
  <c r="W321"/>
  <c r="W320"/>
  <c r="W333"/>
  <c r="W332"/>
  <c r="W346"/>
  <c r="W345"/>
  <c r="W344"/>
  <c r="W16"/>
  <c r="W373"/>
  <c r="W372"/>
  <c r="W397"/>
  <c r="W396"/>
  <c r="W384"/>
  <c r="W541"/>
  <c r="W540"/>
  <c r="W553"/>
  <c r="W552"/>
  <c r="W565"/>
  <c r="W564"/>
  <c r="W577"/>
  <c r="W576"/>
  <c r="W589"/>
  <c r="W588"/>
  <c r="W601"/>
  <c r="W600"/>
  <c r="W613"/>
  <c r="W612"/>
  <c r="W625"/>
  <c r="W624"/>
  <c r="W637"/>
  <c r="W636"/>
  <c r="W649"/>
  <c r="W648"/>
  <c r="W661"/>
  <c r="W660"/>
  <c r="W673"/>
  <c r="W672"/>
  <c r="W685"/>
  <c r="W684"/>
  <c r="W697"/>
  <c r="W696"/>
  <c r="W528"/>
  <c r="W360"/>
  <c r="W721"/>
  <c r="W720"/>
  <c r="W745"/>
  <c r="W744"/>
  <c r="W769"/>
  <c r="W768"/>
  <c r="W756"/>
  <c r="W781"/>
  <c r="W780"/>
  <c r="W793"/>
  <c r="W792"/>
  <c r="W805"/>
  <c r="W804"/>
  <c r="W829"/>
  <c r="W828"/>
  <c r="W841"/>
  <c r="W840"/>
  <c r="W816"/>
  <c r="W865"/>
  <c r="W864"/>
  <c r="W877"/>
  <c r="W876"/>
  <c r="W889"/>
  <c r="W888"/>
  <c r="W852"/>
  <c r="W913"/>
  <c r="W912"/>
  <c r="W925"/>
  <c r="W924"/>
  <c r="W937"/>
  <c r="W936"/>
  <c r="W900"/>
  <c r="W961"/>
  <c r="W960"/>
  <c r="W973"/>
  <c r="W972"/>
  <c r="W948"/>
  <c r="W985"/>
  <c r="W984"/>
  <c r="W997"/>
  <c r="W996"/>
  <c r="W1009"/>
  <c r="W1008"/>
  <c r="W732"/>
  <c r="W1033"/>
  <c r="W1032"/>
  <c r="W1045"/>
  <c r="W1044"/>
  <c r="W1057"/>
  <c r="W1056"/>
  <c r="W1081"/>
  <c r="W1080"/>
  <c r="W1093"/>
  <c r="W1092"/>
  <c r="W1068"/>
  <c r="W1105"/>
  <c r="W1104"/>
  <c r="W1117"/>
  <c r="W1116"/>
  <c r="W1141"/>
  <c r="W1140"/>
  <c r="W1153"/>
  <c r="W1152"/>
  <c r="W1128"/>
  <c r="W1165"/>
  <c r="W1164"/>
  <c r="W1177"/>
  <c r="W1176"/>
  <c r="W1189"/>
  <c r="W1188"/>
  <c r="W1020"/>
  <c r="W1213"/>
  <c r="W1212"/>
  <c r="W1225"/>
  <c r="W1224"/>
  <c r="W1200"/>
  <c r="W1237"/>
  <c r="W1236"/>
  <c r="W1249"/>
  <c r="W1248"/>
  <c r="W708"/>
  <c r="W1261"/>
  <c r="W1260"/>
  <c r="W1285"/>
  <c r="W1284"/>
  <c r="W1297"/>
  <c r="W1296"/>
  <c r="W1309"/>
  <c r="W1308"/>
  <c r="W1272"/>
  <c r="W4"/>
  <c r="X30"/>
  <c r="X29"/>
  <c r="X28"/>
  <c r="X58"/>
  <c r="X57"/>
  <c r="X56"/>
  <c r="X73"/>
  <c r="X72"/>
  <c r="X85"/>
  <c r="X84"/>
  <c r="X44"/>
  <c r="X98"/>
  <c r="X97"/>
  <c r="X96"/>
  <c r="X130"/>
  <c r="X146"/>
  <c r="X162"/>
  <c r="X178"/>
  <c r="X194"/>
  <c r="X210"/>
  <c r="X226"/>
  <c r="X242"/>
  <c r="X258"/>
  <c r="X274"/>
  <c r="X290"/>
  <c r="X114"/>
  <c r="X118"/>
  <c r="X120"/>
  <c r="X121"/>
  <c r="X122"/>
  <c r="X123"/>
  <c r="X124"/>
  <c r="X113"/>
  <c r="X125"/>
  <c r="X126"/>
  <c r="X127"/>
  <c r="X112"/>
  <c r="X306"/>
  <c r="X305"/>
  <c r="X304"/>
  <c r="X321"/>
  <c r="X320"/>
  <c r="X333"/>
  <c r="X332"/>
  <c r="X346"/>
  <c r="X345"/>
  <c r="X344"/>
  <c r="X16"/>
  <c r="X373"/>
  <c r="X372"/>
  <c r="X397"/>
  <c r="X396"/>
  <c r="X384"/>
  <c r="X541"/>
  <c r="X540"/>
  <c r="X553"/>
  <c r="X552"/>
  <c r="X565"/>
  <c r="X564"/>
  <c r="X577"/>
  <c r="X576"/>
  <c r="X589"/>
  <c r="X588"/>
  <c r="X601"/>
  <c r="X600"/>
  <c r="X613"/>
  <c r="X612"/>
  <c r="X625"/>
  <c r="X624"/>
  <c r="X637"/>
  <c r="X636"/>
  <c r="X649"/>
  <c r="X648"/>
  <c r="X661"/>
  <c r="X660"/>
  <c r="X673"/>
  <c r="X672"/>
  <c r="X685"/>
  <c r="X684"/>
  <c r="X697"/>
  <c r="X696"/>
  <c r="X528"/>
  <c r="X360"/>
  <c r="X721"/>
  <c r="X720"/>
  <c r="X745"/>
  <c r="X744"/>
  <c r="X769"/>
  <c r="X768"/>
  <c r="X756"/>
  <c r="X781"/>
  <c r="X780"/>
  <c r="X793"/>
  <c r="X792"/>
  <c r="X805"/>
  <c r="X804"/>
  <c r="X829"/>
  <c r="X828"/>
  <c r="X841"/>
  <c r="X840"/>
  <c r="X816"/>
  <c r="X865"/>
  <c r="X864"/>
  <c r="X877"/>
  <c r="X876"/>
  <c r="X889"/>
  <c r="X888"/>
  <c r="X852"/>
  <c r="X913"/>
  <c r="X912"/>
  <c r="X925"/>
  <c r="X924"/>
  <c r="X937"/>
  <c r="X936"/>
  <c r="X900"/>
  <c r="X961"/>
  <c r="X960"/>
  <c r="X973"/>
  <c r="X972"/>
  <c r="X948"/>
  <c r="X985"/>
  <c r="X984"/>
  <c r="X997"/>
  <c r="X996"/>
  <c r="X1009"/>
  <c r="X1008"/>
  <c r="X732"/>
  <c r="X1033"/>
  <c r="X1032"/>
  <c r="X1045"/>
  <c r="X1044"/>
  <c r="X1057"/>
  <c r="X1056"/>
  <c r="X1081"/>
  <c r="X1080"/>
  <c r="X1093"/>
  <c r="X1092"/>
  <c r="X1068"/>
  <c r="X1105"/>
  <c r="X1104"/>
  <c r="X1117"/>
  <c r="X1116"/>
  <c r="X1141"/>
  <c r="X1140"/>
  <c r="X1153"/>
  <c r="X1152"/>
  <c r="X1128"/>
  <c r="X1165"/>
  <c r="X1164"/>
  <c r="X1177"/>
  <c r="X1176"/>
  <c r="X1189"/>
  <c r="X1188"/>
  <c r="X1020"/>
  <c r="X1213"/>
  <c r="X1212"/>
  <c r="X1225"/>
  <c r="X1224"/>
  <c r="X1200"/>
  <c r="X1237"/>
  <c r="X1236"/>
  <c r="X1249"/>
  <c r="X1248"/>
  <c r="X708"/>
  <c r="X1261"/>
  <c r="X1260"/>
  <c r="X1285"/>
  <c r="X1284"/>
  <c r="X1297"/>
  <c r="X1296"/>
  <c r="X1309"/>
  <c r="X1308"/>
  <c r="X1272"/>
  <c r="X4"/>
  <c r="Z29"/>
  <c r="Z28"/>
  <c r="Z57"/>
  <c r="Z56"/>
  <c r="Z73"/>
  <c r="Z72"/>
  <c r="Z85"/>
  <c r="Z84"/>
  <c r="Z44"/>
  <c r="Z97"/>
  <c r="Z96"/>
  <c r="Z290"/>
  <c r="Z114"/>
  <c r="Z118"/>
  <c r="Z120"/>
  <c r="Z121"/>
  <c r="Z122"/>
  <c r="Z123"/>
  <c r="Z124"/>
  <c r="Z113"/>
  <c r="Z125"/>
  <c r="Z126"/>
  <c r="Z127"/>
  <c r="Z112"/>
  <c r="Z305"/>
  <c r="Z304"/>
  <c r="Z321"/>
  <c r="Z320"/>
  <c r="Z333"/>
  <c r="Z332"/>
  <c r="Z345"/>
  <c r="Z344"/>
  <c r="Z16"/>
  <c r="Z373"/>
  <c r="Z372"/>
  <c r="Z397"/>
  <c r="Z396"/>
  <c r="Z384"/>
  <c r="Z553"/>
  <c r="Z552"/>
  <c r="Z565"/>
  <c r="Z564"/>
  <c r="Z577"/>
  <c r="Z576"/>
  <c r="Z589"/>
  <c r="Z588"/>
  <c r="Z601"/>
  <c r="Z600"/>
  <c r="Z613"/>
  <c r="Z612"/>
  <c r="Z625"/>
  <c r="Z624"/>
  <c r="Z637"/>
  <c r="Z636"/>
  <c r="Z649"/>
  <c r="Z648"/>
  <c r="Z661"/>
  <c r="Z660"/>
  <c r="Z673"/>
  <c r="Z672"/>
  <c r="Z685"/>
  <c r="Z684"/>
  <c r="Z528"/>
  <c r="Z360"/>
  <c r="Z721"/>
  <c r="Z720"/>
  <c r="Z745"/>
  <c r="Z744"/>
  <c r="Z769"/>
  <c r="Z768"/>
  <c r="Z756"/>
  <c r="Z781"/>
  <c r="Z780"/>
  <c r="Z793"/>
  <c r="Z792"/>
  <c r="Z805"/>
  <c r="Z804"/>
  <c r="Z829"/>
  <c r="Z828"/>
  <c r="Z841"/>
  <c r="Z840"/>
  <c r="Z816"/>
  <c r="Z865"/>
  <c r="Z864"/>
  <c r="Z877"/>
  <c r="Z876"/>
  <c r="Z889"/>
  <c r="Z888"/>
  <c r="Z852"/>
  <c r="Z913"/>
  <c r="Z912"/>
  <c r="Z925"/>
  <c r="Z924"/>
  <c r="Z937"/>
  <c r="Z936"/>
  <c r="Z900"/>
  <c r="Z961"/>
  <c r="Z960"/>
  <c r="Z973"/>
  <c r="Z972"/>
  <c r="Z948"/>
  <c r="Z985"/>
  <c r="Z984"/>
  <c r="Z997"/>
  <c r="Z996"/>
  <c r="Z1009"/>
  <c r="Z1008"/>
  <c r="Z732"/>
  <c r="Z1033"/>
  <c r="Z1032"/>
  <c r="Z1045"/>
  <c r="Z1044"/>
  <c r="Z1057"/>
  <c r="Z1056"/>
  <c r="Z1081"/>
  <c r="Z1080"/>
  <c r="Z1093"/>
  <c r="Z1092"/>
  <c r="Z1068"/>
  <c r="Z1105"/>
  <c r="Z1104"/>
  <c r="Z1117"/>
  <c r="Z1116"/>
  <c r="Z1141"/>
  <c r="Z1140"/>
  <c r="Z1153"/>
  <c r="Z1152"/>
  <c r="Z1128"/>
  <c r="Z1165"/>
  <c r="Z1164"/>
  <c r="Z1177"/>
  <c r="Z1176"/>
  <c r="Z1189"/>
  <c r="Z1188"/>
  <c r="Z1020"/>
  <c r="Z1213"/>
  <c r="Z1212"/>
  <c r="Z1225"/>
  <c r="Z1224"/>
  <c r="Z1200"/>
  <c r="Z1237"/>
  <c r="Z1236"/>
  <c r="Z1249"/>
  <c r="Z1248"/>
  <c r="Z708"/>
  <c r="Z1261"/>
  <c r="Z1260"/>
  <c r="Z1285"/>
  <c r="Z1284"/>
  <c r="Z1297"/>
  <c r="Z1296"/>
  <c r="Z1309"/>
  <c r="Z1308"/>
  <c r="Z1272"/>
  <c r="Z4"/>
  <c r="AA4"/>
  <c r="AB4"/>
  <c r="H45"/>
  <c r="H17"/>
  <c r="H385"/>
  <c r="H529"/>
  <c r="H361"/>
  <c r="H757"/>
  <c r="H817"/>
  <c r="H853"/>
  <c r="H901"/>
  <c r="H949"/>
  <c r="H733"/>
  <c r="H1069"/>
  <c r="H1129"/>
  <c r="H1021"/>
  <c r="H1201"/>
  <c r="H709"/>
  <c r="H1273"/>
  <c r="H5"/>
  <c r="I45"/>
  <c r="I17"/>
  <c r="I385"/>
  <c r="I529"/>
  <c r="I361"/>
  <c r="I757"/>
  <c r="I817"/>
  <c r="I853"/>
  <c r="I901"/>
  <c r="I949"/>
  <c r="I733"/>
  <c r="I1069"/>
  <c r="I1129"/>
  <c r="I1021"/>
  <c r="I1201"/>
  <c r="I709"/>
  <c r="I1273"/>
  <c r="I5"/>
  <c r="J45"/>
  <c r="J17"/>
  <c r="J385"/>
  <c r="J529"/>
  <c r="J361"/>
  <c r="J757"/>
  <c r="J817"/>
  <c r="J853"/>
  <c r="J901"/>
  <c r="J949"/>
  <c r="J733"/>
  <c r="J1069"/>
  <c r="J1129"/>
  <c r="J1021"/>
  <c r="J1201"/>
  <c r="J709"/>
  <c r="J5"/>
  <c r="K45"/>
  <c r="K17"/>
  <c r="K385"/>
  <c r="K529"/>
  <c r="K361"/>
  <c r="K757"/>
  <c r="K817"/>
  <c r="K853"/>
  <c r="K901"/>
  <c r="K949"/>
  <c r="K733"/>
  <c r="K1069"/>
  <c r="K1129"/>
  <c r="K1021"/>
  <c r="K1201"/>
  <c r="K709"/>
  <c r="K5"/>
  <c r="F45"/>
  <c r="F17"/>
  <c r="F385"/>
  <c r="F529"/>
  <c r="F361"/>
  <c r="F757"/>
  <c r="F817"/>
  <c r="F853"/>
  <c r="F901"/>
  <c r="F949"/>
  <c r="F733"/>
  <c r="F1069"/>
  <c r="F1129"/>
  <c r="F1021"/>
  <c r="F1201"/>
  <c r="F709"/>
  <c r="F1273"/>
  <c r="F5"/>
  <c r="L5"/>
  <c r="M45"/>
  <c r="M17"/>
  <c r="M385"/>
  <c r="M529"/>
  <c r="M361"/>
  <c r="M757"/>
  <c r="M817"/>
  <c r="M853"/>
  <c r="M901"/>
  <c r="M949"/>
  <c r="M733"/>
  <c r="M1069"/>
  <c r="M1129"/>
  <c r="M1021"/>
  <c r="M1201"/>
  <c r="M709"/>
  <c r="M1273"/>
  <c r="M5"/>
  <c r="N45"/>
  <c r="N17"/>
  <c r="N385"/>
  <c r="N529"/>
  <c r="N361"/>
  <c r="N757"/>
  <c r="N817"/>
  <c r="N853"/>
  <c r="N901"/>
  <c r="N949"/>
  <c r="N733"/>
  <c r="N1069"/>
  <c r="N1129"/>
  <c r="N1021"/>
  <c r="N1201"/>
  <c r="N709"/>
  <c r="N5"/>
  <c r="O45"/>
  <c r="O17"/>
  <c r="O385"/>
  <c r="O529"/>
  <c r="O361"/>
  <c r="O757"/>
  <c r="O817"/>
  <c r="O853"/>
  <c r="O901"/>
  <c r="O949"/>
  <c r="O733"/>
  <c r="O1069"/>
  <c r="O1129"/>
  <c r="O1021"/>
  <c r="O1201"/>
  <c r="O709"/>
  <c r="O5"/>
  <c r="P45"/>
  <c r="P17"/>
  <c r="P385"/>
  <c r="P529"/>
  <c r="P361"/>
  <c r="P757"/>
  <c r="P817"/>
  <c r="P853"/>
  <c r="P901"/>
  <c r="P949"/>
  <c r="P733"/>
  <c r="P1069"/>
  <c r="P1129"/>
  <c r="P1021"/>
  <c r="P1201"/>
  <c r="P709"/>
  <c r="P5"/>
  <c r="Q45"/>
  <c r="Q17"/>
  <c r="Q385"/>
  <c r="Q529"/>
  <c r="Q361"/>
  <c r="Q757"/>
  <c r="Q817"/>
  <c r="Q853"/>
  <c r="Q901"/>
  <c r="Q949"/>
  <c r="Q733"/>
  <c r="Q1069"/>
  <c r="Q1129"/>
  <c r="Q1021"/>
  <c r="Q1201"/>
  <c r="Q709"/>
  <c r="Q5"/>
  <c r="S5"/>
  <c r="T5"/>
  <c r="U5"/>
  <c r="W45"/>
  <c r="W17"/>
  <c r="W385"/>
  <c r="W529"/>
  <c r="W361"/>
  <c r="W757"/>
  <c r="W817"/>
  <c r="W853"/>
  <c r="W901"/>
  <c r="W949"/>
  <c r="W733"/>
  <c r="W1069"/>
  <c r="W1129"/>
  <c r="W1021"/>
  <c r="W1201"/>
  <c r="W709"/>
  <c r="W1273"/>
  <c r="W5"/>
  <c r="X45"/>
  <c r="X17"/>
  <c r="X385"/>
  <c r="X529"/>
  <c r="X361"/>
  <c r="X757"/>
  <c r="X817"/>
  <c r="X853"/>
  <c r="X901"/>
  <c r="X949"/>
  <c r="X733"/>
  <c r="X1069"/>
  <c r="X1129"/>
  <c r="X1021"/>
  <c r="X1201"/>
  <c r="X709"/>
  <c r="X1273"/>
  <c r="X5"/>
  <c r="Z45"/>
  <c r="Z17"/>
  <c r="Z385"/>
  <c r="Z529"/>
  <c r="Z361"/>
  <c r="Z757"/>
  <c r="Z817"/>
  <c r="Z853"/>
  <c r="Z901"/>
  <c r="Z949"/>
  <c r="Z733"/>
  <c r="Z1069"/>
  <c r="Z1129"/>
  <c r="Z1021"/>
  <c r="Z1201"/>
  <c r="Z709"/>
  <c r="Z1273"/>
  <c r="Z5"/>
  <c r="AA5"/>
  <c r="AB5"/>
  <c r="H46"/>
  <c r="H18"/>
  <c r="H386"/>
  <c r="H530"/>
  <c r="H362"/>
  <c r="H758"/>
  <c r="H818"/>
  <c r="H854"/>
  <c r="H902"/>
  <c r="H950"/>
  <c r="H734"/>
  <c r="H1070"/>
  <c r="H1130"/>
  <c r="H1022"/>
  <c r="H1202"/>
  <c r="H710"/>
  <c r="H1274"/>
  <c r="H6"/>
  <c r="I46"/>
  <c r="I18"/>
  <c r="I386"/>
  <c r="I530"/>
  <c r="I362"/>
  <c r="I758"/>
  <c r="I818"/>
  <c r="I854"/>
  <c r="I902"/>
  <c r="I950"/>
  <c r="I734"/>
  <c r="I1070"/>
  <c r="I1130"/>
  <c r="I1022"/>
  <c r="I1202"/>
  <c r="I710"/>
  <c r="I1274"/>
  <c r="I6"/>
  <c r="J46"/>
  <c r="J18"/>
  <c r="J386"/>
  <c r="J530"/>
  <c r="J362"/>
  <c r="J758"/>
  <c r="J818"/>
  <c r="J854"/>
  <c r="J902"/>
  <c r="J950"/>
  <c r="J734"/>
  <c r="J1070"/>
  <c r="J1130"/>
  <c r="J1022"/>
  <c r="J1202"/>
  <c r="J710"/>
  <c r="J6"/>
  <c r="K46"/>
  <c r="K18"/>
  <c r="K386"/>
  <c r="K530"/>
  <c r="K362"/>
  <c r="K758"/>
  <c r="K818"/>
  <c r="K854"/>
  <c r="K902"/>
  <c r="K950"/>
  <c r="K734"/>
  <c r="K1070"/>
  <c r="K1130"/>
  <c r="K1022"/>
  <c r="K1202"/>
  <c r="K710"/>
  <c r="K6"/>
  <c r="F46"/>
  <c r="F18"/>
  <c r="F386"/>
  <c r="F530"/>
  <c r="F362"/>
  <c r="F758"/>
  <c r="F818"/>
  <c r="F854"/>
  <c r="F902"/>
  <c r="F950"/>
  <c r="F734"/>
  <c r="F1070"/>
  <c r="F1130"/>
  <c r="F1022"/>
  <c r="F1202"/>
  <c r="F710"/>
  <c r="F1274"/>
  <c r="F6"/>
  <c r="L6"/>
  <c r="M46"/>
  <c r="M18"/>
  <c r="M386"/>
  <c r="M530"/>
  <c r="M362"/>
  <c r="M758"/>
  <c r="M818"/>
  <c r="M854"/>
  <c r="M902"/>
  <c r="M950"/>
  <c r="M734"/>
  <c r="M1070"/>
  <c r="M1130"/>
  <c r="M1022"/>
  <c r="M1202"/>
  <c r="M710"/>
  <c r="M1274"/>
  <c r="M6"/>
  <c r="N46"/>
  <c r="N18"/>
  <c r="N386"/>
  <c r="N530"/>
  <c r="N362"/>
  <c r="N758"/>
  <c r="N854"/>
  <c r="N902"/>
  <c r="N950"/>
  <c r="N734"/>
  <c r="N1070"/>
  <c r="N1130"/>
  <c r="N1022"/>
  <c r="N1202"/>
  <c r="N710"/>
  <c r="N6"/>
  <c r="O46"/>
  <c r="O18"/>
  <c r="O386"/>
  <c r="O530"/>
  <c r="O362"/>
  <c r="O758"/>
  <c r="O818"/>
  <c r="O854"/>
  <c r="O902"/>
  <c r="O950"/>
  <c r="O734"/>
  <c r="O1070"/>
  <c r="O1130"/>
  <c r="O1022"/>
  <c r="O1202"/>
  <c r="O710"/>
  <c r="O6"/>
  <c r="P46"/>
  <c r="P18"/>
  <c r="P386"/>
  <c r="P530"/>
  <c r="P362"/>
  <c r="P758"/>
  <c r="P818"/>
  <c r="P854"/>
  <c r="P902"/>
  <c r="P950"/>
  <c r="P734"/>
  <c r="P1070"/>
  <c r="P1130"/>
  <c r="P1022"/>
  <c r="P1202"/>
  <c r="P710"/>
  <c r="P6"/>
  <c r="Q46"/>
  <c r="Q18"/>
  <c r="Q386"/>
  <c r="Q530"/>
  <c r="Q362"/>
  <c r="Q758"/>
  <c r="Q818"/>
  <c r="Q854"/>
  <c r="Q902"/>
  <c r="Q950"/>
  <c r="Q734"/>
  <c r="Q1070"/>
  <c r="Q1130"/>
  <c r="Q1022"/>
  <c r="Q1202"/>
  <c r="Q710"/>
  <c r="Q6"/>
  <c r="S6"/>
  <c r="T6"/>
  <c r="U6"/>
  <c r="W46"/>
  <c r="W18"/>
  <c r="W386"/>
  <c r="W530"/>
  <c r="W362"/>
  <c r="W758"/>
  <c r="W818"/>
  <c r="W854"/>
  <c r="W902"/>
  <c r="W950"/>
  <c r="W734"/>
  <c r="W1070"/>
  <c r="W1130"/>
  <c r="W1022"/>
  <c r="W1202"/>
  <c r="W710"/>
  <c r="W1274"/>
  <c r="W6"/>
  <c r="X46"/>
  <c r="X18"/>
  <c r="X386"/>
  <c r="X530"/>
  <c r="X362"/>
  <c r="X758"/>
  <c r="X818"/>
  <c r="X854"/>
  <c r="X902"/>
  <c r="X950"/>
  <c r="X734"/>
  <c r="X1070"/>
  <c r="X1130"/>
  <c r="X1022"/>
  <c r="X1202"/>
  <c r="X710"/>
  <c r="X1274"/>
  <c r="X6"/>
  <c r="Z46"/>
  <c r="Z18"/>
  <c r="Z530"/>
  <c r="Z362"/>
  <c r="Z758"/>
  <c r="Z854"/>
  <c r="Z902"/>
  <c r="Z950"/>
  <c r="Z734"/>
  <c r="Z1070"/>
  <c r="Z1130"/>
  <c r="Z1022"/>
  <c r="Z1202"/>
  <c r="Z710"/>
  <c r="Z1274"/>
  <c r="Z6"/>
  <c r="AA6"/>
  <c r="AB6"/>
  <c r="H47"/>
  <c r="H19"/>
  <c r="H387"/>
  <c r="H531"/>
  <c r="H363"/>
  <c r="H759"/>
  <c r="H819"/>
  <c r="H855"/>
  <c r="H903"/>
  <c r="H951"/>
  <c r="H735"/>
  <c r="H1071"/>
  <c r="H1131"/>
  <c r="H1023"/>
  <c r="H1203"/>
  <c r="H711"/>
  <c r="H1275"/>
  <c r="H7"/>
  <c r="I47"/>
  <c r="I19"/>
  <c r="I387"/>
  <c r="I531"/>
  <c r="I363"/>
  <c r="I759"/>
  <c r="I819"/>
  <c r="I855"/>
  <c r="I903"/>
  <c r="I951"/>
  <c r="I735"/>
  <c r="I1071"/>
  <c r="I1131"/>
  <c r="I1023"/>
  <c r="I1203"/>
  <c r="I711"/>
  <c r="I1275"/>
  <c r="I7"/>
  <c r="J47"/>
  <c r="J19"/>
  <c r="J387"/>
  <c r="J531"/>
  <c r="J363"/>
  <c r="J759"/>
  <c r="J819"/>
  <c r="J855"/>
  <c r="J903"/>
  <c r="J951"/>
  <c r="J735"/>
  <c r="J1071"/>
  <c r="J1131"/>
  <c r="J1023"/>
  <c r="J1203"/>
  <c r="J711"/>
  <c r="J7"/>
  <c r="K47"/>
  <c r="K19"/>
  <c r="K387"/>
  <c r="K531"/>
  <c r="K363"/>
  <c r="K759"/>
  <c r="K819"/>
  <c r="K855"/>
  <c r="K903"/>
  <c r="K951"/>
  <c r="K735"/>
  <c r="K1071"/>
  <c r="K1131"/>
  <c r="K1023"/>
  <c r="K1203"/>
  <c r="K711"/>
  <c r="K7"/>
  <c r="F47"/>
  <c r="F19"/>
  <c r="F387"/>
  <c r="F531"/>
  <c r="F363"/>
  <c r="F759"/>
  <c r="F819"/>
  <c r="F855"/>
  <c r="F903"/>
  <c r="F951"/>
  <c r="F735"/>
  <c r="F1071"/>
  <c r="F1131"/>
  <c r="F1023"/>
  <c r="F1203"/>
  <c r="F711"/>
  <c r="F1275"/>
  <c r="F7"/>
  <c r="L7"/>
  <c r="M47"/>
  <c r="M19"/>
  <c r="M387"/>
  <c r="M531"/>
  <c r="M363"/>
  <c r="M759"/>
  <c r="M819"/>
  <c r="M855"/>
  <c r="M903"/>
  <c r="M951"/>
  <c r="M735"/>
  <c r="M1071"/>
  <c r="M1131"/>
  <c r="M1023"/>
  <c r="M1203"/>
  <c r="M711"/>
  <c r="M1275"/>
  <c r="M7"/>
  <c r="N47"/>
  <c r="N19"/>
  <c r="N387"/>
  <c r="N531"/>
  <c r="N363"/>
  <c r="N759"/>
  <c r="N855"/>
  <c r="N903"/>
  <c r="N951"/>
  <c r="N735"/>
  <c r="N1071"/>
  <c r="N1131"/>
  <c r="N1023"/>
  <c r="N1203"/>
  <c r="N711"/>
  <c r="N7"/>
  <c r="O47"/>
  <c r="O19"/>
  <c r="O387"/>
  <c r="O531"/>
  <c r="O363"/>
  <c r="O759"/>
  <c r="O819"/>
  <c r="O855"/>
  <c r="O903"/>
  <c r="O951"/>
  <c r="O735"/>
  <c r="O1071"/>
  <c r="O1131"/>
  <c r="O1023"/>
  <c r="O1203"/>
  <c r="O711"/>
  <c r="O7"/>
  <c r="P47"/>
  <c r="P19"/>
  <c r="P387"/>
  <c r="P531"/>
  <c r="P363"/>
  <c r="P759"/>
  <c r="P819"/>
  <c r="P855"/>
  <c r="P903"/>
  <c r="P951"/>
  <c r="P735"/>
  <c r="P1071"/>
  <c r="P1131"/>
  <c r="P1023"/>
  <c r="P1203"/>
  <c r="P711"/>
  <c r="P7"/>
  <c r="Q47"/>
  <c r="Q19"/>
  <c r="Q387"/>
  <c r="Q531"/>
  <c r="Q363"/>
  <c r="Q759"/>
  <c r="Q819"/>
  <c r="Q855"/>
  <c r="Q903"/>
  <c r="Q951"/>
  <c r="Q735"/>
  <c r="Q1071"/>
  <c r="Q1131"/>
  <c r="Q1023"/>
  <c r="Q1203"/>
  <c r="Q711"/>
  <c r="Q7"/>
  <c r="S7"/>
  <c r="T7"/>
  <c r="U7"/>
  <c r="W47"/>
  <c r="W19"/>
  <c r="W387"/>
  <c r="W531"/>
  <c r="W363"/>
  <c r="W759"/>
  <c r="W819"/>
  <c r="W855"/>
  <c r="W903"/>
  <c r="W951"/>
  <c r="W735"/>
  <c r="W1071"/>
  <c r="W1131"/>
  <c r="W1023"/>
  <c r="W1203"/>
  <c r="W711"/>
  <c r="W1275"/>
  <c r="W7"/>
  <c r="X47"/>
  <c r="X19"/>
  <c r="X387"/>
  <c r="X531"/>
  <c r="X363"/>
  <c r="X759"/>
  <c r="X819"/>
  <c r="X855"/>
  <c r="X903"/>
  <c r="X951"/>
  <c r="X735"/>
  <c r="X1071"/>
  <c r="X1131"/>
  <c r="X1023"/>
  <c r="X1203"/>
  <c r="X711"/>
  <c r="X1275"/>
  <c r="X7"/>
  <c r="Z47"/>
  <c r="Z19"/>
  <c r="Z531"/>
  <c r="Z363"/>
  <c r="Z759"/>
  <c r="Z855"/>
  <c r="Z903"/>
  <c r="Z951"/>
  <c r="Z735"/>
  <c r="Z1071"/>
  <c r="Z1131"/>
  <c r="Z1023"/>
  <c r="Z1203"/>
  <c r="Z711"/>
  <c r="Z1275"/>
  <c r="Z7"/>
  <c r="AA7"/>
  <c r="AB7"/>
  <c r="H48"/>
  <c r="H20"/>
  <c r="H388"/>
  <c r="H532"/>
  <c r="H364"/>
  <c r="H760"/>
  <c r="H820"/>
  <c r="H856"/>
  <c r="H904"/>
  <c r="H952"/>
  <c r="H736"/>
  <c r="H1072"/>
  <c r="H1132"/>
  <c r="H1024"/>
  <c r="H1204"/>
  <c r="H712"/>
  <c r="H1276"/>
  <c r="H8"/>
  <c r="I48"/>
  <c r="I20"/>
  <c r="I388"/>
  <c r="I532"/>
  <c r="I364"/>
  <c r="I760"/>
  <c r="I820"/>
  <c r="I856"/>
  <c r="I904"/>
  <c r="I952"/>
  <c r="I736"/>
  <c r="I1072"/>
  <c r="I1132"/>
  <c r="I1024"/>
  <c r="I1204"/>
  <c r="I712"/>
  <c r="I1276"/>
  <c r="I8"/>
  <c r="J48"/>
  <c r="J20"/>
  <c r="J388"/>
  <c r="J532"/>
  <c r="J364"/>
  <c r="J760"/>
  <c r="J820"/>
  <c r="J856"/>
  <c r="J904"/>
  <c r="J952"/>
  <c r="J736"/>
  <c r="J1072"/>
  <c r="J1132"/>
  <c r="J1024"/>
  <c r="J1204"/>
  <c r="J712"/>
  <c r="J8"/>
  <c r="K48"/>
  <c r="K20"/>
  <c r="K388"/>
  <c r="K532"/>
  <c r="K364"/>
  <c r="K760"/>
  <c r="K820"/>
  <c r="K856"/>
  <c r="K904"/>
  <c r="K952"/>
  <c r="K736"/>
  <c r="K1072"/>
  <c r="K1132"/>
  <c r="K1024"/>
  <c r="K1204"/>
  <c r="K712"/>
  <c r="K8"/>
  <c r="F48"/>
  <c r="F20"/>
  <c r="F388"/>
  <c r="F532"/>
  <c r="F364"/>
  <c r="F760"/>
  <c r="F820"/>
  <c r="F856"/>
  <c r="F904"/>
  <c r="F952"/>
  <c r="F736"/>
  <c r="F1072"/>
  <c r="F1132"/>
  <c r="F1024"/>
  <c r="F1204"/>
  <c r="F712"/>
  <c r="F1276"/>
  <c r="F8"/>
  <c r="L8"/>
  <c r="M48"/>
  <c r="M20"/>
  <c r="M388"/>
  <c r="M532"/>
  <c r="M364"/>
  <c r="M760"/>
  <c r="M820"/>
  <c r="M856"/>
  <c r="M904"/>
  <c r="M952"/>
  <c r="M736"/>
  <c r="M1072"/>
  <c r="M1132"/>
  <c r="M1024"/>
  <c r="M1204"/>
  <c r="M712"/>
  <c r="M1276"/>
  <c r="M8"/>
  <c r="N48"/>
  <c r="N20"/>
  <c r="N388"/>
  <c r="N532"/>
  <c r="N364"/>
  <c r="N760"/>
  <c r="N856"/>
  <c r="N904"/>
  <c r="N952"/>
  <c r="N736"/>
  <c r="N1072"/>
  <c r="N1132"/>
  <c r="N1024"/>
  <c r="N1204"/>
  <c r="N712"/>
  <c r="N8"/>
  <c r="O48"/>
  <c r="O20"/>
  <c r="O388"/>
  <c r="O532"/>
  <c r="O364"/>
  <c r="O760"/>
  <c r="O820"/>
  <c r="O856"/>
  <c r="O904"/>
  <c r="O952"/>
  <c r="O736"/>
  <c r="O1072"/>
  <c r="O1132"/>
  <c r="O1024"/>
  <c r="O1204"/>
  <c r="O712"/>
  <c r="O8"/>
  <c r="P48"/>
  <c r="P20"/>
  <c r="P388"/>
  <c r="P532"/>
  <c r="P364"/>
  <c r="P760"/>
  <c r="P820"/>
  <c r="P856"/>
  <c r="P904"/>
  <c r="P952"/>
  <c r="P736"/>
  <c r="P1072"/>
  <c r="P1132"/>
  <c r="P1024"/>
  <c r="P1204"/>
  <c r="P712"/>
  <c r="P8"/>
  <c r="Q48"/>
  <c r="Q20"/>
  <c r="Q388"/>
  <c r="Q532"/>
  <c r="Q364"/>
  <c r="Q760"/>
  <c r="Q820"/>
  <c r="Q856"/>
  <c r="Q904"/>
  <c r="Q952"/>
  <c r="Q736"/>
  <c r="Q1072"/>
  <c r="Q1132"/>
  <c r="Q1024"/>
  <c r="Q1204"/>
  <c r="Q712"/>
  <c r="Q8"/>
  <c r="S8"/>
  <c r="T8"/>
  <c r="U8"/>
  <c r="W48"/>
  <c r="W20"/>
  <c r="W388"/>
  <c r="W532"/>
  <c r="W364"/>
  <c r="W760"/>
  <c r="W820"/>
  <c r="W856"/>
  <c r="W904"/>
  <c r="W952"/>
  <c r="W736"/>
  <c r="W1072"/>
  <c r="W1132"/>
  <c r="W1024"/>
  <c r="W1204"/>
  <c r="W712"/>
  <c r="W1276"/>
  <c r="W8"/>
  <c r="X48"/>
  <c r="X20"/>
  <c r="X388"/>
  <c r="X532"/>
  <c r="X364"/>
  <c r="X760"/>
  <c r="X820"/>
  <c r="X856"/>
  <c r="X904"/>
  <c r="X952"/>
  <c r="X736"/>
  <c r="X1072"/>
  <c r="X1132"/>
  <c r="X1024"/>
  <c r="X1204"/>
  <c r="X712"/>
  <c r="X1276"/>
  <c r="X8"/>
  <c r="Z48"/>
  <c r="Z20"/>
  <c r="Z532"/>
  <c r="Z364"/>
  <c r="Z760"/>
  <c r="Z856"/>
  <c r="Z904"/>
  <c r="Z952"/>
  <c r="Z736"/>
  <c r="Z1072"/>
  <c r="Z1132"/>
  <c r="Z1024"/>
  <c r="Z1204"/>
  <c r="Z712"/>
  <c r="Z1276"/>
  <c r="Z8"/>
  <c r="AA8"/>
  <c r="AB8"/>
  <c r="H49"/>
  <c r="H21"/>
  <c r="H389"/>
  <c r="H533"/>
  <c r="H365"/>
  <c r="H761"/>
  <c r="H821"/>
  <c r="H857"/>
  <c r="H905"/>
  <c r="H953"/>
  <c r="H737"/>
  <c r="H1073"/>
  <c r="H1133"/>
  <c r="H1025"/>
  <c r="H1205"/>
  <c r="H713"/>
  <c r="H1277"/>
  <c r="H9"/>
  <c r="I49"/>
  <c r="I21"/>
  <c r="I389"/>
  <c r="I533"/>
  <c r="I365"/>
  <c r="I761"/>
  <c r="I821"/>
  <c r="I857"/>
  <c r="I905"/>
  <c r="I953"/>
  <c r="I737"/>
  <c r="I1073"/>
  <c r="I1133"/>
  <c r="I1025"/>
  <c r="I1205"/>
  <c r="I713"/>
  <c r="I1277"/>
  <c r="I9"/>
  <c r="J49"/>
  <c r="J21"/>
  <c r="J389"/>
  <c r="J533"/>
  <c r="J365"/>
  <c r="J761"/>
  <c r="J821"/>
  <c r="J857"/>
  <c r="J905"/>
  <c r="J953"/>
  <c r="J737"/>
  <c r="J1073"/>
  <c r="J1133"/>
  <c r="J1025"/>
  <c r="J1205"/>
  <c r="J713"/>
  <c r="J9"/>
  <c r="K49"/>
  <c r="K21"/>
  <c r="K389"/>
  <c r="K533"/>
  <c r="K365"/>
  <c r="K761"/>
  <c r="K821"/>
  <c r="K857"/>
  <c r="K905"/>
  <c r="K953"/>
  <c r="K737"/>
  <c r="K1073"/>
  <c r="K1133"/>
  <c r="K1025"/>
  <c r="K1205"/>
  <c r="K713"/>
  <c r="K9"/>
  <c r="F49"/>
  <c r="F21"/>
  <c r="F389"/>
  <c r="F533"/>
  <c r="F365"/>
  <c r="F761"/>
  <c r="F821"/>
  <c r="F857"/>
  <c r="F905"/>
  <c r="F953"/>
  <c r="F737"/>
  <c r="F1073"/>
  <c r="F1133"/>
  <c r="F1025"/>
  <c r="F1205"/>
  <c r="F713"/>
  <c r="F1277"/>
  <c r="F9"/>
  <c r="L9"/>
  <c r="M49"/>
  <c r="M21"/>
  <c r="M389"/>
  <c r="M533"/>
  <c r="M365"/>
  <c r="M761"/>
  <c r="M821"/>
  <c r="M857"/>
  <c r="M905"/>
  <c r="M953"/>
  <c r="M737"/>
  <c r="M1073"/>
  <c r="M1133"/>
  <c r="M1025"/>
  <c r="M1205"/>
  <c r="M713"/>
  <c r="M1277"/>
  <c r="M9"/>
  <c r="N49"/>
  <c r="N21"/>
  <c r="N389"/>
  <c r="N533"/>
  <c r="N365"/>
  <c r="N761"/>
  <c r="N857"/>
  <c r="N905"/>
  <c r="N953"/>
  <c r="N737"/>
  <c r="N1073"/>
  <c r="N1133"/>
  <c r="N1025"/>
  <c r="N1205"/>
  <c r="N713"/>
  <c r="N9"/>
  <c r="O49"/>
  <c r="O21"/>
  <c r="O389"/>
  <c r="O533"/>
  <c r="O365"/>
  <c r="O761"/>
  <c r="O821"/>
  <c r="O857"/>
  <c r="O905"/>
  <c r="O953"/>
  <c r="O737"/>
  <c r="O1073"/>
  <c r="O1133"/>
  <c r="O1025"/>
  <c r="O1205"/>
  <c r="O713"/>
  <c r="O9"/>
  <c r="P49"/>
  <c r="P21"/>
  <c r="P389"/>
  <c r="P533"/>
  <c r="P365"/>
  <c r="P761"/>
  <c r="P821"/>
  <c r="P857"/>
  <c r="P905"/>
  <c r="P953"/>
  <c r="P737"/>
  <c r="P1073"/>
  <c r="P1133"/>
  <c r="P1025"/>
  <c r="P1205"/>
  <c r="P713"/>
  <c r="P9"/>
  <c r="Q49"/>
  <c r="Q21"/>
  <c r="Q389"/>
  <c r="Q533"/>
  <c r="Q365"/>
  <c r="Q761"/>
  <c r="Q821"/>
  <c r="Q857"/>
  <c r="Q905"/>
  <c r="Q953"/>
  <c r="Q737"/>
  <c r="Q1073"/>
  <c r="Q1133"/>
  <c r="Q1025"/>
  <c r="Q1205"/>
  <c r="Q713"/>
  <c r="Q9"/>
  <c r="S9"/>
  <c r="T9"/>
  <c r="U9"/>
  <c r="W49"/>
  <c r="W21"/>
  <c r="W389"/>
  <c r="W533"/>
  <c r="W365"/>
  <c r="W761"/>
  <c r="W821"/>
  <c r="W857"/>
  <c r="W905"/>
  <c r="W953"/>
  <c r="W737"/>
  <c r="W1073"/>
  <c r="W1133"/>
  <c r="W1025"/>
  <c r="W1205"/>
  <c r="W713"/>
  <c r="W1277"/>
  <c r="W9"/>
  <c r="X49"/>
  <c r="X21"/>
  <c r="X389"/>
  <c r="X533"/>
  <c r="X365"/>
  <c r="X761"/>
  <c r="X821"/>
  <c r="X857"/>
  <c r="X905"/>
  <c r="X953"/>
  <c r="X737"/>
  <c r="X1073"/>
  <c r="X1133"/>
  <c r="X1025"/>
  <c r="X1205"/>
  <c r="X713"/>
  <c r="X1277"/>
  <c r="X9"/>
  <c r="Z49"/>
  <c r="Z21"/>
  <c r="Z533"/>
  <c r="Z365"/>
  <c r="Z761"/>
  <c r="Z857"/>
  <c r="Z905"/>
  <c r="Z953"/>
  <c r="Z737"/>
  <c r="Z1073"/>
  <c r="Z1133"/>
  <c r="Z1025"/>
  <c r="Z1205"/>
  <c r="Z713"/>
  <c r="Z1277"/>
  <c r="Z9"/>
  <c r="AA9"/>
  <c r="AB9"/>
  <c r="H50"/>
  <c r="H22"/>
  <c r="H390"/>
  <c r="H534"/>
  <c r="H366"/>
  <c r="H762"/>
  <c r="H822"/>
  <c r="H858"/>
  <c r="H906"/>
  <c r="H954"/>
  <c r="H738"/>
  <c r="H1074"/>
  <c r="H1134"/>
  <c r="H1026"/>
  <c r="H1206"/>
  <c r="H714"/>
  <c r="H1278"/>
  <c r="H10"/>
  <c r="I50"/>
  <c r="I22"/>
  <c r="I390"/>
  <c r="I534"/>
  <c r="I366"/>
  <c r="I762"/>
  <c r="I822"/>
  <c r="I858"/>
  <c r="I906"/>
  <c r="I954"/>
  <c r="I738"/>
  <c r="I1074"/>
  <c r="I1134"/>
  <c r="I1026"/>
  <c r="I1206"/>
  <c r="I714"/>
  <c r="I1278"/>
  <c r="I10"/>
  <c r="J50"/>
  <c r="J22"/>
  <c r="J390"/>
  <c r="J534"/>
  <c r="J366"/>
  <c r="J762"/>
  <c r="J822"/>
  <c r="J858"/>
  <c r="J906"/>
  <c r="J954"/>
  <c r="J738"/>
  <c r="J1074"/>
  <c r="J1134"/>
  <c r="J1026"/>
  <c r="J1206"/>
  <c r="J714"/>
  <c r="J10"/>
  <c r="K50"/>
  <c r="K22"/>
  <c r="K390"/>
  <c r="K534"/>
  <c r="K366"/>
  <c r="K762"/>
  <c r="K822"/>
  <c r="K858"/>
  <c r="K906"/>
  <c r="K954"/>
  <c r="K738"/>
  <c r="K1074"/>
  <c r="K1134"/>
  <c r="K1026"/>
  <c r="K1206"/>
  <c r="K714"/>
  <c r="K10"/>
  <c r="F50"/>
  <c r="F22"/>
  <c r="F390"/>
  <c r="F534"/>
  <c r="F366"/>
  <c r="F762"/>
  <c r="F822"/>
  <c r="F858"/>
  <c r="F906"/>
  <c r="F954"/>
  <c r="F738"/>
  <c r="F1074"/>
  <c r="F1134"/>
  <c r="F1026"/>
  <c r="F1206"/>
  <c r="F714"/>
  <c r="F1278"/>
  <c r="F10"/>
  <c r="L10"/>
  <c r="M50"/>
  <c r="M22"/>
  <c r="M390"/>
  <c r="M534"/>
  <c r="M366"/>
  <c r="M762"/>
  <c r="M822"/>
  <c r="M858"/>
  <c r="M906"/>
  <c r="M954"/>
  <c r="M738"/>
  <c r="M1074"/>
  <c r="M1134"/>
  <c r="M1026"/>
  <c r="M1206"/>
  <c r="M714"/>
  <c r="M1278"/>
  <c r="M10"/>
  <c r="N50"/>
  <c r="N22"/>
  <c r="N390"/>
  <c r="N534"/>
  <c r="N366"/>
  <c r="N762"/>
  <c r="N858"/>
  <c r="N906"/>
  <c r="N954"/>
  <c r="N738"/>
  <c r="N1074"/>
  <c r="N1134"/>
  <c r="N1026"/>
  <c r="N1206"/>
  <c r="N714"/>
  <c r="N10"/>
  <c r="O50"/>
  <c r="O22"/>
  <c r="O390"/>
  <c r="O534"/>
  <c r="O366"/>
  <c r="O762"/>
  <c r="O822"/>
  <c r="O858"/>
  <c r="O906"/>
  <c r="O954"/>
  <c r="O738"/>
  <c r="O1074"/>
  <c r="O1134"/>
  <c r="O1026"/>
  <c r="O1206"/>
  <c r="O714"/>
  <c r="O10"/>
  <c r="P50"/>
  <c r="P22"/>
  <c r="P390"/>
  <c r="P534"/>
  <c r="P366"/>
  <c r="P762"/>
  <c r="P822"/>
  <c r="P858"/>
  <c r="P906"/>
  <c r="P954"/>
  <c r="P738"/>
  <c r="P1074"/>
  <c r="P1134"/>
  <c r="P1026"/>
  <c r="P1206"/>
  <c r="P714"/>
  <c r="P10"/>
  <c r="Q50"/>
  <c r="Q22"/>
  <c r="Q390"/>
  <c r="Q534"/>
  <c r="Q366"/>
  <c r="Q762"/>
  <c r="Q822"/>
  <c r="Q858"/>
  <c r="Q906"/>
  <c r="Q954"/>
  <c r="Q738"/>
  <c r="Q1074"/>
  <c r="Q1134"/>
  <c r="Q1026"/>
  <c r="Q1206"/>
  <c r="Q714"/>
  <c r="Q10"/>
  <c r="S10"/>
  <c r="T10"/>
  <c r="U10"/>
  <c r="W50"/>
  <c r="W22"/>
  <c r="W390"/>
  <c r="W534"/>
  <c r="W366"/>
  <c r="W762"/>
  <c r="W822"/>
  <c r="W858"/>
  <c r="W906"/>
  <c r="W954"/>
  <c r="W738"/>
  <c r="W1074"/>
  <c r="W1134"/>
  <c r="W1026"/>
  <c r="W1206"/>
  <c r="W714"/>
  <c r="W1278"/>
  <c r="W10"/>
  <c r="X50"/>
  <c r="X22"/>
  <c r="X390"/>
  <c r="X534"/>
  <c r="X366"/>
  <c r="X762"/>
  <c r="X822"/>
  <c r="X858"/>
  <c r="X906"/>
  <c r="X954"/>
  <c r="X738"/>
  <c r="X1074"/>
  <c r="X1134"/>
  <c r="X1026"/>
  <c r="X1206"/>
  <c r="X714"/>
  <c r="X1278"/>
  <c r="X10"/>
  <c r="Z50"/>
  <c r="Z22"/>
  <c r="Z534"/>
  <c r="Z366"/>
  <c r="Z762"/>
  <c r="Z858"/>
  <c r="Z906"/>
  <c r="Z954"/>
  <c r="Z738"/>
  <c r="Z1074"/>
  <c r="Z1134"/>
  <c r="Z1026"/>
  <c r="Z1206"/>
  <c r="Z714"/>
  <c r="Z1278"/>
  <c r="Z10"/>
  <c r="AA10"/>
  <c r="AB10"/>
  <c r="H51"/>
  <c r="H23"/>
  <c r="H391"/>
  <c r="H535"/>
  <c r="H367"/>
  <c r="H763"/>
  <c r="H823"/>
  <c r="H859"/>
  <c r="H907"/>
  <c r="H955"/>
  <c r="H739"/>
  <c r="H1075"/>
  <c r="H1135"/>
  <c r="H1027"/>
  <c r="H1207"/>
  <c r="H715"/>
  <c r="H1279"/>
  <c r="H11"/>
  <c r="I51"/>
  <c r="I23"/>
  <c r="I391"/>
  <c r="I535"/>
  <c r="I367"/>
  <c r="I763"/>
  <c r="I823"/>
  <c r="I859"/>
  <c r="I907"/>
  <c r="I955"/>
  <c r="I739"/>
  <c r="I1075"/>
  <c r="I1135"/>
  <c r="I1027"/>
  <c r="I1207"/>
  <c r="I715"/>
  <c r="I1279"/>
  <c r="I11"/>
  <c r="J51"/>
  <c r="J23"/>
  <c r="J391"/>
  <c r="J535"/>
  <c r="J367"/>
  <c r="J763"/>
  <c r="J823"/>
  <c r="J859"/>
  <c r="J907"/>
  <c r="J955"/>
  <c r="J739"/>
  <c r="J1075"/>
  <c r="J1135"/>
  <c r="J1027"/>
  <c r="J1207"/>
  <c r="J715"/>
  <c r="J11"/>
  <c r="K51"/>
  <c r="K23"/>
  <c r="K391"/>
  <c r="K535"/>
  <c r="K367"/>
  <c r="K763"/>
  <c r="K823"/>
  <c r="K859"/>
  <c r="K907"/>
  <c r="K955"/>
  <c r="K739"/>
  <c r="K1075"/>
  <c r="K1135"/>
  <c r="K1027"/>
  <c r="K1207"/>
  <c r="K715"/>
  <c r="K11"/>
  <c r="F51"/>
  <c r="F23"/>
  <c r="F391"/>
  <c r="F535"/>
  <c r="F367"/>
  <c r="F763"/>
  <c r="F823"/>
  <c r="F859"/>
  <c r="F907"/>
  <c r="F955"/>
  <c r="F739"/>
  <c r="F1075"/>
  <c r="F1135"/>
  <c r="F1027"/>
  <c r="F1207"/>
  <c r="F715"/>
  <c r="F1279"/>
  <c r="F11"/>
  <c r="L11"/>
  <c r="M51"/>
  <c r="M23"/>
  <c r="M391"/>
  <c r="M535"/>
  <c r="M367"/>
  <c r="M763"/>
  <c r="M823"/>
  <c r="M859"/>
  <c r="M907"/>
  <c r="M955"/>
  <c r="M739"/>
  <c r="M1075"/>
  <c r="M1135"/>
  <c r="M1027"/>
  <c r="M1207"/>
  <c r="M715"/>
  <c r="M1279"/>
  <c r="M11"/>
  <c r="N51"/>
  <c r="N23"/>
  <c r="N391"/>
  <c r="N535"/>
  <c r="N367"/>
  <c r="N763"/>
  <c r="N859"/>
  <c r="N907"/>
  <c r="N955"/>
  <c r="N739"/>
  <c r="N1075"/>
  <c r="N1135"/>
  <c r="N1027"/>
  <c r="N1207"/>
  <c r="N715"/>
  <c r="N11"/>
  <c r="O51"/>
  <c r="O23"/>
  <c r="O391"/>
  <c r="O535"/>
  <c r="O367"/>
  <c r="O763"/>
  <c r="O823"/>
  <c r="O859"/>
  <c r="O907"/>
  <c r="O955"/>
  <c r="O739"/>
  <c r="O1075"/>
  <c r="O1135"/>
  <c r="O1027"/>
  <c r="O1207"/>
  <c r="O715"/>
  <c r="O11"/>
  <c r="P51"/>
  <c r="P23"/>
  <c r="P391"/>
  <c r="P535"/>
  <c r="P367"/>
  <c r="P763"/>
  <c r="P823"/>
  <c r="P859"/>
  <c r="P907"/>
  <c r="P955"/>
  <c r="P739"/>
  <c r="P1075"/>
  <c r="P1135"/>
  <c r="P1027"/>
  <c r="P1207"/>
  <c r="P715"/>
  <c r="P11"/>
  <c r="Q51"/>
  <c r="Q23"/>
  <c r="Q391"/>
  <c r="Q535"/>
  <c r="Q367"/>
  <c r="Q763"/>
  <c r="Q823"/>
  <c r="Q859"/>
  <c r="Q907"/>
  <c r="Q955"/>
  <c r="Q739"/>
  <c r="Q1075"/>
  <c r="Q1135"/>
  <c r="Q1027"/>
  <c r="Q1207"/>
  <c r="Q715"/>
  <c r="Q11"/>
  <c r="S11"/>
  <c r="T11"/>
  <c r="U11"/>
  <c r="W51"/>
  <c r="W23"/>
  <c r="W391"/>
  <c r="W535"/>
  <c r="W367"/>
  <c r="W763"/>
  <c r="W823"/>
  <c r="W859"/>
  <c r="W907"/>
  <c r="W955"/>
  <c r="W739"/>
  <c r="W1075"/>
  <c r="W1135"/>
  <c r="W1027"/>
  <c r="W1207"/>
  <c r="W715"/>
  <c r="W1279"/>
  <c r="W11"/>
  <c r="X51"/>
  <c r="X23"/>
  <c r="X391"/>
  <c r="X535"/>
  <c r="X367"/>
  <c r="X763"/>
  <c r="X823"/>
  <c r="X859"/>
  <c r="X907"/>
  <c r="X955"/>
  <c r="X739"/>
  <c r="X1075"/>
  <c r="X1135"/>
  <c r="X1027"/>
  <c r="X1207"/>
  <c r="X715"/>
  <c r="X1279"/>
  <c r="X11"/>
  <c r="Z51"/>
  <c r="Z23"/>
  <c r="Z535"/>
  <c r="Z367"/>
  <c r="Z763"/>
  <c r="Z859"/>
  <c r="Z907"/>
  <c r="Z955"/>
  <c r="Z739"/>
  <c r="Z1075"/>
  <c r="Z1135"/>
  <c r="Z1027"/>
  <c r="Z1207"/>
  <c r="Z715"/>
  <c r="Z1279"/>
  <c r="Z11"/>
  <c r="AA11"/>
  <c r="AB11"/>
  <c r="H52"/>
  <c r="H24"/>
  <c r="H392"/>
  <c r="H536"/>
  <c r="H368"/>
  <c r="H764"/>
  <c r="H824"/>
  <c r="H860"/>
  <c r="H908"/>
  <c r="H956"/>
  <c r="H740"/>
  <c r="H1076"/>
  <c r="H1136"/>
  <c r="H1028"/>
  <c r="H1208"/>
  <c r="H716"/>
  <c r="H1280"/>
  <c r="H12"/>
  <c r="I52"/>
  <c r="I24"/>
  <c r="I392"/>
  <c r="I536"/>
  <c r="I368"/>
  <c r="I764"/>
  <c r="I824"/>
  <c r="I860"/>
  <c r="I908"/>
  <c r="I956"/>
  <c r="I740"/>
  <c r="I1076"/>
  <c r="I1136"/>
  <c r="I1028"/>
  <c r="I1208"/>
  <c r="I716"/>
  <c r="I1280"/>
  <c r="I12"/>
  <c r="J52"/>
  <c r="J24"/>
  <c r="J392"/>
  <c r="J536"/>
  <c r="J368"/>
  <c r="J764"/>
  <c r="J824"/>
  <c r="J860"/>
  <c r="J908"/>
  <c r="J956"/>
  <c r="J740"/>
  <c r="J1076"/>
  <c r="J1136"/>
  <c r="J1028"/>
  <c r="J1208"/>
  <c r="J716"/>
  <c r="J12"/>
  <c r="K52"/>
  <c r="K24"/>
  <c r="K392"/>
  <c r="K536"/>
  <c r="K368"/>
  <c r="K764"/>
  <c r="K824"/>
  <c r="K860"/>
  <c r="K908"/>
  <c r="K956"/>
  <c r="K740"/>
  <c r="K1076"/>
  <c r="K1136"/>
  <c r="K1028"/>
  <c r="K1208"/>
  <c r="K716"/>
  <c r="K12"/>
  <c r="F52"/>
  <c r="F24"/>
  <c r="F392"/>
  <c r="F536"/>
  <c r="F368"/>
  <c r="F764"/>
  <c r="F824"/>
  <c r="F860"/>
  <c r="F908"/>
  <c r="F956"/>
  <c r="F740"/>
  <c r="F1076"/>
  <c r="F1136"/>
  <c r="F1028"/>
  <c r="F1208"/>
  <c r="F716"/>
  <c r="F1280"/>
  <c r="F12"/>
  <c r="L12"/>
  <c r="M52"/>
  <c r="M24"/>
  <c r="M392"/>
  <c r="M536"/>
  <c r="M368"/>
  <c r="M764"/>
  <c r="M824"/>
  <c r="M860"/>
  <c r="M908"/>
  <c r="M956"/>
  <c r="M740"/>
  <c r="M1076"/>
  <c r="M1136"/>
  <c r="M1028"/>
  <c r="M1208"/>
  <c r="M716"/>
  <c r="M1280"/>
  <c r="M12"/>
  <c r="N52"/>
  <c r="N24"/>
  <c r="N392"/>
  <c r="N536"/>
  <c r="N368"/>
  <c r="N764"/>
  <c r="N860"/>
  <c r="N908"/>
  <c r="N956"/>
  <c r="N740"/>
  <c r="N1076"/>
  <c r="N1136"/>
  <c r="N1028"/>
  <c r="N1208"/>
  <c r="N716"/>
  <c r="N12"/>
  <c r="O52"/>
  <c r="O24"/>
  <c r="O392"/>
  <c r="O536"/>
  <c r="O368"/>
  <c r="O764"/>
  <c r="O824"/>
  <c r="O860"/>
  <c r="O908"/>
  <c r="O956"/>
  <c r="O740"/>
  <c r="O1076"/>
  <c r="O1136"/>
  <c r="O1028"/>
  <c r="O1208"/>
  <c r="O716"/>
  <c r="O12"/>
  <c r="P52"/>
  <c r="P24"/>
  <c r="P392"/>
  <c r="P536"/>
  <c r="P368"/>
  <c r="P764"/>
  <c r="P824"/>
  <c r="P860"/>
  <c r="P908"/>
  <c r="P956"/>
  <c r="P740"/>
  <c r="P1076"/>
  <c r="P1136"/>
  <c r="P1028"/>
  <c r="P1208"/>
  <c r="P716"/>
  <c r="P12"/>
  <c r="Q52"/>
  <c r="Q24"/>
  <c r="Q392"/>
  <c r="Q536"/>
  <c r="Q368"/>
  <c r="Q764"/>
  <c r="Q824"/>
  <c r="Q860"/>
  <c r="Q908"/>
  <c r="Q956"/>
  <c r="Q740"/>
  <c r="Q1076"/>
  <c r="Q1136"/>
  <c r="Q1028"/>
  <c r="Q1208"/>
  <c r="Q716"/>
  <c r="Q12"/>
  <c r="S12"/>
  <c r="T12"/>
  <c r="U12"/>
  <c r="W52"/>
  <c r="W24"/>
  <c r="W392"/>
  <c r="W536"/>
  <c r="W368"/>
  <c r="W764"/>
  <c r="W824"/>
  <c r="W860"/>
  <c r="W908"/>
  <c r="W956"/>
  <c r="W740"/>
  <c r="W1076"/>
  <c r="W1136"/>
  <c r="W1028"/>
  <c r="W1208"/>
  <c r="W716"/>
  <c r="W1280"/>
  <c r="W12"/>
  <c r="X52"/>
  <c r="X24"/>
  <c r="X392"/>
  <c r="X536"/>
  <c r="X368"/>
  <c r="X764"/>
  <c r="X824"/>
  <c r="X860"/>
  <c r="X908"/>
  <c r="X956"/>
  <c r="X740"/>
  <c r="X1076"/>
  <c r="X1136"/>
  <c r="X1028"/>
  <c r="X1208"/>
  <c r="X716"/>
  <c r="X1280"/>
  <c r="X12"/>
  <c r="Z52"/>
  <c r="Z24"/>
  <c r="Z536"/>
  <c r="Z368"/>
  <c r="Z764"/>
  <c r="Z860"/>
  <c r="Z908"/>
  <c r="Z956"/>
  <c r="Z740"/>
  <c r="Z1076"/>
  <c r="Z1136"/>
  <c r="Z1028"/>
  <c r="Z1208"/>
  <c r="Z716"/>
  <c r="Z1280"/>
  <c r="Z12"/>
  <c r="AA12"/>
  <c r="AB12"/>
  <c r="H53"/>
  <c r="H25"/>
  <c r="H393"/>
  <c r="H537"/>
  <c r="H369"/>
  <c r="H765"/>
  <c r="H825"/>
  <c r="H861"/>
  <c r="H909"/>
  <c r="H957"/>
  <c r="H741"/>
  <c r="H1077"/>
  <c r="H1137"/>
  <c r="H1029"/>
  <c r="H1209"/>
  <c r="H717"/>
  <c r="H1281"/>
  <c r="H13"/>
  <c r="I53"/>
  <c r="I25"/>
  <c r="I393"/>
  <c r="I537"/>
  <c r="I369"/>
  <c r="I765"/>
  <c r="I825"/>
  <c r="I861"/>
  <c r="I909"/>
  <c r="I957"/>
  <c r="I741"/>
  <c r="I1077"/>
  <c r="I1137"/>
  <c r="I1029"/>
  <c r="I1209"/>
  <c r="I717"/>
  <c r="I1281"/>
  <c r="I13"/>
  <c r="J53"/>
  <c r="J25"/>
  <c r="J393"/>
  <c r="J537"/>
  <c r="J369"/>
  <c r="J765"/>
  <c r="J825"/>
  <c r="J861"/>
  <c r="J909"/>
  <c r="J957"/>
  <c r="J741"/>
  <c r="J1077"/>
  <c r="J1137"/>
  <c r="J1029"/>
  <c r="J1209"/>
  <c r="J717"/>
  <c r="J13"/>
  <c r="K53"/>
  <c r="K25"/>
  <c r="K393"/>
  <c r="K537"/>
  <c r="K369"/>
  <c r="K765"/>
  <c r="K825"/>
  <c r="K861"/>
  <c r="K909"/>
  <c r="K957"/>
  <c r="K741"/>
  <c r="K1077"/>
  <c r="K1137"/>
  <c r="K1029"/>
  <c r="K1209"/>
  <c r="K717"/>
  <c r="K13"/>
  <c r="F53"/>
  <c r="F25"/>
  <c r="F393"/>
  <c r="F537"/>
  <c r="F369"/>
  <c r="F765"/>
  <c r="F825"/>
  <c r="F861"/>
  <c r="F909"/>
  <c r="F957"/>
  <c r="F741"/>
  <c r="F1077"/>
  <c r="F1137"/>
  <c r="F1029"/>
  <c r="F1209"/>
  <c r="F717"/>
  <c r="F1281"/>
  <c r="F13"/>
  <c r="L13"/>
  <c r="M53"/>
  <c r="M25"/>
  <c r="M393"/>
  <c r="M537"/>
  <c r="M369"/>
  <c r="M765"/>
  <c r="M825"/>
  <c r="M861"/>
  <c r="M909"/>
  <c r="M957"/>
  <c r="M741"/>
  <c r="M1077"/>
  <c r="M1137"/>
  <c r="M1029"/>
  <c r="M1209"/>
  <c r="M717"/>
  <c r="M1281"/>
  <c r="M13"/>
  <c r="N53"/>
  <c r="N25"/>
  <c r="N393"/>
  <c r="N537"/>
  <c r="N369"/>
  <c r="N765"/>
  <c r="N861"/>
  <c r="N909"/>
  <c r="N957"/>
  <c r="N741"/>
  <c r="N1077"/>
  <c r="N1137"/>
  <c r="N1029"/>
  <c r="N1209"/>
  <c r="N717"/>
  <c r="N13"/>
  <c r="O53"/>
  <c r="O25"/>
  <c r="O393"/>
  <c r="O537"/>
  <c r="O369"/>
  <c r="O765"/>
  <c r="O825"/>
  <c r="O861"/>
  <c r="O909"/>
  <c r="O957"/>
  <c r="O741"/>
  <c r="O1077"/>
  <c r="O1137"/>
  <c r="O1029"/>
  <c r="O1209"/>
  <c r="O717"/>
  <c r="O13"/>
  <c r="P53"/>
  <c r="P25"/>
  <c r="P393"/>
  <c r="P537"/>
  <c r="P369"/>
  <c r="P765"/>
  <c r="P825"/>
  <c r="P861"/>
  <c r="P909"/>
  <c r="P957"/>
  <c r="P741"/>
  <c r="P1077"/>
  <c r="P1137"/>
  <c r="P1029"/>
  <c r="P1209"/>
  <c r="P717"/>
  <c r="P13"/>
  <c r="Q53"/>
  <c r="Q25"/>
  <c r="Q393"/>
  <c r="Q537"/>
  <c r="Q369"/>
  <c r="Q765"/>
  <c r="Q825"/>
  <c r="Q861"/>
  <c r="Q909"/>
  <c r="Q957"/>
  <c r="Q741"/>
  <c r="Q1077"/>
  <c r="Q1137"/>
  <c r="Q1029"/>
  <c r="Q1209"/>
  <c r="Q717"/>
  <c r="Q13"/>
  <c r="S13"/>
  <c r="T13"/>
  <c r="U13"/>
  <c r="W53"/>
  <c r="W25"/>
  <c r="W393"/>
  <c r="W537"/>
  <c r="W369"/>
  <c r="W765"/>
  <c r="W825"/>
  <c r="W861"/>
  <c r="W909"/>
  <c r="W957"/>
  <c r="W741"/>
  <c r="W1077"/>
  <c r="W1137"/>
  <c r="W1029"/>
  <c r="W1209"/>
  <c r="W717"/>
  <c r="W1281"/>
  <c r="W13"/>
  <c r="X53"/>
  <c r="X25"/>
  <c r="X393"/>
  <c r="X537"/>
  <c r="X369"/>
  <c r="X765"/>
  <c r="X825"/>
  <c r="X861"/>
  <c r="X909"/>
  <c r="X957"/>
  <c r="X741"/>
  <c r="X1077"/>
  <c r="X1137"/>
  <c r="X1029"/>
  <c r="X1209"/>
  <c r="X717"/>
  <c r="X1281"/>
  <c r="X13"/>
  <c r="Z53"/>
  <c r="Z25"/>
  <c r="Z537"/>
  <c r="Z369"/>
  <c r="Z765"/>
  <c r="Z861"/>
  <c r="Z909"/>
  <c r="Z957"/>
  <c r="Z741"/>
  <c r="Z1077"/>
  <c r="Z1137"/>
  <c r="Z1029"/>
  <c r="Z1209"/>
  <c r="Z717"/>
  <c r="Z1281"/>
  <c r="Z13"/>
  <c r="AA13"/>
  <c r="AB13"/>
  <c r="H54"/>
  <c r="H26"/>
  <c r="H394"/>
  <c r="H538"/>
  <c r="H370"/>
  <c r="H766"/>
  <c r="H826"/>
  <c r="H862"/>
  <c r="H910"/>
  <c r="H958"/>
  <c r="H742"/>
  <c r="H1078"/>
  <c r="H1138"/>
  <c r="H1030"/>
  <c r="H1210"/>
  <c r="H718"/>
  <c r="H1282"/>
  <c r="H14"/>
  <c r="I54"/>
  <c r="I26"/>
  <c r="I394"/>
  <c r="I538"/>
  <c r="I370"/>
  <c r="I766"/>
  <c r="I826"/>
  <c r="I862"/>
  <c r="I910"/>
  <c r="I958"/>
  <c r="I742"/>
  <c r="I1078"/>
  <c r="I1138"/>
  <c r="I1030"/>
  <c r="I1210"/>
  <c r="I718"/>
  <c r="I1282"/>
  <c r="I14"/>
  <c r="J54"/>
  <c r="J26"/>
  <c r="J394"/>
  <c r="J538"/>
  <c r="J370"/>
  <c r="J766"/>
  <c r="J826"/>
  <c r="J862"/>
  <c r="J910"/>
  <c r="J958"/>
  <c r="J742"/>
  <c r="J1078"/>
  <c r="J1138"/>
  <c r="J1030"/>
  <c r="J1210"/>
  <c r="J718"/>
  <c r="J14"/>
  <c r="K54"/>
  <c r="K26"/>
  <c r="K394"/>
  <c r="K538"/>
  <c r="K370"/>
  <c r="K766"/>
  <c r="K826"/>
  <c r="K862"/>
  <c r="K910"/>
  <c r="K958"/>
  <c r="K742"/>
  <c r="K1078"/>
  <c r="K1138"/>
  <c r="K1030"/>
  <c r="K1210"/>
  <c r="K718"/>
  <c r="K14"/>
  <c r="F54"/>
  <c r="F26"/>
  <c r="F394"/>
  <c r="F538"/>
  <c r="F370"/>
  <c r="F766"/>
  <c r="F826"/>
  <c r="F862"/>
  <c r="F910"/>
  <c r="F958"/>
  <c r="F742"/>
  <c r="F1078"/>
  <c r="F1138"/>
  <c r="F1030"/>
  <c r="F1210"/>
  <c r="F718"/>
  <c r="F1282"/>
  <c r="F14"/>
  <c r="L14"/>
  <c r="M54"/>
  <c r="M26"/>
  <c r="M394"/>
  <c r="M538"/>
  <c r="M370"/>
  <c r="M766"/>
  <c r="M826"/>
  <c r="M862"/>
  <c r="M910"/>
  <c r="M958"/>
  <c r="M742"/>
  <c r="M1078"/>
  <c r="M1138"/>
  <c r="M1030"/>
  <c r="M1210"/>
  <c r="M718"/>
  <c r="M1282"/>
  <c r="M14"/>
  <c r="N54"/>
  <c r="N26"/>
  <c r="N394"/>
  <c r="N538"/>
  <c r="N370"/>
  <c r="N766"/>
  <c r="N862"/>
  <c r="N910"/>
  <c r="N958"/>
  <c r="N742"/>
  <c r="N1078"/>
  <c r="N1138"/>
  <c r="N1030"/>
  <c r="N1210"/>
  <c r="N718"/>
  <c r="N14"/>
  <c r="O54"/>
  <c r="O26"/>
  <c r="O394"/>
  <c r="O538"/>
  <c r="O370"/>
  <c r="O766"/>
  <c r="O826"/>
  <c r="O862"/>
  <c r="O910"/>
  <c r="O958"/>
  <c r="O742"/>
  <c r="O1078"/>
  <c r="O1138"/>
  <c r="O1030"/>
  <c r="O1210"/>
  <c r="O718"/>
  <c r="O14"/>
  <c r="P54"/>
  <c r="P26"/>
  <c r="P394"/>
  <c r="P538"/>
  <c r="P370"/>
  <c r="P766"/>
  <c r="P826"/>
  <c r="P862"/>
  <c r="P910"/>
  <c r="P958"/>
  <c r="P742"/>
  <c r="P1078"/>
  <c r="P1138"/>
  <c r="P1030"/>
  <c r="P1210"/>
  <c r="P718"/>
  <c r="P14"/>
  <c r="Q54"/>
  <c r="Q26"/>
  <c r="Q394"/>
  <c r="Q538"/>
  <c r="Q370"/>
  <c r="Q766"/>
  <c r="Q826"/>
  <c r="Q862"/>
  <c r="Q910"/>
  <c r="Q958"/>
  <c r="Q742"/>
  <c r="Q1078"/>
  <c r="Q1138"/>
  <c r="Q1030"/>
  <c r="Q1210"/>
  <c r="Q718"/>
  <c r="Q14"/>
  <c r="S14"/>
  <c r="T14"/>
  <c r="U14"/>
  <c r="W54"/>
  <c r="W26"/>
  <c r="W394"/>
  <c r="W538"/>
  <c r="W370"/>
  <c r="W766"/>
  <c r="W826"/>
  <c r="W862"/>
  <c r="W910"/>
  <c r="W958"/>
  <c r="W742"/>
  <c r="W1078"/>
  <c r="W1138"/>
  <c r="W1030"/>
  <c r="W1210"/>
  <c r="W718"/>
  <c r="W1282"/>
  <c r="W14"/>
  <c r="X54"/>
  <c r="X26"/>
  <c r="X394"/>
  <c r="X538"/>
  <c r="X370"/>
  <c r="X766"/>
  <c r="X826"/>
  <c r="X862"/>
  <c r="X910"/>
  <c r="X958"/>
  <c r="X742"/>
  <c r="X1078"/>
  <c r="X1138"/>
  <c r="X1030"/>
  <c r="X1210"/>
  <c r="X718"/>
  <c r="X1282"/>
  <c r="X14"/>
  <c r="Z54"/>
  <c r="Z26"/>
  <c r="Z538"/>
  <c r="Z370"/>
  <c r="Z766"/>
  <c r="Z862"/>
  <c r="Z910"/>
  <c r="Z958"/>
  <c r="Z742"/>
  <c r="Z1078"/>
  <c r="Z1138"/>
  <c r="Z1030"/>
  <c r="Z1210"/>
  <c r="Z718"/>
  <c r="Z1282"/>
  <c r="Z14"/>
  <c r="AA14"/>
  <c r="AB14"/>
  <c r="H55"/>
  <c r="H27"/>
  <c r="H395"/>
  <c r="H539"/>
  <c r="H371"/>
  <c r="H767"/>
  <c r="H827"/>
  <c r="H863"/>
  <c r="H911"/>
  <c r="H959"/>
  <c r="H743"/>
  <c r="H1079"/>
  <c r="H1139"/>
  <c r="H1031"/>
  <c r="H1211"/>
  <c r="H719"/>
  <c r="H1283"/>
  <c r="H15"/>
  <c r="I55"/>
  <c r="I27"/>
  <c r="I395"/>
  <c r="I539"/>
  <c r="I371"/>
  <c r="I767"/>
  <c r="I827"/>
  <c r="I863"/>
  <c r="I911"/>
  <c r="I959"/>
  <c r="I743"/>
  <c r="I1079"/>
  <c r="I1139"/>
  <c r="I1031"/>
  <c r="I1211"/>
  <c r="I719"/>
  <c r="I1283"/>
  <c r="I15"/>
  <c r="J55"/>
  <c r="J27"/>
  <c r="J395"/>
  <c r="J539"/>
  <c r="J371"/>
  <c r="J767"/>
  <c r="J827"/>
  <c r="J863"/>
  <c r="J911"/>
  <c r="J959"/>
  <c r="J743"/>
  <c r="J1079"/>
  <c r="J1139"/>
  <c r="J1031"/>
  <c r="J1211"/>
  <c r="J719"/>
  <c r="J15"/>
  <c r="K55"/>
  <c r="K27"/>
  <c r="K395"/>
  <c r="K539"/>
  <c r="K371"/>
  <c r="K767"/>
  <c r="K827"/>
  <c r="K863"/>
  <c r="K911"/>
  <c r="K959"/>
  <c r="K743"/>
  <c r="K1079"/>
  <c r="K1139"/>
  <c r="K1031"/>
  <c r="K1211"/>
  <c r="K719"/>
  <c r="K15"/>
  <c r="F55"/>
  <c r="F27"/>
  <c r="F395"/>
  <c r="F539"/>
  <c r="F371"/>
  <c r="F767"/>
  <c r="F827"/>
  <c r="F863"/>
  <c r="F911"/>
  <c r="F959"/>
  <c r="F743"/>
  <c r="F1079"/>
  <c r="F1139"/>
  <c r="F1031"/>
  <c r="F1211"/>
  <c r="F719"/>
  <c r="F1283"/>
  <c r="F15"/>
  <c r="L15"/>
  <c r="M55"/>
  <c r="M27"/>
  <c r="M395"/>
  <c r="M539"/>
  <c r="M371"/>
  <c r="M767"/>
  <c r="M827"/>
  <c r="M863"/>
  <c r="M911"/>
  <c r="M959"/>
  <c r="M743"/>
  <c r="M1079"/>
  <c r="M1139"/>
  <c r="M1031"/>
  <c r="M1211"/>
  <c r="M719"/>
  <c r="M1283"/>
  <c r="M15"/>
  <c r="N55"/>
  <c r="N27"/>
  <c r="N395"/>
  <c r="N539"/>
  <c r="N371"/>
  <c r="N767"/>
  <c r="N863"/>
  <c r="N911"/>
  <c r="N959"/>
  <c r="N743"/>
  <c r="N1079"/>
  <c r="N1139"/>
  <c r="N1031"/>
  <c r="N1211"/>
  <c r="N719"/>
  <c r="N15"/>
  <c r="O55"/>
  <c r="O27"/>
  <c r="O395"/>
  <c r="O539"/>
  <c r="O371"/>
  <c r="O767"/>
  <c r="O827"/>
  <c r="O863"/>
  <c r="O911"/>
  <c r="O959"/>
  <c r="O743"/>
  <c r="O1079"/>
  <c r="O1139"/>
  <c r="O1031"/>
  <c r="O1211"/>
  <c r="O719"/>
  <c r="O15"/>
  <c r="P55"/>
  <c r="P27"/>
  <c r="P395"/>
  <c r="P539"/>
  <c r="P371"/>
  <c r="P767"/>
  <c r="P827"/>
  <c r="P863"/>
  <c r="P911"/>
  <c r="P959"/>
  <c r="P743"/>
  <c r="P1079"/>
  <c r="P1139"/>
  <c r="P1031"/>
  <c r="P1211"/>
  <c r="P719"/>
  <c r="P15"/>
  <c r="Q55"/>
  <c r="Q27"/>
  <c r="Q395"/>
  <c r="Q539"/>
  <c r="Q371"/>
  <c r="Q767"/>
  <c r="Q827"/>
  <c r="Q863"/>
  <c r="Q911"/>
  <c r="Q959"/>
  <c r="Q743"/>
  <c r="Q1079"/>
  <c r="Q1139"/>
  <c r="Q1031"/>
  <c r="Q1211"/>
  <c r="Q719"/>
  <c r="Q15"/>
  <c r="S15"/>
  <c r="T15"/>
  <c r="U15"/>
  <c r="W55"/>
  <c r="W27"/>
  <c r="W395"/>
  <c r="W539"/>
  <c r="W371"/>
  <c r="W767"/>
  <c r="W827"/>
  <c r="W863"/>
  <c r="W911"/>
  <c r="W959"/>
  <c r="W743"/>
  <c r="W1079"/>
  <c r="W1139"/>
  <c r="W1031"/>
  <c r="W1211"/>
  <c r="W719"/>
  <c r="W1283"/>
  <c r="W15"/>
  <c r="X55"/>
  <c r="X27"/>
  <c r="X395"/>
  <c r="X539"/>
  <c r="X371"/>
  <c r="X767"/>
  <c r="X827"/>
  <c r="X863"/>
  <c r="X911"/>
  <c r="X959"/>
  <c r="X743"/>
  <c r="X1079"/>
  <c r="X1139"/>
  <c r="X1031"/>
  <c r="X1211"/>
  <c r="X719"/>
  <c r="X1283"/>
  <c r="X15"/>
  <c r="Z55"/>
  <c r="Z27"/>
  <c r="Z539"/>
  <c r="Z371"/>
  <c r="Z767"/>
  <c r="Z863"/>
  <c r="Z911"/>
  <c r="Z959"/>
  <c r="Z743"/>
  <c r="Z1079"/>
  <c r="Z1139"/>
  <c r="Z1031"/>
  <c r="Z1211"/>
  <c r="Z719"/>
  <c r="Z1283"/>
  <c r="Z15"/>
  <c r="AA15"/>
  <c r="AB15"/>
  <c r="F289"/>
  <c r="F288"/>
  <c r="F273"/>
  <c r="F272"/>
  <c r="F257"/>
  <c r="F256"/>
  <c r="F241"/>
  <c r="F240"/>
  <c r="F225"/>
  <c r="F224"/>
  <c r="F209"/>
  <c r="F208"/>
  <c r="F193"/>
  <c r="F192"/>
  <c r="F177"/>
  <c r="F176"/>
  <c r="F161"/>
  <c r="F160"/>
  <c r="F145"/>
  <c r="F144"/>
  <c r="X289"/>
  <c r="W289"/>
  <c r="X288"/>
  <c r="W288"/>
  <c r="X273"/>
  <c r="W273"/>
  <c r="X272"/>
  <c r="W272"/>
  <c r="X257"/>
  <c r="W257"/>
  <c r="X256"/>
  <c r="W256"/>
  <c r="X241"/>
  <c r="W241"/>
  <c r="X240"/>
  <c r="W240"/>
  <c r="X225"/>
  <c r="W225"/>
  <c r="X224"/>
  <c r="W224"/>
  <c r="X209"/>
  <c r="W209"/>
  <c r="X208"/>
  <c r="W208"/>
  <c r="X193"/>
  <c r="W193"/>
  <c r="X192"/>
  <c r="W192"/>
  <c r="X177"/>
  <c r="W177"/>
  <c r="X176"/>
  <c r="W176"/>
  <c r="X161"/>
  <c r="W161"/>
  <c r="X160"/>
  <c r="W160"/>
  <c r="X145"/>
  <c r="W145"/>
  <c r="X144"/>
  <c r="W144"/>
  <c r="X129"/>
  <c r="W129"/>
  <c r="X128"/>
  <c r="W128"/>
  <c r="X119"/>
  <c r="W119"/>
  <c r="X117"/>
  <c r="W117"/>
  <c r="X116"/>
  <c r="W116"/>
  <c r="X115"/>
  <c r="W115"/>
  <c r="AA1319"/>
  <c r="AB1319"/>
  <c r="U1319"/>
  <c r="T1319"/>
  <c r="S1319"/>
  <c r="L1319"/>
  <c r="AA1318"/>
  <c r="AB1318"/>
  <c r="U1318"/>
  <c r="T1318"/>
  <c r="S1318"/>
  <c r="L1318"/>
  <c r="AA1317"/>
  <c r="AB1317"/>
  <c r="U1317"/>
  <c r="T1317"/>
  <c r="S1317"/>
  <c r="L1317"/>
  <c r="AA1316"/>
  <c r="AB1316"/>
  <c r="U1316"/>
  <c r="T1316"/>
  <c r="S1316"/>
  <c r="L1316"/>
  <c r="AA1315"/>
  <c r="AB1315"/>
  <c r="U1315"/>
  <c r="T1315"/>
  <c r="S1315"/>
  <c r="L1315"/>
  <c r="AA1314"/>
  <c r="AB1314"/>
  <c r="U1314"/>
  <c r="T1314"/>
  <c r="S1314"/>
  <c r="L1314"/>
  <c r="AA1313"/>
  <c r="AB1313"/>
  <c r="U1313"/>
  <c r="T1313"/>
  <c r="S1313"/>
  <c r="L1313"/>
  <c r="AA1312"/>
  <c r="AB1312"/>
  <c r="U1312"/>
  <c r="T1312"/>
  <c r="S1312"/>
  <c r="L1312"/>
  <c r="AA1311"/>
  <c r="AB1311"/>
  <c r="U1311"/>
  <c r="T1311"/>
  <c r="S1311"/>
  <c r="L1311"/>
  <c r="AA1310"/>
  <c r="AB1310"/>
  <c r="U1310"/>
  <c r="T1310"/>
  <c r="S1310"/>
  <c r="L1310"/>
  <c r="AA1309"/>
  <c r="AB1309"/>
  <c r="U1309"/>
  <c r="T1309"/>
  <c r="S1309"/>
  <c r="L1309"/>
  <c r="AA1308"/>
  <c r="AB1308"/>
  <c r="U1308"/>
  <c r="T1308"/>
  <c r="S1308"/>
  <c r="L1308"/>
  <c r="AA1307"/>
  <c r="AB1307"/>
  <c r="U1307"/>
  <c r="T1307"/>
  <c r="S1307"/>
  <c r="L1307"/>
  <c r="AA1306"/>
  <c r="AB1306"/>
  <c r="U1306"/>
  <c r="T1306"/>
  <c r="S1306"/>
  <c r="L1306"/>
  <c r="AA1305"/>
  <c r="AB1305"/>
  <c r="U1305"/>
  <c r="T1305"/>
  <c r="S1305"/>
  <c r="L1305"/>
  <c r="AA1304"/>
  <c r="AB1304"/>
  <c r="U1304"/>
  <c r="T1304"/>
  <c r="S1304"/>
  <c r="L1304"/>
  <c r="AA1303"/>
  <c r="AB1303"/>
  <c r="U1303"/>
  <c r="T1303"/>
  <c r="S1303"/>
  <c r="L1303"/>
  <c r="AA1302"/>
  <c r="AB1302"/>
  <c r="U1302"/>
  <c r="T1302"/>
  <c r="S1302"/>
  <c r="L1302"/>
  <c r="AA1301"/>
  <c r="AB1301"/>
  <c r="U1301"/>
  <c r="T1301"/>
  <c r="S1301"/>
  <c r="L1301"/>
  <c r="AA1300"/>
  <c r="AB1300"/>
  <c r="U1300"/>
  <c r="T1300"/>
  <c r="S1300"/>
  <c r="L1300"/>
  <c r="AA1299"/>
  <c r="AB1299"/>
  <c r="U1299"/>
  <c r="T1299"/>
  <c r="S1299"/>
  <c r="L1299"/>
  <c r="AA1298"/>
  <c r="AB1298"/>
  <c r="U1298"/>
  <c r="T1298"/>
  <c r="S1298"/>
  <c r="L1298"/>
  <c r="AA1297"/>
  <c r="AB1297"/>
  <c r="U1297"/>
  <c r="T1297"/>
  <c r="S1297"/>
  <c r="L1297"/>
  <c r="AA1296"/>
  <c r="AB1296"/>
  <c r="U1296"/>
  <c r="T1296"/>
  <c r="S1296"/>
  <c r="L1296"/>
  <c r="AA1295"/>
  <c r="AB1295"/>
  <c r="U1295"/>
  <c r="T1295"/>
  <c r="S1295"/>
  <c r="L1295"/>
  <c r="AA1294"/>
  <c r="AB1294"/>
  <c r="U1294"/>
  <c r="T1294"/>
  <c r="S1294"/>
  <c r="L1294"/>
  <c r="AA1293"/>
  <c r="AB1293"/>
  <c r="U1293"/>
  <c r="T1293"/>
  <c r="S1293"/>
  <c r="L1293"/>
  <c r="AA1292"/>
  <c r="AB1292"/>
  <c r="U1292"/>
  <c r="T1292"/>
  <c r="S1292"/>
  <c r="L1292"/>
  <c r="AA1291"/>
  <c r="AB1291"/>
  <c r="U1291"/>
  <c r="T1291"/>
  <c r="S1291"/>
  <c r="L1291"/>
  <c r="AA1290"/>
  <c r="AB1290"/>
  <c r="U1290"/>
  <c r="T1290"/>
  <c r="S1290"/>
  <c r="L1290"/>
  <c r="AA1289"/>
  <c r="AB1289"/>
  <c r="U1289"/>
  <c r="T1289"/>
  <c r="S1289"/>
  <c r="L1289"/>
  <c r="AA1288"/>
  <c r="AB1288"/>
  <c r="U1288"/>
  <c r="T1288"/>
  <c r="S1288"/>
  <c r="L1288"/>
  <c r="AA1287"/>
  <c r="AB1287"/>
  <c r="U1287"/>
  <c r="T1287"/>
  <c r="S1287"/>
  <c r="L1287"/>
  <c r="AA1286"/>
  <c r="AB1286"/>
  <c r="U1286"/>
  <c r="T1286"/>
  <c r="S1286"/>
  <c r="L1286"/>
  <c r="AA1285"/>
  <c r="AB1285"/>
  <c r="U1285"/>
  <c r="T1285"/>
  <c r="S1285"/>
  <c r="L1285"/>
  <c r="AA1284"/>
  <c r="AB1284"/>
  <c r="U1284"/>
  <c r="T1284"/>
  <c r="S1284"/>
  <c r="L1284"/>
  <c r="AA1283"/>
  <c r="AB1283"/>
  <c r="U1283"/>
  <c r="T1283"/>
  <c r="S1283"/>
  <c r="L1283"/>
  <c r="AA1282"/>
  <c r="AB1282"/>
  <c r="U1282"/>
  <c r="T1282"/>
  <c r="S1282"/>
  <c r="L1282"/>
  <c r="AA1281"/>
  <c r="AB1281"/>
  <c r="U1281"/>
  <c r="T1281"/>
  <c r="S1281"/>
  <c r="L1281"/>
  <c r="AA1280"/>
  <c r="AB1280"/>
  <c r="U1280"/>
  <c r="T1280"/>
  <c r="S1280"/>
  <c r="L1280"/>
  <c r="AA1279"/>
  <c r="AB1279"/>
  <c r="U1279"/>
  <c r="T1279"/>
  <c r="S1279"/>
  <c r="L1279"/>
  <c r="AA1278"/>
  <c r="AB1278"/>
  <c r="U1278"/>
  <c r="T1278"/>
  <c r="S1278"/>
  <c r="L1278"/>
  <c r="AA1277"/>
  <c r="AB1277"/>
  <c r="U1277"/>
  <c r="T1277"/>
  <c r="S1277"/>
  <c r="L1277"/>
  <c r="AA1276"/>
  <c r="AB1276"/>
  <c r="U1276"/>
  <c r="T1276"/>
  <c r="S1276"/>
  <c r="L1276"/>
  <c r="AA1275"/>
  <c r="AB1275"/>
  <c r="U1275"/>
  <c r="T1275"/>
  <c r="S1275"/>
  <c r="L1275"/>
  <c r="AA1274"/>
  <c r="AB1274"/>
  <c r="U1274"/>
  <c r="T1274"/>
  <c r="S1274"/>
  <c r="L1274"/>
  <c r="AA1273"/>
  <c r="AB1273"/>
  <c r="U1273"/>
  <c r="T1273"/>
  <c r="S1273"/>
  <c r="L1273"/>
  <c r="D1273"/>
  <c r="AA1272"/>
  <c r="AB1272"/>
  <c r="U1272"/>
  <c r="T1272"/>
  <c r="S1272"/>
  <c r="L1272"/>
  <c r="D1272"/>
  <c r="AA1271"/>
  <c r="AB1271"/>
  <c r="U1271"/>
  <c r="T1271"/>
  <c r="S1271"/>
  <c r="L1271"/>
  <c r="AA1270"/>
  <c r="AB1270"/>
  <c r="U1270"/>
  <c r="T1270"/>
  <c r="S1270"/>
  <c r="L1270"/>
  <c r="AA1269"/>
  <c r="AB1269"/>
  <c r="U1269"/>
  <c r="T1269"/>
  <c r="S1269"/>
  <c r="L1269"/>
  <c r="AA1268"/>
  <c r="AB1268"/>
  <c r="U1268"/>
  <c r="T1268"/>
  <c r="S1268"/>
  <c r="L1268"/>
  <c r="AA1267"/>
  <c r="AB1267"/>
  <c r="U1267"/>
  <c r="T1267"/>
  <c r="S1267"/>
  <c r="L1267"/>
  <c r="AA1266"/>
  <c r="AB1266"/>
  <c r="U1266"/>
  <c r="T1266"/>
  <c r="S1266"/>
  <c r="L1266"/>
  <c r="AA1265"/>
  <c r="AB1265"/>
  <c r="U1265"/>
  <c r="T1265"/>
  <c r="S1265"/>
  <c r="L1265"/>
  <c r="AA1264"/>
  <c r="AB1264"/>
  <c r="U1264"/>
  <c r="T1264"/>
  <c r="S1264"/>
  <c r="L1264"/>
  <c r="AA1263"/>
  <c r="AB1263"/>
  <c r="U1263"/>
  <c r="T1263"/>
  <c r="S1263"/>
  <c r="L1263"/>
  <c r="AA1262"/>
  <c r="AB1262"/>
  <c r="U1262"/>
  <c r="T1262"/>
  <c r="S1262"/>
  <c r="L1262"/>
  <c r="AA1261"/>
  <c r="AB1261"/>
  <c r="U1261"/>
  <c r="T1261"/>
  <c r="S1261"/>
  <c r="L1261"/>
  <c r="D1261"/>
  <c r="AA1260"/>
  <c r="AB1260"/>
  <c r="U1260"/>
  <c r="T1260"/>
  <c r="S1260"/>
  <c r="L1260"/>
  <c r="D1260"/>
  <c r="AA1259"/>
  <c r="AB1259"/>
  <c r="U1259"/>
  <c r="T1259"/>
  <c r="S1259"/>
  <c r="L1259"/>
  <c r="AA1258"/>
  <c r="AB1258"/>
  <c r="U1258"/>
  <c r="T1258"/>
  <c r="S1258"/>
  <c r="L1258"/>
  <c r="AA1257"/>
  <c r="AB1257"/>
  <c r="U1257"/>
  <c r="T1257"/>
  <c r="S1257"/>
  <c r="L1257"/>
  <c r="AA1256"/>
  <c r="AB1256"/>
  <c r="U1256"/>
  <c r="T1256"/>
  <c r="S1256"/>
  <c r="L1256"/>
  <c r="AA1255"/>
  <c r="AB1255"/>
  <c r="U1255"/>
  <c r="T1255"/>
  <c r="S1255"/>
  <c r="L1255"/>
  <c r="AA1254"/>
  <c r="AB1254"/>
  <c r="U1254"/>
  <c r="T1254"/>
  <c r="S1254"/>
  <c r="L1254"/>
  <c r="AA1253"/>
  <c r="AB1253"/>
  <c r="U1253"/>
  <c r="T1253"/>
  <c r="S1253"/>
  <c r="L1253"/>
  <c r="AA1252"/>
  <c r="AB1252"/>
  <c r="U1252"/>
  <c r="T1252"/>
  <c r="S1252"/>
  <c r="L1252"/>
  <c r="AA1251"/>
  <c r="AB1251"/>
  <c r="U1251"/>
  <c r="T1251"/>
  <c r="S1251"/>
  <c r="L1251"/>
  <c r="AA1250"/>
  <c r="AB1250"/>
  <c r="U1250"/>
  <c r="T1250"/>
  <c r="S1250"/>
  <c r="L1250"/>
  <c r="AA1249"/>
  <c r="AB1249"/>
  <c r="U1249"/>
  <c r="T1249"/>
  <c r="S1249"/>
  <c r="L1249"/>
  <c r="D1249"/>
  <c r="AA1248"/>
  <c r="AB1248"/>
  <c r="U1248"/>
  <c r="T1248"/>
  <c r="S1248"/>
  <c r="L1248"/>
  <c r="D1248"/>
  <c r="AA1247"/>
  <c r="AB1247"/>
  <c r="U1247"/>
  <c r="T1247"/>
  <c r="S1247"/>
  <c r="L1247"/>
  <c r="AA1246"/>
  <c r="AB1246"/>
  <c r="U1246"/>
  <c r="T1246"/>
  <c r="S1246"/>
  <c r="L1246"/>
  <c r="AA1245"/>
  <c r="AB1245"/>
  <c r="U1245"/>
  <c r="T1245"/>
  <c r="S1245"/>
  <c r="L1245"/>
  <c r="AA1244"/>
  <c r="AB1244"/>
  <c r="U1244"/>
  <c r="T1244"/>
  <c r="S1244"/>
  <c r="L1244"/>
  <c r="AA1243"/>
  <c r="AB1243"/>
  <c r="U1243"/>
  <c r="T1243"/>
  <c r="S1243"/>
  <c r="L1243"/>
  <c r="AA1242"/>
  <c r="AB1242"/>
  <c r="U1242"/>
  <c r="T1242"/>
  <c r="S1242"/>
  <c r="L1242"/>
  <c r="AA1241"/>
  <c r="AB1241"/>
  <c r="U1241"/>
  <c r="T1241"/>
  <c r="S1241"/>
  <c r="L1241"/>
  <c r="AA1240"/>
  <c r="AB1240"/>
  <c r="U1240"/>
  <c r="T1240"/>
  <c r="S1240"/>
  <c r="L1240"/>
  <c r="AA1239"/>
  <c r="AB1239"/>
  <c r="U1239"/>
  <c r="T1239"/>
  <c r="S1239"/>
  <c r="L1239"/>
  <c r="AA1238"/>
  <c r="AB1238"/>
  <c r="U1238"/>
  <c r="T1238"/>
  <c r="S1238"/>
  <c r="L1238"/>
  <c r="AA1237"/>
  <c r="AB1237"/>
  <c r="U1237"/>
  <c r="T1237"/>
  <c r="S1237"/>
  <c r="L1237"/>
  <c r="D1237"/>
  <c r="AA1236"/>
  <c r="AB1236"/>
  <c r="U1236"/>
  <c r="T1236"/>
  <c r="S1236"/>
  <c r="L1236"/>
  <c r="D1236"/>
  <c r="AA1235"/>
  <c r="AB1235"/>
  <c r="U1235"/>
  <c r="T1235"/>
  <c r="S1235"/>
  <c r="L1235"/>
  <c r="AA1234"/>
  <c r="AB1234"/>
  <c r="U1234"/>
  <c r="T1234"/>
  <c r="S1234"/>
  <c r="L1234"/>
  <c r="AA1233"/>
  <c r="AB1233"/>
  <c r="U1233"/>
  <c r="T1233"/>
  <c r="S1233"/>
  <c r="L1233"/>
  <c r="AA1232"/>
  <c r="AB1232"/>
  <c r="U1232"/>
  <c r="T1232"/>
  <c r="S1232"/>
  <c r="L1232"/>
  <c r="AA1231"/>
  <c r="AB1231"/>
  <c r="U1231"/>
  <c r="T1231"/>
  <c r="S1231"/>
  <c r="L1231"/>
  <c r="AA1230"/>
  <c r="AB1230"/>
  <c r="U1230"/>
  <c r="T1230"/>
  <c r="S1230"/>
  <c r="L1230"/>
  <c r="AA1229"/>
  <c r="AB1229"/>
  <c r="U1229"/>
  <c r="T1229"/>
  <c r="S1229"/>
  <c r="L1229"/>
  <c r="AA1228"/>
  <c r="AB1228"/>
  <c r="U1228"/>
  <c r="T1228"/>
  <c r="S1228"/>
  <c r="L1228"/>
  <c r="AA1227"/>
  <c r="AB1227"/>
  <c r="U1227"/>
  <c r="T1227"/>
  <c r="S1227"/>
  <c r="L1227"/>
  <c r="AA1226"/>
  <c r="AB1226"/>
  <c r="U1226"/>
  <c r="T1226"/>
  <c r="S1226"/>
  <c r="L1226"/>
  <c r="AA1225"/>
  <c r="AB1225"/>
  <c r="U1225"/>
  <c r="T1225"/>
  <c r="S1225"/>
  <c r="L1225"/>
  <c r="D1225"/>
  <c r="AA1224"/>
  <c r="AB1224"/>
  <c r="U1224"/>
  <c r="T1224"/>
  <c r="S1224"/>
  <c r="L1224"/>
  <c r="D1224"/>
  <c r="AA1223"/>
  <c r="AB1223"/>
  <c r="U1223"/>
  <c r="T1223"/>
  <c r="S1223"/>
  <c r="L1223"/>
  <c r="AA1222"/>
  <c r="AB1222"/>
  <c r="U1222"/>
  <c r="T1222"/>
  <c r="S1222"/>
  <c r="L1222"/>
  <c r="AA1221"/>
  <c r="AB1221"/>
  <c r="U1221"/>
  <c r="T1221"/>
  <c r="S1221"/>
  <c r="L1221"/>
  <c r="AA1220"/>
  <c r="AB1220"/>
  <c r="U1220"/>
  <c r="T1220"/>
  <c r="S1220"/>
  <c r="L1220"/>
  <c r="AA1219"/>
  <c r="AB1219"/>
  <c r="U1219"/>
  <c r="T1219"/>
  <c r="S1219"/>
  <c r="L1219"/>
  <c r="AA1218"/>
  <c r="AB1218"/>
  <c r="U1218"/>
  <c r="T1218"/>
  <c r="S1218"/>
  <c r="L1218"/>
  <c r="AA1217"/>
  <c r="AB1217"/>
  <c r="U1217"/>
  <c r="T1217"/>
  <c r="S1217"/>
  <c r="L1217"/>
  <c r="AA1216"/>
  <c r="AB1216"/>
  <c r="U1216"/>
  <c r="T1216"/>
  <c r="S1216"/>
  <c r="L1216"/>
  <c r="AA1215"/>
  <c r="AB1215"/>
  <c r="U1215"/>
  <c r="T1215"/>
  <c r="S1215"/>
  <c r="L1215"/>
  <c r="AA1214"/>
  <c r="AB1214"/>
  <c r="U1214"/>
  <c r="T1214"/>
  <c r="S1214"/>
  <c r="L1214"/>
  <c r="AA1213"/>
  <c r="AB1213"/>
  <c r="U1213"/>
  <c r="T1213"/>
  <c r="S1213"/>
  <c r="L1213"/>
  <c r="D1213"/>
  <c r="AA1212"/>
  <c r="AB1212"/>
  <c r="U1212"/>
  <c r="T1212"/>
  <c r="S1212"/>
  <c r="L1212"/>
  <c r="D1212"/>
  <c r="AA1211"/>
  <c r="AB1211"/>
  <c r="U1211"/>
  <c r="T1211"/>
  <c r="S1211"/>
  <c r="L1211"/>
  <c r="D1211"/>
  <c r="AA1210"/>
  <c r="AB1210"/>
  <c r="U1210"/>
  <c r="T1210"/>
  <c r="S1210"/>
  <c r="L1210"/>
  <c r="D1210"/>
  <c r="AA1209"/>
  <c r="AB1209"/>
  <c r="U1209"/>
  <c r="T1209"/>
  <c r="S1209"/>
  <c r="L1209"/>
  <c r="D1209"/>
  <c r="AA1208"/>
  <c r="AB1208"/>
  <c r="U1208"/>
  <c r="T1208"/>
  <c r="S1208"/>
  <c r="L1208"/>
  <c r="D1208"/>
  <c r="AA1207"/>
  <c r="AB1207"/>
  <c r="U1207"/>
  <c r="T1207"/>
  <c r="S1207"/>
  <c r="L1207"/>
  <c r="D1207"/>
  <c r="AA1206"/>
  <c r="AB1206"/>
  <c r="U1206"/>
  <c r="T1206"/>
  <c r="S1206"/>
  <c r="L1206"/>
  <c r="D1206"/>
  <c r="AA1205"/>
  <c r="AB1205"/>
  <c r="U1205"/>
  <c r="T1205"/>
  <c r="S1205"/>
  <c r="L1205"/>
  <c r="D1205"/>
  <c r="AA1204"/>
  <c r="AB1204"/>
  <c r="U1204"/>
  <c r="T1204"/>
  <c r="S1204"/>
  <c r="L1204"/>
  <c r="D1204"/>
  <c r="AA1203"/>
  <c r="AB1203"/>
  <c r="U1203"/>
  <c r="T1203"/>
  <c r="S1203"/>
  <c r="L1203"/>
  <c r="D1203"/>
  <c r="AA1202"/>
  <c r="AB1202"/>
  <c r="U1202"/>
  <c r="T1202"/>
  <c r="S1202"/>
  <c r="L1202"/>
  <c r="D1202"/>
  <c r="AA1201"/>
  <c r="AB1201"/>
  <c r="U1201"/>
  <c r="T1201"/>
  <c r="S1201"/>
  <c r="L1201"/>
  <c r="D1201"/>
  <c r="AA1200"/>
  <c r="AB1200"/>
  <c r="U1200"/>
  <c r="T1200"/>
  <c r="S1200"/>
  <c r="L1200"/>
  <c r="D1200"/>
  <c r="AA1199"/>
  <c r="AB1199"/>
  <c r="U1199"/>
  <c r="T1199"/>
  <c r="S1199"/>
  <c r="L1199"/>
  <c r="AA1198"/>
  <c r="AB1198"/>
  <c r="U1198"/>
  <c r="T1198"/>
  <c r="S1198"/>
  <c r="L1198"/>
  <c r="AA1197"/>
  <c r="AB1197"/>
  <c r="U1197"/>
  <c r="T1197"/>
  <c r="S1197"/>
  <c r="L1197"/>
  <c r="AA1196"/>
  <c r="AB1196"/>
  <c r="U1196"/>
  <c r="T1196"/>
  <c r="S1196"/>
  <c r="L1196"/>
  <c r="AA1195"/>
  <c r="AB1195"/>
  <c r="U1195"/>
  <c r="T1195"/>
  <c r="S1195"/>
  <c r="L1195"/>
  <c r="AA1194"/>
  <c r="AB1194"/>
  <c r="U1194"/>
  <c r="T1194"/>
  <c r="S1194"/>
  <c r="L1194"/>
  <c r="AA1193"/>
  <c r="AB1193"/>
  <c r="U1193"/>
  <c r="T1193"/>
  <c r="S1193"/>
  <c r="L1193"/>
  <c r="AA1192"/>
  <c r="AB1192"/>
  <c r="U1192"/>
  <c r="T1192"/>
  <c r="S1192"/>
  <c r="L1192"/>
  <c r="AA1191"/>
  <c r="AB1191"/>
  <c r="U1191"/>
  <c r="T1191"/>
  <c r="S1191"/>
  <c r="L1191"/>
  <c r="AA1190"/>
  <c r="AB1190"/>
  <c r="U1190"/>
  <c r="T1190"/>
  <c r="S1190"/>
  <c r="L1190"/>
  <c r="AA1189"/>
  <c r="AB1189"/>
  <c r="U1189"/>
  <c r="T1189"/>
  <c r="S1189"/>
  <c r="L1189"/>
  <c r="D1189"/>
  <c r="AA1188"/>
  <c r="AB1188"/>
  <c r="U1188"/>
  <c r="T1188"/>
  <c r="S1188"/>
  <c r="L1188"/>
  <c r="D1188"/>
  <c r="AA1187"/>
  <c r="AB1187"/>
  <c r="U1187"/>
  <c r="T1187"/>
  <c r="S1187"/>
  <c r="L1187"/>
  <c r="AA1186"/>
  <c r="AB1186"/>
  <c r="U1186"/>
  <c r="T1186"/>
  <c r="S1186"/>
  <c r="L1186"/>
  <c r="AA1185"/>
  <c r="AB1185"/>
  <c r="U1185"/>
  <c r="T1185"/>
  <c r="S1185"/>
  <c r="L1185"/>
  <c r="AA1184"/>
  <c r="AB1184"/>
  <c r="U1184"/>
  <c r="T1184"/>
  <c r="S1184"/>
  <c r="L1184"/>
  <c r="AA1183"/>
  <c r="AB1183"/>
  <c r="U1183"/>
  <c r="T1183"/>
  <c r="S1183"/>
  <c r="L1183"/>
  <c r="AA1182"/>
  <c r="AB1182"/>
  <c r="U1182"/>
  <c r="T1182"/>
  <c r="S1182"/>
  <c r="L1182"/>
  <c r="AA1181"/>
  <c r="AB1181"/>
  <c r="U1181"/>
  <c r="T1181"/>
  <c r="S1181"/>
  <c r="L1181"/>
  <c r="AA1180"/>
  <c r="AB1180"/>
  <c r="U1180"/>
  <c r="T1180"/>
  <c r="S1180"/>
  <c r="L1180"/>
  <c r="AA1179"/>
  <c r="AB1179"/>
  <c r="U1179"/>
  <c r="T1179"/>
  <c r="S1179"/>
  <c r="L1179"/>
  <c r="AA1178"/>
  <c r="AB1178"/>
  <c r="U1178"/>
  <c r="T1178"/>
  <c r="S1178"/>
  <c r="L1178"/>
  <c r="AA1177"/>
  <c r="AB1177"/>
  <c r="U1177"/>
  <c r="T1177"/>
  <c r="S1177"/>
  <c r="L1177"/>
  <c r="D1177"/>
  <c r="AA1176"/>
  <c r="AB1176"/>
  <c r="U1176"/>
  <c r="T1176"/>
  <c r="S1176"/>
  <c r="L1176"/>
  <c r="D1176"/>
  <c r="AA1175"/>
  <c r="AB1175"/>
  <c r="U1175"/>
  <c r="T1175"/>
  <c r="S1175"/>
  <c r="L1175"/>
  <c r="AA1174"/>
  <c r="AB1174"/>
  <c r="U1174"/>
  <c r="T1174"/>
  <c r="S1174"/>
  <c r="L1174"/>
  <c r="AA1173"/>
  <c r="AB1173"/>
  <c r="U1173"/>
  <c r="T1173"/>
  <c r="S1173"/>
  <c r="L1173"/>
  <c r="AA1172"/>
  <c r="AB1172"/>
  <c r="U1172"/>
  <c r="T1172"/>
  <c r="S1172"/>
  <c r="L1172"/>
  <c r="AA1171"/>
  <c r="AB1171"/>
  <c r="U1171"/>
  <c r="T1171"/>
  <c r="S1171"/>
  <c r="L1171"/>
  <c r="AA1170"/>
  <c r="AB1170"/>
  <c r="U1170"/>
  <c r="T1170"/>
  <c r="S1170"/>
  <c r="L1170"/>
  <c r="AA1169"/>
  <c r="AB1169"/>
  <c r="U1169"/>
  <c r="T1169"/>
  <c r="S1169"/>
  <c r="L1169"/>
  <c r="AA1168"/>
  <c r="AB1168"/>
  <c r="U1168"/>
  <c r="T1168"/>
  <c r="S1168"/>
  <c r="L1168"/>
  <c r="AA1167"/>
  <c r="AB1167"/>
  <c r="U1167"/>
  <c r="T1167"/>
  <c r="S1167"/>
  <c r="L1167"/>
  <c r="AA1166"/>
  <c r="AB1166"/>
  <c r="U1166"/>
  <c r="T1166"/>
  <c r="S1166"/>
  <c r="L1166"/>
  <c r="AA1165"/>
  <c r="AB1165"/>
  <c r="U1165"/>
  <c r="T1165"/>
  <c r="S1165"/>
  <c r="L1165"/>
  <c r="D1165"/>
  <c r="AA1164"/>
  <c r="AB1164"/>
  <c r="U1164"/>
  <c r="T1164"/>
  <c r="S1164"/>
  <c r="L1164"/>
  <c r="D1164"/>
  <c r="AA1163"/>
  <c r="AB1163"/>
  <c r="U1163"/>
  <c r="T1163"/>
  <c r="S1163"/>
  <c r="L1163"/>
  <c r="AA1162"/>
  <c r="AB1162"/>
  <c r="U1162"/>
  <c r="T1162"/>
  <c r="S1162"/>
  <c r="L1162"/>
  <c r="AA1161"/>
  <c r="AB1161"/>
  <c r="U1161"/>
  <c r="T1161"/>
  <c r="S1161"/>
  <c r="L1161"/>
  <c r="AA1160"/>
  <c r="AB1160"/>
  <c r="U1160"/>
  <c r="T1160"/>
  <c r="S1160"/>
  <c r="L1160"/>
  <c r="AA1159"/>
  <c r="AB1159"/>
  <c r="U1159"/>
  <c r="T1159"/>
  <c r="S1159"/>
  <c r="L1159"/>
  <c r="AA1158"/>
  <c r="AB1158"/>
  <c r="U1158"/>
  <c r="T1158"/>
  <c r="S1158"/>
  <c r="L1158"/>
  <c r="AA1157"/>
  <c r="AB1157"/>
  <c r="U1157"/>
  <c r="T1157"/>
  <c r="S1157"/>
  <c r="L1157"/>
  <c r="AA1156"/>
  <c r="AB1156"/>
  <c r="U1156"/>
  <c r="T1156"/>
  <c r="S1156"/>
  <c r="L1156"/>
  <c r="AA1155"/>
  <c r="AB1155"/>
  <c r="U1155"/>
  <c r="T1155"/>
  <c r="S1155"/>
  <c r="L1155"/>
  <c r="AA1154"/>
  <c r="AB1154"/>
  <c r="U1154"/>
  <c r="T1154"/>
  <c r="S1154"/>
  <c r="L1154"/>
  <c r="AA1153"/>
  <c r="AB1153"/>
  <c r="U1153"/>
  <c r="T1153"/>
  <c r="S1153"/>
  <c r="L1153"/>
  <c r="D1153"/>
  <c r="AA1152"/>
  <c r="AB1152"/>
  <c r="U1152"/>
  <c r="T1152"/>
  <c r="S1152"/>
  <c r="L1152"/>
  <c r="D1152"/>
  <c r="AA1151"/>
  <c r="AB1151"/>
  <c r="U1151"/>
  <c r="T1151"/>
  <c r="S1151"/>
  <c r="L1151"/>
  <c r="AA1150"/>
  <c r="AB1150"/>
  <c r="U1150"/>
  <c r="T1150"/>
  <c r="S1150"/>
  <c r="L1150"/>
  <c r="AA1149"/>
  <c r="AB1149"/>
  <c r="U1149"/>
  <c r="T1149"/>
  <c r="S1149"/>
  <c r="L1149"/>
  <c r="AA1148"/>
  <c r="AB1148"/>
  <c r="U1148"/>
  <c r="T1148"/>
  <c r="S1148"/>
  <c r="L1148"/>
  <c r="AA1147"/>
  <c r="AB1147"/>
  <c r="U1147"/>
  <c r="T1147"/>
  <c r="S1147"/>
  <c r="L1147"/>
  <c r="AA1146"/>
  <c r="AB1146"/>
  <c r="U1146"/>
  <c r="T1146"/>
  <c r="S1146"/>
  <c r="L1146"/>
  <c r="AA1145"/>
  <c r="AB1145"/>
  <c r="U1145"/>
  <c r="T1145"/>
  <c r="S1145"/>
  <c r="L1145"/>
  <c r="AA1144"/>
  <c r="AB1144"/>
  <c r="U1144"/>
  <c r="T1144"/>
  <c r="S1144"/>
  <c r="L1144"/>
  <c r="AA1143"/>
  <c r="AB1143"/>
  <c r="U1143"/>
  <c r="T1143"/>
  <c r="S1143"/>
  <c r="L1143"/>
  <c r="AA1142"/>
  <c r="AB1142"/>
  <c r="U1142"/>
  <c r="T1142"/>
  <c r="S1142"/>
  <c r="L1142"/>
  <c r="AA1141"/>
  <c r="AB1141"/>
  <c r="U1141"/>
  <c r="T1141"/>
  <c r="S1141"/>
  <c r="L1141"/>
  <c r="D1141"/>
  <c r="AA1140"/>
  <c r="AB1140"/>
  <c r="U1140"/>
  <c r="T1140"/>
  <c r="S1140"/>
  <c r="L1140"/>
  <c r="D1140"/>
  <c r="AA1139"/>
  <c r="AB1139"/>
  <c r="U1139"/>
  <c r="T1139"/>
  <c r="S1139"/>
  <c r="L1139"/>
  <c r="D1139"/>
  <c r="AA1138"/>
  <c r="AB1138"/>
  <c r="U1138"/>
  <c r="T1138"/>
  <c r="S1138"/>
  <c r="L1138"/>
  <c r="D1138"/>
  <c r="AA1137"/>
  <c r="AB1137"/>
  <c r="U1137"/>
  <c r="T1137"/>
  <c r="S1137"/>
  <c r="L1137"/>
  <c r="D1137"/>
  <c r="AA1136"/>
  <c r="AB1136"/>
  <c r="U1136"/>
  <c r="T1136"/>
  <c r="S1136"/>
  <c r="L1136"/>
  <c r="D1136"/>
  <c r="AA1135"/>
  <c r="AB1135"/>
  <c r="U1135"/>
  <c r="T1135"/>
  <c r="S1135"/>
  <c r="L1135"/>
  <c r="D1135"/>
  <c r="AA1134"/>
  <c r="AB1134"/>
  <c r="U1134"/>
  <c r="T1134"/>
  <c r="S1134"/>
  <c r="L1134"/>
  <c r="D1134"/>
  <c r="AA1133"/>
  <c r="AB1133"/>
  <c r="U1133"/>
  <c r="T1133"/>
  <c r="S1133"/>
  <c r="L1133"/>
  <c r="D1133"/>
  <c r="AA1132"/>
  <c r="AB1132"/>
  <c r="U1132"/>
  <c r="T1132"/>
  <c r="S1132"/>
  <c r="L1132"/>
  <c r="D1132"/>
  <c r="AA1131"/>
  <c r="AB1131"/>
  <c r="U1131"/>
  <c r="T1131"/>
  <c r="S1131"/>
  <c r="L1131"/>
  <c r="D1131"/>
  <c r="AA1130"/>
  <c r="AB1130"/>
  <c r="U1130"/>
  <c r="T1130"/>
  <c r="S1130"/>
  <c r="L1130"/>
  <c r="D1130"/>
  <c r="AA1129"/>
  <c r="AB1129"/>
  <c r="U1129"/>
  <c r="T1129"/>
  <c r="S1129"/>
  <c r="L1129"/>
  <c r="D1129"/>
  <c r="AA1128"/>
  <c r="AB1128"/>
  <c r="U1128"/>
  <c r="T1128"/>
  <c r="S1128"/>
  <c r="L1128"/>
  <c r="D1128"/>
  <c r="AA1127"/>
  <c r="AB1127"/>
  <c r="U1127"/>
  <c r="T1127"/>
  <c r="S1127"/>
  <c r="L1127"/>
  <c r="AA1126"/>
  <c r="AB1126"/>
  <c r="U1126"/>
  <c r="T1126"/>
  <c r="S1126"/>
  <c r="L1126"/>
  <c r="AA1125"/>
  <c r="AB1125"/>
  <c r="U1125"/>
  <c r="T1125"/>
  <c r="S1125"/>
  <c r="L1125"/>
  <c r="AA1124"/>
  <c r="AB1124"/>
  <c r="U1124"/>
  <c r="T1124"/>
  <c r="S1124"/>
  <c r="L1124"/>
  <c r="AA1123"/>
  <c r="AB1123"/>
  <c r="U1123"/>
  <c r="T1123"/>
  <c r="S1123"/>
  <c r="L1123"/>
  <c r="AA1122"/>
  <c r="AB1122"/>
  <c r="U1122"/>
  <c r="T1122"/>
  <c r="S1122"/>
  <c r="L1122"/>
  <c r="AA1121"/>
  <c r="AB1121"/>
  <c r="U1121"/>
  <c r="T1121"/>
  <c r="S1121"/>
  <c r="L1121"/>
  <c r="AA1120"/>
  <c r="AB1120"/>
  <c r="U1120"/>
  <c r="T1120"/>
  <c r="S1120"/>
  <c r="L1120"/>
  <c r="AA1119"/>
  <c r="AB1119"/>
  <c r="U1119"/>
  <c r="T1119"/>
  <c r="S1119"/>
  <c r="L1119"/>
  <c r="AA1118"/>
  <c r="AB1118"/>
  <c r="U1118"/>
  <c r="T1118"/>
  <c r="S1118"/>
  <c r="L1118"/>
  <c r="AA1117"/>
  <c r="AB1117"/>
  <c r="U1117"/>
  <c r="T1117"/>
  <c r="S1117"/>
  <c r="L1117"/>
  <c r="D1117"/>
  <c r="AA1116"/>
  <c r="AB1116"/>
  <c r="U1116"/>
  <c r="T1116"/>
  <c r="S1116"/>
  <c r="L1116"/>
  <c r="D1116"/>
  <c r="AA1115"/>
  <c r="AB1115"/>
  <c r="U1115"/>
  <c r="T1115"/>
  <c r="S1115"/>
  <c r="L1115"/>
  <c r="AA1114"/>
  <c r="AB1114"/>
  <c r="U1114"/>
  <c r="T1114"/>
  <c r="S1114"/>
  <c r="L1114"/>
  <c r="AA1113"/>
  <c r="AB1113"/>
  <c r="U1113"/>
  <c r="T1113"/>
  <c r="S1113"/>
  <c r="L1113"/>
  <c r="AA1112"/>
  <c r="AB1112"/>
  <c r="U1112"/>
  <c r="T1112"/>
  <c r="S1112"/>
  <c r="L1112"/>
  <c r="AA1111"/>
  <c r="AB1111"/>
  <c r="U1111"/>
  <c r="T1111"/>
  <c r="S1111"/>
  <c r="L1111"/>
  <c r="AA1110"/>
  <c r="AB1110"/>
  <c r="U1110"/>
  <c r="T1110"/>
  <c r="S1110"/>
  <c r="L1110"/>
  <c r="AA1109"/>
  <c r="AB1109"/>
  <c r="U1109"/>
  <c r="T1109"/>
  <c r="S1109"/>
  <c r="L1109"/>
  <c r="AA1108"/>
  <c r="AB1108"/>
  <c r="U1108"/>
  <c r="T1108"/>
  <c r="S1108"/>
  <c r="L1108"/>
  <c r="AA1107"/>
  <c r="AB1107"/>
  <c r="U1107"/>
  <c r="T1107"/>
  <c r="S1107"/>
  <c r="L1107"/>
  <c r="AA1106"/>
  <c r="AB1106"/>
  <c r="U1106"/>
  <c r="T1106"/>
  <c r="S1106"/>
  <c r="L1106"/>
  <c r="AA1105"/>
  <c r="AB1105"/>
  <c r="U1105"/>
  <c r="T1105"/>
  <c r="S1105"/>
  <c r="L1105"/>
  <c r="D1105"/>
  <c r="AA1104"/>
  <c r="AB1104"/>
  <c r="U1104"/>
  <c r="T1104"/>
  <c r="S1104"/>
  <c r="L1104"/>
  <c r="D1104"/>
  <c r="AA1103"/>
  <c r="AB1103"/>
  <c r="U1103"/>
  <c r="T1103"/>
  <c r="S1103"/>
  <c r="L1103"/>
  <c r="AA1102"/>
  <c r="AB1102"/>
  <c r="U1102"/>
  <c r="T1102"/>
  <c r="S1102"/>
  <c r="L1102"/>
  <c r="AA1101"/>
  <c r="AB1101"/>
  <c r="U1101"/>
  <c r="T1101"/>
  <c r="S1101"/>
  <c r="L1101"/>
  <c r="AA1100"/>
  <c r="AB1100"/>
  <c r="U1100"/>
  <c r="T1100"/>
  <c r="S1100"/>
  <c r="L1100"/>
  <c r="AA1099"/>
  <c r="AB1099"/>
  <c r="U1099"/>
  <c r="T1099"/>
  <c r="S1099"/>
  <c r="L1099"/>
  <c r="AA1098"/>
  <c r="AB1098"/>
  <c r="U1098"/>
  <c r="T1098"/>
  <c r="S1098"/>
  <c r="L1098"/>
  <c r="AA1097"/>
  <c r="AB1097"/>
  <c r="U1097"/>
  <c r="T1097"/>
  <c r="S1097"/>
  <c r="L1097"/>
  <c r="AA1096"/>
  <c r="AB1096"/>
  <c r="U1096"/>
  <c r="T1096"/>
  <c r="S1096"/>
  <c r="L1096"/>
  <c r="AA1095"/>
  <c r="AB1095"/>
  <c r="U1095"/>
  <c r="T1095"/>
  <c r="S1095"/>
  <c r="L1095"/>
  <c r="AA1094"/>
  <c r="AB1094"/>
  <c r="U1094"/>
  <c r="T1094"/>
  <c r="S1094"/>
  <c r="L1094"/>
  <c r="AA1093"/>
  <c r="AB1093"/>
  <c r="U1093"/>
  <c r="T1093"/>
  <c r="S1093"/>
  <c r="L1093"/>
  <c r="D1093"/>
  <c r="AA1092"/>
  <c r="AB1092"/>
  <c r="U1092"/>
  <c r="T1092"/>
  <c r="S1092"/>
  <c r="L1092"/>
  <c r="D1092"/>
  <c r="AA1091"/>
  <c r="AB1091"/>
  <c r="U1091"/>
  <c r="T1091"/>
  <c r="S1091"/>
  <c r="L1091"/>
  <c r="AA1090"/>
  <c r="AB1090"/>
  <c r="U1090"/>
  <c r="T1090"/>
  <c r="S1090"/>
  <c r="L1090"/>
  <c r="AA1089"/>
  <c r="AB1089"/>
  <c r="U1089"/>
  <c r="T1089"/>
  <c r="S1089"/>
  <c r="L1089"/>
  <c r="AA1088"/>
  <c r="AB1088"/>
  <c r="U1088"/>
  <c r="T1088"/>
  <c r="S1088"/>
  <c r="L1088"/>
  <c r="AA1087"/>
  <c r="AB1087"/>
  <c r="U1087"/>
  <c r="T1087"/>
  <c r="S1087"/>
  <c r="L1087"/>
  <c r="AA1086"/>
  <c r="AB1086"/>
  <c r="U1086"/>
  <c r="T1086"/>
  <c r="S1086"/>
  <c r="L1086"/>
  <c r="AA1085"/>
  <c r="AB1085"/>
  <c r="U1085"/>
  <c r="T1085"/>
  <c r="S1085"/>
  <c r="L1085"/>
  <c r="AA1084"/>
  <c r="AB1084"/>
  <c r="U1084"/>
  <c r="T1084"/>
  <c r="S1084"/>
  <c r="L1084"/>
  <c r="AA1083"/>
  <c r="AB1083"/>
  <c r="U1083"/>
  <c r="T1083"/>
  <c r="S1083"/>
  <c r="L1083"/>
  <c r="AA1082"/>
  <c r="AB1082"/>
  <c r="U1082"/>
  <c r="T1082"/>
  <c r="S1082"/>
  <c r="L1082"/>
  <c r="AA1081"/>
  <c r="AB1081"/>
  <c r="U1081"/>
  <c r="T1081"/>
  <c r="S1081"/>
  <c r="L1081"/>
  <c r="D1081"/>
  <c r="AA1080"/>
  <c r="AB1080"/>
  <c r="U1080"/>
  <c r="T1080"/>
  <c r="S1080"/>
  <c r="L1080"/>
  <c r="D1080"/>
  <c r="AA1079"/>
  <c r="AB1079"/>
  <c r="U1079"/>
  <c r="T1079"/>
  <c r="S1079"/>
  <c r="L1079"/>
  <c r="D1079"/>
  <c r="AA1078"/>
  <c r="AB1078"/>
  <c r="U1078"/>
  <c r="T1078"/>
  <c r="S1078"/>
  <c r="L1078"/>
  <c r="D1078"/>
  <c r="AA1077"/>
  <c r="AB1077"/>
  <c r="U1077"/>
  <c r="T1077"/>
  <c r="S1077"/>
  <c r="L1077"/>
  <c r="D1077"/>
  <c r="AA1076"/>
  <c r="AB1076"/>
  <c r="U1076"/>
  <c r="T1076"/>
  <c r="S1076"/>
  <c r="L1076"/>
  <c r="D1076"/>
  <c r="AA1075"/>
  <c r="AB1075"/>
  <c r="U1075"/>
  <c r="T1075"/>
  <c r="S1075"/>
  <c r="L1075"/>
  <c r="D1075"/>
  <c r="AA1074"/>
  <c r="AB1074"/>
  <c r="U1074"/>
  <c r="T1074"/>
  <c r="S1074"/>
  <c r="L1074"/>
  <c r="D1074"/>
  <c r="AA1073"/>
  <c r="AB1073"/>
  <c r="U1073"/>
  <c r="T1073"/>
  <c r="S1073"/>
  <c r="L1073"/>
  <c r="D1073"/>
  <c r="AA1072"/>
  <c r="AB1072"/>
  <c r="U1072"/>
  <c r="T1072"/>
  <c r="S1072"/>
  <c r="L1072"/>
  <c r="D1072"/>
  <c r="AA1071"/>
  <c r="AB1071"/>
  <c r="U1071"/>
  <c r="T1071"/>
  <c r="S1071"/>
  <c r="L1071"/>
  <c r="D1071"/>
  <c r="AA1070"/>
  <c r="AB1070"/>
  <c r="U1070"/>
  <c r="T1070"/>
  <c r="S1070"/>
  <c r="L1070"/>
  <c r="D1070"/>
  <c r="AA1069"/>
  <c r="AB1069"/>
  <c r="U1069"/>
  <c r="T1069"/>
  <c r="S1069"/>
  <c r="L1069"/>
  <c r="D1069"/>
  <c r="AA1068"/>
  <c r="AB1068"/>
  <c r="U1068"/>
  <c r="T1068"/>
  <c r="S1068"/>
  <c r="L1068"/>
  <c r="D1068"/>
  <c r="AA1067"/>
  <c r="AB1067"/>
  <c r="U1067"/>
  <c r="T1067"/>
  <c r="S1067"/>
  <c r="L1067"/>
  <c r="AA1066"/>
  <c r="AB1066"/>
  <c r="U1066"/>
  <c r="T1066"/>
  <c r="S1066"/>
  <c r="L1066"/>
  <c r="AA1065"/>
  <c r="AB1065"/>
  <c r="U1065"/>
  <c r="T1065"/>
  <c r="S1065"/>
  <c r="L1065"/>
  <c r="AA1064"/>
  <c r="AB1064"/>
  <c r="U1064"/>
  <c r="T1064"/>
  <c r="S1064"/>
  <c r="L1064"/>
  <c r="AA1063"/>
  <c r="AB1063"/>
  <c r="U1063"/>
  <c r="T1063"/>
  <c r="S1063"/>
  <c r="L1063"/>
  <c r="AA1062"/>
  <c r="AB1062"/>
  <c r="U1062"/>
  <c r="T1062"/>
  <c r="S1062"/>
  <c r="L1062"/>
  <c r="AA1061"/>
  <c r="AB1061"/>
  <c r="U1061"/>
  <c r="T1061"/>
  <c r="S1061"/>
  <c r="L1061"/>
  <c r="AA1060"/>
  <c r="AB1060"/>
  <c r="U1060"/>
  <c r="T1060"/>
  <c r="S1060"/>
  <c r="L1060"/>
  <c r="AA1059"/>
  <c r="AB1059"/>
  <c r="U1059"/>
  <c r="T1059"/>
  <c r="S1059"/>
  <c r="L1059"/>
  <c r="AA1058"/>
  <c r="AB1058"/>
  <c r="U1058"/>
  <c r="T1058"/>
  <c r="S1058"/>
  <c r="L1058"/>
  <c r="AA1057"/>
  <c r="AB1057"/>
  <c r="U1057"/>
  <c r="T1057"/>
  <c r="S1057"/>
  <c r="L1057"/>
  <c r="D1057"/>
  <c r="AA1056"/>
  <c r="AB1056"/>
  <c r="U1056"/>
  <c r="T1056"/>
  <c r="S1056"/>
  <c r="L1056"/>
  <c r="D1056"/>
  <c r="AA1055"/>
  <c r="AB1055"/>
  <c r="U1055"/>
  <c r="T1055"/>
  <c r="S1055"/>
  <c r="L1055"/>
  <c r="AA1054"/>
  <c r="AB1054"/>
  <c r="U1054"/>
  <c r="T1054"/>
  <c r="S1054"/>
  <c r="L1054"/>
  <c r="AA1053"/>
  <c r="AB1053"/>
  <c r="U1053"/>
  <c r="T1053"/>
  <c r="S1053"/>
  <c r="L1053"/>
  <c r="AA1052"/>
  <c r="AB1052"/>
  <c r="U1052"/>
  <c r="T1052"/>
  <c r="S1052"/>
  <c r="L1052"/>
  <c r="AA1051"/>
  <c r="AB1051"/>
  <c r="U1051"/>
  <c r="T1051"/>
  <c r="S1051"/>
  <c r="L1051"/>
  <c r="AA1050"/>
  <c r="AB1050"/>
  <c r="U1050"/>
  <c r="T1050"/>
  <c r="S1050"/>
  <c r="L1050"/>
  <c r="AA1049"/>
  <c r="AB1049"/>
  <c r="U1049"/>
  <c r="T1049"/>
  <c r="S1049"/>
  <c r="L1049"/>
  <c r="AA1048"/>
  <c r="AB1048"/>
  <c r="U1048"/>
  <c r="T1048"/>
  <c r="S1048"/>
  <c r="L1048"/>
  <c r="AA1047"/>
  <c r="AB1047"/>
  <c r="U1047"/>
  <c r="T1047"/>
  <c r="S1047"/>
  <c r="L1047"/>
  <c r="AA1046"/>
  <c r="AB1046"/>
  <c r="U1046"/>
  <c r="T1046"/>
  <c r="S1046"/>
  <c r="L1046"/>
  <c r="AA1045"/>
  <c r="AB1045"/>
  <c r="U1045"/>
  <c r="T1045"/>
  <c r="S1045"/>
  <c r="L1045"/>
  <c r="D1045"/>
  <c r="AA1044"/>
  <c r="AB1044"/>
  <c r="U1044"/>
  <c r="T1044"/>
  <c r="S1044"/>
  <c r="L1044"/>
  <c r="D1044"/>
  <c r="AA1043"/>
  <c r="AB1043"/>
  <c r="U1043"/>
  <c r="T1043"/>
  <c r="S1043"/>
  <c r="L1043"/>
  <c r="AA1042"/>
  <c r="AB1042"/>
  <c r="U1042"/>
  <c r="T1042"/>
  <c r="S1042"/>
  <c r="L1042"/>
  <c r="AA1041"/>
  <c r="AB1041"/>
  <c r="U1041"/>
  <c r="T1041"/>
  <c r="S1041"/>
  <c r="L1041"/>
  <c r="AA1040"/>
  <c r="AB1040"/>
  <c r="U1040"/>
  <c r="T1040"/>
  <c r="S1040"/>
  <c r="L1040"/>
  <c r="AA1039"/>
  <c r="AB1039"/>
  <c r="U1039"/>
  <c r="T1039"/>
  <c r="S1039"/>
  <c r="L1039"/>
  <c r="AA1038"/>
  <c r="AB1038"/>
  <c r="U1038"/>
  <c r="T1038"/>
  <c r="S1038"/>
  <c r="L1038"/>
  <c r="AA1037"/>
  <c r="AB1037"/>
  <c r="U1037"/>
  <c r="T1037"/>
  <c r="S1037"/>
  <c r="L1037"/>
  <c r="AA1036"/>
  <c r="AB1036"/>
  <c r="U1036"/>
  <c r="T1036"/>
  <c r="S1036"/>
  <c r="L1036"/>
  <c r="AA1035"/>
  <c r="AB1035"/>
  <c r="U1035"/>
  <c r="T1035"/>
  <c r="S1035"/>
  <c r="L1035"/>
  <c r="AA1034"/>
  <c r="AB1034"/>
  <c r="U1034"/>
  <c r="T1034"/>
  <c r="S1034"/>
  <c r="L1034"/>
  <c r="AA1033"/>
  <c r="AB1033"/>
  <c r="U1033"/>
  <c r="T1033"/>
  <c r="S1033"/>
  <c r="L1033"/>
  <c r="D1033"/>
  <c r="AA1032"/>
  <c r="AB1032"/>
  <c r="U1032"/>
  <c r="T1032"/>
  <c r="S1032"/>
  <c r="L1032"/>
  <c r="D1032"/>
  <c r="AA1031"/>
  <c r="AB1031"/>
  <c r="U1031"/>
  <c r="T1031"/>
  <c r="S1031"/>
  <c r="L1031"/>
  <c r="D1031"/>
  <c r="AA1030"/>
  <c r="AB1030"/>
  <c r="U1030"/>
  <c r="T1030"/>
  <c r="S1030"/>
  <c r="L1030"/>
  <c r="D1030"/>
  <c r="AA1029"/>
  <c r="AB1029"/>
  <c r="U1029"/>
  <c r="T1029"/>
  <c r="S1029"/>
  <c r="L1029"/>
  <c r="D1029"/>
  <c r="AA1028"/>
  <c r="AB1028"/>
  <c r="U1028"/>
  <c r="T1028"/>
  <c r="S1028"/>
  <c r="L1028"/>
  <c r="D1028"/>
  <c r="AA1027"/>
  <c r="AB1027"/>
  <c r="U1027"/>
  <c r="T1027"/>
  <c r="S1027"/>
  <c r="L1027"/>
  <c r="D1027"/>
  <c r="AA1026"/>
  <c r="AB1026"/>
  <c r="U1026"/>
  <c r="T1026"/>
  <c r="S1026"/>
  <c r="L1026"/>
  <c r="D1026"/>
  <c r="AA1025"/>
  <c r="AB1025"/>
  <c r="U1025"/>
  <c r="T1025"/>
  <c r="S1025"/>
  <c r="L1025"/>
  <c r="D1025"/>
  <c r="AA1024"/>
  <c r="AB1024"/>
  <c r="U1024"/>
  <c r="T1024"/>
  <c r="S1024"/>
  <c r="L1024"/>
  <c r="D1024"/>
  <c r="AA1023"/>
  <c r="AB1023"/>
  <c r="U1023"/>
  <c r="T1023"/>
  <c r="S1023"/>
  <c r="L1023"/>
  <c r="D1023"/>
  <c r="AA1022"/>
  <c r="AB1022"/>
  <c r="U1022"/>
  <c r="T1022"/>
  <c r="S1022"/>
  <c r="L1022"/>
  <c r="D1022"/>
  <c r="AA1021"/>
  <c r="AB1021"/>
  <c r="U1021"/>
  <c r="T1021"/>
  <c r="S1021"/>
  <c r="L1021"/>
  <c r="D1021"/>
  <c r="AA1020"/>
  <c r="AB1020"/>
  <c r="U1020"/>
  <c r="T1020"/>
  <c r="S1020"/>
  <c r="L1020"/>
  <c r="D1020"/>
  <c r="AA1019"/>
  <c r="AB1019"/>
  <c r="U1019"/>
  <c r="T1019"/>
  <c r="S1019"/>
  <c r="L1019"/>
  <c r="AA1018"/>
  <c r="AB1018"/>
  <c r="U1018"/>
  <c r="T1018"/>
  <c r="S1018"/>
  <c r="L1018"/>
  <c r="AA1017"/>
  <c r="AB1017"/>
  <c r="U1017"/>
  <c r="T1017"/>
  <c r="S1017"/>
  <c r="L1017"/>
  <c r="AA1016"/>
  <c r="AB1016"/>
  <c r="U1016"/>
  <c r="T1016"/>
  <c r="S1016"/>
  <c r="L1016"/>
  <c r="AA1015"/>
  <c r="AB1015"/>
  <c r="U1015"/>
  <c r="T1015"/>
  <c r="S1015"/>
  <c r="L1015"/>
  <c r="AA1014"/>
  <c r="AB1014"/>
  <c r="U1014"/>
  <c r="T1014"/>
  <c r="S1014"/>
  <c r="L1014"/>
  <c r="AA1013"/>
  <c r="AB1013"/>
  <c r="U1013"/>
  <c r="T1013"/>
  <c r="S1013"/>
  <c r="L1013"/>
  <c r="AA1012"/>
  <c r="AB1012"/>
  <c r="U1012"/>
  <c r="T1012"/>
  <c r="S1012"/>
  <c r="L1012"/>
  <c r="AA1011"/>
  <c r="AB1011"/>
  <c r="U1011"/>
  <c r="T1011"/>
  <c r="S1011"/>
  <c r="L1011"/>
  <c r="AA1010"/>
  <c r="AB1010"/>
  <c r="U1010"/>
  <c r="T1010"/>
  <c r="S1010"/>
  <c r="L1010"/>
  <c r="AA1009"/>
  <c r="AB1009"/>
  <c r="U1009"/>
  <c r="T1009"/>
  <c r="S1009"/>
  <c r="L1009"/>
  <c r="D1009"/>
  <c r="AA1008"/>
  <c r="AB1008"/>
  <c r="U1008"/>
  <c r="T1008"/>
  <c r="S1008"/>
  <c r="L1008"/>
  <c r="D1008"/>
  <c r="AA1007"/>
  <c r="AB1007"/>
  <c r="U1007"/>
  <c r="T1007"/>
  <c r="S1007"/>
  <c r="L1007"/>
  <c r="AA1006"/>
  <c r="AB1006"/>
  <c r="U1006"/>
  <c r="T1006"/>
  <c r="S1006"/>
  <c r="L1006"/>
  <c r="AA1005"/>
  <c r="AB1005"/>
  <c r="U1005"/>
  <c r="T1005"/>
  <c r="S1005"/>
  <c r="L1005"/>
  <c r="AA1004"/>
  <c r="AB1004"/>
  <c r="U1004"/>
  <c r="T1004"/>
  <c r="S1004"/>
  <c r="L1004"/>
  <c r="AA1003"/>
  <c r="AB1003"/>
  <c r="U1003"/>
  <c r="T1003"/>
  <c r="S1003"/>
  <c r="L1003"/>
  <c r="AA1002"/>
  <c r="AB1002"/>
  <c r="U1002"/>
  <c r="T1002"/>
  <c r="S1002"/>
  <c r="L1002"/>
  <c r="AA1001"/>
  <c r="AB1001"/>
  <c r="U1001"/>
  <c r="T1001"/>
  <c r="S1001"/>
  <c r="L1001"/>
  <c r="AA1000"/>
  <c r="AB1000"/>
  <c r="U1000"/>
  <c r="T1000"/>
  <c r="S1000"/>
  <c r="L1000"/>
  <c r="AA999"/>
  <c r="AB999"/>
  <c r="U999"/>
  <c r="T999"/>
  <c r="S999"/>
  <c r="L999"/>
  <c r="AA998"/>
  <c r="AB998"/>
  <c r="U998"/>
  <c r="T998"/>
  <c r="S998"/>
  <c r="L998"/>
  <c r="AA997"/>
  <c r="AB997"/>
  <c r="U997"/>
  <c r="T997"/>
  <c r="S997"/>
  <c r="L997"/>
  <c r="D997"/>
  <c r="AA996"/>
  <c r="AB996"/>
  <c r="U996"/>
  <c r="T996"/>
  <c r="S996"/>
  <c r="L996"/>
  <c r="D996"/>
  <c r="AA995"/>
  <c r="AB995"/>
  <c r="U995"/>
  <c r="T995"/>
  <c r="S995"/>
  <c r="L995"/>
  <c r="AA994"/>
  <c r="AB994"/>
  <c r="U994"/>
  <c r="T994"/>
  <c r="S994"/>
  <c r="L994"/>
  <c r="AA993"/>
  <c r="AB993"/>
  <c r="U993"/>
  <c r="T993"/>
  <c r="S993"/>
  <c r="L993"/>
  <c r="AA992"/>
  <c r="AB992"/>
  <c r="U992"/>
  <c r="T992"/>
  <c r="S992"/>
  <c r="L992"/>
  <c r="AA991"/>
  <c r="AB991"/>
  <c r="U991"/>
  <c r="T991"/>
  <c r="S991"/>
  <c r="L991"/>
  <c r="AA990"/>
  <c r="AB990"/>
  <c r="U990"/>
  <c r="T990"/>
  <c r="S990"/>
  <c r="L990"/>
  <c r="AA989"/>
  <c r="AB989"/>
  <c r="U989"/>
  <c r="T989"/>
  <c r="S989"/>
  <c r="L989"/>
  <c r="AA988"/>
  <c r="AB988"/>
  <c r="U988"/>
  <c r="T988"/>
  <c r="S988"/>
  <c r="L988"/>
  <c r="AA987"/>
  <c r="AB987"/>
  <c r="U987"/>
  <c r="T987"/>
  <c r="S987"/>
  <c r="L987"/>
  <c r="AA986"/>
  <c r="AB986"/>
  <c r="U986"/>
  <c r="T986"/>
  <c r="S986"/>
  <c r="L986"/>
  <c r="AA985"/>
  <c r="AB985"/>
  <c r="U985"/>
  <c r="T985"/>
  <c r="S985"/>
  <c r="L985"/>
  <c r="D985"/>
  <c r="AA984"/>
  <c r="AB984"/>
  <c r="U984"/>
  <c r="T984"/>
  <c r="S984"/>
  <c r="L984"/>
  <c r="D984"/>
  <c r="AA983"/>
  <c r="AB983"/>
  <c r="U983"/>
  <c r="T983"/>
  <c r="S983"/>
  <c r="L983"/>
  <c r="AA982"/>
  <c r="AB982"/>
  <c r="U982"/>
  <c r="T982"/>
  <c r="S982"/>
  <c r="L982"/>
  <c r="AA981"/>
  <c r="AB981"/>
  <c r="U981"/>
  <c r="T981"/>
  <c r="S981"/>
  <c r="L981"/>
  <c r="AA980"/>
  <c r="AB980"/>
  <c r="U980"/>
  <c r="T980"/>
  <c r="S980"/>
  <c r="L980"/>
  <c r="AA979"/>
  <c r="AB979"/>
  <c r="U979"/>
  <c r="T979"/>
  <c r="S979"/>
  <c r="L979"/>
  <c r="AA978"/>
  <c r="AB978"/>
  <c r="U978"/>
  <c r="T978"/>
  <c r="S978"/>
  <c r="L978"/>
  <c r="AA977"/>
  <c r="AB977"/>
  <c r="U977"/>
  <c r="T977"/>
  <c r="S977"/>
  <c r="L977"/>
  <c r="AA976"/>
  <c r="AB976"/>
  <c r="U976"/>
  <c r="T976"/>
  <c r="S976"/>
  <c r="L976"/>
  <c r="AA975"/>
  <c r="AB975"/>
  <c r="U975"/>
  <c r="T975"/>
  <c r="S975"/>
  <c r="L975"/>
  <c r="AA974"/>
  <c r="AB974"/>
  <c r="U974"/>
  <c r="T974"/>
  <c r="S974"/>
  <c r="L974"/>
  <c r="AA973"/>
  <c r="AB973"/>
  <c r="U973"/>
  <c r="T973"/>
  <c r="S973"/>
  <c r="L973"/>
  <c r="D973"/>
  <c r="AA972"/>
  <c r="AB972"/>
  <c r="U972"/>
  <c r="T972"/>
  <c r="S972"/>
  <c r="L972"/>
  <c r="D972"/>
  <c r="AA971"/>
  <c r="AB971"/>
  <c r="U971"/>
  <c r="T971"/>
  <c r="S971"/>
  <c r="L971"/>
  <c r="AA970"/>
  <c r="AB970"/>
  <c r="U970"/>
  <c r="T970"/>
  <c r="S970"/>
  <c r="L970"/>
  <c r="AA969"/>
  <c r="AB969"/>
  <c r="U969"/>
  <c r="T969"/>
  <c r="S969"/>
  <c r="L969"/>
  <c r="AA968"/>
  <c r="AB968"/>
  <c r="U968"/>
  <c r="T968"/>
  <c r="S968"/>
  <c r="L968"/>
  <c r="AA967"/>
  <c r="AB967"/>
  <c r="U967"/>
  <c r="T967"/>
  <c r="S967"/>
  <c r="L967"/>
  <c r="AA966"/>
  <c r="AB966"/>
  <c r="U966"/>
  <c r="T966"/>
  <c r="S966"/>
  <c r="L966"/>
  <c r="AA965"/>
  <c r="AB965"/>
  <c r="U965"/>
  <c r="T965"/>
  <c r="S965"/>
  <c r="L965"/>
  <c r="AA964"/>
  <c r="AB964"/>
  <c r="U964"/>
  <c r="T964"/>
  <c r="S964"/>
  <c r="L964"/>
  <c r="AA963"/>
  <c r="AB963"/>
  <c r="U963"/>
  <c r="T963"/>
  <c r="S963"/>
  <c r="L963"/>
  <c r="AA962"/>
  <c r="AB962"/>
  <c r="U962"/>
  <c r="T962"/>
  <c r="S962"/>
  <c r="L962"/>
  <c r="AA961"/>
  <c r="AB961"/>
  <c r="U961"/>
  <c r="T961"/>
  <c r="S961"/>
  <c r="L961"/>
  <c r="D961"/>
  <c r="AA960"/>
  <c r="AB960"/>
  <c r="U960"/>
  <c r="T960"/>
  <c r="S960"/>
  <c r="L960"/>
  <c r="D960"/>
  <c r="AA959"/>
  <c r="AB959"/>
  <c r="U959"/>
  <c r="T959"/>
  <c r="S959"/>
  <c r="L959"/>
  <c r="D959"/>
  <c r="AA958"/>
  <c r="AB958"/>
  <c r="U958"/>
  <c r="T958"/>
  <c r="S958"/>
  <c r="L958"/>
  <c r="D958"/>
  <c r="AA957"/>
  <c r="AB957"/>
  <c r="U957"/>
  <c r="T957"/>
  <c r="S957"/>
  <c r="L957"/>
  <c r="D957"/>
  <c r="AA956"/>
  <c r="AB956"/>
  <c r="U956"/>
  <c r="T956"/>
  <c r="S956"/>
  <c r="L956"/>
  <c r="D956"/>
  <c r="AA955"/>
  <c r="AB955"/>
  <c r="U955"/>
  <c r="T955"/>
  <c r="S955"/>
  <c r="L955"/>
  <c r="D955"/>
  <c r="AA954"/>
  <c r="AB954"/>
  <c r="U954"/>
  <c r="T954"/>
  <c r="S954"/>
  <c r="L954"/>
  <c r="D954"/>
  <c r="AA953"/>
  <c r="AB953"/>
  <c r="U953"/>
  <c r="T953"/>
  <c r="S953"/>
  <c r="L953"/>
  <c r="D953"/>
  <c r="AA952"/>
  <c r="AB952"/>
  <c r="U952"/>
  <c r="T952"/>
  <c r="S952"/>
  <c r="L952"/>
  <c r="D952"/>
  <c r="AA951"/>
  <c r="AB951"/>
  <c r="U951"/>
  <c r="T951"/>
  <c r="S951"/>
  <c r="L951"/>
  <c r="D951"/>
  <c r="AA950"/>
  <c r="AB950"/>
  <c r="U950"/>
  <c r="T950"/>
  <c r="S950"/>
  <c r="L950"/>
  <c r="D950"/>
  <c r="AA949"/>
  <c r="AB949"/>
  <c r="U949"/>
  <c r="T949"/>
  <c r="S949"/>
  <c r="L949"/>
  <c r="D949"/>
  <c r="AA948"/>
  <c r="AB948"/>
  <c r="U948"/>
  <c r="T948"/>
  <c r="S948"/>
  <c r="L948"/>
  <c r="D948"/>
  <c r="AA947"/>
  <c r="AB947"/>
  <c r="U947"/>
  <c r="T947"/>
  <c r="S947"/>
  <c r="L947"/>
  <c r="AA946"/>
  <c r="AB946"/>
  <c r="U946"/>
  <c r="T946"/>
  <c r="S946"/>
  <c r="L946"/>
  <c r="AA945"/>
  <c r="AB945"/>
  <c r="U945"/>
  <c r="T945"/>
  <c r="S945"/>
  <c r="L945"/>
  <c r="AA944"/>
  <c r="AB944"/>
  <c r="U944"/>
  <c r="T944"/>
  <c r="S944"/>
  <c r="L944"/>
  <c r="AA943"/>
  <c r="AB943"/>
  <c r="U943"/>
  <c r="T943"/>
  <c r="S943"/>
  <c r="L943"/>
  <c r="AA942"/>
  <c r="AB942"/>
  <c r="U942"/>
  <c r="T942"/>
  <c r="S942"/>
  <c r="L942"/>
  <c r="AA941"/>
  <c r="AB941"/>
  <c r="U941"/>
  <c r="T941"/>
  <c r="S941"/>
  <c r="L941"/>
  <c r="AA940"/>
  <c r="AB940"/>
  <c r="U940"/>
  <c r="T940"/>
  <c r="S940"/>
  <c r="L940"/>
  <c r="AA939"/>
  <c r="AB939"/>
  <c r="U939"/>
  <c r="T939"/>
  <c r="S939"/>
  <c r="L939"/>
  <c r="AA938"/>
  <c r="AB938"/>
  <c r="U938"/>
  <c r="T938"/>
  <c r="S938"/>
  <c r="L938"/>
  <c r="AA937"/>
  <c r="AB937"/>
  <c r="U937"/>
  <c r="T937"/>
  <c r="S937"/>
  <c r="L937"/>
  <c r="D937"/>
  <c r="AA936"/>
  <c r="AB936"/>
  <c r="U936"/>
  <c r="T936"/>
  <c r="S936"/>
  <c r="L936"/>
  <c r="D936"/>
  <c r="AA935"/>
  <c r="AB935"/>
  <c r="U935"/>
  <c r="T935"/>
  <c r="S935"/>
  <c r="L935"/>
  <c r="AA934"/>
  <c r="AB934"/>
  <c r="U934"/>
  <c r="T934"/>
  <c r="S934"/>
  <c r="L934"/>
  <c r="AA933"/>
  <c r="AB933"/>
  <c r="U933"/>
  <c r="T933"/>
  <c r="S933"/>
  <c r="L933"/>
  <c r="AA932"/>
  <c r="AB932"/>
  <c r="U932"/>
  <c r="T932"/>
  <c r="S932"/>
  <c r="L932"/>
  <c r="AA931"/>
  <c r="AB931"/>
  <c r="U931"/>
  <c r="T931"/>
  <c r="S931"/>
  <c r="L931"/>
  <c r="AA930"/>
  <c r="AB930"/>
  <c r="U930"/>
  <c r="T930"/>
  <c r="S930"/>
  <c r="L930"/>
  <c r="AA929"/>
  <c r="AB929"/>
  <c r="U929"/>
  <c r="T929"/>
  <c r="S929"/>
  <c r="L929"/>
  <c r="AA928"/>
  <c r="AB928"/>
  <c r="U928"/>
  <c r="T928"/>
  <c r="S928"/>
  <c r="L928"/>
  <c r="AA927"/>
  <c r="AB927"/>
  <c r="U927"/>
  <c r="T927"/>
  <c r="S927"/>
  <c r="L927"/>
  <c r="AA926"/>
  <c r="AB926"/>
  <c r="U926"/>
  <c r="T926"/>
  <c r="S926"/>
  <c r="L926"/>
  <c r="AA925"/>
  <c r="AB925"/>
  <c r="U925"/>
  <c r="T925"/>
  <c r="S925"/>
  <c r="L925"/>
  <c r="D925"/>
  <c r="AA924"/>
  <c r="AB924"/>
  <c r="U924"/>
  <c r="T924"/>
  <c r="S924"/>
  <c r="L924"/>
  <c r="D924"/>
  <c r="AA923"/>
  <c r="AB923"/>
  <c r="U923"/>
  <c r="T923"/>
  <c r="S923"/>
  <c r="L923"/>
  <c r="AA922"/>
  <c r="AB922"/>
  <c r="U922"/>
  <c r="T922"/>
  <c r="S922"/>
  <c r="L922"/>
  <c r="AA921"/>
  <c r="AB921"/>
  <c r="U921"/>
  <c r="T921"/>
  <c r="S921"/>
  <c r="L921"/>
  <c r="AA920"/>
  <c r="AB920"/>
  <c r="U920"/>
  <c r="T920"/>
  <c r="S920"/>
  <c r="L920"/>
  <c r="AA919"/>
  <c r="AB919"/>
  <c r="U919"/>
  <c r="T919"/>
  <c r="S919"/>
  <c r="L919"/>
  <c r="AA918"/>
  <c r="AB918"/>
  <c r="U918"/>
  <c r="T918"/>
  <c r="S918"/>
  <c r="L918"/>
  <c r="AA917"/>
  <c r="AB917"/>
  <c r="U917"/>
  <c r="T917"/>
  <c r="S917"/>
  <c r="L917"/>
  <c r="AA916"/>
  <c r="AB916"/>
  <c r="U916"/>
  <c r="T916"/>
  <c r="S916"/>
  <c r="L916"/>
  <c r="AA915"/>
  <c r="AB915"/>
  <c r="U915"/>
  <c r="T915"/>
  <c r="S915"/>
  <c r="L915"/>
  <c r="AA914"/>
  <c r="AB914"/>
  <c r="U914"/>
  <c r="T914"/>
  <c r="S914"/>
  <c r="L914"/>
  <c r="AA913"/>
  <c r="AB913"/>
  <c r="U913"/>
  <c r="T913"/>
  <c r="S913"/>
  <c r="L913"/>
  <c r="D913"/>
  <c r="AA912"/>
  <c r="AB912"/>
  <c r="U912"/>
  <c r="T912"/>
  <c r="S912"/>
  <c r="L912"/>
  <c r="D912"/>
  <c r="AA911"/>
  <c r="AB911"/>
  <c r="U911"/>
  <c r="T911"/>
  <c r="S911"/>
  <c r="L911"/>
  <c r="D911"/>
  <c r="AA910"/>
  <c r="AB910"/>
  <c r="U910"/>
  <c r="T910"/>
  <c r="S910"/>
  <c r="L910"/>
  <c r="D910"/>
  <c r="AA909"/>
  <c r="AB909"/>
  <c r="U909"/>
  <c r="T909"/>
  <c r="S909"/>
  <c r="L909"/>
  <c r="D909"/>
  <c r="AA908"/>
  <c r="AB908"/>
  <c r="U908"/>
  <c r="T908"/>
  <c r="S908"/>
  <c r="L908"/>
  <c r="D908"/>
  <c r="AA907"/>
  <c r="AB907"/>
  <c r="U907"/>
  <c r="T907"/>
  <c r="S907"/>
  <c r="L907"/>
  <c r="D907"/>
  <c r="AA906"/>
  <c r="AB906"/>
  <c r="U906"/>
  <c r="T906"/>
  <c r="S906"/>
  <c r="L906"/>
  <c r="D906"/>
  <c r="AA905"/>
  <c r="AB905"/>
  <c r="U905"/>
  <c r="T905"/>
  <c r="S905"/>
  <c r="L905"/>
  <c r="D905"/>
  <c r="AA904"/>
  <c r="AB904"/>
  <c r="U904"/>
  <c r="T904"/>
  <c r="S904"/>
  <c r="L904"/>
  <c r="D904"/>
  <c r="AA903"/>
  <c r="AB903"/>
  <c r="U903"/>
  <c r="T903"/>
  <c r="S903"/>
  <c r="L903"/>
  <c r="D903"/>
  <c r="AA902"/>
  <c r="AB902"/>
  <c r="U902"/>
  <c r="T902"/>
  <c r="S902"/>
  <c r="L902"/>
  <c r="D902"/>
  <c r="AA901"/>
  <c r="AB901"/>
  <c r="U901"/>
  <c r="T901"/>
  <c r="S901"/>
  <c r="L901"/>
  <c r="D901"/>
  <c r="AA900"/>
  <c r="AB900"/>
  <c r="U900"/>
  <c r="T900"/>
  <c r="S900"/>
  <c r="L900"/>
  <c r="D900"/>
  <c r="AA899"/>
  <c r="AB899"/>
  <c r="U899"/>
  <c r="T899"/>
  <c r="S899"/>
  <c r="L899"/>
  <c r="AA898"/>
  <c r="AB898"/>
  <c r="U898"/>
  <c r="T898"/>
  <c r="S898"/>
  <c r="L898"/>
  <c r="AA897"/>
  <c r="AB897"/>
  <c r="U897"/>
  <c r="T897"/>
  <c r="S897"/>
  <c r="L897"/>
  <c r="AA896"/>
  <c r="AB896"/>
  <c r="U896"/>
  <c r="T896"/>
  <c r="S896"/>
  <c r="L896"/>
  <c r="AA895"/>
  <c r="AB895"/>
  <c r="U895"/>
  <c r="T895"/>
  <c r="S895"/>
  <c r="L895"/>
  <c r="AA894"/>
  <c r="AB894"/>
  <c r="U894"/>
  <c r="T894"/>
  <c r="S894"/>
  <c r="L894"/>
  <c r="AA893"/>
  <c r="AB893"/>
  <c r="U893"/>
  <c r="T893"/>
  <c r="S893"/>
  <c r="L893"/>
  <c r="AA892"/>
  <c r="AB892"/>
  <c r="U892"/>
  <c r="T892"/>
  <c r="S892"/>
  <c r="L892"/>
  <c r="AA891"/>
  <c r="AB891"/>
  <c r="U891"/>
  <c r="T891"/>
  <c r="S891"/>
  <c r="L891"/>
  <c r="AA890"/>
  <c r="AB890"/>
  <c r="U890"/>
  <c r="T890"/>
  <c r="S890"/>
  <c r="L890"/>
  <c r="AA889"/>
  <c r="AB889"/>
  <c r="U889"/>
  <c r="T889"/>
  <c r="S889"/>
  <c r="L889"/>
  <c r="D889"/>
  <c r="AA888"/>
  <c r="AB888"/>
  <c r="U888"/>
  <c r="T888"/>
  <c r="S888"/>
  <c r="L888"/>
  <c r="D888"/>
  <c r="AA887"/>
  <c r="AB887"/>
  <c r="U887"/>
  <c r="T887"/>
  <c r="S887"/>
  <c r="L887"/>
  <c r="AA886"/>
  <c r="AB886"/>
  <c r="U886"/>
  <c r="T886"/>
  <c r="S886"/>
  <c r="L886"/>
  <c r="AA885"/>
  <c r="AB885"/>
  <c r="U885"/>
  <c r="T885"/>
  <c r="S885"/>
  <c r="L885"/>
  <c r="AA884"/>
  <c r="AB884"/>
  <c r="U884"/>
  <c r="T884"/>
  <c r="S884"/>
  <c r="L884"/>
  <c r="AA883"/>
  <c r="AB883"/>
  <c r="U883"/>
  <c r="T883"/>
  <c r="S883"/>
  <c r="L883"/>
  <c r="AA882"/>
  <c r="AB882"/>
  <c r="U882"/>
  <c r="T882"/>
  <c r="S882"/>
  <c r="L882"/>
  <c r="AA881"/>
  <c r="AB881"/>
  <c r="U881"/>
  <c r="T881"/>
  <c r="S881"/>
  <c r="L881"/>
  <c r="AA880"/>
  <c r="AB880"/>
  <c r="U880"/>
  <c r="T880"/>
  <c r="S880"/>
  <c r="L880"/>
  <c r="AA879"/>
  <c r="AB879"/>
  <c r="U879"/>
  <c r="T879"/>
  <c r="S879"/>
  <c r="L879"/>
  <c r="AA878"/>
  <c r="AB878"/>
  <c r="U878"/>
  <c r="T878"/>
  <c r="S878"/>
  <c r="L878"/>
  <c r="AA877"/>
  <c r="AB877"/>
  <c r="U877"/>
  <c r="T877"/>
  <c r="S877"/>
  <c r="L877"/>
  <c r="D877"/>
  <c r="AA876"/>
  <c r="AB876"/>
  <c r="U876"/>
  <c r="T876"/>
  <c r="S876"/>
  <c r="L876"/>
  <c r="D876"/>
  <c r="AA875"/>
  <c r="AB875"/>
  <c r="U875"/>
  <c r="T875"/>
  <c r="S875"/>
  <c r="L875"/>
  <c r="AA874"/>
  <c r="AB874"/>
  <c r="U874"/>
  <c r="T874"/>
  <c r="S874"/>
  <c r="L874"/>
  <c r="AA873"/>
  <c r="AB873"/>
  <c r="U873"/>
  <c r="T873"/>
  <c r="S873"/>
  <c r="L873"/>
  <c r="AA872"/>
  <c r="AB872"/>
  <c r="U872"/>
  <c r="T872"/>
  <c r="S872"/>
  <c r="L872"/>
  <c r="AA871"/>
  <c r="AB871"/>
  <c r="U871"/>
  <c r="T871"/>
  <c r="S871"/>
  <c r="L871"/>
  <c r="AA870"/>
  <c r="AB870"/>
  <c r="U870"/>
  <c r="T870"/>
  <c r="S870"/>
  <c r="L870"/>
  <c r="AA869"/>
  <c r="AB869"/>
  <c r="U869"/>
  <c r="T869"/>
  <c r="S869"/>
  <c r="L869"/>
  <c r="AA868"/>
  <c r="AB868"/>
  <c r="U868"/>
  <c r="T868"/>
  <c r="S868"/>
  <c r="L868"/>
  <c r="AA867"/>
  <c r="AB867"/>
  <c r="U867"/>
  <c r="T867"/>
  <c r="S867"/>
  <c r="L867"/>
  <c r="AA866"/>
  <c r="AB866"/>
  <c r="U866"/>
  <c r="T866"/>
  <c r="S866"/>
  <c r="L866"/>
  <c r="AA865"/>
  <c r="AB865"/>
  <c r="U865"/>
  <c r="T865"/>
  <c r="S865"/>
  <c r="L865"/>
  <c r="D865"/>
  <c r="AA864"/>
  <c r="AB864"/>
  <c r="U864"/>
  <c r="T864"/>
  <c r="S864"/>
  <c r="L864"/>
  <c r="D864"/>
  <c r="AA863"/>
  <c r="AB863"/>
  <c r="U863"/>
  <c r="T863"/>
  <c r="S863"/>
  <c r="L863"/>
  <c r="D863"/>
  <c r="AA862"/>
  <c r="AB862"/>
  <c r="U862"/>
  <c r="T862"/>
  <c r="S862"/>
  <c r="L862"/>
  <c r="D862"/>
  <c r="AA861"/>
  <c r="AB861"/>
  <c r="U861"/>
  <c r="T861"/>
  <c r="S861"/>
  <c r="L861"/>
  <c r="D861"/>
  <c r="AA860"/>
  <c r="AB860"/>
  <c r="U860"/>
  <c r="T860"/>
  <c r="S860"/>
  <c r="L860"/>
  <c r="D860"/>
  <c r="AA859"/>
  <c r="AB859"/>
  <c r="U859"/>
  <c r="T859"/>
  <c r="S859"/>
  <c r="L859"/>
  <c r="D859"/>
  <c r="AA858"/>
  <c r="AB858"/>
  <c r="U858"/>
  <c r="T858"/>
  <c r="S858"/>
  <c r="L858"/>
  <c r="D858"/>
  <c r="AA857"/>
  <c r="AB857"/>
  <c r="U857"/>
  <c r="T857"/>
  <c r="S857"/>
  <c r="L857"/>
  <c r="D857"/>
  <c r="AA856"/>
  <c r="AB856"/>
  <c r="U856"/>
  <c r="T856"/>
  <c r="S856"/>
  <c r="L856"/>
  <c r="D856"/>
  <c r="AA855"/>
  <c r="AB855"/>
  <c r="U855"/>
  <c r="T855"/>
  <c r="S855"/>
  <c r="L855"/>
  <c r="D855"/>
  <c r="AA854"/>
  <c r="AB854"/>
  <c r="U854"/>
  <c r="T854"/>
  <c r="S854"/>
  <c r="L854"/>
  <c r="D854"/>
  <c r="AA853"/>
  <c r="AB853"/>
  <c r="U853"/>
  <c r="T853"/>
  <c r="S853"/>
  <c r="L853"/>
  <c r="D853"/>
  <c r="AA852"/>
  <c r="AB852"/>
  <c r="U852"/>
  <c r="T852"/>
  <c r="S852"/>
  <c r="L852"/>
  <c r="D852"/>
  <c r="AA851"/>
  <c r="AB851"/>
  <c r="U851"/>
  <c r="T851"/>
  <c r="S851"/>
  <c r="L851"/>
  <c r="AA850"/>
  <c r="AB850"/>
  <c r="U850"/>
  <c r="T850"/>
  <c r="S850"/>
  <c r="L850"/>
  <c r="AA849"/>
  <c r="AB849"/>
  <c r="U849"/>
  <c r="T849"/>
  <c r="S849"/>
  <c r="L849"/>
  <c r="AA848"/>
  <c r="AB848"/>
  <c r="U848"/>
  <c r="T848"/>
  <c r="S848"/>
  <c r="L848"/>
  <c r="AA847"/>
  <c r="AB847"/>
  <c r="U847"/>
  <c r="T847"/>
  <c r="S847"/>
  <c r="L847"/>
  <c r="AA846"/>
  <c r="AB846"/>
  <c r="U846"/>
  <c r="T846"/>
  <c r="S846"/>
  <c r="L846"/>
  <c r="AA845"/>
  <c r="AB845"/>
  <c r="U845"/>
  <c r="T845"/>
  <c r="S845"/>
  <c r="L845"/>
  <c r="AA844"/>
  <c r="AB844"/>
  <c r="U844"/>
  <c r="T844"/>
  <c r="S844"/>
  <c r="L844"/>
  <c r="AA843"/>
  <c r="AB843"/>
  <c r="U843"/>
  <c r="T843"/>
  <c r="S843"/>
  <c r="L843"/>
  <c r="AA842"/>
  <c r="AB842"/>
  <c r="U842"/>
  <c r="T842"/>
  <c r="S842"/>
  <c r="L842"/>
  <c r="AA841"/>
  <c r="AB841"/>
  <c r="U841"/>
  <c r="T841"/>
  <c r="S841"/>
  <c r="L841"/>
  <c r="D841"/>
  <c r="AA840"/>
  <c r="AB840"/>
  <c r="U840"/>
  <c r="T840"/>
  <c r="S840"/>
  <c r="L840"/>
  <c r="D840"/>
  <c r="AA839"/>
  <c r="AB839"/>
  <c r="U839"/>
  <c r="T839"/>
  <c r="S839"/>
  <c r="L839"/>
  <c r="AA838"/>
  <c r="AB838"/>
  <c r="U838"/>
  <c r="T838"/>
  <c r="S838"/>
  <c r="L838"/>
  <c r="AA837"/>
  <c r="AB837"/>
  <c r="U837"/>
  <c r="T837"/>
  <c r="S837"/>
  <c r="L837"/>
  <c r="AA836"/>
  <c r="AB836"/>
  <c r="U836"/>
  <c r="T836"/>
  <c r="S836"/>
  <c r="L836"/>
  <c r="AA835"/>
  <c r="AB835"/>
  <c r="U835"/>
  <c r="T835"/>
  <c r="S835"/>
  <c r="L835"/>
  <c r="AA834"/>
  <c r="AB834"/>
  <c r="U834"/>
  <c r="T834"/>
  <c r="S834"/>
  <c r="L834"/>
  <c r="AA833"/>
  <c r="AB833"/>
  <c r="U833"/>
  <c r="T833"/>
  <c r="S833"/>
  <c r="L833"/>
  <c r="AA832"/>
  <c r="AB832"/>
  <c r="U832"/>
  <c r="T832"/>
  <c r="S832"/>
  <c r="L832"/>
  <c r="AA831"/>
  <c r="AB831"/>
  <c r="U831"/>
  <c r="T831"/>
  <c r="S831"/>
  <c r="L831"/>
  <c r="AA830"/>
  <c r="AB830"/>
  <c r="U830"/>
  <c r="T830"/>
  <c r="S830"/>
  <c r="L830"/>
  <c r="AA829"/>
  <c r="AB829"/>
  <c r="U829"/>
  <c r="T829"/>
  <c r="S829"/>
  <c r="L829"/>
  <c r="D829"/>
  <c r="AA828"/>
  <c r="AB828"/>
  <c r="U828"/>
  <c r="T828"/>
  <c r="S828"/>
  <c r="L828"/>
  <c r="D828"/>
  <c r="AA827"/>
  <c r="AB827"/>
  <c r="U827"/>
  <c r="T827"/>
  <c r="S827"/>
  <c r="L827"/>
  <c r="D827"/>
  <c r="AA826"/>
  <c r="AB826"/>
  <c r="U826"/>
  <c r="T826"/>
  <c r="S826"/>
  <c r="L826"/>
  <c r="D826"/>
  <c r="AA825"/>
  <c r="AB825"/>
  <c r="U825"/>
  <c r="T825"/>
  <c r="S825"/>
  <c r="L825"/>
  <c r="D825"/>
  <c r="AA824"/>
  <c r="AB824"/>
  <c r="U824"/>
  <c r="T824"/>
  <c r="S824"/>
  <c r="L824"/>
  <c r="D824"/>
  <c r="AA823"/>
  <c r="AB823"/>
  <c r="U823"/>
  <c r="T823"/>
  <c r="S823"/>
  <c r="L823"/>
  <c r="D823"/>
  <c r="AA822"/>
  <c r="AB822"/>
  <c r="U822"/>
  <c r="T822"/>
  <c r="S822"/>
  <c r="L822"/>
  <c r="D822"/>
  <c r="AA821"/>
  <c r="AB821"/>
  <c r="U821"/>
  <c r="T821"/>
  <c r="S821"/>
  <c r="L821"/>
  <c r="D821"/>
  <c r="AA820"/>
  <c r="AB820"/>
  <c r="U820"/>
  <c r="T820"/>
  <c r="S820"/>
  <c r="L820"/>
  <c r="D820"/>
  <c r="AA819"/>
  <c r="AB819"/>
  <c r="U819"/>
  <c r="T819"/>
  <c r="S819"/>
  <c r="L819"/>
  <c r="D819"/>
  <c r="AA818"/>
  <c r="AB818"/>
  <c r="U818"/>
  <c r="T818"/>
  <c r="S818"/>
  <c r="L818"/>
  <c r="D818"/>
  <c r="AA817"/>
  <c r="AB817"/>
  <c r="U817"/>
  <c r="T817"/>
  <c r="S817"/>
  <c r="L817"/>
  <c r="D817"/>
  <c r="AA816"/>
  <c r="AB816"/>
  <c r="U816"/>
  <c r="T816"/>
  <c r="S816"/>
  <c r="L816"/>
  <c r="D816"/>
  <c r="AA815"/>
  <c r="AB815"/>
  <c r="U815"/>
  <c r="T815"/>
  <c r="S815"/>
  <c r="L815"/>
  <c r="AA814"/>
  <c r="AB814"/>
  <c r="U814"/>
  <c r="T814"/>
  <c r="S814"/>
  <c r="L814"/>
  <c r="AA813"/>
  <c r="AB813"/>
  <c r="U813"/>
  <c r="T813"/>
  <c r="S813"/>
  <c r="L813"/>
  <c r="AA812"/>
  <c r="AB812"/>
  <c r="U812"/>
  <c r="T812"/>
  <c r="S812"/>
  <c r="L812"/>
  <c r="AA811"/>
  <c r="AB811"/>
  <c r="U811"/>
  <c r="T811"/>
  <c r="S811"/>
  <c r="L811"/>
  <c r="AA810"/>
  <c r="AB810"/>
  <c r="U810"/>
  <c r="T810"/>
  <c r="S810"/>
  <c r="L810"/>
  <c r="AA809"/>
  <c r="AB809"/>
  <c r="U809"/>
  <c r="T809"/>
  <c r="S809"/>
  <c r="L809"/>
  <c r="AA808"/>
  <c r="AB808"/>
  <c r="U808"/>
  <c r="T808"/>
  <c r="S808"/>
  <c r="L808"/>
  <c r="AA807"/>
  <c r="AB807"/>
  <c r="U807"/>
  <c r="T807"/>
  <c r="S807"/>
  <c r="L807"/>
  <c r="AA806"/>
  <c r="AB806"/>
  <c r="U806"/>
  <c r="T806"/>
  <c r="S806"/>
  <c r="L806"/>
  <c r="AA805"/>
  <c r="AB805"/>
  <c r="U805"/>
  <c r="T805"/>
  <c r="S805"/>
  <c r="L805"/>
  <c r="D805"/>
  <c r="AA804"/>
  <c r="AB804"/>
  <c r="U804"/>
  <c r="T804"/>
  <c r="S804"/>
  <c r="L804"/>
  <c r="D804"/>
  <c r="AA803"/>
  <c r="AB803"/>
  <c r="U803"/>
  <c r="T803"/>
  <c r="S803"/>
  <c r="L803"/>
  <c r="AA802"/>
  <c r="AB802"/>
  <c r="U802"/>
  <c r="T802"/>
  <c r="S802"/>
  <c r="L802"/>
  <c r="AA801"/>
  <c r="AB801"/>
  <c r="U801"/>
  <c r="T801"/>
  <c r="S801"/>
  <c r="L801"/>
  <c r="AA800"/>
  <c r="AB800"/>
  <c r="U800"/>
  <c r="T800"/>
  <c r="S800"/>
  <c r="L800"/>
  <c r="AA799"/>
  <c r="AB799"/>
  <c r="U799"/>
  <c r="T799"/>
  <c r="S799"/>
  <c r="L799"/>
  <c r="AA798"/>
  <c r="AB798"/>
  <c r="U798"/>
  <c r="T798"/>
  <c r="S798"/>
  <c r="L798"/>
  <c r="AA797"/>
  <c r="AB797"/>
  <c r="U797"/>
  <c r="T797"/>
  <c r="S797"/>
  <c r="L797"/>
  <c r="AA796"/>
  <c r="AB796"/>
  <c r="U796"/>
  <c r="T796"/>
  <c r="S796"/>
  <c r="L796"/>
  <c r="AA795"/>
  <c r="AB795"/>
  <c r="U795"/>
  <c r="T795"/>
  <c r="S795"/>
  <c r="L795"/>
  <c r="AA794"/>
  <c r="AB794"/>
  <c r="U794"/>
  <c r="T794"/>
  <c r="S794"/>
  <c r="L794"/>
  <c r="AA793"/>
  <c r="AB793"/>
  <c r="U793"/>
  <c r="T793"/>
  <c r="S793"/>
  <c r="L793"/>
  <c r="D793"/>
  <c r="AA792"/>
  <c r="AB792"/>
  <c r="U792"/>
  <c r="T792"/>
  <c r="S792"/>
  <c r="L792"/>
  <c r="D792"/>
  <c r="AA791"/>
  <c r="AB791"/>
  <c r="U791"/>
  <c r="T791"/>
  <c r="S791"/>
  <c r="L791"/>
  <c r="AA790"/>
  <c r="AB790"/>
  <c r="U790"/>
  <c r="T790"/>
  <c r="S790"/>
  <c r="L790"/>
  <c r="AA789"/>
  <c r="AB789"/>
  <c r="U789"/>
  <c r="T789"/>
  <c r="S789"/>
  <c r="L789"/>
  <c r="AA788"/>
  <c r="AB788"/>
  <c r="U788"/>
  <c r="T788"/>
  <c r="S788"/>
  <c r="L788"/>
  <c r="AA787"/>
  <c r="AB787"/>
  <c r="U787"/>
  <c r="T787"/>
  <c r="S787"/>
  <c r="L787"/>
  <c r="AA786"/>
  <c r="AB786"/>
  <c r="U786"/>
  <c r="T786"/>
  <c r="S786"/>
  <c r="L786"/>
  <c r="AA785"/>
  <c r="AB785"/>
  <c r="U785"/>
  <c r="T785"/>
  <c r="S785"/>
  <c r="L785"/>
  <c r="AA784"/>
  <c r="AB784"/>
  <c r="U784"/>
  <c r="T784"/>
  <c r="S784"/>
  <c r="L784"/>
  <c r="AA783"/>
  <c r="AB783"/>
  <c r="U783"/>
  <c r="T783"/>
  <c r="S783"/>
  <c r="L783"/>
  <c r="AA782"/>
  <c r="AB782"/>
  <c r="U782"/>
  <c r="T782"/>
  <c r="S782"/>
  <c r="L782"/>
  <c r="AA781"/>
  <c r="AB781"/>
  <c r="U781"/>
  <c r="T781"/>
  <c r="S781"/>
  <c r="L781"/>
  <c r="D781"/>
  <c r="AA780"/>
  <c r="AB780"/>
  <c r="U780"/>
  <c r="T780"/>
  <c r="S780"/>
  <c r="L780"/>
  <c r="D780"/>
  <c r="AA779"/>
  <c r="AB779"/>
  <c r="U779"/>
  <c r="T779"/>
  <c r="S779"/>
  <c r="L779"/>
  <c r="AA778"/>
  <c r="AB778"/>
  <c r="U778"/>
  <c r="T778"/>
  <c r="S778"/>
  <c r="L778"/>
  <c r="AA777"/>
  <c r="AB777"/>
  <c r="U777"/>
  <c r="T777"/>
  <c r="S777"/>
  <c r="L777"/>
  <c r="AA776"/>
  <c r="AB776"/>
  <c r="U776"/>
  <c r="T776"/>
  <c r="S776"/>
  <c r="L776"/>
  <c r="AA775"/>
  <c r="AB775"/>
  <c r="U775"/>
  <c r="T775"/>
  <c r="S775"/>
  <c r="L775"/>
  <c r="AA774"/>
  <c r="AB774"/>
  <c r="U774"/>
  <c r="T774"/>
  <c r="S774"/>
  <c r="L774"/>
  <c r="AA773"/>
  <c r="AB773"/>
  <c r="U773"/>
  <c r="T773"/>
  <c r="S773"/>
  <c r="L773"/>
  <c r="AA772"/>
  <c r="AB772"/>
  <c r="U772"/>
  <c r="T772"/>
  <c r="S772"/>
  <c r="L772"/>
  <c r="AA771"/>
  <c r="AB771"/>
  <c r="U771"/>
  <c r="T771"/>
  <c r="S771"/>
  <c r="L771"/>
  <c r="AA770"/>
  <c r="AB770"/>
  <c r="U770"/>
  <c r="T770"/>
  <c r="S770"/>
  <c r="L770"/>
  <c r="AA769"/>
  <c r="AB769"/>
  <c r="U769"/>
  <c r="T769"/>
  <c r="S769"/>
  <c r="L769"/>
  <c r="D769"/>
  <c r="AA768"/>
  <c r="AB768"/>
  <c r="U768"/>
  <c r="T768"/>
  <c r="S768"/>
  <c r="L768"/>
  <c r="D768"/>
  <c r="AA767"/>
  <c r="AB767"/>
  <c r="U767"/>
  <c r="T767"/>
  <c r="S767"/>
  <c r="L767"/>
  <c r="D767"/>
  <c r="AA766"/>
  <c r="AB766"/>
  <c r="U766"/>
  <c r="T766"/>
  <c r="S766"/>
  <c r="L766"/>
  <c r="D766"/>
  <c r="AA765"/>
  <c r="AB765"/>
  <c r="U765"/>
  <c r="T765"/>
  <c r="S765"/>
  <c r="L765"/>
  <c r="D765"/>
  <c r="AA764"/>
  <c r="AB764"/>
  <c r="U764"/>
  <c r="T764"/>
  <c r="S764"/>
  <c r="L764"/>
  <c r="D764"/>
  <c r="AA763"/>
  <c r="AB763"/>
  <c r="U763"/>
  <c r="T763"/>
  <c r="S763"/>
  <c r="L763"/>
  <c r="D763"/>
  <c r="AA762"/>
  <c r="AB762"/>
  <c r="U762"/>
  <c r="T762"/>
  <c r="S762"/>
  <c r="L762"/>
  <c r="D762"/>
  <c r="AA761"/>
  <c r="AB761"/>
  <c r="U761"/>
  <c r="T761"/>
  <c r="S761"/>
  <c r="L761"/>
  <c r="D761"/>
  <c r="AA760"/>
  <c r="AB760"/>
  <c r="U760"/>
  <c r="T760"/>
  <c r="S760"/>
  <c r="L760"/>
  <c r="D760"/>
  <c r="AA759"/>
  <c r="AB759"/>
  <c r="U759"/>
  <c r="T759"/>
  <c r="S759"/>
  <c r="L759"/>
  <c r="D759"/>
  <c r="AA758"/>
  <c r="AB758"/>
  <c r="U758"/>
  <c r="T758"/>
  <c r="S758"/>
  <c r="L758"/>
  <c r="D758"/>
  <c r="AA757"/>
  <c r="AB757"/>
  <c r="U757"/>
  <c r="T757"/>
  <c r="S757"/>
  <c r="L757"/>
  <c r="D757"/>
  <c r="AA756"/>
  <c r="AB756"/>
  <c r="U756"/>
  <c r="T756"/>
  <c r="S756"/>
  <c r="L756"/>
  <c r="D756"/>
  <c r="AA755"/>
  <c r="AB755"/>
  <c r="U755"/>
  <c r="T755"/>
  <c r="S755"/>
  <c r="L755"/>
  <c r="AA754"/>
  <c r="AB754"/>
  <c r="U754"/>
  <c r="T754"/>
  <c r="S754"/>
  <c r="L754"/>
  <c r="AA753"/>
  <c r="AB753"/>
  <c r="U753"/>
  <c r="T753"/>
  <c r="S753"/>
  <c r="L753"/>
  <c r="AA752"/>
  <c r="AB752"/>
  <c r="U752"/>
  <c r="T752"/>
  <c r="S752"/>
  <c r="L752"/>
  <c r="AA751"/>
  <c r="AB751"/>
  <c r="U751"/>
  <c r="T751"/>
  <c r="S751"/>
  <c r="L751"/>
  <c r="AA750"/>
  <c r="AB750"/>
  <c r="U750"/>
  <c r="T750"/>
  <c r="S750"/>
  <c r="L750"/>
  <c r="AA749"/>
  <c r="AB749"/>
  <c r="U749"/>
  <c r="T749"/>
  <c r="S749"/>
  <c r="L749"/>
  <c r="AA748"/>
  <c r="AB748"/>
  <c r="U748"/>
  <c r="T748"/>
  <c r="S748"/>
  <c r="L748"/>
  <c r="AA747"/>
  <c r="AB747"/>
  <c r="U747"/>
  <c r="T747"/>
  <c r="S747"/>
  <c r="L747"/>
  <c r="AA746"/>
  <c r="AB746"/>
  <c r="U746"/>
  <c r="T746"/>
  <c r="S746"/>
  <c r="L746"/>
  <c r="AA745"/>
  <c r="AB745"/>
  <c r="U745"/>
  <c r="T745"/>
  <c r="S745"/>
  <c r="L745"/>
  <c r="D745"/>
  <c r="AA744"/>
  <c r="AB744"/>
  <c r="U744"/>
  <c r="T744"/>
  <c r="S744"/>
  <c r="L744"/>
  <c r="D744"/>
  <c r="AA743"/>
  <c r="AB743"/>
  <c r="U743"/>
  <c r="T743"/>
  <c r="S743"/>
  <c r="L743"/>
  <c r="D743"/>
  <c r="AA742"/>
  <c r="AB742"/>
  <c r="U742"/>
  <c r="T742"/>
  <c r="S742"/>
  <c r="L742"/>
  <c r="D742"/>
  <c r="AA741"/>
  <c r="AB741"/>
  <c r="U741"/>
  <c r="T741"/>
  <c r="S741"/>
  <c r="L741"/>
  <c r="D741"/>
  <c r="AA740"/>
  <c r="AB740"/>
  <c r="U740"/>
  <c r="T740"/>
  <c r="S740"/>
  <c r="L740"/>
  <c r="D740"/>
  <c r="AA739"/>
  <c r="AB739"/>
  <c r="U739"/>
  <c r="T739"/>
  <c r="S739"/>
  <c r="L739"/>
  <c r="D739"/>
  <c r="AA738"/>
  <c r="AB738"/>
  <c r="U738"/>
  <c r="T738"/>
  <c r="S738"/>
  <c r="L738"/>
  <c r="D738"/>
  <c r="AA737"/>
  <c r="AB737"/>
  <c r="U737"/>
  <c r="T737"/>
  <c r="S737"/>
  <c r="L737"/>
  <c r="D737"/>
  <c r="AA736"/>
  <c r="AB736"/>
  <c r="U736"/>
  <c r="T736"/>
  <c r="S736"/>
  <c r="L736"/>
  <c r="D736"/>
  <c r="AA735"/>
  <c r="AB735"/>
  <c r="U735"/>
  <c r="T735"/>
  <c r="S735"/>
  <c r="L735"/>
  <c r="D735"/>
  <c r="AA734"/>
  <c r="AB734"/>
  <c r="U734"/>
  <c r="T734"/>
  <c r="S734"/>
  <c r="L734"/>
  <c r="D734"/>
  <c r="AA733"/>
  <c r="AB733"/>
  <c r="U733"/>
  <c r="T733"/>
  <c r="S733"/>
  <c r="L733"/>
  <c r="D733"/>
  <c r="AA732"/>
  <c r="AB732"/>
  <c r="U732"/>
  <c r="T732"/>
  <c r="S732"/>
  <c r="L732"/>
  <c r="D732"/>
  <c r="AA731"/>
  <c r="AB731"/>
  <c r="U731"/>
  <c r="T731"/>
  <c r="S731"/>
  <c r="L731"/>
  <c r="AA730"/>
  <c r="AB730"/>
  <c r="U730"/>
  <c r="T730"/>
  <c r="S730"/>
  <c r="L730"/>
  <c r="AA729"/>
  <c r="AB729"/>
  <c r="U729"/>
  <c r="T729"/>
  <c r="S729"/>
  <c r="L729"/>
  <c r="AA728"/>
  <c r="AB728"/>
  <c r="U728"/>
  <c r="T728"/>
  <c r="S728"/>
  <c r="L728"/>
  <c r="AA727"/>
  <c r="AB727"/>
  <c r="U727"/>
  <c r="T727"/>
  <c r="S727"/>
  <c r="L727"/>
  <c r="AA726"/>
  <c r="AB726"/>
  <c r="U726"/>
  <c r="T726"/>
  <c r="S726"/>
  <c r="L726"/>
  <c r="AA725"/>
  <c r="AB725"/>
  <c r="U725"/>
  <c r="T725"/>
  <c r="S725"/>
  <c r="L725"/>
  <c r="AA724"/>
  <c r="AB724"/>
  <c r="U724"/>
  <c r="T724"/>
  <c r="S724"/>
  <c r="L724"/>
  <c r="AA723"/>
  <c r="AB723"/>
  <c r="U723"/>
  <c r="T723"/>
  <c r="S723"/>
  <c r="L723"/>
  <c r="AA722"/>
  <c r="AB722"/>
  <c r="U722"/>
  <c r="T722"/>
  <c r="S722"/>
  <c r="L722"/>
  <c r="AA721"/>
  <c r="AB721"/>
  <c r="U721"/>
  <c r="T721"/>
  <c r="S721"/>
  <c r="L721"/>
  <c r="D721"/>
  <c r="AA720"/>
  <c r="AB720"/>
  <c r="U720"/>
  <c r="T720"/>
  <c r="S720"/>
  <c r="L720"/>
  <c r="D720"/>
  <c r="AA719"/>
  <c r="AB719"/>
  <c r="U719"/>
  <c r="T719"/>
  <c r="S719"/>
  <c r="L719"/>
  <c r="D719"/>
  <c r="AA718"/>
  <c r="AB718"/>
  <c r="U718"/>
  <c r="T718"/>
  <c r="S718"/>
  <c r="L718"/>
  <c r="D718"/>
  <c r="AA717"/>
  <c r="AB717"/>
  <c r="U717"/>
  <c r="T717"/>
  <c r="S717"/>
  <c r="L717"/>
  <c r="D717"/>
  <c r="AA716"/>
  <c r="AB716"/>
  <c r="U716"/>
  <c r="T716"/>
  <c r="S716"/>
  <c r="L716"/>
  <c r="D716"/>
  <c r="AA715"/>
  <c r="AB715"/>
  <c r="U715"/>
  <c r="T715"/>
  <c r="S715"/>
  <c r="L715"/>
  <c r="D715"/>
  <c r="AA714"/>
  <c r="AB714"/>
  <c r="U714"/>
  <c r="T714"/>
  <c r="S714"/>
  <c r="L714"/>
  <c r="D714"/>
  <c r="AA713"/>
  <c r="AB713"/>
  <c r="U713"/>
  <c r="T713"/>
  <c r="S713"/>
  <c r="L713"/>
  <c r="D713"/>
  <c r="AA712"/>
  <c r="AB712"/>
  <c r="U712"/>
  <c r="T712"/>
  <c r="S712"/>
  <c r="L712"/>
  <c r="D712"/>
  <c r="AA711"/>
  <c r="AB711"/>
  <c r="U711"/>
  <c r="T711"/>
  <c r="S711"/>
  <c r="L711"/>
  <c r="D711"/>
  <c r="AA710"/>
  <c r="AB710"/>
  <c r="U710"/>
  <c r="T710"/>
  <c r="S710"/>
  <c r="L710"/>
  <c r="D710"/>
  <c r="AA709"/>
  <c r="AB709"/>
  <c r="U709"/>
  <c r="T709"/>
  <c r="S709"/>
  <c r="L709"/>
  <c r="D709"/>
  <c r="AA708"/>
  <c r="AB708"/>
  <c r="U708"/>
  <c r="T708"/>
  <c r="S708"/>
  <c r="L708"/>
  <c r="D708"/>
  <c r="AA707"/>
  <c r="AB707"/>
  <c r="U707"/>
  <c r="T707"/>
  <c r="L707"/>
  <c r="AA706"/>
  <c r="AB706"/>
  <c r="U706"/>
  <c r="T706"/>
  <c r="L706"/>
  <c r="AA705"/>
  <c r="AB705"/>
  <c r="U705"/>
  <c r="T705"/>
  <c r="L705"/>
  <c r="AA704"/>
  <c r="AB704"/>
  <c r="U704"/>
  <c r="T704"/>
  <c r="L704"/>
  <c r="AA703"/>
  <c r="AB703"/>
  <c r="U703"/>
  <c r="T703"/>
  <c r="L703"/>
  <c r="AA702"/>
  <c r="AB702"/>
  <c r="U702"/>
  <c r="T702"/>
  <c r="L702"/>
  <c r="AA701"/>
  <c r="AB701"/>
  <c r="U701"/>
  <c r="T701"/>
  <c r="L701"/>
  <c r="AA700"/>
  <c r="AB700"/>
  <c r="U700"/>
  <c r="T700"/>
  <c r="L700"/>
  <c r="AA699"/>
  <c r="AB699"/>
  <c r="U699"/>
  <c r="T699"/>
  <c r="L699"/>
  <c r="AA698"/>
  <c r="AB698"/>
  <c r="U698"/>
  <c r="T698"/>
  <c r="L698"/>
  <c r="AA697"/>
  <c r="AB697"/>
  <c r="U697"/>
  <c r="T697"/>
  <c r="H697"/>
  <c r="S697"/>
  <c r="Q697"/>
  <c r="P697"/>
  <c r="O697"/>
  <c r="N697"/>
  <c r="M697"/>
  <c r="L697"/>
  <c r="K697"/>
  <c r="J697"/>
  <c r="I697"/>
  <c r="AA696"/>
  <c r="AB696"/>
  <c r="U696"/>
  <c r="T696"/>
  <c r="H696"/>
  <c r="S696"/>
  <c r="Q696"/>
  <c r="P696"/>
  <c r="O696"/>
  <c r="N696"/>
  <c r="M696"/>
  <c r="L696"/>
  <c r="K696"/>
  <c r="J696"/>
  <c r="I696"/>
  <c r="AA695"/>
  <c r="AB695"/>
  <c r="U695"/>
  <c r="T695"/>
  <c r="S695"/>
  <c r="L695"/>
  <c r="AA694"/>
  <c r="AB694"/>
  <c r="U694"/>
  <c r="T694"/>
  <c r="S694"/>
  <c r="L694"/>
  <c r="AA693"/>
  <c r="AB693"/>
  <c r="U693"/>
  <c r="T693"/>
  <c r="S693"/>
  <c r="L693"/>
  <c r="AA692"/>
  <c r="AB692"/>
  <c r="U692"/>
  <c r="T692"/>
  <c r="S692"/>
  <c r="L692"/>
  <c r="AA691"/>
  <c r="AB691"/>
  <c r="U691"/>
  <c r="T691"/>
  <c r="S691"/>
  <c r="L691"/>
  <c r="AA690"/>
  <c r="AB690"/>
  <c r="U690"/>
  <c r="T690"/>
  <c r="S690"/>
  <c r="L690"/>
  <c r="AA689"/>
  <c r="AB689"/>
  <c r="U689"/>
  <c r="T689"/>
  <c r="S689"/>
  <c r="L689"/>
  <c r="AA688"/>
  <c r="AB688"/>
  <c r="U688"/>
  <c r="T688"/>
  <c r="S688"/>
  <c r="L688"/>
  <c r="AA687"/>
  <c r="AB687"/>
  <c r="U687"/>
  <c r="T687"/>
  <c r="S687"/>
  <c r="L687"/>
  <c r="AA686"/>
  <c r="AB686"/>
  <c r="U686"/>
  <c r="T686"/>
  <c r="S686"/>
  <c r="L686"/>
  <c r="AA685"/>
  <c r="AB685"/>
  <c r="U685"/>
  <c r="T685"/>
  <c r="S685"/>
  <c r="L685"/>
  <c r="D685"/>
  <c r="AA684"/>
  <c r="AB684"/>
  <c r="U684"/>
  <c r="T684"/>
  <c r="S684"/>
  <c r="L684"/>
  <c r="D684"/>
  <c r="AA683"/>
  <c r="AB683"/>
  <c r="U683"/>
  <c r="T683"/>
  <c r="S683"/>
  <c r="L683"/>
  <c r="AA682"/>
  <c r="AB682"/>
  <c r="U682"/>
  <c r="T682"/>
  <c r="S682"/>
  <c r="L682"/>
  <c r="AA681"/>
  <c r="AB681"/>
  <c r="U681"/>
  <c r="T681"/>
  <c r="S681"/>
  <c r="L681"/>
  <c r="AA680"/>
  <c r="AB680"/>
  <c r="U680"/>
  <c r="T680"/>
  <c r="S680"/>
  <c r="L680"/>
  <c r="AA679"/>
  <c r="AB679"/>
  <c r="U679"/>
  <c r="T679"/>
  <c r="S679"/>
  <c r="L679"/>
  <c r="AA678"/>
  <c r="AB678"/>
  <c r="U678"/>
  <c r="T678"/>
  <c r="S678"/>
  <c r="L678"/>
  <c r="AA677"/>
  <c r="AB677"/>
  <c r="U677"/>
  <c r="T677"/>
  <c r="S677"/>
  <c r="L677"/>
  <c r="AA676"/>
  <c r="AB676"/>
  <c r="U676"/>
  <c r="T676"/>
  <c r="S676"/>
  <c r="L676"/>
  <c r="AA675"/>
  <c r="AB675"/>
  <c r="U675"/>
  <c r="T675"/>
  <c r="S675"/>
  <c r="L675"/>
  <c r="AA674"/>
  <c r="AB674"/>
  <c r="U674"/>
  <c r="T674"/>
  <c r="S674"/>
  <c r="L674"/>
  <c r="AA673"/>
  <c r="AB673"/>
  <c r="U673"/>
  <c r="T673"/>
  <c r="S673"/>
  <c r="L673"/>
  <c r="D673"/>
  <c r="AA672"/>
  <c r="AB672"/>
  <c r="U672"/>
  <c r="T672"/>
  <c r="S672"/>
  <c r="L672"/>
  <c r="D672"/>
  <c r="AA671"/>
  <c r="AB671"/>
  <c r="U671"/>
  <c r="T671"/>
  <c r="S671"/>
  <c r="L671"/>
  <c r="AA670"/>
  <c r="AB670"/>
  <c r="U670"/>
  <c r="T670"/>
  <c r="S670"/>
  <c r="L670"/>
  <c r="AA669"/>
  <c r="AB669"/>
  <c r="U669"/>
  <c r="T669"/>
  <c r="S669"/>
  <c r="L669"/>
  <c r="AA668"/>
  <c r="AB668"/>
  <c r="U668"/>
  <c r="T668"/>
  <c r="S668"/>
  <c r="L668"/>
  <c r="AA667"/>
  <c r="AB667"/>
  <c r="U667"/>
  <c r="T667"/>
  <c r="S667"/>
  <c r="L667"/>
  <c r="AA666"/>
  <c r="AB666"/>
  <c r="U666"/>
  <c r="T666"/>
  <c r="S666"/>
  <c r="L666"/>
  <c r="AA665"/>
  <c r="AB665"/>
  <c r="U665"/>
  <c r="T665"/>
  <c r="S665"/>
  <c r="L665"/>
  <c r="AA664"/>
  <c r="AB664"/>
  <c r="U664"/>
  <c r="T664"/>
  <c r="S664"/>
  <c r="L664"/>
  <c r="AA663"/>
  <c r="AB663"/>
  <c r="U663"/>
  <c r="T663"/>
  <c r="S663"/>
  <c r="L663"/>
  <c r="AA662"/>
  <c r="AB662"/>
  <c r="U662"/>
  <c r="T662"/>
  <c r="S662"/>
  <c r="L662"/>
  <c r="AA661"/>
  <c r="AB661"/>
  <c r="U661"/>
  <c r="T661"/>
  <c r="S661"/>
  <c r="L661"/>
  <c r="D661"/>
  <c r="AA660"/>
  <c r="AB660"/>
  <c r="U660"/>
  <c r="T660"/>
  <c r="S660"/>
  <c r="L660"/>
  <c r="D660"/>
  <c r="AA659"/>
  <c r="AB659"/>
  <c r="U659"/>
  <c r="T659"/>
  <c r="S659"/>
  <c r="L659"/>
  <c r="AA658"/>
  <c r="AB658"/>
  <c r="U658"/>
  <c r="T658"/>
  <c r="S658"/>
  <c r="L658"/>
  <c r="AA657"/>
  <c r="AB657"/>
  <c r="U657"/>
  <c r="T657"/>
  <c r="S657"/>
  <c r="L657"/>
  <c r="AA656"/>
  <c r="AB656"/>
  <c r="U656"/>
  <c r="T656"/>
  <c r="S656"/>
  <c r="L656"/>
  <c r="AA655"/>
  <c r="AB655"/>
  <c r="U655"/>
  <c r="T655"/>
  <c r="S655"/>
  <c r="L655"/>
  <c r="AA654"/>
  <c r="AB654"/>
  <c r="U654"/>
  <c r="T654"/>
  <c r="S654"/>
  <c r="L654"/>
  <c r="AA653"/>
  <c r="AB653"/>
  <c r="U653"/>
  <c r="T653"/>
  <c r="S653"/>
  <c r="L653"/>
  <c r="AA652"/>
  <c r="AB652"/>
  <c r="U652"/>
  <c r="T652"/>
  <c r="S652"/>
  <c r="L652"/>
  <c r="AA651"/>
  <c r="AB651"/>
  <c r="U651"/>
  <c r="T651"/>
  <c r="S651"/>
  <c r="L651"/>
  <c r="AA650"/>
  <c r="AB650"/>
  <c r="U650"/>
  <c r="T650"/>
  <c r="S650"/>
  <c r="L650"/>
  <c r="AA649"/>
  <c r="AB649"/>
  <c r="U649"/>
  <c r="T649"/>
  <c r="S649"/>
  <c r="L649"/>
  <c r="D649"/>
  <c r="AA648"/>
  <c r="AB648"/>
  <c r="U648"/>
  <c r="T648"/>
  <c r="S648"/>
  <c r="L648"/>
  <c r="D648"/>
  <c r="AA647"/>
  <c r="AB647"/>
  <c r="U647"/>
  <c r="T647"/>
  <c r="S647"/>
  <c r="L647"/>
  <c r="AA646"/>
  <c r="AB646"/>
  <c r="U646"/>
  <c r="T646"/>
  <c r="S646"/>
  <c r="L646"/>
  <c r="AA645"/>
  <c r="AB645"/>
  <c r="U645"/>
  <c r="T645"/>
  <c r="S645"/>
  <c r="L645"/>
  <c r="AA644"/>
  <c r="AB644"/>
  <c r="U644"/>
  <c r="T644"/>
  <c r="S644"/>
  <c r="L644"/>
  <c r="AA643"/>
  <c r="AB643"/>
  <c r="U643"/>
  <c r="T643"/>
  <c r="S643"/>
  <c r="L643"/>
  <c r="AA642"/>
  <c r="AB642"/>
  <c r="U642"/>
  <c r="T642"/>
  <c r="S642"/>
  <c r="L642"/>
  <c r="AA641"/>
  <c r="AB641"/>
  <c r="U641"/>
  <c r="T641"/>
  <c r="S641"/>
  <c r="L641"/>
  <c r="AA640"/>
  <c r="AB640"/>
  <c r="U640"/>
  <c r="T640"/>
  <c r="S640"/>
  <c r="L640"/>
  <c r="AA639"/>
  <c r="AB639"/>
  <c r="U639"/>
  <c r="T639"/>
  <c r="S639"/>
  <c r="L639"/>
  <c r="AA638"/>
  <c r="AB638"/>
  <c r="U638"/>
  <c r="T638"/>
  <c r="S638"/>
  <c r="L638"/>
  <c r="AA637"/>
  <c r="AB637"/>
  <c r="U637"/>
  <c r="T637"/>
  <c r="S637"/>
  <c r="L637"/>
  <c r="D637"/>
  <c r="AA636"/>
  <c r="AB636"/>
  <c r="U636"/>
  <c r="T636"/>
  <c r="S636"/>
  <c r="L636"/>
  <c r="D636"/>
  <c r="AA635"/>
  <c r="AB635"/>
  <c r="U635"/>
  <c r="T635"/>
  <c r="S635"/>
  <c r="L635"/>
  <c r="AA634"/>
  <c r="AB634"/>
  <c r="U634"/>
  <c r="T634"/>
  <c r="S634"/>
  <c r="L634"/>
  <c r="AA633"/>
  <c r="AB633"/>
  <c r="U633"/>
  <c r="T633"/>
  <c r="S633"/>
  <c r="L633"/>
  <c r="AA632"/>
  <c r="AB632"/>
  <c r="U632"/>
  <c r="T632"/>
  <c r="S632"/>
  <c r="L632"/>
  <c r="AA631"/>
  <c r="AB631"/>
  <c r="U631"/>
  <c r="T631"/>
  <c r="S631"/>
  <c r="L631"/>
  <c r="AA630"/>
  <c r="AB630"/>
  <c r="U630"/>
  <c r="T630"/>
  <c r="S630"/>
  <c r="L630"/>
  <c r="AA629"/>
  <c r="AB629"/>
  <c r="U629"/>
  <c r="T629"/>
  <c r="S629"/>
  <c r="L629"/>
  <c r="AA628"/>
  <c r="AB628"/>
  <c r="U628"/>
  <c r="T628"/>
  <c r="S628"/>
  <c r="L628"/>
  <c r="AA627"/>
  <c r="AB627"/>
  <c r="U627"/>
  <c r="T627"/>
  <c r="S627"/>
  <c r="L627"/>
  <c r="AA626"/>
  <c r="AB626"/>
  <c r="U626"/>
  <c r="T626"/>
  <c r="S626"/>
  <c r="L626"/>
  <c r="AA625"/>
  <c r="AB625"/>
  <c r="U625"/>
  <c r="T625"/>
  <c r="S625"/>
  <c r="L625"/>
  <c r="D625"/>
  <c r="AA624"/>
  <c r="AB624"/>
  <c r="U624"/>
  <c r="T624"/>
  <c r="S624"/>
  <c r="L624"/>
  <c r="D624"/>
  <c r="AA623"/>
  <c r="AB623"/>
  <c r="U623"/>
  <c r="T623"/>
  <c r="S623"/>
  <c r="L623"/>
  <c r="AA622"/>
  <c r="AB622"/>
  <c r="U622"/>
  <c r="T622"/>
  <c r="S622"/>
  <c r="L622"/>
  <c r="AA621"/>
  <c r="AB621"/>
  <c r="U621"/>
  <c r="T621"/>
  <c r="S621"/>
  <c r="L621"/>
  <c r="AA620"/>
  <c r="AB620"/>
  <c r="U620"/>
  <c r="T620"/>
  <c r="S620"/>
  <c r="L620"/>
  <c r="AA619"/>
  <c r="AB619"/>
  <c r="U619"/>
  <c r="T619"/>
  <c r="S619"/>
  <c r="L619"/>
  <c r="AA618"/>
  <c r="AB618"/>
  <c r="U618"/>
  <c r="T618"/>
  <c r="S618"/>
  <c r="L618"/>
  <c r="AA617"/>
  <c r="AB617"/>
  <c r="U617"/>
  <c r="T617"/>
  <c r="S617"/>
  <c r="L617"/>
  <c r="AA616"/>
  <c r="AB616"/>
  <c r="U616"/>
  <c r="T616"/>
  <c r="S616"/>
  <c r="L616"/>
  <c r="AA615"/>
  <c r="AB615"/>
  <c r="U615"/>
  <c r="T615"/>
  <c r="S615"/>
  <c r="L615"/>
  <c r="AA614"/>
  <c r="AB614"/>
  <c r="U614"/>
  <c r="T614"/>
  <c r="S614"/>
  <c r="L614"/>
  <c r="AA613"/>
  <c r="AB613"/>
  <c r="U613"/>
  <c r="T613"/>
  <c r="S613"/>
  <c r="L613"/>
  <c r="D613"/>
  <c r="AA612"/>
  <c r="AB612"/>
  <c r="U612"/>
  <c r="T612"/>
  <c r="S612"/>
  <c r="L612"/>
  <c r="D612"/>
  <c r="AA611"/>
  <c r="AB611"/>
  <c r="U611"/>
  <c r="T611"/>
  <c r="S611"/>
  <c r="L611"/>
  <c r="AA610"/>
  <c r="AB610"/>
  <c r="U610"/>
  <c r="T610"/>
  <c r="S610"/>
  <c r="L610"/>
  <c r="AA609"/>
  <c r="AB609"/>
  <c r="U609"/>
  <c r="T609"/>
  <c r="S609"/>
  <c r="L609"/>
  <c r="AA608"/>
  <c r="AB608"/>
  <c r="U608"/>
  <c r="T608"/>
  <c r="S608"/>
  <c r="L608"/>
  <c r="AA607"/>
  <c r="AB607"/>
  <c r="U607"/>
  <c r="T607"/>
  <c r="S607"/>
  <c r="L607"/>
  <c r="AA606"/>
  <c r="AB606"/>
  <c r="U606"/>
  <c r="T606"/>
  <c r="S606"/>
  <c r="L606"/>
  <c r="AA605"/>
  <c r="AB605"/>
  <c r="U605"/>
  <c r="T605"/>
  <c r="S605"/>
  <c r="L605"/>
  <c r="AA604"/>
  <c r="AB604"/>
  <c r="U604"/>
  <c r="T604"/>
  <c r="S604"/>
  <c r="L604"/>
  <c r="AA603"/>
  <c r="AB603"/>
  <c r="U603"/>
  <c r="T603"/>
  <c r="S603"/>
  <c r="L603"/>
  <c r="AA602"/>
  <c r="AB602"/>
  <c r="U602"/>
  <c r="T602"/>
  <c r="S602"/>
  <c r="L602"/>
  <c r="AA601"/>
  <c r="AB601"/>
  <c r="U601"/>
  <c r="T601"/>
  <c r="S601"/>
  <c r="L601"/>
  <c r="D601"/>
  <c r="AA600"/>
  <c r="AB600"/>
  <c r="U600"/>
  <c r="T600"/>
  <c r="S600"/>
  <c r="L600"/>
  <c r="D600"/>
  <c r="AA599"/>
  <c r="AB599"/>
  <c r="U599"/>
  <c r="T599"/>
  <c r="S599"/>
  <c r="L599"/>
  <c r="AA598"/>
  <c r="AB598"/>
  <c r="U598"/>
  <c r="T598"/>
  <c r="S598"/>
  <c r="L598"/>
  <c r="AA597"/>
  <c r="AB597"/>
  <c r="U597"/>
  <c r="T597"/>
  <c r="S597"/>
  <c r="L597"/>
  <c r="AA596"/>
  <c r="AB596"/>
  <c r="U596"/>
  <c r="T596"/>
  <c r="S596"/>
  <c r="L596"/>
  <c r="AA595"/>
  <c r="AB595"/>
  <c r="U595"/>
  <c r="T595"/>
  <c r="S595"/>
  <c r="L595"/>
  <c r="AA594"/>
  <c r="AB594"/>
  <c r="U594"/>
  <c r="T594"/>
  <c r="S594"/>
  <c r="L594"/>
  <c r="AA593"/>
  <c r="AB593"/>
  <c r="U593"/>
  <c r="T593"/>
  <c r="S593"/>
  <c r="L593"/>
  <c r="AA592"/>
  <c r="AB592"/>
  <c r="U592"/>
  <c r="T592"/>
  <c r="S592"/>
  <c r="L592"/>
  <c r="AA591"/>
  <c r="AB591"/>
  <c r="U591"/>
  <c r="T591"/>
  <c r="S591"/>
  <c r="L591"/>
  <c r="AA590"/>
  <c r="AB590"/>
  <c r="U590"/>
  <c r="T590"/>
  <c r="S590"/>
  <c r="L590"/>
  <c r="AA589"/>
  <c r="AB589"/>
  <c r="U589"/>
  <c r="T589"/>
  <c r="S589"/>
  <c r="L589"/>
  <c r="D589"/>
  <c r="AA588"/>
  <c r="AB588"/>
  <c r="U588"/>
  <c r="T588"/>
  <c r="S588"/>
  <c r="L588"/>
  <c r="D588"/>
  <c r="AA587"/>
  <c r="AB587"/>
  <c r="U587"/>
  <c r="T587"/>
  <c r="S587"/>
  <c r="L587"/>
  <c r="AA586"/>
  <c r="AB586"/>
  <c r="U586"/>
  <c r="T586"/>
  <c r="S586"/>
  <c r="L586"/>
  <c r="AA585"/>
  <c r="AB585"/>
  <c r="U585"/>
  <c r="T585"/>
  <c r="S585"/>
  <c r="L585"/>
  <c r="AA584"/>
  <c r="AB584"/>
  <c r="U584"/>
  <c r="T584"/>
  <c r="S584"/>
  <c r="L584"/>
  <c r="AA583"/>
  <c r="AB583"/>
  <c r="U583"/>
  <c r="T583"/>
  <c r="S583"/>
  <c r="L583"/>
  <c r="AA582"/>
  <c r="AB582"/>
  <c r="U582"/>
  <c r="T582"/>
  <c r="S582"/>
  <c r="L582"/>
  <c r="AA581"/>
  <c r="AB581"/>
  <c r="U581"/>
  <c r="T581"/>
  <c r="S581"/>
  <c r="L581"/>
  <c r="AA580"/>
  <c r="AB580"/>
  <c r="U580"/>
  <c r="T580"/>
  <c r="S580"/>
  <c r="L580"/>
  <c r="AA579"/>
  <c r="AB579"/>
  <c r="U579"/>
  <c r="T579"/>
  <c r="S579"/>
  <c r="L579"/>
  <c r="AA578"/>
  <c r="AB578"/>
  <c r="U578"/>
  <c r="T578"/>
  <c r="S578"/>
  <c r="L578"/>
  <c r="AA577"/>
  <c r="AB577"/>
  <c r="U577"/>
  <c r="T577"/>
  <c r="S577"/>
  <c r="L577"/>
  <c r="D577"/>
  <c r="AA576"/>
  <c r="AB576"/>
  <c r="U576"/>
  <c r="T576"/>
  <c r="S576"/>
  <c r="L576"/>
  <c r="D576"/>
  <c r="AA575"/>
  <c r="AB575"/>
  <c r="U575"/>
  <c r="T575"/>
  <c r="S575"/>
  <c r="L575"/>
  <c r="AA574"/>
  <c r="AB574"/>
  <c r="U574"/>
  <c r="T574"/>
  <c r="S574"/>
  <c r="L574"/>
  <c r="AA573"/>
  <c r="AB573"/>
  <c r="U573"/>
  <c r="T573"/>
  <c r="S573"/>
  <c r="L573"/>
  <c r="AA572"/>
  <c r="AB572"/>
  <c r="U572"/>
  <c r="T572"/>
  <c r="S572"/>
  <c r="L572"/>
  <c r="AA571"/>
  <c r="AB571"/>
  <c r="U571"/>
  <c r="T571"/>
  <c r="S571"/>
  <c r="L571"/>
  <c r="AA570"/>
  <c r="AB570"/>
  <c r="U570"/>
  <c r="T570"/>
  <c r="S570"/>
  <c r="L570"/>
  <c r="AA569"/>
  <c r="AB569"/>
  <c r="U569"/>
  <c r="T569"/>
  <c r="S569"/>
  <c r="L569"/>
  <c r="AA568"/>
  <c r="AB568"/>
  <c r="U568"/>
  <c r="T568"/>
  <c r="S568"/>
  <c r="L568"/>
  <c r="AA567"/>
  <c r="AB567"/>
  <c r="U567"/>
  <c r="T567"/>
  <c r="S567"/>
  <c r="L567"/>
  <c r="AA566"/>
  <c r="AB566"/>
  <c r="U566"/>
  <c r="T566"/>
  <c r="S566"/>
  <c r="L566"/>
  <c r="AA565"/>
  <c r="AB565"/>
  <c r="U565"/>
  <c r="T565"/>
  <c r="S565"/>
  <c r="L565"/>
  <c r="D565"/>
  <c r="AA564"/>
  <c r="AB564"/>
  <c r="U564"/>
  <c r="T564"/>
  <c r="S564"/>
  <c r="L564"/>
  <c r="D564"/>
  <c r="AA563"/>
  <c r="AB563"/>
  <c r="U563"/>
  <c r="T563"/>
  <c r="S563"/>
  <c r="L563"/>
  <c r="AA562"/>
  <c r="AB562"/>
  <c r="U562"/>
  <c r="T562"/>
  <c r="S562"/>
  <c r="L562"/>
  <c r="AA561"/>
  <c r="AB561"/>
  <c r="U561"/>
  <c r="T561"/>
  <c r="S561"/>
  <c r="L561"/>
  <c r="AA560"/>
  <c r="AB560"/>
  <c r="U560"/>
  <c r="T560"/>
  <c r="S560"/>
  <c r="L560"/>
  <c r="AA559"/>
  <c r="AB559"/>
  <c r="U559"/>
  <c r="T559"/>
  <c r="S559"/>
  <c r="L559"/>
  <c r="AA558"/>
  <c r="AB558"/>
  <c r="U558"/>
  <c r="T558"/>
  <c r="S558"/>
  <c r="L558"/>
  <c r="AA557"/>
  <c r="AB557"/>
  <c r="U557"/>
  <c r="T557"/>
  <c r="S557"/>
  <c r="L557"/>
  <c r="AA556"/>
  <c r="AB556"/>
  <c r="U556"/>
  <c r="T556"/>
  <c r="S556"/>
  <c r="L556"/>
  <c r="AA555"/>
  <c r="AB555"/>
  <c r="U555"/>
  <c r="T555"/>
  <c r="S555"/>
  <c r="L555"/>
  <c r="AA554"/>
  <c r="AB554"/>
  <c r="U554"/>
  <c r="T554"/>
  <c r="S554"/>
  <c r="L554"/>
  <c r="AA553"/>
  <c r="AB553"/>
  <c r="U553"/>
  <c r="T553"/>
  <c r="S553"/>
  <c r="L553"/>
  <c r="D553"/>
  <c r="AA552"/>
  <c r="AB552"/>
  <c r="U552"/>
  <c r="T552"/>
  <c r="S552"/>
  <c r="L552"/>
  <c r="D552"/>
  <c r="AA551"/>
  <c r="AB551"/>
  <c r="U551"/>
  <c r="T551"/>
  <c r="S551"/>
  <c r="L551"/>
  <c r="AA550"/>
  <c r="AB550"/>
  <c r="U550"/>
  <c r="T550"/>
  <c r="S550"/>
  <c r="L550"/>
  <c r="AA549"/>
  <c r="AB549"/>
  <c r="U549"/>
  <c r="T549"/>
  <c r="S549"/>
  <c r="L549"/>
  <c r="AA548"/>
  <c r="AB548"/>
  <c r="U548"/>
  <c r="T548"/>
  <c r="S548"/>
  <c r="L548"/>
  <c r="AA547"/>
  <c r="AB547"/>
  <c r="U547"/>
  <c r="T547"/>
  <c r="S547"/>
  <c r="L547"/>
  <c r="AA546"/>
  <c r="AB546"/>
  <c r="U546"/>
  <c r="T546"/>
  <c r="S546"/>
  <c r="L546"/>
  <c r="AA545"/>
  <c r="AB545"/>
  <c r="U545"/>
  <c r="T545"/>
  <c r="S545"/>
  <c r="L545"/>
  <c r="AA544"/>
  <c r="AB544"/>
  <c r="U544"/>
  <c r="T544"/>
  <c r="S544"/>
  <c r="L544"/>
  <c r="AA543"/>
  <c r="AB543"/>
  <c r="U543"/>
  <c r="T543"/>
  <c r="S543"/>
  <c r="L543"/>
  <c r="AA542"/>
  <c r="AB542"/>
  <c r="U542"/>
  <c r="T542"/>
  <c r="S542"/>
  <c r="L542"/>
  <c r="AA541"/>
  <c r="AB541"/>
  <c r="U541"/>
  <c r="T541"/>
  <c r="S541"/>
  <c r="L541"/>
  <c r="D541"/>
  <c r="AA540"/>
  <c r="AB540"/>
  <c r="U540"/>
  <c r="T540"/>
  <c r="S540"/>
  <c r="L540"/>
  <c r="D540"/>
  <c r="AA539"/>
  <c r="AB539"/>
  <c r="U539"/>
  <c r="T539"/>
  <c r="S539"/>
  <c r="L539"/>
  <c r="D539"/>
  <c r="AA538"/>
  <c r="AB538"/>
  <c r="U538"/>
  <c r="T538"/>
  <c r="S538"/>
  <c r="L538"/>
  <c r="D538"/>
  <c r="AA537"/>
  <c r="AB537"/>
  <c r="U537"/>
  <c r="T537"/>
  <c r="S537"/>
  <c r="L537"/>
  <c r="D537"/>
  <c r="AA536"/>
  <c r="AB536"/>
  <c r="U536"/>
  <c r="T536"/>
  <c r="S536"/>
  <c r="L536"/>
  <c r="D536"/>
  <c r="AA535"/>
  <c r="AB535"/>
  <c r="U535"/>
  <c r="T535"/>
  <c r="S535"/>
  <c r="L535"/>
  <c r="D535"/>
  <c r="AA534"/>
  <c r="AB534"/>
  <c r="U534"/>
  <c r="T534"/>
  <c r="S534"/>
  <c r="L534"/>
  <c r="D534"/>
  <c r="AA533"/>
  <c r="AB533"/>
  <c r="U533"/>
  <c r="T533"/>
  <c r="S533"/>
  <c r="L533"/>
  <c r="D533"/>
  <c r="AA532"/>
  <c r="AB532"/>
  <c r="U532"/>
  <c r="T532"/>
  <c r="S532"/>
  <c r="L532"/>
  <c r="D532"/>
  <c r="AA531"/>
  <c r="AB531"/>
  <c r="U531"/>
  <c r="T531"/>
  <c r="S531"/>
  <c r="L531"/>
  <c r="D531"/>
  <c r="AA530"/>
  <c r="AB530"/>
  <c r="U530"/>
  <c r="T530"/>
  <c r="S530"/>
  <c r="L530"/>
  <c r="D530"/>
  <c r="AA529"/>
  <c r="AB529"/>
  <c r="U529"/>
  <c r="T529"/>
  <c r="S529"/>
  <c r="L529"/>
  <c r="D529"/>
  <c r="AA528"/>
  <c r="AB528"/>
  <c r="U528"/>
  <c r="T528"/>
  <c r="S528"/>
  <c r="L528"/>
  <c r="D528"/>
  <c r="AA527"/>
  <c r="AB527"/>
  <c r="U527"/>
  <c r="T527"/>
  <c r="S527"/>
  <c r="L527"/>
  <c r="AA526"/>
  <c r="AB526"/>
  <c r="U526"/>
  <c r="T526"/>
  <c r="S526"/>
  <c r="L526"/>
  <c r="AA525"/>
  <c r="AB525"/>
  <c r="U525"/>
  <c r="T525"/>
  <c r="S525"/>
  <c r="L525"/>
  <c r="AA524"/>
  <c r="AB524"/>
  <c r="U524"/>
  <c r="T524"/>
  <c r="S524"/>
  <c r="L524"/>
  <c r="AA523"/>
  <c r="AB523"/>
  <c r="U523"/>
  <c r="T523"/>
  <c r="S523"/>
  <c r="L523"/>
  <c r="AA522"/>
  <c r="AB522"/>
  <c r="U522"/>
  <c r="T522"/>
  <c r="S522"/>
  <c r="L522"/>
  <c r="AA521"/>
  <c r="AB521"/>
  <c r="U521"/>
  <c r="T521"/>
  <c r="S521"/>
  <c r="L521"/>
  <c r="AA520"/>
  <c r="AB520"/>
  <c r="U520"/>
  <c r="T520"/>
  <c r="S520"/>
  <c r="L520"/>
  <c r="AA519"/>
  <c r="AB519"/>
  <c r="U519"/>
  <c r="T519"/>
  <c r="S519"/>
  <c r="L519"/>
  <c r="AA518"/>
  <c r="AB518"/>
  <c r="U518"/>
  <c r="T518"/>
  <c r="S518"/>
  <c r="L518"/>
  <c r="AA517"/>
  <c r="AB517"/>
  <c r="U517"/>
  <c r="T517"/>
  <c r="S517"/>
  <c r="L517"/>
  <c r="AA516"/>
  <c r="AB516"/>
  <c r="U516"/>
  <c r="T516"/>
  <c r="S516"/>
  <c r="L516"/>
  <c r="AA515"/>
  <c r="AB515"/>
  <c r="U515"/>
  <c r="T515"/>
  <c r="S515"/>
  <c r="L515"/>
  <c r="AA514"/>
  <c r="AB514"/>
  <c r="U514"/>
  <c r="T514"/>
  <c r="S514"/>
  <c r="L514"/>
  <c r="AA513"/>
  <c r="AB513"/>
  <c r="U513"/>
  <c r="T513"/>
  <c r="S513"/>
  <c r="L513"/>
  <c r="AA512"/>
  <c r="AB512"/>
  <c r="U512"/>
  <c r="T512"/>
  <c r="S512"/>
  <c r="L512"/>
  <c r="AA511"/>
  <c r="AB511"/>
  <c r="U511"/>
  <c r="T511"/>
  <c r="S511"/>
  <c r="L511"/>
  <c r="AA510"/>
  <c r="AB510"/>
  <c r="U510"/>
  <c r="T510"/>
  <c r="S510"/>
  <c r="L510"/>
  <c r="AA509"/>
  <c r="AB509"/>
  <c r="U509"/>
  <c r="T509"/>
  <c r="S509"/>
  <c r="L509"/>
  <c r="AA508"/>
  <c r="AB508"/>
  <c r="U508"/>
  <c r="T508"/>
  <c r="S508"/>
  <c r="L508"/>
  <c r="AA507"/>
  <c r="AB507"/>
  <c r="U507"/>
  <c r="T507"/>
  <c r="S507"/>
  <c r="L507"/>
  <c r="AA506"/>
  <c r="AB506"/>
  <c r="U506"/>
  <c r="T506"/>
  <c r="S506"/>
  <c r="L506"/>
  <c r="AA505"/>
  <c r="AB505"/>
  <c r="U505"/>
  <c r="T505"/>
  <c r="S505"/>
  <c r="L505"/>
  <c r="AA504"/>
  <c r="AB504"/>
  <c r="U504"/>
  <c r="T504"/>
  <c r="S504"/>
  <c r="L504"/>
  <c r="AA503"/>
  <c r="AB503"/>
  <c r="U503"/>
  <c r="T503"/>
  <c r="S503"/>
  <c r="L503"/>
  <c r="AA502"/>
  <c r="AB502"/>
  <c r="U502"/>
  <c r="T502"/>
  <c r="S502"/>
  <c r="L502"/>
  <c r="AA501"/>
  <c r="AB501"/>
  <c r="U501"/>
  <c r="T501"/>
  <c r="S501"/>
  <c r="L501"/>
  <c r="AA500"/>
  <c r="AB500"/>
  <c r="U500"/>
  <c r="T500"/>
  <c r="S500"/>
  <c r="L500"/>
  <c r="AA499"/>
  <c r="AB499"/>
  <c r="U499"/>
  <c r="T499"/>
  <c r="S499"/>
  <c r="L499"/>
  <c r="AA498"/>
  <c r="AB498"/>
  <c r="U498"/>
  <c r="T498"/>
  <c r="S498"/>
  <c r="L498"/>
  <c r="AA497"/>
  <c r="AB497"/>
  <c r="U497"/>
  <c r="T497"/>
  <c r="S497"/>
  <c r="L497"/>
  <c r="AA496"/>
  <c r="AB496"/>
  <c r="U496"/>
  <c r="T496"/>
  <c r="S496"/>
  <c r="L496"/>
  <c r="AA495"/>
  <c r="AB495"/>
  <c r="U495"/>
  <c r="T495"/>
  <c r="S495"/>
  <c r="L495"/>
  <c r="AA494"/>
  <c r="AB494"/>
  <c r="U494"/>
  <c r="T494"/>
  <c r="S494"/>
  <c r="L494"/>
  <c r="AA493"/>
  <c r="AB493"/>
  <c r="U493"/>
  <c r="T493"/>
  <c r="S493"/>
  <c r="L493"/>
  <c r="AA492"/>
  <c r="AB492"/>
  <c r="U492"/>
  <c r="T492"/>
  <c r="S492"/>
  <c r="L492"/>
  <c r="AA491"/>
  <c r="AB491"/>
  <c r="U491"/>
  <c r="T491"/>
  <c r="S491"/>
  <c r="L491"/>
  <c r="AA490"/>
  <c r="AB490"/>
  <c r="U490"/>
  <c r="T490"/>
  <c r="S490"/>
  <c r="L490"/>
  <c r="AA489"/>
  <c r="AB489"/>
  <c r="U489"/>
  <c r="T489"/>
  <c r="S489"/>
  <c r="L489"/>
  <c r="AA488"/>
  <c r="AB488"/>
  <c r="U488"/>
  <c r="T488"/>
  <c r="S488"/>
  <c r="L488"/>
  <c r="AA487"/>
  <c r="AB487"/>
  <c r="U487"/>
  <c r="T487"/>
  <c r="S487"/>
  <c r="L487"/>
  <c r="AA486"/>
  <c r="AB486"/>
  <c r="U486"/>
  <c r="T486"/>
  <c r="S486"/>
  <c r="L486"/>
  <c r="AA485"/>
  <c r="AB485"/>
  <c r="U485"/>
  <c r="T485"/>
  <c r="S485"/>
  <c r="L485"/>
  <c r="AA484"/>
  <c r="AB484"/>
  <c r="U484"/>
  <c r="T484"/>
  <c r="S484"/>
  <c r="L484"/>
  <c r="AA483"/>
  <c r="AB483"/>
  <c r="U483"/>
  <c r="T483"/>
  <c r="S483"/>
  <c r="L483"/>
  <c r="AA482"/>
  <c r="AB482"/>
  <c r="U482"/>
  <c r="T482"/>
  <c r="S482"/>
  <c r="L482"/>
  <c r="AA481"/>
  <c r="AB481"/>
  <c r="U481"/>
  <c r="T481"/>
  <c r="S481"/>
  <c r="L481"/>
  <c r="AA480"/>
  <c r="AB480"/>
  <c r="U480"/>
  <c r="T480"/>
  <c r="S480"/>
  <c r="L480"/>
  <c r="AA479"/>
  <c r="AB479"/>
  <c r="U479"/>
  <c r="T479"/>
  <c r="S479"/>
  <c r="L479"/>
  <c r="AA478"/>
  <c r="AB478"/>
  <c r="U478"/>
  <c r="T478"/>
  <c r="S478"/>
  <c r="L478"/>
  <c r="AA477"/>
  <c r="AB477"/>
  <c r="U477"/>
  <c r="T477"/>
  <c r="S477"/>
  <c r="L477"/>
  <c r="AA476"/>
  <c r="AB476"/>
  <c r="U476"/>
  <c r="T476"/>
  <c r="S476"/>
  <c r="L476"/>
  <c r="AA475"/>
  <c r="AB475"/>
  <c r="U475"/>
  <c r="T475"/>
  <c r="S475"/>
  <c r="L475"/>
  <c r="AA474"/>
  <c r="AB474"/>
  <c r="U474"/>
  <c r="T474"/>
  <c r="S474"/>
  <c r="L474"/>
  <c r="AA473"/>
  <c r="AB473"/>
  <c r="U473"/>
  <c r="T473"/>
  <c r="S473"/>
  <c r="L473"/>
  <c r="AA472"/>
  <c r="AB472"/>
  <c r="U472"/>
  <c r="T472"/>
  <c r="S472"/>
  <c r="L472"/>
  <c r="AA471"/>
  <c r="AB471"/>
  <c r="U471"/>
  <c r="T471"/>
  <c r="S471"/>
  <c r="L471"/>
  <c r="AA470"/>
  <c r="AB470"/>
  <c r="U470"/>
  <c r="T470"/>
  <c r="S470"/>
  <c r="L470"/>
  <c r="AA469"/>
  <c r="AB469"/>
  <c r="U469"/>
  <c r="T469"/>
  <c r="S469"/>
  <c r="L469"/>
  <c r="AA468"/>
  <c r="AB468"/>
  <c r="U468"/>
  <c r="T468"/>
  <c r="S468"/>
  <c r="L468"/>
  <c r="AA467"/>
  <c r="AB467"/>
  <c r="U467"/>
  <c r="T467"/>
  <c r="S467"/>
  <c r="L467"/>
  <c r="AA466"/>
  <c r="AB466"/>
  <c r="U466"/>
  <c r="T466"/>
  <c r="S466"/>
  <c r="L466"/>
  <c r="AA465"/>
  <c r="AB465"/>
  <c r="U465"/>
  <c r="T465"/>
  <c r="S465"/>
  <c r="L465"/>
  <c r="AA464"/>
  <c r="AB464"/>
  <c r="U464"/>
  <c r="T464"/>
  <c r="S464"/>
  <c r="L464"/>
  <c r="AA463"/>
  <c r="AB463"/>
  <c r="U463"/>
  <c r="T463"/>
  <c r="S463"/>
  <c r="L463"/>
  <c r="AA462"/>
  <c r="AB462"/>
  <c r="U462"/>
  <c r="T462"/>
  <c r="S462"/>
  <c r="L462"/>
  <c r="AA461"/>
  <c r="AB461"/>
  <c r="U461"/>
  <c r="T461"/>
  <c r="S461"/>
  <c r="L461"/>
  <c r="AA460"/>
  <c r="AB460"/>
  <c r="U460"/>
  <c r="T460"/>
  <c r="S460"/>
  <c r="L460"/>
  <c r="AA459"/>
  <c r="AB459"/>
  <c r="U459"/>
  <c r="T459"/>
  <c r="S459"/>
  <c r="L459"/>
  <c r="AA458"/>
  <c r="AB458"/>
  <c r="U458"/>
  <c r="T458"/>
  <c r="S458"/>
  <c r="L458"/>
  <c r="AA457"/>
  <c r="AB457"/>
  <c r="U457"/>
  <c r="T457"/>
  <c r="S457"/>
  <c r="L457"/>
  <c r="AA456"/>
  <c r="AB456"/>
  <c r="U456"/>
  <c r="T456"/>
  <c r="S456"/>
  <c r="L456"/>
  <c r="AA455"/>
  <c r="AB455"/>
  <c r="U455"/>
  <c r="T455"/>
  <c r="S455"/>
  <c r="L455"/>
  <c r="AA454"/>
  <c r="AB454"/>
  <c r="U454"/>
  <c r="T454"/>
  <c r="S454"/>
  <c r="L454"/>
  <c r="AA453"/>
  <c r="AB453"/>
  <c r="U453"/>
  <c r="T453"/>
  <c r="S453"/>
  <c r="L453"/>
  <c r="AA452"/>
  <c r="AB452"/>
  <c r="U452"/>
  <c r="T452"/>
  <c r="S452"/>
  <c r="L452"/>
  <c r="AA451"/>
  <c r="AB451"/>
  <c r="U451"/>
  <c r="T451"/>
  <c r="S451"/>
  <c r="L451"/>
  <c r="AA450"/>
  <c r="AB450"/>
  <c r="U450"/>
  <c r="T450"/>
  <c r="S450"/>
  <c r="L450"/>
  <c r="AA449"/>
  <c r="AB449"/>
  <c r="U449"/>
  <c r="T449"/>
  <c r="S449"/>
  <c r="L449"/>
  <c r="AA448"/>
  <c r="AB448"/>
  <c r="U448"/>
  <c r="T448"/>
  <c r="S448"/>
  <c r="L448"/>
  <c r="AA447"/>
  <c r="AB447"/>
  <c r="U447"/>
  <c r="T447"/>
  <c r="S447"/>
  <c r="L447"/>
  <c r="AA446"/>
  <c r="AB446"/>
  <c r="U446"/>
  <c r="T446"/>
  <c r="S446"/>
  <c r="L446"/>
  <c r="AA445"/>
  <c r="AB445"/>
  <c r="U445"/>
  <c r="T445"/>
  <c r="S445"/>
  <c r="L445"/>
  <c r="AA444"/>
  <c r="AB444"/>
  <c r="U444"/>
  <c r="T444"/>
  <c r="S444"/>
  <c r="L444"/>
  <c r="AA443"/>
  <c r="AB443"/>
  <c r="U443"/>
  <c r="T443"/>
  <c r="S443"/>
  <c r="L443"/>
  <c r="AA442"/>
  <c r="AB442"/>
  <c r="U442"/>
  <c r="T442"/>
  <c r="S442"/>
  <c r="L442"/>
  <c r="AA441"/>
  <c r="AB441"/>
  <c r="U441"/>
  <c r="T441"/>
  <c r="S441"/>
  <c r="L441"/>
  <c r="AA440"/>
  <c r="AB440"/>
  <c r="U440"/>
  <c r="T440"/>
  <c r="S440"/>
  <c r="L440"/>
  <c r="AA439"/>
  <c r="AB439"/>
  <c r="U439"/>
  <c r="T439"/>
  <c r="S439"/>
  <c r="L439"/>
  <c r="AA438"/>
  <c r="AB438"/>
  <c r="U438"/>
  <c r="T438"/>
  <c r="S438"/>
  <c r="L438"/>
  <c r="AA437"/>
  <c r="AB437"/>
  <c r="U437"/>
  <c r="T437"/>
  <c r="S437"/>
  <c r="L437"/>
  <c r="AA436"/>
  <c r="AB436"/>
  <c r="U436"/>
  <c r="T436"/>
  <c r="S436"/>
  <c r="L436"/>
  <c r="AA435"/>
  <c r="AB435"/>
  <c r="U435"/>
  <c r="T435"/>
  <c r="S435"/>
  <c r="L435"/>
  <c r="AA434"/>
  <c r="AB434"/>
  <c r="U434"/>
  <c r="T434"/>
  <c r="S434"/>
  <c r="L434"/>
  <c r="AA433"/>
  <c r="AB433"/>
  <c r="U433"/>
  <c r="T433"/>
  <c r="S433"/>
  <c r="L433"/>
  <c r="AA432"/>
  <c r="AB432"/>
  <c r="U432"/>
  <c r="T432"/>
  <c r="S432"/>
  <c r="L432"/>
  <c r="AA431"/>
  <c r="AB431"/>
  <c r="U431"/>
  <c r="T431"/>
  <c r="S431"/>
  <c r="L431"/>
  <c r="AA430"/>
  <c r="AB430"/>
  <c r="U430"/>
  <c r="T430"/>
  <c r="S430"/>
  <c r="L430"/>
  <c r="AA429"/>
  <c r="AB429"/>
  <c r="U429"/>
  <c r="T429"/>
  <c r="S429"/>
  <c r="L429"/>
  <c r="AA428"/>
  <c r="AB428"/>
  <c r="U428"/>
  <c r="T428"/>
  <c r="S428"/>
  <c r="L428"/>
  <c r="AA427"/>
  <c r="AB427"/>
  <c r="U427"/>
  <c r="T427"/>
  <c r="S427"/>
  <c r="L427"/>
  <c r="AA426"/>
  <c r="AB426"/>
  <c r="U426"/>
  <c r="T426"/>
  <c r="S426"/>
  <c r="L426"/>
  <c r="AA425"/>
  <c r="AB425"/>
  <c r="U425"/>
  <c r="T425"/>
  <c r="S425"/>
  <c r="L425"/>
  <c r="AA424"/>
  <c r="AB424"/>
  <c r="U424"/>
  <c r="T424"/>
  <c r="S424"/>
  <c r="L424"/>
  <c r="AA423"/>
  <c r="AB423"/>
  <c r="U423"/>
  <c r="T423"/>
  <c r="S423"/>
  <c r="L423"/>
  <c r="AA422"/>
  <c r="AB422"/>
  <c r="U422"/>
  <c r="T422"/>
  <c r="S422"/>
  <c r="L422"/>
  <c r="AA421"/>
  <c r="AB421"/>
  <c r="U421"/>
  <c r="T421"/>
  <c r="S421"/>
  <c r="L421"/>
  <c r="AA420"/>
  <c r="AB420"/>
  <c r="U420"/>
  <c r="T420"/>
  <c r="S420"/>
  <c r="L420"/>
  <c r="AA419"/>
  <c r="AB419"/>
  <c r="U419"/>
  <c r="T419"/>
  <c r="S419"/>
  <c r="L419"/>
  <c r="AA418"/>
  <c r="AB418"/>
  <c r="U418"/>
  <c r="T418"/>
  <c r="S418"/>
  <c r="L418"/>
  <c r="AA417"/>
  <c r="AB417"/>
  <c r="U417"/>
  <c r="T417"/>
  <c r="S417"/>
  <c r="L417"/>
  <c r="AA416"/>
  <c r="AB416"/>
  <c r="U416"/>
  <c r="T416"/>
  <c r="S416"/>
  <c r="L416"/>
  <c r="AA415"/>
  <c r="AB415"/>
  <c r="U415"/>
  <c r="T415"/>
  <c r="S415"/>
  <c r="L415"/>
  <c r="AA414"/>
  <c r="AB414"/>
  <c r="U414"/>
  <c r="T414"/>
  <c r="S414"/>
  <c r="L414"/>
  <c r="AA413"/>
  <c r="AB413"/>
  <c r="U413"/>
  <c r="T413"/>
  <c r="S413"/>
  <c r="L413"/>
  <c r="AA412"/>
  <c r="AB412"/>
  <c r="U412"/>
  <c r="T412"/>
  <c r="S412"/>
  <c r="L412"/>
  <c r="AA411"/>
  <c r="AB411"/>
  <c r="U411"/>
  <c r="T411"/>
  <c r="S411"/>
  <c r="L411"/>
  <c r="AA410"/>
  <c r="AB410"/>
  <c r="U410"/>
  <c r="T410"/>
  <c r="S410"/>
  <c r="L410"/>
  <c r="AA409"/>
  <c r="AB409"/>
  <c r="U409"/>
  <c r="T409"/>
  <c r="S409"/>
  <c r="L409"/>
  <c r="D409"/>
  <c r="AA408"/>
  <c r="AB408"/>
  <c r="U408"/>
  <c r="T408"/>
  <c r="S408"/>
  <c r="L408"/>
  <c r="D408"/>
  <c r="AA407"/>
  <c r="AB407"/>
  <c r="U407"/>
  <c r="T407"/>
  <c r="S407"/>
  <c r="L407"/>
  <c r="AA406"/>
  <c r="AB406"/>
  <c r="U406"/>
  <c r="T406"/>
  <c r="S406"/>
  <c r="L406"/>
  <c r="AA405"/>
  <c r="AB405"/>
  <c r="U405"/>
  <c r="T405"/>
  <c r="S405"/>
  <c r="L405"/>
  <c r="AA404"/>
  <c r="AB404"/>
  <c r="U404"/>
  <c r="T404"/>
  <c r="S404"/>
  <c r="L404"/>
  <c r="AA403"/>
  <c r="AB403"/>
  <c r="U403"/>
  <c r="T403"/>
  <c r="S403"/>
  <c r="L403"/>
  <c r="AA402"/>
  <c r="AB402"/>
  <c r="U402"/>
  <c r="T402"/>
  <c r="S402"/>
  <c r="L402"/>
  <c r="AA401"/>
  <c r="AB401"/>
  <c r="U401"/>
  <c r="T401"/>
  <c r="S401"/>
  <c r="L401"/>
  <c r="AA400"/>
  <c r="AB400"/>
  <c r="U400"/>
  <c r="T400"/>
  <c r="S400"/>
  <c r="L400"/>
  <c r="AA399"/>
  <c r="AB399"/>
  <c r="U399"/>
  <c r="T399"/>
  <c r="S399"/>
  <c r="L399"/>
  <c r="AA398"/>
  <c r="AB398"/>
  <c r="U398"/>
  <c r="T398"/>
  <c r="S398"/>
  <c r="L398"/>
  <c r="AA397"/>
  <c r="AB397"/>
  <c r="U397"/>
  <c r="T397"/>
  <c r="S397"/>
  <c r="L397"/>
  <c r="D397"/>
  <c r="AA396"/>
  <c r="AB396"/>
  <c r="U396"/>
  <c r="T396"/>
  <c r="S396"/>
  <c r="L396"/>
  <c r="D396"/>
  <c r="AA395"/>
  <c r="AB395"/>
  <c r="U395"/>
  <c r="T395"/>
  <c r="S395"/>
  <c r="L395"/>
  <c r="D395"/>
  <c r="AA394"/>
  <c r="AB394"/>
  <c r="U394"/>
  <c r="T394"/>
  <c r="S394"/>
  <c r="L394"/>
  <c r="D394"/>
  <c r="AA393"/>
  <c r="AB393"/>
  <c r="U393"/>
  <c r="T393"/>
  <c r="S393"/>
  <c r="L393"/>
  <c r="D393"/>
  <c r="AA392"/>
  <c r="AB392"/>
  <c r="U392"/>
  <c r="T392"/>
  <c r="S392"/>
  <c r="L392"/>
  <c r="D392"/>
  <c r="AA391"/>
  <c r="AB391"/>
  <c r="U391"/>
  <c r="T391"/>
  <c r="S391"/>
  <c r="L391"/>
  <c r="D391"/>
  <c r="AA390"/>
  <c r="AB390"/>
  <c r="U390"/>
  <c r="T390"/>
  <c r="S390"/>
  <c r="L390"/>
  <c r="D390"/>
  <c r="AA389"/>
  <c r="AB389"/>
  <c r="U389"/>
  <c r="T389"/>
  <c r="S389"/>
  <c r="L389"/>
  <c r="D389"/>
  <c r="AA388"/>
  <c r="AB388"/>
  <c r="U388"/>
  <c r="T388"/>
  <c r="S388"/>
  <c r="L388"/>
  <c r="D388"/>
  <c r="AA387"/>
  <c r="AB387"/>
  <c r="U387"/>
  <c r="T387"/>
  <c r="S387"/>
  <c r="L387"/>
  <c r="D387"/>
  <c r="AA386"/>
  <c r="AB386"/>
  <c r="U386"/>
  <c r="T386"/>
  <c r="S386"/>
  <c r="L386"/>
  <c r="D386"/>
  <c r="AA385"/>
  <c r="AB385"/>
  <c r="U385"/>
  <c r="T385"/>
  <c r="S385"/>
  <c r="L385"/>
  <c r="D385"/>
  <c r="AA384"/>
  <c r="AB384"/>
  <c r="U384"/>
  <c r="T384"/>
  <c r="S384"/>
  <c r="L384"/>
  <c r="D384"/>
  <c r="AA383"/>
  <c r="AB383"/>
  <c r="U383"/>
  <c r="T383"/>
  <c r="S383"/>
  <c r="L383"/>
  <c r="AA382"/>
  <c r="AB382"/>
  <c r="U382"/>
  <c r="T382"/>
  <c r="S382"/>
  <c r="L382"/>
  <c r="AA381"/>
  <c r="AB381"/>
  <c r="U381"/>
  <c r="T381"/>
  <c r="S381"/>
  <c r="L381"/>
  <c r="AA380"/>
  <c r="AB380"/>
  <c r="U380"/>
  <c r="T380"/>
  <c r="S380"/>
  <c r="L380"/>
  <c r="AA379"/>
  <c r="AB379"/>
  <c r="U379"/>
  <c r="T379"/>
  <c r="S379"/>
  <c r="L379"/>
  <c r="AA378"/>
  <c r="AB378"/>
  <c r="U378"/>
  <c r="T378"/>
  <c r="S378"/>
  <c r="L378"/>
  <c r="AA377"/>
  <c r="AB377"/>
  <c r="U377"/>
  <c r="T377"/>
  <c r="S377"/>
  <c r="L377"/>
  <c r="AA376"/>
  <c r="AB376"/>
  <c r="U376"/>
  <c r="T376"/>
  <c r="S376"/>
  <c r="L376"/>
  <c r="AA375"/>
  <c r="AB375"/>
  <c r="U375"/>
  <c r="T375"/>
  <c r="S375"/>
  <c r="L375"/>
  <c r="AA374"/>
  <c r="AB374"/>
  <c r="U374"/>
  <c r="T374"/>
  <c r="S374"/>
  <c r="L374"/>
  <c r="AA373"/>
  <c r="AB373"/>
  <c r="U373"/>
  <c r="T373"/>
  <c r="S373"/>
  <c r="L373"/>
  <c r="D373"/>
  <c r="AA372"/>
  <c r="AB372"/>
  <c r="U372"/>
  <c r="T372"/>
  <c r="S372"/>
  <c r="L372"/>
  <c r="D372"/>
  <c r="AA371"/>
  <c r="AB371"/>
  <c r="U371"/>
  <c r="T371"/>
  <c r="S371"/>
  <c r="L371"/>
  <c r="D371"/>
  <c r="AA370"/>
  <c r="AB370"/>
  <c r="U370"/>
  <c r="T370"/>
  <c r="S370"/>
  <c r="L370"/>
  <c r="D370"/>
  <c r="AA369"/>
  <c r="AB369"/>
  <c r="U369"/>
  <c r="T369"/>
  <c r="S369"/>
  <c r="L369"/>
  <c r="D369"/>
  <c r="AA368"/>
  <c r="AB368"/>
  <c r="U368"/>
  <c r="T368"/>
  <c r="S368"/>
  <c r="L368"/>
  <c r="D368"/>
  <c r="AA367"/>
  <c r="AB367"/>
  <c r="U367"/>
  <c r="T367"/>
  <c r="S367"/>
  <c r="L367"/>
  <c r="D367"/>
  <c r="AA366"/>
  <c r="AB366"/>
  <c r="U366"/>
  <c r="T366"/>
  <c r="S366"/>
  <c r="L366"/>
  <c r="D366"/>
  <c r="AA365"/>
  <c r="AB365"/>
  <c r="U365"/>
  <c r="T365"/>
  <c r="S365"/>
  <c r="L365"/>
  <c r="D365"/>
  <c r="AA364"/>
  <c r="AB364"/>
  <c r="U364"/>
  <c r="T364"/>
  <c r="S364"/>
  <c r="L364"/>
  <c r="D364"/>
  <c r="AA363"/>
  <c r="AB363"/>
  <c r="U363"/>
  <c r="T363"/>
  <c r="S363"/>
  <c r="L363"/>
  <c r="D363"/>
  <c r="AA362"/>
  <c r="AB362"/>
  <c r="U362"/>
  <c r="T362"/>
  <c r="S362"/>
  <c r="L362"/>
  <c r="D362"/>
  <c r="AA361"/>
  <c r="AB361"/>
  <c r="U361"/>
  <c r="T361"/>
  <c r="S361"/>
  <c r="L361"/>
  <c r="D361"/>
  <c r="AA360"/>
  <c r="AB360"/>
  <c r="U360"/>
  <c r="T360"/>
  <c r="S360"/>
  <c r="L360"/>
  <c r="D360"/>
  <c r="AA359"/>
  <c r="AB359"/>
  <c r="U359"/>
  <c r="T359"/>
  <c r="S359"/>
  <c r="L359"/>
  <c r="AA358"/>
  <c r="AB358"/>
  <c r="U358"/>
  <c r="T358"/>
  <c r="S358"/>
  <c r="L358"/>
  <c r="AA357"/>
  <c r="AB357"/>
  <c r="U357"/>
  <c r="T357"/>
  <c r="S357"/>
  <c r="L357"/>
  <c r="AA356"/>
  <c r="AB356"/>
  <c r="U356"/>
  <c r="T356"/>
  <c r="S356"/>
  <c r="L356"/>
  <c r="AA355"/>
  <c r="AB355"/>
  <c r="U355"/>
  <c r="T355"/>
  <c r="S355"/>
  <c r="L355"/>
  <c r="AA354"/>
  <c r="AB354"/>
  <c r="U354"/>
  <c r="T354"/>
  <c r="S354"/>
  <c r="L354"/>
  <c r="AA353"/>
  <c r="AB353"/>
  <c r="U353"/>
  <c r="T353"/>
  <c r="S353"/>
  <c r="L353"/>
  <c r="AA352"/>
  <c r="AB352"/>
  <c r="U352"/>
  <c r="T352"/>
  <c r="S352"/>
  <c r="L352"/>
  <c r="AB351"/>
  <c r="AA351"/>
  <c r="U351"/>
  <c r="T351"/>
  <c r="S351"/>
  <c r="L351"/>
  <c r="AA350"/>
  <c r="AB350"/>
  <c r="U350"/>
  <c r="T350"/>
  <c r="S350"/>
  <c r="L350"/>
  <c r="AB349"/>
  <c r="AA349"/>
  <c r="U349"/>
  <c r="T349"/>
  <c r="S349"/>
  <c r="L349"/>
  <c r="AB348"/>
  <c r="AA348"/>
  <c r="U348"/>
  <c r="T348"/>
  <c r="S348"/>
  <c r="L348"/>
  <c r="AB347"/>
  <c r="AA347"/>
  <c r="U347"/>
  <c r="T347"/>
  <c r="S347"/>
  <c r="L347"/>
  <c r="AA346"/>
  <c r="AB346"/>
  <c r="U346"/>
  <c r="T346"/>
  <c r="S346"/>
  <c r="L346"/>
  <c r="AA345"/>
  <c r="AB345"/>
  <c r="U345"/>
  <c r="T345"/>
  <c r="S345"/>
  <c r="L345"/>
  <c r="D345"/>
  <c r="AA344"/>
  <c r="AB344"/>
  <c r="U344"/>
  <c r="T344"/>
  <c r="S344"/>
  <c r="L344"/>
  <c r="D344"/>
  <c r="AA343"/>
  <c r="AB343"/>
  <c r="U343"/>
  <c r="T343"/>
  <c r="S343"/>
  <c r="L343"/>
  <c r="AA342"/>
  <c r="AB342"/>
  <c r="U342"/>
  <c r="T342"/>
  <c r="S342"/>
  <c r="L342"/>
  <c r="AA341"/>
  <c r="AB341"/>
  <c r="U341"/>
  <c r="T341"/>
  <c r="S341"/>
  <c r="L341"/>
  <c r="AA340"/>
  <c r="AB340"/>
  <c r="U340"/>
  <c r="T340"/>
  <c r="S340"/>
  <c r="L340"/>
  <c r="AA339"/>
  <c r="AB339"/>
  <c r="U339"/>
  <c r="T339"/>
  <c r="S339"/>
  <c r="L339"/>
  <c r="AA338"/>
  <c r="AB338"/>
  <c r="U338"/>
  <c r="T338"/>
  <c r="S338"/>
  <c r="L338"/>
  <c r="AA337"/>
  <c r="AB337"/>
  <c r="U337"/>
  <c r="T337"/>
  <c r="S337"/>
  <c r="L337"/>
  <c r="AA336"/>
  <c r="AB336"/>
  <c r="U336"/>
  <c r="T336"/>
  <c r="S336"/>
  <c r="L336"/>
  <c r="AA335"/>
  <c r="AB335"/>
  <c r="U335"/>
  <c r="T335"/>
  <c r="S335"/>
  <c r="L335"/>
  <c r="AA334"/>
  <c r="AB334"/>
  <c r="U334"/>
  <c r="T334"/>
  <c r="S334"/>
  <c r="L334"/>
  <c r="AA333"/>
  <c r="AB333"/>
  <c r="U333"/>
  <c r="T333"/>
  <c r="S333"/>
  <c r="L333"/>
  <c r="D333"/>
  <c r="AA332"/>
  <c r="AB332"/>
  <c r="U332"/>
  <c r="T332"/>
  <c r="S332"/>
  <c r="L332"/>
  <c r="D332"/>
  <c r="AA331"/>
  <c r="AB331"/>
  <c r="U331"/>
  <c r="T331"/>
  <c r="S331"/>
  <c r="L331"/>
  <c r="AA330"/>
  <c r="AB330"/>
  <c r="U330"/>
  <c r="T330"/>
  <c r="S330"/>
  <c r="L330"/>
  <c r="AA329"/>
  <c r="AB329"/>
  <c r="U329"/>
  <c r="T329"/>
  <c r="S329"/>
  <c r="L329"/>
  <c r="AA328"/>
  <c r="AB328"/>
  <c r="U328"/>
  <c r="T328"/>
  <c r="S328"/>
  <c r="L328"/>
  <c r="AA327"/>
  <c r="AB327"/>
  <c r="U327"/>
  <c r="T327"/>
  <c r="S327"/>
  <c r="L327"/>
  <c r="AA326"/>
  <c r="AB326"/>
  <c r="U326"/>
  <c r="T326"/>
  <c r="S326"/>
  <c r="L326"/>
  <c r="AA325"/>
  <c r="AB325"/>
  <c r="U325"/>
  <c r="T325"/>
  <c r="S325"/>
  <c r="L325"/>
  <c r="AA324"/>
  <c r="AB324"/>
  <c r="U324"/>
  <c r="T324"/>
  <c r="S324"/>
  <c r="L324"/>
  <c r="AA323"/>
  <c r="AB323"/>
  <c r="U323"/>
  <c r="T323"/>
  <c r="S323"/>
  <c r="L323"/>
  <c r="AA322"/>
  <c r="AB322"/>
  <c r="U322"/>
  <c r="T322"/>
  <c r="S322"/>
  <c r="L322"/>
  <c r="AA321"/>
  <c r="AB321"/>
  <c r="U321"/>
  <c r="T321"/>
  <c r="S321"/>
  <c r="L321"/>
  <c r="D321"/>
  <c r="AA320"/>
  <c r="AB320"/>
  <c r="U320"/>
  <c r="T320"/>
  <c r="S320"/>
  <c r="L320"/>
  <c r="D320"/>
  <c r="AA319"/>
  <c r="AB319"/>
  <c r="U319"/>
  <c r="T319"/>
  <c r="S319"/>
  <c r="L319"/>
  <c r="AA318"/>
  <c r="AB318"/>
  <c r="U318"/>
  <c r="T318"/>
  <c r="S318"/>
  <c r="L318"/>
  <c r="AA317"/>
  <c r="AB317"/>
  <c r="U317"/>
  <c r="T317"/>
  <c r="S317"/>
  <c r="L317"/>
  <c r="AA316"/>
  <c r="AB316"/>
  <c r="U316"/>
  <c r="T316"/>
  <c r="S316"/>
  <c r="L316"/>
  <c r="AA315"/>
  <c r="AB315"/>
  <c r="U315"/>
  <c r="T315"/>
  <c r="S315"/>
  <c r="L315"/>
  <c r="AA314"/>
  <c r="AB314"/>
  <c r="U314"/>
  <c r="T314"/>
  <c r="S314"/>
  <c r="L314"/>
  <c r="AA313"/>
  <c r="AB313"/>
  <c r="U313"/>
  <c r="T313"/>
  <c r="S313"/>
  <c r="L313"/>
  <c r="AA312"/>
  <c r="AB312"/>
  <c r="U312"/>
  <c r="T312"/>
  <c r="S312"/>
  <c r="L312"/>
  <c r="AB311"/>
  <c r="AA311"/>
  <c r="U311"/>
  <c r="T311"/>
  <c r="S311"/>
  <c r="L311"/>
  <c r="AA310"/>
  <c r="AB310"/>
  <c r="U310"/>
  <c r="T310"/>
  <c r="S310"/>
  <c r="L310"/>
  <c r="AB309"/>
  <c r="AA309"/>
  <c r="U309"/>
  <c r="T309"/>
  <c r="S309"/>
  <c r="L309"/>
  <c r="AB308"/>
  <c r="AA308"/>
  <c r="U308"/>
  <c r="T308"/>
  <c r="S308"/>
  <c r="L308"/>
  <c r="AB307"/>
  <c r="AA307"/>
  <c r="U307"/>
  <c r="T307"/>
  <c r="S307"/>
  <c r="L307"/>
  <c r="AA306"/>
  <c r="AB306"/>
  <c r="U306"/>
  <c r="T306"/>
  <c r="S306"/>
  <c r="L306"/>
  <c r="AA305"/>
  <c r="AB305"/>
  <c r="U305"/>
  <c r="T305"/>
  <c r="S305"/>
  <c r="L305"/>
  <c r="D305"/>
  <c r="AA304"/>
  <c r="AB304"/>
  <c r="U304"/>
  <c r="T304"/>
  <c r="S304"/>
  <c r="L304"/>
  <c r="D304"/>
  <c r="U303"/>
  <c r="T303"/>
  <c r="S303"/>
  <c r="L303"/>
  <c r="U302"/>
  <c r="T302"/>
  <c r="S302"/>
  <c r="L302"/>
  <c r="U301"/>
  <c r="T301"/>
  <c r="S301"/>
  <c r="L301"/>
  <c r="U300"/>
  <c r="T300"/>
  <c r="S300"/>
  <c r="L300"/>
  <c r="U299"/>
  <c r="T299"/>
  <c r="S299"/>
  <c r="L299"/>
  <c r="U298"/>
  <c r="T298"/>
  <c r="S298"/>
  <c r="L298"/>
  <c r="U297"/>
  <c r="T297"/>
  <c r="S297"/>
  <c r="L297"/>
  <c r="U296"/>
  <c r="T296"/>
  <c r="S296"/>
  <c r="L296"/>
  <c r="U295"/>
  <c r="T295"/>
  <c r="S295"/>
  <c r="L295"/>
  <c r="U294"/>
  <c r="T294"/>
  <c r="S294"/>
  <c r="L294"/>
  <c r="U293"/>
  <c r="T293"/>
  <c r="S293"/>
  <c r="L293"/>
  <c r="U292"/>
  <c r="T292"/>
  <c r="S292"/>
  <c r="L292"/>
  <c r="U291"/>
  <c r="T291"/>
  <c r="S291"/>
  <c r="L291"/>
  <c r="U290"/>
  <c r="T290"/>
  <c r="S290"/>
  <c r="L290"/>
  <c r="Z289"/>
  <c r="U289"/>
  <c r="T289"/>
  <c r="H289"/>
  <c r="S289"/>
  <c r="P289"/>
  <c r="O289"/>
  <c r="N289"/>
  <c r="M289"/>
  <c r="L289"/>
  <c r="K289"/>
  <c r="J289"/>
  <c r="I289"/>
  <c r="D289"/>
  <c r="Z288"/>
  <c r="U288"/>
  <c r="T288"/>
  <c r="H288"/>
  <c r="S288"/>
  <c r="P288"/>
  <c r="O288"/>
  <c r="N288"/>
  <c r="M288"/>
  <c r="L288"/>
  <c r="K288"/>
  <c r="J288"/>
  <c r="I288"/>
  <c r="D288"/>
  <c r="U287"/>
  <c r="T287"/>
  <c r="S287"/>
  <c r="L287"/>
  <c r="U286"/>
  <c r="T286"/>
  <c r="S286"/>
  <c r="L286"/>
  <c r="U285"/>
  <c r="T285"/>
  <c r="S285"/>
  <c r="L285"/>
  <c r="U284"/>
  <c r="T284"/>
  <c r="S284"/>
  <c r="L284"/>
  <c r="U283"/>
  <c r="T283"/>
  <c r="S283"/>
  <c r="L283"/>
  <c r="U282"/>
  <c r="T282"/>
  <c r="S282"/>
  <c r="L282"/>
  <c r="U281"/>
  <c r="T281"/>
  <c r="S281"/>
  <c r="L281"/>
  <c r="U280"/>
  <c r="T280"/>
  <c r="S280"/>
  <c r="L280"/>
  <c r="U279"/>
  <c r="T279"/>
  <c r="S279"/>
  <c r="L279"/>
  <c r="U278"/>
  <c r="T278"/>
  <c r="S278"/>
  <c r="L278"/>
  <c r="U277"/>
  <c r="T277"/>
  <c r="S277"/>
  <c r="L277"/>
  <c r="U276"/>
  <c r="T276"/>
  <c r="S276"/>
  <c r="L276"/>
  <c r="U275"/>
  <c r="T275"/>
  <c r="S275"/>
  <c r="L275"/>
  <c r="U274"/>
  <c r="T274"/>
  <c r="S274"/>
  <c r="L274"/>
  <c r="Z273"/>
  <c r="U273"/>
  <c r="T273"/>
  <c r="H273"/>
  <c r="S273"/>
  <c r="P273"/>
  <c r="O273"/>
  <c r="N273"/>
  <c r="M273"/>
  <c r="L273"/>
  <c r="K273"/>
  <c r="J273"/>
  <c r="I273"/>
  <c r="D273"/>
  <c r="Z272"/>
  <c r="U272"/>
  <c r="T272"/>
  <c r="H272"/>
  <c r="S272"/>
  <c r="P272"/>
  <c r="O272"/>
  <c r="N272"/>
  <c r="M272"/>
  <c r="L272"/>
  <c r="K272"/>
  <c r="J272"/>
  <c r="I272"/>
  <c r="D272"/>
  <c r="U271"/>
  <c r="T271"/>
  <c r="S271"/>
  <c r="L271"/>
  <c r="U270"/>
  <c r="T270"/>
  <c r="S270"/>
  <c r="L270"/>
  <c r="U269"/>
  <c r="T269"/>
  <c r="S269"/>
  <c r="L269"/>
  <c r="U268"/>
  <c r="T268"/>
  <c r="S268"/>
  <c r="L268"/>
  <c r="U267"/>
  <c r="T267"/>
  <c r="S267"/>
  <c r="L267"/>
  <c r="U266"/>
  <c r="T266"/>
  <c r="S266"/>
  <c r="L266"/>
  <c r="U265"/>
  <c r="T265"/>
  <c r="S265"/>
  <c r="L265"/>
  <c r="U264"/>
  <c r="T264"/>
  <c r="S264"/>
  <c r="L264"/>
  <c r="U263"/>
  <c r="T263"/>
  <c r="S263"/>
  <c r="L263"/>
  <c r="U262"/>
  <c r="T262"/>
  <c r="S262"/>
  <c r="L262"/>
  <c r="U261"/>
  <c r="T261"/>
  <c r="S261"/>
  <c r="L261"/>
  <c r="U260"/>
  <c r="T260"/>
  <c r="S260"/>
  <c r="L260"/>
  <c r="U259"/>
  <c r="T259"/>
  <c r="S259"/>
  <c r="L259"/>
  <c r="U258"/>
  <c r="T258"/>
  <c r="S258"/>
  <c r="L258"/>
  <c r="Z257"/>
  <c r="U257"/>
  <c r="T257"/>
  <c r="H257"/>
  <c r="S257"/>
  <c r="P257"/>
  <c r="O257"/>
  <c r="N257"/>
  <c r="M257"/>
  <c r="L257"/>
  <c r="K257"/>
  <c r="J257"/>
  <c r="I257"/>
  <c r="D257"/>
  <c r="Z256"/>
  <c r="U256"/>
  <c r="T256"/>
  <c r="H256"/>
  <c r="S256"/>
  <c r="P256"/>
  <c r="O256"/>
  <c r="N256"/>
  <c r="M256"/>
  <c r="L256"/>
  <c r="K256"/>
  <c r="J256"/>
  <c r="I256"/>
  <c r="D256"/>
  <c r="U255"/>
  <c r="T255"/>
  <c r="S255"/>
  <c r="L255"/>
  <c r="U254"/>
  <c r="T254"/>
  <c r="S254"/>
  <c r="L254"/>
  <c r="U253"/>
  <c r="T253"/>
  <c r="S253"/>
  <c r="L253"/>
  <c r="U252"/>
  <c r="T252"/>
  <c r="S252"/>
  <c r="L252"/>
  <c r="U251"/>
  <c r="T251"/>
  <c r="S251"/>
  <c r="L251"/>
  <c r="U250"/>
  <c r="T250"/>
  <c r="S250"/>
  <c r="L250"/>
  <c r="U249"/>
  <c r="T249"/>
  <c r="S249"/>
  <c r="L249"/>
  <c r="U248"/>
  <c r="T248"/>
  <c r="S248"/>
  <c r="L248"/>
  <c r="U247"/>
  <c r="T247"/>
  <c r="S247"/>
  <c r="L247"/>
  <c r="U246"/>
  <c r="T246"/>
  <c r="S246"/>
  <c r="L246"/>
  <c r="U245"/>
  <c r="T245"/>
  <c r="S245"/>
  <c r="L245"/>
  <c r="U244"/>
  <c r="T244"/>
  <c r="S244"/>
  <c r="L244"/>
  <c r="U243"/>
  <c r="T243"/>
  <c r="S243"/>
  <c r="L243"/>
  <c r="U242"/>
  <c r="T242"/>
  <c r="S242"/>
  <c r="L242"/>
  <c r="Z241"/>
  <c r="U241"/>
  <c r="T241"/>
  <c r="H241"/>
  <c r="S241"/>
  <c r="P241"/>
  <c r="O241"/>
  <c r="N241"/>
  <c r="M241"/>
  <c r="L241"/>
  <c r="K241"/>
  <c r="J241"/>
  <c r="I241"/>
  <c r="D241"/>
  <c r="Z240"/>
  <c r="U240"/>
  <c r="T240"/>
  <c r="H240"/>
  <c r="S240"/>
  <c r="P240"/>
  <c r="O240"/>
  <c r="N240"/>
  <c r="M240"/>
  <c r="L240"/>
  <c r="K240"/>
  <c r="J240"/>
  <c r="I240"/>
  <c r="D240"/>
  <c r="U239"/>
  <c r="T239"/>
  <c r="S239"/>
  <c r="L239"/>
  <c r="U238"/>
  <c r="T238"/>
  <c r="S238"/>
  <c r="L238"/>
  <c r="U237"/>
  <c r="T237"/>
  <c r="S237"/>
  <c r="L237"/>
  <c r="U236"/>
  <c r="T236"/>
  <c r="S236"/>
  <c r="L236"/>
  <c r="U235"/>
  <c r="T235"/>
  <c r="S235"/>
  <c r="L235"/>
  <c r="U234"/>
  <c r="T234"/>
  <c r="S234"/>
  <c r="L234"/>
  <c r="U233"/>
  <c r="T233"/>
  <c r="S233"/>
  <c r="L233"/>
  <c r="U232"/>
  <c r="T232"/>
  <c r="S232"/>
  <c r="L232"/>
  <c r="U231"/>
  <c r="T231"/>
  <c r="S231"/>
  <c r="L231"/>
  <c r="U230"/>
  <c r="T230"/>
  <c r="S230"/>
  <c r="L230"/>
  <c r="U229"/>
  <c r="T229"/>
  <c r="S229"/>
  <c r="L229"/>
  <c r="U228"/>
  <c r="T228"/>
  <c r="S228"/>
  <c r="L228"/>
  <c r="U227"/>
  <c r="T227"/>
  <c r="S227"/>
  <c r="L227"/>
  <c r="U226"/>
  <c r="T226"/>
  <c r="S226"/>
  <c r="L226"/>
  <c r="Z225"/>
  <c r="U225"/>
  <c r="T225"/>
  <c r="H225"/>
  <c r="S225"/>
  <c r="P225"/>
  <c r="O225"/>
  <c r="N225"/>
  <c r="M225"/>
  <c r="L225"/>
  <c r="K225"/>
  <c r="J225"/>
  <c r="I225"/>
  <c r="D225"/>
  <c r="Z224"/>
  <c r="U224"/>
  <c r="T224"/>
  <c r="H224"/>
  <c r="S224"/>
  <c r="P224"/>
  <c r="O224"/>
  <c r="N224"/>
  <c r="M224"/>
  <c r="L224"/>
  <c r="K224"/>
  <c r="J224"/>
  <c r="I224"/>
  <c r="D224"/>
  <c r="U223"/>
  <c r="T223"/>
  <c r="S223"/>
  <c r="L223"/>
  <c r="U222"/>
  <c r="T222"/>
  <c r="S222"/>
  <c r="L222"/>
  <c r="U221"/>
  <c r="T221"/>
  <c r="S221"/>
  <c r="L221"/>
  <c r="U220"/>
  <c r="T220"/>
  <c r="S220"/>
  <c r="L220"/>
  <c r="U219"/>
  <c r="T219"/>
  <c r="S219"/>
  <c r="L219"/>
  <c r="U218"/>
  <c r="T218"/>
  <c r="S218"/>
  <c r="L218"/>
  <c r="U217"/>
  <c r="T217"/>
  <c r="S217"/>
  <c r="L217"/>
  <c r="U216"/>
  <c r="T216"/>
  <c r="S216"/>
  <c r="L216"/>
  <c r="U215"/>
  <c r="T215"/>
  <c r="S215"/>
  <c r="L215"/>
  <c r="U214"/>
  <c r="T214"/>
  <c r="S214"/>
  <c r="L214"/>
  <c r="U213"/>
  <c r="T213"/>
  <c r="S213"/>
  <c r="L213"/>
  <c r="U212"/>
  <c r="T212"/>
  <c r="S212"/>
  <c r="L212"/>
  <c r="U211"/>
  <c r="T211"/>
  <c r="S211"/>
  <c r="L211"/>
  <c r="U210"/>
  <c r="T210"/>
  <c r="S210"/>
  <c r="L210"/>
  <c r="Z209"/>
  <c r="U209"/>
  <c r="T209"/>
  <c r="H209"/>
  <c r="S209"/>
  <c r="P209"/>
  <c r="O209"/>
  <c r="N209"/>
  <c r="M209"/>
  <c r="L209"/>
  <c r="K209"/>
  <c r="J209"/>
  <c r="I209"/>
  <c r="D209"/>
  <c r="Z208"/>
  <c r="U208"/>
  <c r="T208"/>
  <c r="H208"/>
  <c r="S208"/>
  <c r="P208"/>
  <c r="O208"/>
  <c r="N208"/>
  <c r="M208"/>
  <c r="L208"/>
  <c r="K208"/>
  <c r="J208"/>
  <c r="I208"/>
  <c r="D208"/>
  <c r="U207"/>
  <c r="T207"/>
  <c r="S207"/>
  <c r="L207"/>
  <c r="U206"/>
  <c r="T206"/>
  <c r="S206"/>
  <c r="L206"/>
  <c r="U205"/>
  <c r="T205"/>
  <c r="S205"/>
  <c r="L205"/>
  <c r="U204"/>
  <c r="T204"/>
  <c r="S204"/>
  <c r="L204"/>
  <c r="U203"/>
  <c r="T203"/>
  <c r="S203"/>
  <c r="L203"/>
  <c r="U202"/>
  <c r="T202"/>
  <c r="S202"/>
  <c r="L202"/>
  <c r="U201"/>
  <c r="T201"/>
  <c r="S201"/>
  <c r="L201"/>
  <c r="U200"/>
  <c r="T200"/>
  <c r="S200"/>
  <c r="L200"/>
  <c r="U199"/>
  <c r="T199"/>
  <c r="S199"/>
  <c r="L199"/>
  <c r="U198"/>
  <c r="T198"/>
  <c r="S198"/>
  <c r="L198"/>
  <c r="U197"/>
  <c r="T197"/>
  <c r="S197"/>
  <c r="L197"/>
  <c r="U196"/>
  <c r="T196"/>
  <c r="S196"/>
  <c r="L196"/>
  <c r="U195"/>
  <c r="T195"/>
  <c r="S195"/>
  <c r="L195"/>
  <c r="U194"/>
  <c r="T194"/>
  <c r="S194"/>
  <c r="L194"/>
  <c r="Z193"/>
  <c r="U193"/>
  <c r="T193"/>
  <c r="H193"/>
  <c r="S193"/>
  <c r="P193"/>
  <c r="O193"/>
  <c r="N193"/>
  <c r="M193"/>
  <c r="L193"/>
  <c r="K193"/>
  <c r="J193"/>
  <c r="I193"/>
  <c r="D193"/>
  <c r="Z192"/>
  <c r="U192"/>
  <c r="T192"/>
  <c r="H192"/>
  <c r="S192"/>
  <c r="P192"/>
  <c r="O192"/>
  <c r="N192"/>
  <c r="M192"/>
  <c r="L192"/>
  <c r="K192"/>
  <c r="J192"/>
  <c r="I192"/>
  <c r="D192"/>
  <c r="U191"/>
  <c r="T191"/>
  <c r="S191"/>
  <c r="L191"/>
  <c r="U190"/>
  <c r="T190"/>
  <c r="S190"/>
  <c r="L190"/>
  <c r="U189"/>
  <c r="T189"/>
  <c r="S189"/>
  <c r="L189"/>
  <c r="U188"/>
  <c r="T188"/>
  <c r="S188"/>
  <c r="L188"/>
  <c r="U187"/>
  <c r="T187"/>
  <c r="S187"/>
  <c r="L187"/>
  <c r="U186"/>
  <c r="T186"/>
  <c r="S186"/>
  <c r="L186"/>
  <c r="U185"/>
  <c r="T185"/>
  <c r="S185"/>
  <c r="L185"/>
  <c r="U184"/>
  <c r="T184"/>
  <c r="S184"/>
  <c r="L184"/>
  <c r="U183"/>
  <c r="T183"/>
  <c r="S183"/>
  <c r="L183"/>
  <c r="U182"/>
  <c r="T182"/>
  <c r="S182"/>
  <c r="L182"/>
  <c r="U181"/>
  <c r="T181"/>
  <c r="S181"/>
  <c r="L181"/>
  <c r="U180"/>
  <c r="T180"/>
  <c r="S180"/>
  <c r="L180"/>
  <c r="U179"/>
  <c r="T179"/>
  <c r="S179"/>
  <c r="L179"/>
  <c r="U178"/>
  <c r="T178"/>
  <c r="S178"/>
  <c r="L178"/>
  <c r="Z177"/>
  <c r="U177"/>
  <c r="T177"/>
  <c r="H177"/>
  <c r="S177"/>
  <c r="P177"/>
  <c r="O177"/>
  <c r="N177"/>
  <c r="M177"/>
  <c r="L177"/>
  <c r="K177"/>
  <c r="J177"/>
  <c r="I177"/>
  <c r="D177"/>
  <c r="Z176"/>
  <c r="U176"/>
  <c r="T176"/>
  <c r="H176"/>
  <c r="S176"/>
  <c r="P176"/>
  <c r="O176"/>
  <c r="N176"/>
  <c r="M176"/>
  <c r="L176"/>
  <c r="K176"/>
  <c r="J176"/>
  <c r="I176"/>
  <c r="D176"/>
  <c r="U175"/>
  <c r="T175"/>
  <c r="S175"/>
  <c r="L175"/>
  <c r="U174"/>
  <c r="T174"/>
  <c r="S174"/>
  <c r="L174"/>
  <c r="U173"/>
  <c r="T173"/>
  <c r="S173"/>
  <c r="L173"/>
  <c r="U172"/>
  <c r="T172"/>
  <c r="S172"/>
  <c r="L172"/>
  <c r="U171"/>
  <c r="T171"/>
  <c r="S171"/>
  <c r="L171"/>
  <c r="U170"/>
  <c r="T170"/>
  <c r="S170"/>
  <c r="L170"/>
  <c r="U169"/>
  <c r="T169"/>
  <c r="S169"/>
  <c r="L169"/>
  <c r="U168"/>
  <c r="T168"/>
  <c r="S168"/>
  <c r="L168"/>
  <c r="U167"/>
  <c r="T167"/>
  <c r="S167"/>
  <c r="L167"/>
  <c r="U166"/>
  <c r="T166"/>
  <c r="S166"/>
  <c r="L166"/>
  <c r="U165"/>
  <c r="T165"/>
  <c r="S165"/>
  <c r="L165"/>
  <c r="U164"/>
  <c r="T164"/>
  <c r="S164"/>
  <c r="L164"/>
  <c r="U163"/>
  <c r="T163"/>
  <c r="S163"/>
  <c r="L163"/>
  <c r="U162"/>
  <c r="T162"/>
  <c r="S162"/>
  <c r="L162"/>
  <c r="Z161"/>
  <c r="U161"/>
  <c r="T161"/>
  <c r="H161"/>
  <c r="S161"/>
  <c r="P161"/>
  <c r="O161"/>
  <c r="N161"/>
  <c r="M161"/>
  <c r="L161"/>
  <c r="K161"/>
  <c r="J161"/>
  <c r="I161"/>
  <c r="D161"/>
  <c r="Z160"/>
  <c r="U160"/>
  <c r="T160"/>
  <c r="H160"/>
  <c r="S160"/>
  <c r="P160"/>
  <c r="O160"/>
  <c r="N160"/>
  <c r="M160"/>
  <c r="L160"/>
  <c r="K160"/>
  <c r="J160"/>
  <c r="I160"/>
  <c r="D160"/>
  <c r="U159"/>
  <c r="T159"/>
  <c r="S159"/>
  <c r="L159"/>
  <c r="U158"/>
  <c r="T158"/>
  <c r="S158"/>
  <c r="L158"/>
  <c r="U157"/>
  <c r="T157"/>
  <c r="S157"/>
  <c r="L157"/>
  <c r="U156"/>
  <c r="T156"/>
  <c r="S156"/>
  <c r="L156"/>
  <c r="U155"/>
  <c r="T155"/>
  <c r="S155"/>
  <c r="L155"/>
  <c r="U154"/>
  <c r="T154"/>
  <c r="S154"/>
  <c r="L154"/>
  <c r="U153"/>
  <c r="T153"/>
  <c r="S153"/>
  <c r="L153"/>
  <c r="U152"/>
  <c r="T152"/>
  <c r="S152"/>
  <c r="L152"/>
  <c r="U151"/>
  <c r="T151"/>
  <c r="S151"/>
  <c r="L151"/>
  <c r="U150"/>
  <c r="T150"/>
  <c r="S150"/>
  <c r="L150"/>
  <c r="U149"/>
  <c r="T149"/>
  <c r="S149"/>
  <c r="L149"/>
  <c r="U148"/>
  <c r="T148"/>
  <c r="S148"/>
  <c r="L148"/>
  <c r="U147"/>
  <c r="T147"/>
  <c r="S147"/>
  <c r="L147"/>
  <c r="U146"/>
  <c r="T146"/>
  <c r="S146"/>
  <c r="L146"/>
  <c r="Z145"/>
  <c r="U145"/>
  <c r="T145"/>
  <c r="H145"/>
  <c r="S145"/>
  <c r="P145"/>
  <c r="O145"/>
  <c r="N145"/>
  <c r="M145"/>
  <c r="L145"/>
  <c r="K145"/>
  <c r="J145"/>
  <c r="I145"/>
  <c r="D145"/>
  <c r="Z144"/>
  <c r="U144"/>
  <c r="T144"/>
  <c r="H144"/>
  <c r="S144"/>
  <c r="P144"/>
  <c r="O144"/>
  <c r="N144"/>
  <c r="M144"/>
  <c r="L144"/>
  <c r="K144"/>
  <c r="J144"/>
  <c r="I144"/>
  <c r="D144"/>
  <c r="U143"/>
  <c r="T143"/>
  <c r="S143"/>
  <c r="P143"/>
  <c r="L143"/>
  <c r="U142"/>
  <c r="T142"/>
  <c r="S142"/>
  <c r="P142"/>
  <c r="L142"/>
  <c r="U141"/>
  <c r="T141"/>
  <c r="S141"/>
  <c r="P141"/>
  <c r="L141"/>
  <c r="U140"/>
  <c r="T140"/>
  <c r="S140"/>
  <c r="P140"/>
  <c r="L140"/>
  <c r="U139"/>
  <c r="T139"/>
  <c r="S139"/>
  <c r="P139"/>
  <c r="L139"/>
  <c r="U138"/>
  <c r="T138"/>
  <c r="S138"/>
  <c r="P138"/>
  <c r="L138"/>
  <c r="U137"/>
  <c r="T137"/>
  <c r="S137"/>
  <c r="P137"/>
  <c r="L137"/>
  <c r="U136"/>
  <c r="T136"/>
  <c r="S136"/>
  <c r="P136"/>
  <c r="L136"/>
  <c r="U135"/>
  <c r="T135"/>
  <c r="S135"/>
  <c r="P135"/>
  <c r="L135"/>
  <c r="U134"/>
  <c r="T134"/>
  <c r="S134"/>
  <c r="P134"/>
  <c r="L134"/>
  <c r="U133"/>
  <c r="T133"/>
  <c r="S133"/>
  <c r="P133"/>
  <c r="L133"/>
  <c r="U132"/>
  <c r="T132"/>
  <c r="S132"/>
  <c r="P132"/>
  <c r="L132"/>
  <c r="U131"/>
  <c r="T131"/>
  <c r="S131"/>
  <c r="P131"/>
  <c r="L131"/>
  <c r="U130"/>
  <c r="T130"/>
  <c r="S130"/>
  <c r="P130"/>
  <c r="L130"/>
  <c r="Z129"/>
  <c r="U129"/>
  <c r="F129"/>
  <c r="T129"/>
  <c r="H129"/>
  <c r="S129"/>
  <c r="Q129"/>
  <c r="P129"/>
  <c r="O129"/>
  <c r="N129"/>
  <c r="M129"/>
  <c r="L129"/>
  <c r="K129"/>
  <c r="J129"/>
  <c r="I129"/>
  <c r="D129"/>
  <c r="Z128"/>
  <c r="U128"/>
  <c r="F128"/>
  <c r="T128"/>
  <c r="H128"/>
  <c r="S128"/>
  <c r="Q128"/>
  <c r="P128"/>
  <c r="O128"/>
  <c r="N128"/>
  <c r="M128"/>
  <c r="L128"/>
  <c r="K128"/>
  <c r="J128"/>
  <c r="I128"/>
  <c r="D128"/>
  <c r="AA127"/>
  <c r="AB127"/>
  <c r="U127"/>
  <c r="T127"/>
  <c r="S127"/>
  <c r="L127"/>
  <c r="D127"/>
  <c r="AA126"/>
  <c r="AB126"/>
  <c r="U126"/>
  <c r="T126"/>
  <c r="S126"/>
  <c r="L126"/>
  <c r="D126"/>
  <c r="AA125"/>
  <c r="AB125"/>
  <c r="U125"/>
  <c r="T125"/>
  <c r="S125"/>
  <c r="L125"/>
  <c r="D125"/>
  <c r="AA124"/>
  <c r="AB124"/>
  <c r="U124"/>
  <c r="T124"/>
  <c r="S124"/>
  <c r="L124"/>
  <c r="D124"/>
  <c r="AA123"/>
  <c r="AB123"/>
  <c r="U123"/>
  <c r="T123"/>
  <c r="S123"/>
  <c r="L123"/>
  <c r="D123"/>
  <c r="AA122"/>
  <c r="AB122"/>
  <c r="U122"/>
  <c r="T122"/>
  <c r="S122"/>
  <c r="L122"/>
  <c r="D122"/>
  <c r="AA121"/>
  <c r="AB121"/>
  <c r="U121"/>
  <c r="T121"/>
  <c r="S121"/>
  <c r="L121"/>
  <c r="D121"/>
  <c r="AA120"/>
  <c r="AB120"/>
  <c r="U120"/>
  <c r="T120"/>
  <c r="S120"/>
  <c r="L120"/>
  <c r="D120"/>
  <c r="AB119"/>
  <c r="AA119"/>
  <c r="Z119"/>
  <c r="U119"/>
  <c r="T119"/>
  <c r="H119"/>
  <c r="S119"/>
  <c r="O119"/>
  <c r="L119"/>
  <c r="K119"/>
  <c r="J119"/>
  <c r="I119"/>
  <c r="AA118"/>
  <c r="AB118"/>
  <c r="U118"/>
  <c r="T118"/>
  <c r="S118"/>
  <c r="L118"/>
  <c r="D118"/>
  <c r="AB117"/>
  <c r="AA117"/>
  <c r="Z117"/>
  <c r="U117"/>
  <c r="T117"/>
  <c r="H117"/>
  <c r="S117"/>
  <c r="O117"/>
  <c r="L117"/>
  <c r="K117"/>
  <c r="J117"/>
  <c r="I117"/>
  <c r="AB116"/>
  <c r="AA116"/>
  <c r="Z116"/>
  <c r="U116"/>
  <c r="T116"/>
  <c r="H116"/>
  <c r="S116"/>
  <c r="O116"/>
  <c r="L116"/>
  <c r="K116"/>
  <c r="J116"/>
  <c r="I116"/>
  <c r="AB115"/>
  <c r="AA115"/>
  <c r="Z115"/>
  <c r="U115"/>
  <c r="T115"/>
  <c r="H115"/>
  <c r="S115"/>
  <c r="O115"/>
  <c r="L115"/>
  <c r="K115"/>
  <c r="J115"/>
  <c r="I115"/>
  <c r="AA114"/>
  <c r="AB114"/>
  <c r="U114"/>
  <c r="T114"/>
  <c r="S114"/>
  <c r="L114"/>
  <c r="D114"/>
  <c r="AA113"/>
  <c r="AB113"/>
  <c r="U113"/>
  <c r="T113"/>
  <c r="S113"/>
  <c r="L113"/>
  <c r="D113"/>
  <c r="AA112"/>
  <c r="AB112"/>
  <c r="U112"/>
  <c r="T112"/>
  <c r="S112"/>
  <c r="L112"/>
  <c r="D112"/>
  <c r="AA111"/>
  <c r="AB111"/>
  <c r="U111"/>
  <c r="T111"/>
  <c r="S111"/>
  <c r="L111"/>
  <c r="AA110"/>
  <c r="AB110"/>
  <c r="U110"/>
  <c r="T110"/>
  <c r="S110"/>
  <c r="L110"/>
  <c r="AA109"/>
  <c r="AB109"/>
  <c r="U109"/>
  <c r="T109"/>
  <c r="S109"/>
  <c r="L109"/>
  <c r="AA108"/>
  <c r="AB108"/>
  <c r="U108"/>
  <c r="T108"/>
  <c r="S108"/>
  <c r="L108"/>
  <c r="AA107"/>
  <c r="AB107"/>
  <c r="U107"/>
  <c r="T107"/>
  <c r="S107"/>
  <c r="L107"/>
  <c r="AA106"/>
  <c r="AB106"/>
  <c r="U106"/>
  <c r="T106"/>
  <c r="S106"/>
  <c r="L106"/>
  <c r="AA105"/>
  <c r="AB105"/>
  <c r="U105"/>
  <c r="T105"/>
  <c r="S105"/>
  <c r="L105"/>
  <c r="AA104"/>
  <c r="AB104"/>
  <c r="U104"/>
  <c r="T104"/>
  <c r="S104"/>
  <c r="L104"/>
  <c r="AB103"/>
  <c r="AA103"/>
  <c r="U103"/>
  <c r="T103"/>
  <c r="S103"/>
  <c r="L103"/>
  <c r="AA102"/>
  <c r="AB102"/>
  <c r="U102"/>
  <c r="T102"/>
  <c r="S102"/>
  <c r="L102"/>
  <c r="AB101"/>
  <c r="AA101"/>
  <c r="U101"/>
  <c r="T101"/>
  <c r="S101"/>
  <c r="L101"/>
  <c r="AB100"/>
  <c r="AA100"/>
  <c r="U100"/>
  <c r="T100"/>
  <c r="S100"/>
  <c r="L100"/>
  <c r="AB99"/>
  <c r="AA99"/>
  <c r="U99"/>
  <c r="T99"/>
  <c r="S99"/>
  <c r="L99"/>
  <c r="AA98"/>
  <c r="AB98"/>
  <c r="U98"/>
  <c r="T98"/>
  <c r="S98"/>
  <c r="L98"/>
  <c r="AA97"/>
  <c r="AB97"/>
  <c r="U97"/>
  <c r="T97"/>
  <c r="S97"/>
  <c r="L97"/>
  <c r="D97"/>
  <c r="AA96"/>
  <c r="AB96"/>
  <c r="U96"/>
  <c r="T96"/>
  <c r="S96"/>
  <c r="L96"/>
  <c r="D96"/>
  <c r="AA95"/>
  <c r="AB95"/>
  <c r="U95"/>
  <c r="T95"/>
  <c r="S95"/>
  <c r="L95"/>
  <c r="AA94"/>
  <c r="AB94"/>
  <c r="U94"/>
  <c r="T94"/>
  <c r="S94"/>
  <c r="L94"/>
  <c r="AA93"/>
  <c r="AB93"/>
  <c r="U93"/>
  <c r="T93"/>
  <c r="S93"/>
  <c r="L93"/>
  <c r="AA92"/>
  <c r="AB92"/>
  <c r="U92"/>
  <c r="T92"/>
  <c r="S92"/>
  <c r="L92"/>
  <c r="AA91"/>
  <c r="AB91"/>
  <c r="U91"/>
  <c r="T91"/>
  <c r="S91"/>
  <c r="L91"/>
  <c r="AA90"/>
  <c r="AB90"/>
  <c r="U90"/>
  <c r="T90"/>
  <c r="S90"/>
  <c r="L90"/>
  <c r="AA89"/>
  <c r="AB89"/>
  <c r="U89"/>
  <c r="T89"/>
  <c r="S89"/>
  <c r="L89"/>
  <c r="AA88"/>
  <c r="AB88"/>
  <c r="U88"/>
  <c r="T88"/>
  <c r="S88"/>
  <c r="L88"/>
  <c r="AA87"/>
  <c r="AB87"/>
  <c r="U87"/>
  <c r="T87"/>
  <c r="S87"/>
  <c r="L87"/>
  <c r="AA86"/>
  <c r="AB86"/>
  <c r="U86"/>
  <c r="T86"/>
  <c r="S86"/>
  <c r="L86"/>
  <c r="AA85"/>
  <c r="AB85"/>
  <c r="U85"/>
  <c r="T85"/>
  <c r="S85"/>
  <c r="L85"/>
  <c r="D85"/>
  <c r="AA84"/>
  <c r="AB84"/>
  <c r="U84"/>
  <c r="T84"/>
  <c r="S84"/>
  <c r="L84"/>
  <c r="D84"/>
  <c r="AA83"/>
  <c r="AB83"/>
  <c r="U83"/>
  <c r="T83"/>
  <c r="S83"/>
  <c r="L83"/>
  <c r="AA82"/>
  <c r="AB82"/>
  <c r="U82"/>
  <c r="T82"/>
  <c r="S82"/>
  <c r="L82"/>
  <c r="AA81"/>
  <c r="AB81"/>
  <c r="U81"/>
  <c r="T81"/>
  <c r="S81"/>
  <c r="L81"/>
  <c r="AA80"/>
  <c r="AB80"/>
  <c r="U80"/>
  <c r="T80"/>
  <c r="S80"/>
  <c r="L80"/>
  <c r="AA79"/>
  <c r="AB79"/>
  <c r="U79"/>
  <c r="T79"/>
  <c r="S79"/>
  <c r="L79"/>
  <c r="AA78"/>
  <c r="AB78"/>
  <c r="U78"/>
  <c r="T78"/>
  <c r="S78"/>
  <c r="L78"/>
  <c r="AA77"/>
  <c r="AB77"/>
  <c r="U77"/>
  <c r="T77"/>
  <c r="S77"/>
  <c r="L77"/>
  <c r="AA76"/>
  <c r="AB76"/>
  <c r="U76"/>
  <c r="T76"/>
  <c r="S76"/>
  <c r="L76"/>
  <c r="AA75"/>
  <c r="AB75"/>
  <c r="U75"/>
  <c r="T75"/>
  <c r="S75"/>
  <c r="L75"/>
  <c r="AA74"/>
  <c r="AB74"/>
  <c r="U74"/>
  <c r="T74"/>
  <c r="S74"/>
  <c r="L74"/>
  <c r="AA73"/>
  <c r="AB73"/>
  <c r="U73"/>
  <c r="T73"/>
  <c r="S73"/>
  <c r="L73"/>
  <c r="D73"/>
  <c r="AA72"/>
  <c r="AB72"/>
  <c r="U72"/>
  <c r="T72"/>
  <c r="S72"/>
  <c r="L72"/>
  <c r="D72"/>
  <c r="AA71"/>
  <c r="AB71"/>
  <c r="U71"/>
  <c r="T71"/>
  <c r="S71"/>
  <c r="L71"/>
  <c r="AA70"/>
  <c r="AB70"/>
  <c r="U70"/>
  <c r="T70"/>
  <c r="S70"/>
  <c r="L70"/>
  <c r="AA69"/>
  <c r="AB69"/>
  <c r="U69"/>
  <c r="T69"/>
  <c r="S69"/>
  <c r="L69"/>
  <c r="AA68"/>
  <c r="AB68"/>
  <c r="U68"/>
  <c r="T68"/>
  <c r="S68"/>
  <c r="L68"/>
  <c r="AA67"/>
  <c r="AB67"/>
  <c r="U67"/>
  <c r="T67"/>
  <c r="S67"/>
  <c r="L67"/>
  <c r="AA66"/>
  <c r="AB66"/>
  <c r="U66"/>
  <c r="T66"/>
  <c r="S66"/>
  <c r="L66"/>
  <c r="AA65"/>
  <c r="AB65"/>
  <c r="U65"/>
  <c r="T65"/>
  <c r="S65"/>
  <c r="L65"/>
  <c r="AA64"/>
  <c r="AB64"/>
  <c r="U64"/>
  <c r="T64"/>
  <c r="S64"/>
  <c r="L64"/>
  <c r="AB63"/>
  <c r="AA63"/>
  <c r="U63"/>
  <c r="T63"/>
  <c r="S63"/>
  <c r="L63"/>
  <c r="AA62"/>
  <c r="AB62"/>
  <c r="U62"/>
  <c r="T62"/>
  <c r="S62"/>
  <c r="L62"/>
  <c r="AB61"/>
  <c r="AA61"/>
  <c r="U61"/>
  <c r="T61"/>
  <c r="S61"/>
  <c r="L61"/>
  <c r="AB60"/>
  <c r="AA60"/>
  <c r="U60"/>
  <c r="T60"/>
  <c r="S60"/>
  <c r="L60"/>
  <c r="AB59"/>
  <c r="AA59"/>
  <c r="U59"/>
  <c r="T59"/>
  <c r="S59"/>
  <c r="L59"/>
  <c r="AA58"/>
  <c r="AB58"/>
  <c r="U58"/>
  <c r="T58"/>
  <c r="S58"/>
  <c r="L58"/>
  <c r="AA57"/>
  <c r="AB57"/>
  <c r="U57"/>
  <c r="T57"/>
  <c r="S57"/>
  <c r="L57"/>
  <c r="D57"/>
  <c r="AA56"/>
  <c r="AB56"/>
  <c r="U56"/>
  <c r="T56"/>
  <c r="S56"/>
  <c r="L56"/>
  <c r="D56"/>
  <c r="AA55"/>
  <c r="AB55"/>
  <c r="U55"/>
  <c r="T55"/>
  <c r="S55"/>
  <c r="L55"/>
  <c r="D55"/>
  <c r="AA54"/>
  <c r="AB54"/>
  <c r="U54"/>
  <c r="T54"/>
  <c r="S54"/>
  <c r="L54"/>
  <c r="D54"/>
  <c r="AA53"/>
  <c r="AB53"/>
  <c r="U53"/>
  <c r="T53"/>
  <c r="S53"/>
  <c r="L53"/>
  <c r="D53"/>
  <c r="AA52"/>
  <c r="AB52"/>
  <c r="U52"/>
  <c r="T52"/>
  <c r="S52"/>
  <c r="L52"/>
  <c r="D52"/>
  <c r="AA51"/>
  <c r="AB51"/>
  <c r="U51"/>
  <c r="T51"/>
  <c r="S51"/>
  <c r="L51"/>
  <c r="D51"/>
  <c r="AA50"/>
  <c r="AB50"/>
  <c r="U50"/>
  <c r="T50"/>
  <c r="S50"/>
  <c r="L50"/>
  <c r="D50"/>
  <c r="AA49"/>
  <c r="AB49"/>
  <c r="U49"/>
  <c r="T49"/>
  <c r="S49"/>
  <c r="L49"/>
  <c r="D49"/>
  <c r="AA48"/>
  <c r="AB48"/>
  <c r="U48"/>
  <c r="T48"/>
  <c r="S48"/>
  <c r="L48"/>
  <c r="D48"/>
  <c r="AA47"/>
  <c r="AB47"/>
  <c r="U47"/>
  <c r="T47"/>
  <c r="S47"/>
  <c r="L47"/>
  <c r="D47"/>
  <c r="AA46"/>
  <c r="AB46"/>
  <c r="U46"/>
  <c r="T46"/>
  <c r="S46"/>
  <c r="L46"/>
  <c r="D46"/>
  <c r="AA45"/>
  <c r="AB45"/>
  <c r="U45"/>
  <c r="T45"/>
  <c r="S45"/>
  <c r="L45"/>
  <c r="D45"/>
  <c r="AA44"/>
  <c r="AB44"/>
  <c r="U44"/>
  <c r="T44"/>
  <c r="S44"/>
  <c r="L44"/>
  <c r="D44"/>
  <c r="AA43"/>
  <c r="AB43"/>
  <c r="U43"/>
  <c r="T43"/>
  <c r="S43"/>
  <c r="L43"/>
  <c r="AA42"/>
  <c r="AB42"/>
  <c r="U42"/>
  <c r="T42"/>
  <c r="S42"/>
  <c r="L42"/>
  <c r="AA41"/>
  <c r="AB41"/>
  <c r="U41"/>
  <c r="T41"/>
  <c r="S41"/>
  <c r="L41"/>
  <c r="AA40"/>
  <c r="AB40"/>
  <c r="U40"/>
  <c r="T40"/>
  <c r="S40"/>
  <c r="L40"/>
  <c r="AA39"/>
  <c r="AB39"/>
  <c r="U39"/>
  <c r="T39"/>
  <c r="S39"/>
  <c r="L39"/>
  <c r="AA38"/>
  <c r="AB38"/>
  <c r="U38"/>
  <c r="T38"/>
  <c r="S38"/>
  <c r="L38"/>
  <c r="AA37"/>
  <c r="AB37"/>
  <c r="U37"/>
  <c r="T37"/>
  <c r="S37"/>
  <c r="L37"/>
  <c r="AA36"/>
  <c r="AB36"/>
  <c r="U36"/>
  <c r="T36"/>
  <c r="S36"/>
  <c r="L36"/>
  <c r="AB35"/>
  <c r="AA35"/>
  <c r="U35"/>
  <c r="T35"/>
  <c r="S35"/>
  <c r="L35"/>
  <c r="AA34"/>
  <c r="AB34"/>
  <c r="U34"/>
  <c r="T34"/>
  <c r="S34"/>
  <c r="L34"/>
  <c r="AB33"/>
  <c r="AA33"/>
  <c r="U33"/>
  <c r="T33"/>
  <c r="S33"/>
  <c r="L33"/>
  <c r="AB32"/>
  <c r="AA32"/>
  <c r="U32"/>
  <c r="T32"/>
  <c r="S32"/>
  <c r="L32"/>
  <c r="AB31"/>
  <c r="AA31"/>
  <c r="U31"/>
  <c r="T31"/>
  <c r="S31"/>
  <c r="L31"/>
  <c r="AA30"/>
  <c r="AB30"/>
  <c r="U30"/>
  <c r="T30"/>
  <c r="S30"/>
  <c r="L30"/>
  <c r="AA29"/>
  <c r="AB29"/>
  <c r="U29"/>
  <c r="T29"/>
  <c r="S29"/>
  <c r="L29"/>
  <c r="D29"/>
  <c r="AA28"/>
  <c r="AB28"/>
  <c r="U28"/>
  <c r="T28"/>
  <c r="S28"/>
  <c r="L28"/>
  <c r="D28"/>
  <c r="AA27"/>
  <c r="AB27"/>
  <c r="U27"/>
  <c r="T27"/>
  <c r="S27"/>
  <c r="L27"/>
  <c r="D27"/>
  <c r="AA26"/>
  <c r="AB26"/>
  <c r="U26"/>
  <c r="T26"/>
  <c r="S26"/>
  <c r="L26"/>
  <c r="D26"/>
  <c r="AA25"/>
  <c r="AB25"/>
  <c r="U25"/>
  <c r="T25"/>
  <c r="S25"/>
  <c r="L25"/>
  <c r="D25"/>
  <c r="AA24"/>
  <c r="AB24"/>
  <c r="U24"/>
  <c r="T24"/>
  <c r="S24"/>
  <c r="L24"/>
  <c r="D24"/>
  <c r="AA23"/>
  <c r="AB23"/>
  <c r="U23"/>
  <c r="T23"/>
  <c r="S23"/>
  <c r="L23"/>
  <c r="D23"/>
  <c r="AA22"/>
  <c r="AB22"/>
  <c r="U22"/>
  <c r="T22"/>
  <c r="S22"/>
  <c r="L22"/>
  <c r="D22"/>
  <c r="AA21"/>
  <c r="AB21"/>
  <c r="U21"/>
  <c r="T21"/>
  <c r="S21"/>
  <c r="L21"/>
  <c r="D21"/>
  <c r="AA20"/>
  <c r="AB20"/>
  <c r="U20"/>
  <c r="T20"/>
  <c r="S20"/>
  <c r="L20"/>
  <c r="D20"/>
  <c r="AA19"/>
  <c r="AB19"/>
  <c r="U19"/>
  <c r="T19"/>
  <c r="S19"/>
  <c r="L19"/>
  <c r="D19"/>
  <c r="AA18"/>
  <c r="AB18"/>
  <c r="U18"/>
  <c r="T18"/>
  <c r="S18"/>
  <c r="L18"/>
  <c r="D18"/>
  <c r="AA17"/>
  <c r="AB17"/>
  <c r="U17"/>
  <c r="T17"/>
  <c r="S17"/>
  <c r="L17"/>
  <c r="D17"/>
  <c r="AA16"/>
  <c r="AB16"/>
  <c r="U16"/>
  <c r="T16"/>
  <c r="S16"/>
  <c r="L16"/>
  <c r="D16"/>
  <c r="D15"/>
  <c r="D14"/>
  <c r="D13"/>
  <c r="D12"/>
  <c r="D11"/>
  <c r="D10"/>
  <c r="D9"/>
  <c r="D8"/>
  <c r="D7"/>
  <c r="D6"/>
  <c r="D5"/>
  <c r="D4"/>
</calcChain>
</file>

<file path=xl/comments1.xml><?xml version="1.0" encoding="utf-8"?>
<comments xmlns="http://schemas.openxmlformats.org/spreadsheetml/2006/main">
  <authors>
    <author>Author</author>
  </authors>
  <commentList>
    <comment ref="P3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საწევრო</t>
        </r>
      </text>
    </comment>
    <comment ref="Q3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საწევრო</t>
        </r>
      </text>
    </comment>
    <comment ref="S3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საწევრო</t>
        </r>
      </text>
    </comment>
    <comment ref="C112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მოსალოდნელ ხარჯებში მოცემულია მხოლოდ ჯამური ხარჯი. არ არის ინფორმაცია პრემიაზე, დანამატზე, თანამდებობრივ სარგოზე და შტატგარეშეთა შრომი ანაზღაურებაზე
</t>
        </r>
      </text>
    </comment>
  </commentList>
</comments>
</file>

<file path=xl/sharedStrings.xml><?xml version="1.0" encoding="utf-8"?>
<sst xmlns="http://schemas.openxmlformats.org/spreadsheetml/2006/main" count="2565" uniqueCount="265">
  <si>
    <t>პროგრამული კოდი</t>
  </si>
  <si>
    <t>დ ა ს ა ხ ე ლ ე ბ ა</t>
  </si>
  <si>
    <t>დამტკიცებული საბიუჯეტო</t>
  </si>
  <si>
    <t>2015 წლის დაზუსტებული გეგმა</t>
  </si>
  <si>
    <t>9 თვის დაზუსტებული გეგმა</t>
  </si>
  <si>
    <t>8 თვის საკასო</t>
  </si>
  <si>
    <t>7 თვის საკასო</t>
  </si>
  <si>
    <t>6 თვის საკასო</t>
  </si>
  <si>
    <t>5 თვის საკასო</t>
  </si>
  <si>
    <t>9 თვის საკასო 9 თვის  გეგმასთან მიმართებაში %</t>
  </si>
  <si>
    <t>სექტემბრის მოსალოდნელი ხარჯი</t>
  </si>
  <si>
    <t>აპრილი</t>
  </si>
  <si>
    <t>მაისი</t>
  </si>
  <si>
    <t>ივნისი საკასო ხარჯი</t>
  </si>
  <si>
    <t>ივნისის მოსალოდნელი ხარჯი</t>
  </si>
  <si>
    <t>ივლისის საკასო ხარჯი</t>
  </si>
  <si>
    <t>სექტემბრის საკასო ხარჯი</t>
  </si>
  <si>
    <t>სხვაობა 9 თვის დაზუსტებულ გეგმასა და  9 თვის საკასოს შორის</t>
  </si>
  <si>
    <t>9 თვის საკასო წლის  დაზუსტებულ გეგმასთან მიმართებაში %</t>
  </si>
  <si>
    <t>სხვაობა 2015 წლის დაზუსტებულ გეგმასა და მიმდინარე საკასოს შორის</t>
  </si>
  <si>
    <t>III კვ. მოსალოდნელი ხარჯი</t>
  </si>
  <si>
    <t>III კვარტლის დაზუსტებული გეგმა</t>
  </si>
  <si>
    <t>IV კვარტლის დაზუსტებული გეგმა</t>
  </si>
  <si>
    <t>მოსალოდნელი წლის შესრულება</t>
  </si>
  <si>
    <t>კომენტარები</t>
  </si>
  <si>
    <t>35 00</t>
  </si>
  <si>
    <t>საქართველოს შრომის, ჯანმრთელობისა და სოციალური დაცვის სამინისტრო</t>
  </si>
  <si>
    <t/>
  </si>
  <si>
    <t>ხარჯები</t>
  </si>
  <si>
    <r>
      <rPr>
        <sz val="12"/>
        <color indexed="8"/>
        <rFont val="Sylfaen"/>
        <family val="1"/>
        <charset val="204"/>
      </rPr>
      <t>შრომის ანაზღაურება</t>
    </r>
  </si>
  <si>
    <r>
      <rPr>
        <sz val="12"/>
        <color indexed="8"/>
        <rFont val="Sylfaen"/>
        <family val="1"/>
        <charset val="204"/>
      </rPr>
      <t>საქონელი და მომსახურება</t>
    </r>
  </si>
  <si>
    <r>
      <rPr>
        <sz val="12"/>
        <color indexed="8"/>
        <rFont val="Sylfaen"/>
        <family val="1"/>
        <charset val="204"/>
      </rPr>
      <t>პროცენტი</t>
    </r>
  </si>
  <si>
    <r>
      <rPr>
        <sz val="12"/>
        <color indexed="8"/>
        <rFont val="Sylfaen"/>
        <family val="1"/>
        <charset val="204"/>
      </rPr>
      <t>სუბსიდიები</t>
    </r>
  </si>
  <si>
    <r>
      <rPr>
        <sz val="12"/>
        <color indexed="8"/>
        <rFont val="Sylfaen"/>
        <family val="1"/>
        <charset val="204"/>
      </rPr>
      <t>გრანტები</t>
    </r>
  </si>
  <si>
    <r>
      <rPr>
        <sz val="12"/>
        <color indexed="8"/>
        <rFont val="Sylfaen"/>
        <family val="1"/>
        <charset val="204"/>
      </rPr>
      <t>სოციალური უზრუნველყოფა</t>
    </r>
  </si>
  <si>
    <r>
      <rPr>
        <sz val="12"/>
        <color indexed="8"/>
        <rFont val="Sylfaen"/>
        <family val="1"/>
        <charset val="204"/>
      </rPr>
      <t>სხვა ხარჯები</t>
    </r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</si>
  <si>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</si>
  <si>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</si>
  <si>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</si>
  <si>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35 01</t>
  </si>
  <si>
    <t>შრომის, ჯანმრთელობისა და სოციალური დაცვის პროგრამების მართვა</t>
  </si>
  <si>
    <r>
      <rPr>
        <sz val="12"/>
        <color indexed="8"/>
        <rFont val="Sylfaen"/>
        <family val="1"/>
      </rPr>
      <t>შრომის ანაზღაურება</t>
    </r>
  </si>
  <si>
    <r>
      <rPr>
        <sz val="12"/>
        <color indexed="8"/>
        <rFont val="Sylfaen"/>
        <family val="1"/>
      </rPr>
      <t>საქონელი და მომსახურება</t>
    </r>
  </si>
  <si>
    <r>
      <rPr>
        <sz val="12"/>
        <color indexed="8"/>
        <rFont val="Sylfaen"/>
        <family val="1"/>
      </rPr>
      <t>პროცენტი</t>
    </r>
  </si>
  <si>
    <r>
      <rPr>
        <sz val="12"/>
        <color indexed="8"/>
        <rFont val="Sylfaen"/>
        <family val="1"/>
      </rPr>
      <t>სუბსიდიები</t>
    </r>
  </si>
  <si>
    <r>
      <rPr>
        <sz val="12"/>
        <color indexed="8"/>
        <rFont val="Sylfaen"/>
        <family val="1"/>
      </rPr>
      <t>გრანტები</t>
    </r>
  </si>
  <si>
    <r>
      <rPr>
        <sz val="12"/>
        <color indexed="8"/>
        <rFont val="Sylfaen"/>
        <family val="1"/>
      </rPr>
      <t>სოციალური უზრუნველყოფა</t>
    </r>
  </si>
  <si>
    <r>
      <rPr>
        <sz val="12"/>
        <color indexed="8"/>
        <rFont val="Sylfaen"/>
        <family val="1"/>
      </rPr>
      <t>სხვა ხარჯები</t>
    </r>
  </si>
  <si>
    <t>35 01 01</t>
  </si>
  <si>
    <t>შრომის, ჯანმრთელობისა და სოციალური დაცვის სფეროში პოლიტიკის შემუშავება და მართვა</t>
  </si>
  <si>
    <t>შრომის ანაზღაურება</t>
  </si>
  <si>
    <t>თანამდებობრივი სარგო</t>
  </si>
  <si>
    <t>პრემია</t>
  </si>
  <si>
    <t>დანამატი</t>
  </si>
  <si>
    <t>საქონელი და მომსახურება</t>
  </si>
  <si>
    <t>მ.შ. შტატგარეშეთა შრომის ანაზღაურება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</si>
  <si>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</si>
  <si>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</si>
  <si>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</si>
  <si>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</si>
  <si>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</si>
  <si>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35 01 02</t>
  </si>
  <si>
    <t>სამედიცინო საქმიანობის რეგულირების პროგრამა</t>
  </si>
  <si>
    <t>35 01 02 01</t>
  </si>
  <si>
    <t xml:space="preserve">სამედიცინო საქმიანობის რეგულირების პროგრამა </t>
  </si>
  <si>
    <t>35 01 02 02</t>
  </si>
  <si>
    <t>სამედიცინო-სოციალური ექსპერტიზა და კონტროლი</t>
  </si>
  <si>
    <t>35 01 02 03</t>
  </si>
  <si>
    <t>სამკურნალო საშუალებების ხარისხის სახელმწიფო კონტროლი</t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</si>
  <si>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</si>
  <si>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</si>
  <si>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>35 01 04</t>
  </si>
  <si>
    <t>სოციალური და ჯანმრთელობის დაცვის პროგრამების მართვა</t>
  </si>
  <si>
    <t>35 01 04 01</t>
  </si>
  <si>
    <t>სსიპ - სოციალური მომსახურების სააგენტო (აპარატი)</t>
  </si>
  <si>
    <t>35 01 04 02</t>
  </si>
  <si>
    <t>სსიპ - სოციალური მომსახურების სააგენტოს იმერეთის სამხარეო ცენტრი</t>
  </si>
  <si>
    <t>35 01 04 03</t>
  </si>
  <si>
    <t>სსიპ - სოციალური მომსახურების სააგენტოს კახეთის სამხარეო ცენტრი</t>
  </si>
  <si>
    <t>35 01 04 04</t>
  </si>
  <si>
    <t>სსიპ - სოციალური მომსახურების სააგენტოს ქვემო  ქართლის სამხარეო ცენტრი</t>
  </si>
  <si>
    <t>35 01 04 05</t>
  </si>
  <si>
    <t>სსიპ - სოციალური მომსახურების სააგენტოს შიდა ქართლის სამხარეო ცენტრი</t>
  </si>
  <si>
    <t>35 01 04 06</t>
  </si>
  <si>
    <t>სსიპ - სოციალური მომსახურების სააგენტოს სამეგრელო-ზემო სვანეთის სამხარეო ცენტრი</t>
  </si>
  <si>
    <t>35 01 04 07</t>
  </si>
  <si>
    <t>სსიპ - სოციალური მომსახურების სააგენტოს სამცხე-ჯავახეთის სამხარეო ცენტრი</t>
  </si>
  <si>
    <t>35 01 04 08</t>
  </si>
  <si>
    <t>სსიპ - სოციალური მომსახურების სააგენტოს მცხეთა-მთიანეთის სამხარეო ცენტრი</t>
  </si>
  <si>
    <t>35 01 04 09</t>
  </si>
  <si>
    <t>სსიპ - სოციალური მომსახურების სააგენტოს გურიის სამხარეო ცენტრი</t>
  </si>
  <si>
    <t>35 01 04 10</t>
  </si>
  <si>
    <t>სსიპ - სოციალური მომსახურების სააგენტოს რაჭა-ლეჩხუმისა და ქვემო სვანეთის სამხარეო ცენტრი</t>
  </si>
  <si>
    <t>35 01 04 11</t>
  </si>
  <si>
    <t>სსიპ - სოციალური მომსახურების სააგენტოს აჭარის ა.რ. ფილიალი</t>
  </si>
  <si>
    <t>35 01 05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</si>
  <si>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</si>
  <si>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35 01 06</t>
  </si>
  <si>
    <t>სამედიცინო მედიაციის პროგრამა</t>
  </si>
  <si>
    <t>35 01 07</t>
  </si>
  <si>
    <t>ნარკომანიისა და ფსიქიკური ჯანმრთელობის პოლიტიკისა და პროგრამების მართვის პროგრამა</t>
  </si>
  <si>
    <t>35 01 08</t>
  </si>
  <si>
    <t>სასწრაფო სამედიცინო დახმარების მართვის პროგრამა</t>
  </si>
  <si>
    <t>35 02</t>
  </si>
  <si>
    <t>სოციალური დაცვა და საპენსიო უზრუნველყოფა</t>
  </si>
  <si>
    <t>35 02 01</t>
  </si>
  <si>
    <t>საპენსიო უზრუნველყოფა</t>
  </si>
  <si>
    <t>35 02 02</t>
  </si>
  <si>
    <t>სოციალური დახმარებები</t>
  </si>
  <si>
    <t>35 02 02 01</t>
  </si>
  <si>
    <t>სსიპ - სოციალური მომსახურების სააგენტო (აპარატი) - სოციალური დახმარებები</t>
  </si>
  <si>
    <t>35 02 02 02</t>
  </si>
  <si>
    <t>სსიპ - სოციალური მომსახურების სააგენტოს იმერეთის სამხარეო ცენტრი -  სოციალური დახმარებები</t>
  </si>
  <si>
    <t>35 02 02 03</t>
  </si>
  <si>
    <t>სსიპ - სოციალური მომსახურების სააგენტოს კახეთის სამხარეო ცენტრი -  სოციალური დახმარებები</t>
  </si>
  <si>
    <t>35 02 02 04</t>
  </si>
  <si>
    <t>სსიპ - სოციალური მომსახურების სააგენტოს ქვემო ქართლის სამხარეო ცენტრი -  სოციალური დახმარებები</t>
  </si>
  <si>
    <t>35 02 02 05</t>
  </si>
  <si>
    <t>სსიპ - სოციალური მომსახურების სააგენტოს შიდა ქართლის სამხარეო ცენტრი -  სოციალური დახმარებები</t>
  </si>
  <si>
    <t>35 02 02 06</t>
  </si>
  <si>
    <t>სსიპ - სოციალური მომსახურების სააგენტოს სამეგრელო-ზემო სვანეთის სამხარეო ცენტრი -  სოციალური დახმარებები</t>
  </si>
  <si>
    <t>35 02 02 07</t>
  </si>
  <si>
    <t>სსიპ - სოციალური მომსახურების სააგენტოს სამცხე-ჯავახეთის სამხარეო ცენტრი -  სოციალური დახმარებები</t>
  </si>
  <si>
    <t>35 02 02 08</t>
  </si>
  <si>
    <t>სსიპ - სოციალური მომსახურების სააგენტოს მცხეთა-მთიანეთის სამხარეო ცენტრი -  სოციალური დახმარებები</t>
  </si>
  <si>
    <t>35 02 02 09</t>
  </si>
  <si>
    <t>სსიპ - სოციალური მომსახურების სააგენტოს გურიის სამხარეო ცენტრი -  სოციალური დახმარებები</t>
  </si>
  <si>
    <t>35 02 02 10</t>
  </si>
  <si>
    <t>სსიპ - სოციალური მომსახურების სააგენტოს რაჭა-ლეჩხუმისა და ქვემო სვანეთის სამხარეო ცენტრი -  სოციალური დახმარებები</t>
  </si>
  <si>
    <t>35 02 02 11</t>
  </si>
  <si>
    <t>სსიპ - სოციალური მომსახურების სააგენტოს აჭარის ა.რ ფილიალი - სოციალური დახმარებები</t>
  </si>
  <si>
    <t>35 02 03</t>
  </si>
  <si>
    <t>სოციალური რეაბილიტაცია და ბავშვზე ზრუნვა</t>
  </si>
  <si>
    <t>35 02 03 01</t>
  </si>
  <si>
    <t>მიტოვების რისკის ქვეშ მყოფი ბავშვების კვებით უზრუნველყოფის ქვეპროგრამა</t>
  </si>
  <si>
    <t>35 02 03 02</t>
  </si>
  <si>
    <t>დღის ცენტრების ქვეპროგრამა</t>
  </si>
  <si>
    <t>35 02 03 03</t>
  </si>
  <si>
    <t>მიუსაფარ ბავშვთა თავშესაფრით უზრუნველყოფის ქვეპროგრამა</t>
  </si>
  <si>
    <t>35 02 03 04</t>
  </si>
  <si>
    <t xml:space="preserve"> სათემო ორგანიზაციების ქვეპროგრამა</t>
  </si>
  <si>
    <t>35 02 03 05</t>
  </si>
  <si>
    <t>ბავშვთა რეაბილიტაციის/აბილიტაციის ქვეპროგრამა</t>
  </si>
  <si>
    <t>35 02 03 06</t>
  </si>
  <si>
    <t>ომის მონაწილეთა რეაბილიტაციის ხელშეწყობის ქვეპროგრამა</t>
  </si>
  <si>
    <t>35 02 03 07</t>
  </si>
  <si>
    <t>ბავშვთა ადრეული განვითარების ქვეპროგრამა</t>
  </si>
  <si>
    <t>35 02 03 08</t>
  </si>
  <si>
    <t>ყრუთა კომუნიკაციის ხელშეწყობის ქვეპროგრამა</t>
  </si>
  <si>
    <t>35 02 03 09</t>
  </si>
  <si>
    <t>დამხმარე საშუალებებით უზრუნველყოფის ქვეპროგრამა</t>
  </si>
  <si>
    <t>35 02 03 10</t>
  </si>
  <si>
    <t>მინდობით აღზრდის ქვეპროგრამა</t>
  </si>
  <si>
    <t>35 02 03 11</t>
  </si>
  <si>
    <t>მცირე საოჯახო ტიპის სახლების ქვეპროგრამა</t>
  </si>
  <si>
    <t>35 02 03 12</t>
  </si>
  <si>
    <t>დედათა და ბავშვთა თავშესაფრით უზრუნველყოფის ქვეპროგრამა</t>
  </si>
  <si>
    <t>35 02 03 13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</si>
  <si>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</si>
  <si>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35 02 03 14</t>
  </si>
  <si>
    <t>მძიმე და ღრმა გონებრივი განვითარების შეფერხების მქონე  ბავშვთა ბინაზე მოვლის ქვეპროგრამა</t>
  </si>
  <si>
    <t>35 03</t>
  </si>
  <si>
    <t>ჯანმრთელობის დაცვის პროგრამა</t>
  </si>
  <si>
    <t>35 03 01</t>
  </si>
  <si>
    <t>მოსახლეობის საყოველთაო ჯანმრთელობის დაცვა</t>
  </si>
  <si>
    <t>35 03 02</t>
  </si>
  <si>
    <t>საზოგადოებრივი ჯანმრთელობის დაცვა</t>
  </si>
  <si>
    <t>35 03 02 01</t>
  </si>
  <si>
    <t>დაავადებათა ადრეული გამოვლენა და სკრინინგი</t>
  </si>
  <si>
    <t>35 03 02 02</t>
  </si>
  <si>
    <t>იმუნიზაცია</t>
  </si>
  <si>
    <t>35 03 02 02 01</t>
  </si>
  <si>
    <t>35 03 02 03</t>
  </si>
  <si>
    <t>ეპიდზედამხედველობის პროგრამა</t>
  </si>
  <si>
    <t>35 03 02 04</t>
  </si>
  <si>
    <t>უსაფრთხო სისხლი</t>
  </si>
  <si>
    <t>35 03 02 05</t>
  </si>
  <si>
    <t>პროფესიულ დაავადებათა პრევენცია</t>
  </si>
  <si>
    <t>35 03 02 06</t>
  </si>
  <si>
    <t>ინფექციური დაავადებების მართვა</t>
  </si>
  <si>
    <t>35 03 02 06 01</t>
  </si>
  <si>
    <t>35 03 02 06 02</t>
  </si>
  <si>
    <t>ინფექციური დაავადებების მართვა (საქართველოს შრომის, ჯანმრთელობისა და სოციალური დაცვის სამინისტროს ცენტრალური აპარატი)</t>
  </si>
  <si>
    <t>35 03 02 07</t>
  </si>
  <si>
    <t>ტუბერკულოზის მართვა</t>
  </si>
  <si>
    <t>35 03 02 07 01</t>
  </si>
  <si>
    <t>35 03 02 07 02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</si>
  <si>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</si>
  <si>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35 03 02 07 03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</si>
  <si>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</si>
  <si>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35 03 02 08</t>
  </si>
  <si>
    <t>აივ ინფექცია/შიდსი</t>
  </si>
  <si>
    <t>35 03 02 08 01</t>
  </si>
  <si>
    <t>35 03 02 08 02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</si>
  <si>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</si>
  <si>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35 03 02 08 03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</si>
  <si>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</si>
  <si>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35 03 02 09</t>
  </si>
  <si>
    <t>დედათა და ბავშვთა ჯანმრთელობა</t>
  </si>
  <si>
    <t>35 03 02 09 01</t>
  </si>
  <si>
    <t>35 03 02 09 02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</si>
  <si>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</si>
  <si>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35 03 02 10</t>
  </si>
  <si>
    <t>ნარკომანია</t>
  </si>
  <si>
    <t>35 03 02 11</t>
  </si>
  <si>
    <t>ჯანმრთელობის ხელშეწყობის პროგრამა</t>
  </si>
  <si>
    <t>35 03 02 12</t>
  </si>
  <si>
    <t>C ჰეპატიტის მართვა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</si>
  <si>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</si>
  <si>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</si>
  <si>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35 03 03 01</t>
  </si>
  <si>
    <t>ფსიქიკური ჯანმრთელობა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</si>
  <si>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</si>
  <si>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</si>
  <si>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</si>
  <si>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</si>
  <si>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35 03 03 04</t>
  </si>
  <si>
    <t>დიალიზი და თირკმლის ტრანსპლანტაცია</t>
  </si>
  <si>
    <t>35 03 03 04 01</t>
  </si>
  <si>
    <t>35 03 03 04 02</t>
  </si>
  <si>
    <t>დიალიზი და თირკმლის ტრანსპლანტაცია (საქართველოს შრომის ჯანმრთელობისა და სოციალური დაცვის სამინისტროს ცენტრალური აპარატი)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</si>
  <si>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</si>
  <si>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</si>
  <si>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</si>
  <si>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</si>
  <si>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</si>
  <si>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სასწრაფო გადაუდებელი დახმარება და სამედიცინო ტრანსპორტირება</t>
  </si>
  <si>
    <t>35 03 03 07 01</t>
  </si>
  <si>
    <t xml:space="preserve">სასწრაფო სამედიცინო დახმარება და სამედიცინო ტრანსპორტირება </t>
  </si>
  <si>
    <t>35 03 03 07 02</t>
  </si>
  <si>
    <t>სასწრაფო გადაუდებელი დახმარება</t>
  </si>
  <si>
    <t>35 03 03 08</t>
  </si>
  <si>
    <t>სოფლის ექიმი</t>
  </si>
  <si>
    <t>35 03 03 09</t>
  </si>
  <si>
    <t>რეფერალური მომსახურება</t>
  </si>
  <si>
    <t>35 03 03 10</t>
  </si>
  <si>
    <t>სამხედრო ძალებში გასაწვევ მოქალაქეთა სამედიცინო შემოწმება</t>
  </si>
  <si>
    <t>35 03 04</t>
  </si>
  <si>
    <t>დიპლომისშემდგომი სამედიცინო განათლება</t>
  </si>
  <si>
    <t>35 03 04 01</t>
  </si>
  <si>
    <t>დიპლომისშემდგომი სამედიცინო განათლების რეფორმის მხარდაჭერა</t>
  </si>
  <si>
    <t>35 03 04 02</t>
  </si>
  <si>
    <t>კლინიკური მდგომარეობების მართვის სახელმწიფო სტანდარტების (პროტოკოლები) შემუშავების საგრანტო პროგრამა</t>
  </si>
  <si>
    <t>35 03 05</t>
  </si>
  <si>
    <t>სამედიცინო მომსახურების შეუფერხებელი მიწოდების მიზნით, სამედიცინო დაწესებულებების ფინანსური ხელშეწყობის ღონისძიებები</t>
  </si>
  <si>
    <t>35 03 06</t>
  </si>
  <si>
    <t>ჯანმრთელობის დაზღვევა</t>
  </si>
  <si>
    <t>35 04</t>
  </si>
  <si>
    <t xml:space="preserve">სამედიცინო დაწესებულებათა რეაბილიტაცია და აღჭურვა </t>
  </si>
  <si>
    <t>35 05</t>
  </si>
  <si>
    <t>შრომისა და დასაქმების სისტემის რეფორმების პროგრამა</t>
  </si>
  <si>
    <t>35 05 01</t>
  </si>
  <si>
    <t>35 05 02</t>
  </si>
  <si>
    <t>დასაქმების ხელშეწყობის მომსახურებათა განვითარების პროგრამა</t>
  </si>
  <si>
    <t>35 05 03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</si>
  <si>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</si>
  <si>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საკასო 24 ნოემბრის ჩათვლით</t>
  </si>
  <si>
    <t>24.11.2015-31.12.2015 მოსალოდნელი ხარჯი</t>
  </si>
  <si>
    <t>2015 წლის მოსალოდნელი ხარჯი</t>
  </si>
  <si>
    <t>გათვალისწინებულია ცვლილება</t>
  </si>
  <si>
    <t>დეფიციტი/პროფიციტი</t>
  </si>
  <si>
    <t>ტენდერის ეკონომია</t>
  </si>
  <si>
    <t>2015 წლის დაზუსტებული გეგმა ტენდერის ეკონომიის გათვალისწინებით</t>
  </si>
  <si>
    <t xml:space="preserve">დეფიციტი/პროფიციტი ტენდერის ეკონომიის გათვალისწინებით </t>
  </si>
  <si>
    <t>უნდა გაკეთდეს ცვლილება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</si>
</sst>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%"/>
    <numFmt numFmtId="166" formatCode="[$-10409]#,##0.0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6" tint="-0.499984740745262"/>
      <name val="Calibri"/>
      <family val="2"/>
      <charset val="204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</font>
    <font>
      <b/>
      <sz val="11"/>
      <color theme="3"/>
      <name val="Calibri"/>
      <family val="2"/>
      <charset val="204"/>
      <scheme val="minor"/>
    </font>
    <font>
      <b/>
      <sz val="12"/>
      <color theme="3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0"/>
      <name val="Arial"/>
      <family val="2"/>
      <charset val="204"/>
    </font>
    <font>
      <b/>
      <sz val="12"/>
      <color theme="3"/>
      <name val="Sylfaen"/>
      <family val="1"/>
    </font>
    <font>
      <sz val="12"/>
      <color theme="7" tint="-0.499984740745262"/>
      <name val="Sylfaen"/>
      <family val="1"/>
      <charset val="204"/>
    </font>
    <font>
      <sz val="12"/>
      <color indexed="8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sz val="11"/>
      <color theme="7" tint="-0.499984740745262"/>
      <name val="Calibri"/>
      <family val="2"/>
      <charset val="204"/>
      <scheme val="minor"/>
    </font>
    <font>
      <b/>
      <sz val="11"/>
      <color theme="3"/>
      <name val="Sylfaen"/>
      <family val="1"/>
    </font>
    <font>
      <sz val="12"/>
      <color theme="7" tint="-0.499984740745262"/>
      <name val="Sylfaen"/>
      <family val="1"/>
    </font>
    <font>
      <sz val="12"/>
      <color indexed="8"/>
      <name val="Sylfaen"/>
      <family val="1"/>
    </font>
    <font>
      <sz val="12"/>
      <name val="Sylfaen"/>
      <family val="1"/>
      <charset val="204"/>
    </font>
    <font>
      <i/>
      <sz val="12"/>
      <name val="Sylfae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2"/>
      <color theme="1"/>
      <name val="Sylfaen"/>
      <family val="1"/>
      <charset val="204"/>
    </font>
    <font>
      <sz val="10"/>
      <color theme="5" tint="-0.499984740745262"/>
      <name val="Calibri"/>
      <family val="2"/>
      <charset val="204"/>
      <scheme val="minor"/>
    </font>
    <font>
      <sz val="11"/>
      <color theme="1" tint="4.9989318521683403E-2"/>
      <name val="Calibri"/>
      <family val="2"/>
      <charset val="204"/>
      <scheme val="minor"/>
    </font>
    <font>
      <b/>
      <sz val="12"/>
      <color theme="3"/>
      <name val="Calibri"/>
      <family val="2"/>
      <scheme val="minor"/>
    </font>
    <font>
      <sz val="12"/>
      <color theme="2" tint="-0.89999084444715716"/>
      <name val="Calibri"/>
      <family val="2"/>
      <charset val="204"/>
      <scheme val="minor"/>
    </font>
    <font>
      <sz val="12"/>
      <color theme="5" tint="-0.499984740745262"/>
      <name val="Calibri"/>
      <family val="2"/>
      <charset val="204"/>
      <scheme val="minor"/>
    </font>
    <font>
      <sz val="11"/>
      <color theme="2" tint="-0.89999084444715716"/>
      <name val="Calibri"/>
      <family val="2"/>
      <charset val="204"/>
      <scheme val="minor"/>
    </font>
    <font>
      <sz val="12"/>
      <color rgb="FF000000"/>
      <name val="Sylfaen"/>
      <family val="1"/>
      <charset val="204"/>
    </font>
    <font>
      <b/>
      <sz val="11"/>
      <color rgb="FFC0000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FF0000"/>
      <name val="Sylfaen"/>
      <family val="1"/>
    </font>
    <font>
      <b/>
      <sz val="11"/>
      <color rgb="FFFF0000"/>
      <name val="Sylfaen"/>
      <family val="1"/>
    </font>
  </fonts>
  <fills count="11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patternFill patternType="solid">
        <fgColor theme="2" tint="-9.9978637043366805E-2"/>
        <bgColor indexed="9"/>
      </patternFill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theme="3" tint="-0.24994659260841701"/>
      </right>
      <top/>
      <bottom style="thin">
        <color theme="3" tint="-0.499984740745262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theme="3" tint="-0.24994659260841701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indexed="64"/>
      </bottom>
      <diagonal/>
    </border>
    <border>
      <left style="thin">
        <color theme="3" tint="-0.24994659260841701"/>
      </left>
      <right/>
      <top/>
      <bottom/>
      <diagonal/>
    </border>
    <border>
      <left style="thin">
        <color theme="3" tint="-0.24994659260841701"/>
      </left>
      <right/>
      <top/>
      <bottom style="double">
        <color theme="3" tint="-0.24994659260841701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/>
    <xf numFmtId="0" fontId="38" fillId="0" borderId="0"/>
  </cellStyleXfs>
  <cellXfs count="16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10" fillId="0" borderId="2" xfId="0" applyFont="1" applyFill="1" applyBorder="1" applyAlignment="1">
      <alignment horizontal="center" vertical="center" wrapText="1"/>
    </xf>
    <xf numFmtId="164" fontId="11" fillId="5" borderId="3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6" borderId="3" xfId="0" applyNumberFormat="1" applyFont="1" applyFill="1" applyBorder="1" applyAlignment="1">
      <alignment horizontal="center" vertical="center" wrapText="1"/>
    </xf>
    <xf numFmtId="164" fontId="11" fillId="7" borderId="3" xfId="0" applyNumberFormat="1" applyFont="1" applyFill="1" applyBorder="1" applyAlignment="1">
      <alignment horizontal="center" vertical="center" wrapText="1"/>
    </xf>
    <xf numFmtId="165" fontId="11" fillId="8" borderId="3" xfId="1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4" fillId="5" borderId="5" xfId="2" applyFont="1" applyFill="1" applyBorder="1" applyAlignment="1" applyProtection="1">
      <alignment horizontal="left" vertical="center" wrapText="1" indent="1"/>
    </xf>
    <xf numFmtId="164" fontId="11" fillId="5" borderId="6" xfId="2" applyNumberFormat="1" applyFont="1" applyFill="1" applyBorder="1" applyAlignment="1" applyProtection="1">
      <alignment horizontal="center" vertical="center" wrapText="1"/>
    </xf>
    <xf numFmtId="164" fontId="11" fillId="0" borderId="6" xfId="2" applyNumberFormat="1" applyFont="1" applyFill="1" applyBorder="1" applyAlignment="1" applyProtection="1">
      <alignment horizontal="center" vertical="center" wrapText="1"/>
    </xf>
    <xf numFmtId="164" fontId="11" fillId="6" borderId="6" xfId="2" applyNumberFormat="1" applyFont="1" applyFill="1" applyBorder="1" applyAlignment="1" applyProtection="1">
      <alignment horizontal="center" vertical="center" wrapText="1"/>
    </xf>
    <xf numFmtId="164" fontId="11" fillId="7" borderId="6" xfId="2" applyNumberFormat="1" applyFont="1" applyFill="1" applyBorder="1" applyAlignment="1" applyProtection="1">
      <alignment horizontal="center" vertical="center" wrapText="1"/>
    </xf>
    <xf numFmtId="165" fontId="11" fillId="8" borderId="6" xfId="1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15" fillId="5" borderId="5" xfId="2" applyFont="1" applyFill="1" applyBorder="1" applyAlignment="1" applyProtection="1">
      <alignment horizontal="left" vertical="center" wrapText="1" indent="2"/>
    </xf>
    <xf numFmtId="164" fontId="17" fillId="5" borderId="6" xfId="2" applyNumberFormat="1" applyFont="1" applyFill="1" applyBorder="1" applyAlignment="1" applyProtection="1">
      <alignment horizontal="center" vertical="center" wrapText="1"/>
    </xf>
    <xf numFmtId="164" fontId="17" fillId="0" borderId="6" xfId="2" applyNumberFormat="1" applyFont="1" applyFill="1" applyBorder="1" applyAlignment="1" applyProtection="1">
      <alignment horizontal="center" vertical="center" wrapText="1"/>
    </xf>
    <xf numFmtId="164" fontId="17" fillId="6" borderId="6" xfId="2" applyNumberFormat="1" applyFont="1" applyFill="1" applyBorder="1" applyAlignment="1" applyProtection="1">
      <alignment horizontal="center" vertical="center" wrapText="1"/>
    </xf>
    <xf numFmtId="164" fontId="17" fillId="7" borderId="6" xfId="2" applyNumberFormat="1" applyFont="1" applyFill="1" applyBorder="1" applyAlignment="1" applyProtection="1">
      <alignment horizontal="center" vertical="center" wrapText="1"/>
    </xf>
    <xf numFmtId="165" fontId="17" fillId="8" borderId="6" xfId="1" applyNumberFormat="1" applyFont="1" applyFill="1" applyBorder="1" applyAlignment="1" applyProtection="1">
      <alignment horizontal="center" vertical="center" wrapText="1"/>
    </xf>
    <xf numFmtId="164" fontId="18" fillId="5" borderId="6" xfId="2" applyNumberFormat="1" applyFont="1" applyFill="1" applyBorder="1" applyAlignment="1" applyProtection="1">
      <alignment horizontal="center" vertical="center" wrapText="1"/>
    </xf>
    <xf numFmtId="164" fontId="18" fillId="0" borderId="6" xfId="2" applyNumberFormat="1" applyFont="1" applyFill="1" applyBorder="1" applyAlignment="1" applyProtection="1">
      <alignment horizontal="center" vertical="center" wrapText="1"/>
    </xf>
    <xf numFmtId="164" fontId="18" fillId="6" borderId="6" xfId="2" applyNumberFormat="1" applyFont="1" applyFill="1" applyBorder="1" applyAlignment="1" applyProtection="1">
      <alignment horizontal="center" vertical="center" wrapText="1"/>
    </xf>
    <xf numFmtId="164" fontId="18" fillId="7" borderId="6" xfId="2" applyNumberFormat="1" applyFont="1" applyFill="1" applyBorder="1" applyAlignment="1" applyProtection="1">
      <alignment horizontal="center" vertical="center" wrapText="1"/>
    </xf>
    <xf numFmtId="165" fontId="18" fillId="8" borderId="6" xfId="1" applyNumberFormat="1" applyFont="1" applyFill="1" applyBorder="1" applyAlignment="1" applyProtection="1">
      <alignment horizontal="center" vertical="center" wrapText="1"/>
    </xf>
    <xf numFmtId="0" fontId="19" fillId="5" borderId="5" xfId="2" applyFont="1" applyFill="1" applyBorder="1" applyAlignment="1" applyProtection="1">
      <alignment horizontal="left" vertical="center" wrapText="1" indent="1"/>
    </xf>
    <xf numFmtId="164" fontId="10" fillId="5" borderId="6" xfId="2" applyNumberFormat="1" applyFont="1" applyFill="1" applyBorder="1" applyAlignment="1" applyProtection="1">
      <alignment horizontal="center" vertical="center" wrapText="1"/>
    </xf>
    <xf numFmtId="164" fontId="10" fillId="0" borderId="6" xfId="2" applyNumberFormat="1" applyFont="1" applyFill="1" applyBorder="1" applyAlignment="1" applyProtection="1">
      <alignment horizontal="center" vertical="center" wrapText="1"/>
    </xf>
    <xf numFmtId="164" fontId="10" fillId="6" borderId="6" xfId="2" applyNumberFormat="1" applyFont="1" applyFill="1" applyBorder="1" applyAlignment="1" applyProtection="1">
      <alignment horizontal="center" vertical="center" wrapText="1"/>
    </xf>
    <xf numFmtId="164" fontId="10" fillId="7" borderId="6" xfId="2" applyNumberFormat="1" applyFont="1" applyFill="1" applyBorder="1" applyAlignment="1" applyProtection="1">
      <alignment horizontal="center" vertical="center" wrapText="1"/>
    </xf>
    <xf numFmtId="165" fontId="10" fillId="8" borderId="6" xfId="1" applyNumberFormat="1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>
      <alignment vertical="center" wrapText="1"/>
    </xf>
    <xf numFmtId="0" fontId="14" fillId="5" borderId="8" xfId="2" applyFont="1" applyFill="1" applyBorder="1" applyAlignment="1" applyProtection="1">
      <alignment horizontal="left" vertical="center" wrapText="1" indent="1"/>
    </xf>
    <xf numFmtId="164" fontId="11" fillId="5" borderId="9" xfId="2" applyNumberFormat="1" applyFont="1" applyFill="1" applyBorder="1" applyAlignment="1" applyProtection="1">
      <alignment horizontal="center" vertical="center" wrapText="1"/>
    </xf>
    <xf numFmtId="164" fontId="11" fillId="0" borderId="9" xfId="2" applyNumberFormat="1" applyFont="1" applyFill="1" applyBorder="1" applyAlignment="1" applyProtection="1">
      <alignment horizontal="center" vertical="center" wrapText="1"/>
    </xf>
    <xf numFmtId="164" fontId="11" fillId="6" borderId="9" xfId="2" applyNumberFormat="1" applyFont="1" applyFill="1" applyBorder="1" applyAlignment="1" applyProtection="1">
      <alignment horizontal="center" vertical="center" wrapText="1"/>
    </xf>
    <xf numFmtId="164" fontId="11" fillId="7" borderId="9" xfId="2" applyNumberFormat="1" applyFont="1" applyFill="1" applyBorder="1" applyAlignment="1" applyProtection="1">
      <alignment horizontal="center" vertical="center" wrapText="1"/>
    </xf>
    <xf numFmtId="165" fontId="11" fillId="8" borderId="9" xfId="1" applyNumberFormat="1" applyFont="1" applyFill="1" applyBorder="1" applyAlignment="1" applyProtection="1">
      <alignment horizontal="center" vertical="center" wrapText="1"/>
    </xf>
    <xf numFmtId="0" fontId="20" fillId="5" borderId="5" xfId="2" applyFont="1" applyFill="1" applyBorder="1" applyAlignment="1" applyProtection="1">
      <alignment horizontal="left" vertical="center" wrapText="1" indent="2"/>
    </xf>
    <xf numFmtId="0" fontId="22" fillId="5" borderId="5" xfId="2" applyFont="1" applyFill="1" applyBorder="1" applyAlignment="1" applyProtection="1">
      <alignment horizontal="left" vertical="center" wrapText="1" indent="2"/>
    </xf>
    <xf numFmtId="0" fontId="23" fillId="5" borderId="5" xfId="2" applyFont="1" applyFill="1" applyBorder="1" applyAlignment="1" applyProtection="1">
      <alignment horizontal="left" vertical="center" wrapText="1" indent="4"/>
    </xf>
    <xf numFmtId="164" fontId="9" fillId="0" borderId="0" xfId="0" applyNumberFormat="1" applyFont="1" applyFill="1" applyBorder="1"/>
    <xf numFmtId="0" fontId="26" fillId="5" borderId="5" xfId="2" applyFont="1" applyFill="1" applyBorder="1" applyAlignment="1" applyProtection="1">
      <alignment horizontal="left" vertical="center" wrapText="1" indent="4"/>
    </xf>
    <xf numFmtId="0" fontId="19" fillId="5" borderId="8" xfId="2" applyFont="1" applyFill="1" applyBorder="1" applyAlignment="1" applyProtection="1">
      <alignment horizontal="left" vertical="center" wrapText="1" indent="1"/>
    </xf>
    <xf numFmtId="164" fontId="10" fillId="5" borderId="9" xfId="2" applyNumberFormat="1" applyFont="1" applyFill="1" applyBorder="1" applyAlignment="1" applyProtection="1">
      <alignment horizontal="center" vertical="center" wrapText="1"/>
    </xf>
    <xf numFmtId="164" fontId="10" fillId="0" borderId="9" xfId="2" applyNumberFormat="1" applyFont="1" applyFill="1" applyBorder="1" applyAlignment="1" applyProtection="1">
      <alignment horizontal="center" vertical="center" wrapText="1"/>
    </xf>
    <xf numFmtId="164" fontId="10" fillId="6" borderId="9" xfId="2" applyNumberFormat="1" applyFont="1" applyFill="1" applyBorder="1" applyAlignment="1" applyProtection="1">
      <alignment horizontal="center" vertical="center" wrapText="1"/>
    </xf>
    <xf numFmtId="164" fontId="10" fillId="7" borderId="9" xfId="2" applyNumberFormat="1" applyFont="1" applyFill="1" applyBorder="1" applyAlignment="1" applyProtection="1">
      <alignment horizontal="center" vertical="center" wrapText="1"/>
    </xf>
    <xf numFmtId="165" fontId="10" fillId="8" borderId="9" xfId="1" applyNumberFormat="1" applyFont="1" applyFill="1" applyBorder="1" applyAlignment="1" applyProtection="1">
      <alignment horizontal="center" vertical="center" wrapText="1"/>
    </xf>
    <xf numFmtId="164" fontId="29" fillId="5" borderId="3" xfId="0" applyNumberFormat="1" applyFont="1" applyFill="1" applyBorder="1" applyAlignment="1">
      <alignment horizontal="center" vertical="center" wrapText="1"/>
    </xf>
    <xf numFmtId="0" fontId="19" fillId="5" borderId="10" xfId="2" applyFont="1" applyFill="1" applyBorder="1" applyAlignment="1" applyProtection="1">
      <alignment horizontal="left" vertical="center" wrapText="1" inden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10" fillId="5" borderId="3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6" borderId="3" xfId="0" applyNumberFormat="1" applyFont="1" applyFill="1" applyBorder="1" applyAlignment="1">
      <alignment horizontal="center" vertical="center" wrapText="1"/>
    </xf>
    <xf numFmtId="164" fontId="10" fillId="7" borderId="3" xfId="0" applyNumberFormat="1" applyFont="1" applyFill="1" applyBorder="1" applyAlignment="1">
      <alignment horizontal="center" vertical="center" wrapText="1"/>
    </xf>
    <xf numFmtId="165" fontId="10" fillId="8" borderId="3" xfId="1" applyNumberFormat="1" applyFont="1" applyFill="1" applyBorder="1" applyAlignment="1">
      <alignment horizontal="center" vertical="center" wrapText="1"/>
    </xf>
    <xf numFmtId="164" fontId="9" fillId="5" borderId="0" xfId="0" applyNumberFormat="1" applyFont="1" applyFill="1" applyBorder="1"/>
    <xf numFmtId="0" fontId="9" fillId="5" borderId="0" xfId="0" applyFont="1" applyFill="1" applyBorder="1"/>
    <xf numFmtId="166" fontId="17" fillId="0" borderId="6" xfId="2" applyNumberFormat="1" applyFont="1" applyFill="1" applyBorder="1" applyAlignment="1" applyProtection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33" fillId="5" borderId="5" xfId="2" applyFont="1" applyFill="1" applyBorder="1" applyAlignment="1" applyProtection="1">
      <alignment horizontal="left" vertical="center" wrapText="1" indent="2"/>
    </xf>
    <xf numFmtId="0" fontId="9" fillId="9" borderId="0" xfId="0" applyFont="1" applyFill="1" applyBorder="1"/>
    <xf numFmtId="0" fontId="12" fillId="0" borderId="15" xfId="0" applyFont="1" applyFill="1" applyBorder="1" applyAlignment="1">
      <alignment vertical="center" wrapText="1"/>
    </xf>
    <xf numFmtId="0" fontId="19" fillId="5" borderId="16" xfId="2" applyFont="1" applyFill="1" applyBorder="1" applyAlignment="1" applyProtection="1">
      <alignment horizontal="left" vertical="center" wrapText="1" indent="1"/>
    </xf>
    <xf numFmtId="0" fontId="34" fillId="0" borderId="2" xfId="0" applyFont="1" applyFill="1" applyBorder="1" applyAlignment="1">
      <alignment horizontal="center" vertical="center" wrapText="1"/>
    </xf>
    <xf numFmtId="164" fontId="35" fillId="5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7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8" borderId="0" xfId="0" applyFont="1" applyFill="1" applyAlignment="1">
      <alignment vertical="center" wrapText="1"/>
    </xf>
    <xf numFmtId="0" fontId="4" fillId="7" borderId="0" xfId="0" applyFont="1" applyFill="1" applyAlignment="1">
      <alignment vertical="center" wrapText="1"/>
    </xf>
    <xf numFmtId="164" fontId="11" fillId="5" borderId="3" xfId="1" applyNumberFormat="1" applyFont="1" applyFill="1" applyBorder="1" applyAlignment="1">
      <alignment horizontal="center" vertical="center" wrapText="1"/>
    </xf>
    <xf numFmtId="165" fontId="11" fillId="5" borderId="3" xfId="1" applyNumberFormat="1" applyFont="1" applyFill="1" applyBorder="1" applyAlignment="1">
      <alignment horizontal="center" vertical="center" wrapText="1"/>
    </xf>
    <xf numFmtId="164" fontId="11" fillId="5" borderId="6" xfId="1" applyNumberFormat="1" applyFont="1" applyFill="1" applyBorder="1" applyAlignment="1" applyProtection="1">
      <alignment horizontal="center" vertical="center" wrapText="1"/>
    </xf>
    <xf numFmtId="165" fontId="11" fillId="5" borderId="6" xfId="1" applyNumberFormat="1" applyFont="1" applyFill="1" applyBorder="1" applyAlignment="1" applyProtection="1">
      <alignment horizontal="center" vertical="center" wrapText="1"/>
    </xf>
    <xf numFmtId="164" fontId="17" fillId="5" borderId="6" xfId="1" applyNumberFormat="1" applyFont="1" applyFill="1" applyBorder="1" applyAlignment="1" applyProtection="1">
      <alignment horizontal="center" vertical="center" wrapText="1"/>
    </xf>
    <xf numFmtId="165" fontId="17" fillId="5" borderId="6" xfId="1" applyNumberFormat="1" applyFont="1" applyFill="1" applyBorder="1" applyAlignment="1" applyProtection="1">
      <alignment horizontal="center" vertical="center" wrapText="1"/>
    </xf>
    <xf numFmtId="164" fontId="18" fillId="5" borderId="6" xfId="1" applyNumberFormat="1" applyFont="1" applyFill="1" applyBorder="1" applyAlignment="1" applyProtection="1">
      <alignment horizontal="center" vertical="center" wrapText="1"/>
    </xf>
    <xf numFmtId="165" fontId="18" fillId="5" borderId="6" xfId="1" applyNumberFormat="1" applyFont="1" applyFill="1" applyBorder="1" applyAlignment="1" applyProtection="1">
      <alignment horizontal="center" vertical="center" wrapText="1"/>
    </xf>
    <xf numFmtId="164" fontId="10" fillId="5" borderId="6" xfId="1" applyNumberFormat="1" applyFont="1" applyFill="1" applyBorder="1" applyAlignment="1" applyProtection="1">
      <alignment horizontal="center" vertical="center" wrapText="1"/>
    </xf>
    <xf numFmtId="165" fontId="10" fillId="5" borderId="6" xfId="1" applyNumberFormat="1" applyFont="1" applyFill="1" applyBorder="1" applyAlignment="1" applyProtection="1">
      <alignment horizontal="center" vertical="center" wrapText="1"/>
    </xf>
    <xf numFmtId="164" fontId="11" fillId="5" borderId="9" xfId="1" applyNumberFormat="1" applyFont="1" applyFill="1" applyBorder="1" applyAlignment="1" applyProtection="1">
      <alignment horizontal="center" vertical="center" wrapText="1"/>
    </xf>
    <xf numFmtId="165" fontId="11" fillId="5" borderId="9" xfId="1" applyNumberFormat="1" applyFont="1" applyFill="1" applyBorder="1" applyAlignment="1" applyProtection="1">
      <alignment horizontal="center" vertical="center" wrapText="1"/>
    </xf>
    <xf numFmtId="164" fontId="24" fillId="5" borderId="6" xfId="1" applyNumberFormat="1" applyFont="1" applyFill="1" applyBorder="1" applyAlignment="1" applyProtection="1">
      <alignment horizontal="center" vertical="center" wrapText="1"/>
      <protection locked="0"/>
    </xf>
    <xf numFmtId="164" fontId="25" fillId="5" borderId="6" xfId="1" applyNumberFormat="1" applyFont="1" applyFill="1" applyBorder="1" applyAlignment="1" applyProtection="1">
      <alignment horizontal="center" vertical="center" wrapText="1"/>
      <protection locked="0"/>
    </xf>
    <xf numFmtId="164" fontId="27" fillId="5" borderId="6" xfId="1" applyNumberFormat="1" applyFont="1" applyFill="1" applyBorder="1" applyAlignment="1" applyProtection="1">
      <alignment horizontal="center" vertical="center" wrapText="1"/>
      <protection locked="0"/>
    </xf>
    <xf numFmtId="164" fontId="27" fillId="5" borderId="6" xfId="2" applyNumberFormat="1" applyFont="1" applyFill="1" applyBorder="1" applyAlignment="1" applyProtection="1">
      <alignment horizontal="center" vertical="center" wrapText="1"/>
      <protection locked="0"/>
    </xf>
    <xf numFmtId="164" fontId="28" fillId="5" borderId="6" xfId="1" applyNumberFormat="1" applyFont="1" applyFill="1" applyBorder="1" applyAlignment="1" applyProtection="1">
      <alignment horizontal="center" vertical="center" wrapText="1"/>
      <protection locked="0"/>
    </xf>
    <xf numFmtId="164" fontId="24" fillId="5" borderId="9" xfId="1" applyNumberFormat="1" applyFont="1" applyFill="1" applyBorder="1" applyAlignment="1" applyProtection="1">
      <alignment horizontal="center" vertical="center" wrapText="1"/>
      <protection locked="0"/>
    </xf>
    <xf numFmtId="164" fontId="10" fillId="5" borderId="9" xfId="1" applyNumberFormat="1" applyFont="1" applyFill="1" applyBorder="1" applyAlignment="1" applyProtection="1">
      <alignment horizontal="center" vertical="center" wrapText="1"/>
    </xf>
    <xf numFmtId="165" fontId="10" fillId="5" borderId="9" xfId="1" applyNumberFormat="1" applyFont="1" applyFill="1" applyBorder="1" applyAlignment="1" applyProtection="1">
      <alignment horizontal="center" vertical="center" wrapText="1"/>
    </xf>
    <xf numFmtId="164" fontId="11" fillId="5" borderId="6" xfId="1" applyNumberFormat="1" applyFont="1" applyFill="1" applyBorder="1" applyAlignment="1" applyProtection="1">
      <alignment horizontal="center" vertical="center" wrapText="1"/>
      <protection locked="0"/>
    </xf>
    <xf numFmtId="164" fontId="30" fillId="5" borderId="6" xfId="1" applyNumberFormat="1" applyFont="1" applyFill="1" applyBorder="1" applyAlignment="1" applyProtection="1">
      <alignment horizontal="center" vertical="center" wrapText="1"/>
      <protection locked="0"/>
    </xf>
    <xf numFmtId="164" fontId="31" fillId="5" borderId="6" xfId="1" applyNumberFormat="1" applyFont="1" applyFill="1" applyBorder="1" applyAlignment="1" applyProtection="1">
      <alignment horizontal="center" vertical="center" wrapText="1"/>
      <protection locked="0"/>
    </xf>
    <xf numFmtId="164" fontId="10" fillId="5" borderId="6" xfId="1" applyNumberFormat="1" applyFont="1" applyFill="1" applyBorder="1" applyAlignment="1" applyProtection="1">
      <alignment horizontal="center" vertical="center" wrapText="1"/>
      <protection locked="0"/>
    </xf>
    <xf numFmtId="164" fontId="10" fillId="5" borderId="9" xfId="1" applyNumberFormat="1" applyFont="1" applyFill="1" applyBorder="1" applyAlignment="1" applyProtection="1">
      <alignment horizontal="center" vertical="center" wrapText="1"/>
      <protection locked="0"/>
    </xf>
    <xf numFmtId="164" fontId="10" fillId="5" borderId="3" xfId="1" applyNumberFormat="1" applyFont="1" applyFill="1" applyBorder="1" applyAlignment="1">
      <alignment horizontal="center" vertical="center" wrapText="1"/>
    </xf>
    <xf numFmtId="165" fontId="10" fillId="5" borderId="3" xfId="1" applyNumberFormat="1" applyFont="1" applyFill="1" applyBorder="1" applyAlignment="1">
      <alignment horizontal="center" vertical="center" wrapText="1"/>
    </xf>
    <xf numFmtId="164" fontId="18" fillId="5" borderId="11" xfId="1" applyNumberFormat="1" applyFont="1" applyFill="1" applyBorder="1" applyAlignment="1" applyProtection="1">
      <alignment horizontal="center" vertical="center" wrapText="1"/>
    </xf>
    <xf numFmtId="164" fontId="10" fillId="5" borderId="11" xfId="1" applyNumberFormat="1" applyFont="1" applyFill="1" applyBorder="1" applyAlignment="1" applyProtection="1">
      <alignment horizontal="center" vertical="center" wrapText="1"/>
    </xf>
    <xf numFmtId="164" fontId="10" fillId="5" borderId="12" xfId="1" applyNumberFormat="1" applyFont="1" applyFill="1" applyBorder="1" applyAlignment="1" applyProtection="1">
      <alignment horizontal="center" vertical="center" wrapText="1"/>
    </xf>
    <xf numFmtId="164" fontId="10" fillId="5" borderId="3" xfId="1" applyNumberFormat="1" applyFont="1" applyFill="1" applyBorder="1" applyAlignment="1" applyProtection="1">
      <alignment horizontal="center" vertical="center" wrapText="1"/>
      <protection locked="0"/>
    </xf>
    <xf numFmtId="164" fontId="18" fillId="5" borderId="11" xfId="1" applyNumberFormat="1" applyFont="1" applyFill="1" applyBorder="1" applyAlignment="1" applyProtection="1">
      <alignment horizontal="center" vertical="center" wrapText="1"/>
      <protection locked="0"/>
    </xf>
    <xf numFmtId="164" fontId="10" fillId="5" borderId="11" xfId="1" applyNumberFormat="1" applyFont="1" applyFill="1" applyBorder="1" applyAlignment="1" applyProtection="1">
      <alignment horizontal="center" vertical="center" wrapText="1"/>
      <protection locked="0"/>
    </xf>
    <xf numFmtId="164" fontId="10" fillId="5" borderId="12" xfId="1" applyNumberFormat="1" applyFont="1" applyFill="1" applyBorder="1" applyAlignment="1" applyProtection="1">
      <alignment horizontal="center" vertical="center" wrapText="1"/>
      <protection locked="0"/>
    </xf>
    <xf numFmtId="164" fontId="17" fillId="5" borderId="6" xfId="1" applyNumberFormat="1" applyFont="1" applyFill="1" applyBorder="1" applyAlignment="1" applyProtection="1">
      <alignment horizontal="center" vertical="center" wrapText="1"/>
      <protection locked="0"/>
    </xf>
    <xf numFmtId="164" fontId="18" fillId="5" borderId="6" xfId="1" applyNumberFormat="1" applyFont="1" applyFill="1" applyBorder="1" applyAlignment="1" applyProtection="1">
      <alignment horizontal="center" vertical="center" wrapText="1"/>
      <protection locked="0"/>
    </xf>
    <xf numFmtId="164" fontId="17" fillId="5" borderId="13" xfId="1" applyNumberFormat="1" applyFont="1" applyFill="1" applyBorder="1" applyAlignment="1" applyProtection="1">
      <alignment horizontal="center" vertical="center" wrapText="1"/>
      <protection locked="0"/>
    </xf>
    <xf numFmtId="164" fontId="11" fillId="5" borderId="9" xfId="1" applyNumberFormat="1" applyFont="1" applyFill="1" applyBorder="1" applyAlignment="1" applyProtection="1">
      <alignment horizontal="center" vertical="center" wrapText="1"/>
      <protection locked="0"/>
    </xf>
    <xf numFmtId="164" fontId="17" fillId="5" borderId="11" xfId="1" applyNumberFormat="1" applyFont="1" applyFill="1" applyBorder="1" applyAlignment="1" applyProtection="1">
      <alignment horizontal="center" vertical="center" wrapText="1"/>
      <protection locked="0"/>
    </xf>
    <xf numFmtId="164" fontId="11" fillId="5" borderId="12" xfId="1" applyNumberFormat="1" applyFont="1" applyFill="1" applyBorder="1" applyAlignment="1" applyProtection="1">
      <alignment horizontal="center" vertical="center" wrapText="1"/>
      <protection locked="0"/>
    </xf>
    <xf numFmtId="164" fontId="32" fillId="5" borderId="6" xfId="1" applyNumberFormat="1" applyFont="1" applyFill="1" applyBorder="1" applyAlignment="1" applyProtection="1">
      <alignment horizontal="center" vertical="center" wrapText="1"/>
      <protection locked="0"/>
    </xf>
    <xf numFmtId="164" fontId="11" fillId="5" borderId="6" xfId="2" applyNumberFormat="1" applyFont="1" applyFill="1" applyBorder="1" applyAlignment="1" applyProtection="1">
      <alignment horizontal="center" vertical="center" wrapText="1"/>
      <protection locked="0"/>
    </xf>
    <xf numFmtId="164" fontId="10" fillId="5" borderId="0" xfId="1" applyNumberFormat="1" applyFont="1" applyFill="1" applyBorder="1" applyAlignment="1" applyProtection="1">
      <alignment horizontal="center" vertical="center" wrapText="1"/>
      <protection locked="0"/>
    </xf>
    <xf numFmtId="164" fontId="11" fillId="10" borderId="6" xfId="2" applyNumberFormat="1" applyFont="1" applyFill="1" applyBorder="1" applyAlignment="1" applyProtection="1">
      <alignment horizontal="center" vertical="center" wrapText="1"/>
    </xf>
    <xf numFmtId="164" fontId="17" fillId="10" borderId="6" xfId="2" applyNumberFormat="1" applyFont="1" applyFill="1" applyBorder="1" applyAlignment="1" applyProtection="1">
      <alignment horizontal="center" vertical="center" wrapText="1"/>
    </xf>
    <xf numFmtId="164" fontId="18" fillId="10" borderId="6" xfId="2" applyNumberFormat="1" applyFont="1" applyFill="1" applyBorder="1" applyAlignment="1" applyProtection="1">
      <alignment horizontal="center" vertical="center" wrapText="1"/>
    </xf>
    <xf numFmtId="164" fontId="10" fillId="10" borderId="6" xfId="2" applyNumberFormat="1" applyFont="1" applyFill="1" applyBorder="1" applyAlignment="1" applyProtection="1">
      <alignment horizontal="center" vertical="center" wrapText="1"/>
    </xf>
    <xf numFmtId="164" fontId="11" fillId="10" borderId="9" xfId="2" applyNumberFormat="1" applyFont="1" applyFill="1" applyBorder="1" applyAlignment="1" applyProtection="1">
      <alignment horizontal="center" vertical="center" wrapText="1"/>
    </xf>
    <xf numFmtId="164" fontId="11" fillId="10" borderId="3" xfId="0" applyNumberFormat="1" applyFont="1" applyFill="1" applyBorder="1" applyAlignment="1">
      <alignment horizontal="center" vertical="center" wrapText="1"/>
    </xf>
    <xf numFmtId="164" fontId="10" fillId="10" borderId="9" xfId="2" applyNumberFormat="1" applyFont="1" applyFill="1" applyBorder="1" applyAlignment="1" applyProtection="1">
      <alignment horizontal="center" vertical="center" wrapText="1"/>
    </xf>
    <xf numFmtId="164" fontId="10" fillId="10" borderId="3" xfId="0" applyNumberFormat="1" applyFont="1" applyFill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39" fillId="5" borderId="3" xfId="0" applyNumberFormat="1" applyFont="1" applyFill="1" applyBorder="1" applyAlignment="1">
      <alignment horizontal="center" vertical="center" wrapText="1"/>
    </xf>
    <xf numFmtId="164" fontId="39" fillId="0" borderId="3" xfId="0" applyNumberFormat="1" applyFont="1" applyFill="1" applyBorder="1" applyAlignment="1">
      <alignment horizontal="center" vertical="center" wrapText="1"/>
    </xf>
    <xf numFmtId="164" fontId="39" fillId="6" borderId="3" xfId="0" applyNumberFormat="1" applyFont="1" applyFill="1" applyBorder="1" applyAlignment="1">
      <alignment horizontal="center" vertical="center" wrapText="1"/>
    </xf>
    <xf numFmtId="164" fontId="39" fillId="7" borderId="3" xfId="0" applyNumberFormat="1" applyFont="1" applyFill="1" applyBorder="1" applyAlignment="1">
      <alignment horizontal="center" vertical="center" wrapText="1"/>
    </xf>
    <xf numFmtId="165" fontId="39" fillId="8" borderId="3" xfId="1" applyNumberFormat="1" applyFont="1" applyFill="1" applyBorder="1" applyAlignment="1">
      <alignment horizontal="center" vertical="center" wrapText="1"/>
    </xf>
    <xf numFmtId="164" fontId="39" fillId="10" borderId="3" xfId="0" applyNumberFormat="1" applyFont="1" applyFill="1" applyBorder="1" applyAlignment="1">
      <alignment horizontal="center" vertical="center" wrapText="1"/>
    </xf>
    <xf numFmtId="164" fontId="39" fillId="5" borderId="3" xfId="1" applyNumberFormat="1" applyFont="1" applyFill="1" applyBorder="1" applyAlignment="1">
      <alignment horizontal="center" vertical="center" wrapText="1"/>
    </xf>
    <xf numFmtId="165" fontId="39" fillId="5" borderId="3" xfId="1" applyNumberFormat="1" applyFont="1" applyFill="1" applyBorder="1" applyAlignment="1">
      <alignment horizontal="center" vertical="center" wrapText="1"/>
    </xf>
    <xf numFmtId="164" fontId="8" fillId="5" borderId="3" xfId="1" applyNumberFormat="1" applyFont="1" applyFill="1" applyBorder="1" applyAlignment="1" applyProtection="1">
      <alignment horizontal="center" vertical="center" wrapText="1"/>
      <protection locked="0"/>
    </xf>
    <xf numFmtId="164" fontId="39" fillId="5" borderId="3" xfId="1" applyNumberFormat="1" applyFont="1" applyFill="1" applyBorder="1" applyAlignment="1" applyProtection="1">
      <alignment horizontal="center" vertical="center" wrapText="1"/>
      <protection locked="0"/>
    </xf>
    <xf numFmtId="164" fontId="8" fillId="5" borderId="3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164" fontId="8" fillId="6" borderId="3" xfId="0" applyNumberFormat="1" applyFont="1" applyFill="1" applyBorder="1" applyAlignment="1">
      <alignment horizontal="center" vertical="center" wrapText="1"/>
    </xf>
    <xf numFmtId="164" fontId="8" fillId="7" borderId="3" xfId="0" applyNumberFormat="1" applyFont="1" applyFill="1" applyBorder="1" applyAlignment="1">
      <alignment horizontal="center" vertical="center" wrapText="1"/>
    </xf>
    <xf numFmtId="165" fontId="8" fillId="8" borderId="3" xfId="1" applyNumberFormat="1" applyFont="1" applyFill="1" applyBorder="1" applyAlignment="1">
      <alignment horizontal="center" vertical="center" wrapText="1"/>
    </xf>
    <xf numFmtId="164" fontId="8" fillId="10" borderId="3" xfId="0" applyNumberFormat="1" applyFont="1" applyFill="1" applyBorder="1" applyAlignment="1">
      <alignment horizontal="center" vertical="center" wrapText="1"/>
    </xf>
    <xf numFmtId="165" fontId="8" fillId="5" borderId="3" xfId="1" applyNumberFormat="1" applyFont="1" applyFill="1" applyBorder="1" applyAlignment="1">
      <alignment horizontal="center" vertical="center" wrapText="1"/>
    </xf>
    <xf numFmtId="164" fontId="8" fillId="5" borderId="3" xfId="1" applyNumberFormat="1" applyFont="1" applyFill="1" applyBorder="1" applyAlignment="1">
      <alignment horizontal="center" vertical="center" wrapText="1"/>
    </xf>
    <xf numFmtId="0" fontId="40" fillId="5" borderId="14" xfId="0" applyFont="1" applyFill="1" applyBorder="1" applyAlignment="1">
      <alignment horizontal="center" vertical="center" wrapText="1"/>
    </xf>
    <xf numFmtId="164" fontId="39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41" fillId="5" borderId="14" xfId="0" applyFont="1" applyFill="1" applyBorder="1" applyAlignment="1">
      <alignment horizontal="center" vertical="center" wrapText="1"/>
    </xf>
    <xf numFmtId="164" fontId="39" fillId="9" borderId="3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3"/>
    <cellStyle name="Normal_cxrili 30.12.2008 BOLOOOOO" xfId="2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A7D971"/>
  </sheetPr>
  <dimension ref="A1:AK1319"/>
  <sheetViews>
    <sheetView showGridLines="0" tabSelected="1" view="pageBreakPreview" zoomScale="80" zoomScaleNormal="100" zoomScaleSheetLayoutView="80" workbookViewId="0">
      <pane xSplit="3" ySplit="3" topLeftCell="D206" activePane="bottomRight" state="frozen"/>
      <selection activeCell="N19" sqref="N19"/>
      <selection pane="topRight" activeCell="N19" sqref="N19"/>
      <selection pane="bottomLeft" activeCell="N19" sqref="N19"/>
      <selection pane="bottomRight" activeCell="AH776" sqref="AH776"/>
    </sheetView>
  </sheetViews>
  <sheetFormatPr defaultRowHeight="15"/>
  <cols>
    <col min="1" max="1" width="3.5703125" style="1" customWidth="1"/>
    <col min="2" max="2" width="10.42578125" style="82" customWidth="1"/>
    <col min="3" max="3" width="36.85546875" style="1" customWidth="1"/>
    <col min="4" max="4" width="19" style="1" hidden="1" customWidth="1"/>
    <col min="5" max="5" width="20.5703125" style="82" customWidth="1"/>
    <col min="6" max="6" width="19.7109375" style="82" hidden="1" customWidth="1"/>
    <col min="7" max="7" width="15.28515625" style="82" customWidth="1"/>
    <col min="8" max="8" width="13.140625" style="82" hidden="1" customWidth="1"/>
    <col min="9" max="9" width="13.140625" style="83" hidden="1" customWidth="1"/>
    <col min="10" max="10" width="15.140625" style="84" hidden="1" customWidth="1"/>
    <col min="11" max="11" width="13.140625" style="83" hidden="1" customWidth="1"/>
    <col min="12" max="12" width="20.42578125" style="85" hidden="1" customWidth="1"/>
    <col min="13" max="13" width="19" style="1" hidden="1" customWidth="1"/>
    <col min="14" max="15" width="16" style="1" hidden="1" customWidth="1"/>
    <col min="16" max="19" width="19.85546875" style="84" hidden="1" customWidth="1"/>
    <col min="20" max="20" width="22.85546875" style="86" hidden="1" customWidth="1"/>
    <col min="21" max="21" width="25" style="85" hidden="1" customWidth="1"/>
    <col min="22" max="22" width="22.85546875" style="86" customWidth="1"/>
    <col min="23" max="23" width="19.85546875" style="84" hidden="1" customWidth="1"/>
    <col min="24" max="24" width="22.5703125" style="85" hidden="1" customWidth="1"/>
    <col min="25" max="25" width="22.5703125" style="85" customWidth="1"/>
    <col min="26" max="26" width="19.85546875" style="84" hidden="1" customWidth="1"/>
    <col min="27" max="27" width="18.7109375" style="86" hidden="1" customWidth="1"/>
    <col min="28" max="28" width="28.5703125" style="85" hidden="1" customWidth="1"/>
    <col min="29" max="31" width="18.140625" style="86" customWidth="1"/>
    <col min="32" max="32" width="18.140625" style="86" hidden="1" customWidth="1"/>
    <col min="33" max="34" width="18.140625" style="86" customWidth="1"/>
    <col min="35" max="35" width="19.7109375" style="82" customWidth="1"/>
    <col min="36" max="275" width="9.140625" style="1"/>
    <col min="276" max="276" width="5.42578125" style="1" customWidth="1"/>
    <col min="277" max="277" width="10.42578125" style="1" customWidth="1"/>
    <col min="278" max="278" width="36.85546875" style="1" customWidth="1"/>
    <col min="279" max="279" width="17.28515625" style="1" customWidth="1"/>
    <col min="280" max="280" width="17.42578125" style="1" customWidth="1"/>
    <col min="281" max="281" width="24.85546875" style="1" bestFit="1" customWidth="1"/>
    <col min="282" max="288" width="16" style="1" customWidth="1"/>
    <col min="289" max="531" width="9.140625" style="1"/>
    <col min="532" max="532" width="5.42578125" style="1" customWidth="1"/>
    <col min="533" max="533" width="10.42578125" style="1" customWidth="1"/>
    <col min="534" max="534" width="36.85546875" style="1" customWidth="1"/>
    <col min="535" max="535" width="17.28515625" style="1" customWidth="1"/>
    <col min="536" max="536" width="17.42578125" style="1" customWidth="1"/>
    <col min="537" max="537" width="24.85546875" style="1" bestFit="1" customWidth="1"/>
    <col min="538" max="544" width="16" style="1" customWidth="1"/>
    <col min="545" max="787" width="9.140625" style="1"/>
    <col min="788" max="788" width="5.42578125" style="1" customWidth="1"/>
    <col min="789" max="789" width="10.42578125" style="1" customWidth="1"/>
    <col min="790" max="790" width="36.85546875" style="1" customWidth="1"/>
    <col min="791" max="791" width="17.28515625" style="1" customWidth="1"/>
    <col min="792" max="792" width="17.42578125" style="1" customWidth="1"/>
    <col min="793" max="793" width="24.85546875" style="1" bestFit="1" customWidth="1"/>
    <col min="794" max="800" width="16" style="1" customWidth="1"/>
    <col min="801" max="1043" width="9.140625" style="1"/>
    <col min="1044" max="1044" width="5.42578125" style="1" customWidth="1"/>
    <col min="1045" max="1045" width="10.42578125" style="1" customWidth="1"/>
    <col min="1046" max="1046" width="36.85546875" style="1" customWidth="1"/>
    <col min="1047" max="1047" width="17.28515625" style="1" customWidth="1"/>
    <col min="1048" max="1048" width="17.42578125" style="1" customWidth="1"/>
    <col min="1049" max="1049" width="24.85546875" style="1" bestFit="1" customWidth="1"/>
    <col min="1050" max="1056" width="16" style="1" customWidth="1"/>
    <col min="1057" max="1299" width="9.140625" style="1"/>
    <col min="1300" max="1300" width="5.42578125" style="1" customWidth="1"/>
    <col min="1301" max="1301" width="10.42578125" style="1" customWidth="1"/>
    <col min="1302" max="1302" width="36.85546875" style="1" customWidth="1"/>
    <col min="1303" max="1303" width="17.28515625" style="1" customWidth="1"/>
    <col min="1304" max="1304" width="17.42578125" style="1" customWidth="1"/>
    <col min="1305" max="1305" width="24.85546875" style="1" bestFit="1" customWidth="1"/>
    <col min="1306" max="1312" width="16" style="1" customWidth="1"/>
    <col min="1313" max="1555" width="9.140625" style="1"/>
    <col min="1556" max="1556" width="5.42578125" style="1" customWidth="1"/>
    <col min="1557" max="1557" width="10.42578125" style="1" customWidth="1"/>
    <col min="1558" max="1558" width="36.85546875" style="1" customWidth="1"/>
    <col min="1559" max="1559" width="17.28515625" style="1" customWidth="1"/>
    <col min="1560" max="1560" width="17.42578125" style="1" customWidth="1"/>
    <col min="1561" max="1561" width="24.85546875" style="1" bestFit="1" customWidth="1"/>
    <col min="1562" max="1568" width="16" style="1" customWidth="1"/>
    <col min="1569" max="1811" width="9.140625" style="1"/>
    <col min="1812" max="1812" width="5.42578125" style="1" customWidth="1"/>
    <col min="1813" max="1813" width="10.42578125" style="1" customWidth="1"/>
    <col min="1814" max="1814" width="36.85546875" style="1" customWidth="1"/>
    <col min="1815" max="1815" width="17.28515625" style="1" customWidth="1"/>
    <col min="1816" max="1816" width="17.42578125" style="1" customWidth="1"/>
    <col min="1817" max="1817" width="24.85546875" style="1" bestFit="1" customWidth="1"/>
    <col min="1818" max="1824" width="16" style="1" customWidth="1"/>
    <col min="1825" max="2067" width="9.140625" style="1"/>
    <col min="2068" max="2068" width="5.42578125" style="1" customWidth="1"/>
    <col min="2069" max="2069" width="10.42578125" style="1" customWidth="1"/>
    <col min="2070" max="2070" width="36.85546875" style="1" customWidth="1"/>
    <col min="2071" max="2071" width="17.28515625" style="1" customWidth="1"/>
    <col min="2072" max="2072" width="17.42578125" style="1" customWidth="1"/>
    <col min="2073" max="2073" width="24.85546875" style="1" bestFit="1" customWidth="1"/>
    <col min="2074" max="2080" width="16" style="1" customWidth="1"/>
    <col min="2081" max="2323" width="9.140625" style="1"/>
    <col min="2324" max="2324" width="5.42578125" style="1" customWidth="1"/>
    <col min="2325" max="2325" width="10.42578125" style="1" customWidth="1"/>
    <col min="2326" max="2326" width="36.85546875" style="1" customWidth="1"/>
    <col min="2327" max="2327" width="17.28515625" style="1" customWidth="1"/>
    <col min="2328" max="2328" width="17.42578125" style="1" customWidth="1"/>
    <col min="2329" max="2329" width="24.85546875" style="1" bestFit="1" customWidth="1"/>
    <col min="2330" max="2336" width="16" style="1" customWidth="1"/>
    <col min="2337" max="2579" width="9.140625" style="1"/>
    <col min="2580" max="2580" width="5.42578125" style="1" customWidth="1"/>
    <col min="2581" max="2581" width="10.42578125" style="1" customWidth="1"/>
    <col min="2582" max="2582" width="36.85546875" style="1" customWidth="1"/>
    <col min="2583" max="2583" width="17.28515625" style="1" customWidth="1"/>
    <col min="2584" max="2584" width="17.42578125" style="1" customWidth="1"/>
    <col min="2585" max="2585" width="24.85546875" style="1" bestFit="1" customWidth="1"/>
    <col min="2586" max="2592" width="16" style="1" customWidth="1"/>
    <col min="2593" max="2835" width="9.140625" style="1"/>
    <col min="2836" max="2836" width="5.42578125" style="1" customWidth="1"/>
    <col min="2837" max="2837" width="10.42578125" style="1" customWidth="1"/>
    <col min="2838" max="2838" width="36.85546875" style="1" customWidth="1"/>
    <col min="2839" max="2839" width="17.28515625" style="1" customWidth="1"/>
    <col min="2840" max="2840" width="17.42578125" style="1" customWidth="1"/>
    <col min="2841" max="2841" width="24.85546875" style="1" bestFit="1" customWidth="1"/>
    <col min="2842" max="2848" width="16" style="1" customWidth="1"/>
    <col min="2849" max="3091" width="9.140625" style="1"/>
    <col min="3092" max="3092" width="5.42578125" style="1" customWidth="1"/>
    <col min="3093" max="3093" width="10.42578125" style="1" customWidth="1"/>
    <col min="3094" max="3094" width="36.85546875" style="1" customWidth="1"/>
    <col min="3095" max="3095" width="17.28515625" style="1" customWidth="1"/>
    <col min="3096" max="3096" width="17.42578125" style="1" customWidth="1"/>
    <col min="3097" max="3097" width="24.85546875" style="1" bestFit="1" customWidth="1"/>
    <col min="3098" max="3104" width="16" style="1" customWidth="1"/>
    <col min="3105" max="3347" width="9.140625" style="1"/>
    <col min="3348" max="3348" width="5.42578125" style="1" customWidth="1"/>
    <col min="3349" max="3349" width="10.42578125" style="1" customWidth="1"/>
    <col min="3350" max="3350" width="36.85546875" style="1" customWidth="1"/>
    <col min="3351" max="3351" width="17.28515625" style="1" customWidth="1"/>
    <col min="3352" max="3352" width="17.42578125" style="1" customWidth="1"/>
    <col min="3353" max="3353" width="24.85546875" style="1" bestFit="1" customWidth="1"/>
    <col min="3354" max="3360" width="16" style="1" customWidth="1"/>
    <col min="3361" max="3603" width="9.140625" style="1"/>
    <col min="3604" max="3604" width="5.42578125" style="1" customWidth="1"/>
    <col min="3605" max="3605" width="10.42578125" style="1" customWidth="1"/>
    <col min="3606" max="3606" width="36.85546875" style="1" customWidth="1"/>
    <col min="3607" max="3607" width="17.28515625" style="1" customWidth="1"/>
    <col min="3608" max="3608" width="17.42578125" style="1" customWidth="1"/>
    <col min="3609" max="3609" width="24.85546875" style="1" bestFit="1" customWidth="1"/>
    <col min="3610" max="3616" width="16" style="1" customWidth="1"/>
    <col min="3617" max="3859" width="9.140625" style="1"/>
    <col min="3860" max="3860" width="5.42578125" style="1" customWidth="1"/>
    <col min="3861" max="3861" width="10.42578125" style="1" customWidth="1"/>
    <col min="3862" max="3862" width="36.85546875" style="1" customWidth="1"/>
    <col min="3863" max="3863" width="17.28515625" style="1" customWidth="1"/>
    <col min="3864" max="3864" width="17.42578125" style="1" customWidth="1"/>
    <col min="3865" max="3865" width="24.85546875" style="1" bestFit="1" customWidth="1"/>
    <col min="3866" max="3872" width="16" style="1" customWidth="1"/>
    <col min="3873" max="4115" width="9.140625" style="1"/>
    <col min="4116" max="4116" width="5.42578125" style="1" customWidth="1"/>
    <col min="4117" max="4117" width="10.42578125" style="1" customWidth="1"/>
    <col min="4118" max="4118" width="36.85546875" style="1" customWidth="1"/>
    <col min="4119" max="4119" width="17.28515625" style="1" customWidth="1"/>
    <col min="4120" max="4120" width="17.42578125" style="1" customWidth="1"/>
    <col min="4121" max="4121" width="24.85546875" style="1" bestFit="1" customWidth="1"/>
    <col min="4122" max="4128" width="16" style="1" customWidth="1"/>
    <col min="4129" max="4371" width="9.140625" style="1"/>
    <col min="4372" max="4372" width="5.42578125" style="1" customWidth="1"/>
    <col min="4373" max="4373" width="10.42578125" style="1" customWidth="1"/>
    <col min="4374" max="4374" width="36.85546875" style="1" customWidth="1"/>
    <col min="4375" max="4375" width="17.28515625" style="1" customWidth="1"/>
    <col min="4376" max="4376" width="17.42578125" style="1" customWidth="1"/>
    <col min="4377" max="4377" width="24.85546875" style="1" bestFit="1" customWidth="1"/>
    <col min="4378" max="4384" width="16" style="1" customWidth="1"/>
    <col min="4385" max="4627" width="9.140625" style="1"/>
    <col min="4628" max="4628" width="5.42578125" style="1" customWidth="1"/>
    <col min="4629" max="4629" width="10.42578125" style="1" customWidth="1"/>
    <col min="4630" max="4630" width="36.85546875" style="1" customWidth="1"/>
    <col min="4631" max="4631" width="17.28515625" style="1" customWidth="1"/>
    <col min="4632" max="4632" width="17.42578125" style="1" customWidth="1"/>
    <col min="4633" max="4633" width="24.85546875" style="1" bestFit="1" customWidth="1"/>
    <col min="4634" max="4640" width="16" style="1" customWidth="1"/>
    <col min="4641" max="4883" width="9.140625" style="1"/>
    <col min="4884" max="4884" width="5.42578125" style="1" customWidth="1"/>
    <col min="4885" max="4885" width="10.42578125" style="1" customWidth="1"/>
    <col min="4886" max="4886" width="36.85546875" style="1" customWidth="1"/>
    <col min="4887" max="4887" width="17.28515625" style="1" customWidth="1"/>
    <col min="4888" max="4888" width="17.42578125" style="1" customWidth="1"/>
    <col min="4889" max="4889" width="24.85546875" style="1" bestFit="1" customWidth="1"/>
    <col min="4890" max="4896" width="16" style="1" customWidth="1"/>
    <col min="4897" max="5139" width="9.140625" style="1"/>
    <col min="5140" max="5140" width="5.42578125" style="1" customWidth="1"/>
    <col min="5141" max="5141" width="10.42578125" style="1" customWidth="1"/>
    <col min="5142" max="5142" width="36.85546875" style="1" customWidth="1"/>
    <col min="5143" max="5143" width="17.28515625" style="1" customWidth="1"/>
    <col min="5144" max="5144" width="17.42578125" style="1" customWidth="1"/>
    <col min="5145" max="5145" width="24.85546875" style="1" bestFit="1" customWidth="1"/>
    <col min="5146" max="5152" width="16" style="1" customWidth="1"/>
    <col min="5153" max="5395" width="9.140625" style="1"/>
    <col min="5396" max="5396" width="5.42578125" style="1" customWidth="1"/>
    <col min="5397" max="5397" width="10.42578125" style="1" customWidth="1"/>
    <col min="5398" max="5398" width="36.85546875" style="1" customWidth="1"/>
    <col min="5399" max="5399" width="17.28515625" style="1" customWidth="1"/>
    <col min="5400" max="5400" width="17.42578125" style="1" customWidth="1"/>
    <col min="5401" max="5401" width="24.85546875" style="1" bestFit="1" customWidth="1"/>
    <col min="5402" max="5408" width="16" style="1" customWidth="1"/>
    <col min="5409" max="5651" width="9.140625" style="1"/>
    <col min="5652" max="5652" width="5.42578125" style="1" customWidth="1"/>
    <col min="5653" max="5653" width="10.42578125" style="1" customWidth="1"/>
    <col min="5654" max="5654" width="36.85546875" style="1" customWidth="1"/>
    <col min="5655" max="5655" width="17.28515625" style="1" customWidth="1"/>
    <col min="5656" max="5656" width="17.42578125" style="1" customWidth="1"/>
    <col min="5657" max="5657" width="24.85546875" style="1" bestFit="1" customWidth="1"/>
    <col min="5658" max="5664" width="16" style="1" customWidth="1"/>
    <col min="5665" max="5907" width="9.140625" style="1"/>
    <col min="5908" max="5908" width="5.42578125" style="1" customWidth="1"/>
    <col min="5909" max="5909" width="10.42578125" style="1" customWidth="1"/>
    <col min="5910" max="5910" width="36.85546875" style="1" customWidth="1"/>
    <col min="5911" max="5911" width="17.28515625" style="1" customWidth="1"/>
    <col min="5912" max="5912" width="17.42578125" style="1" customWidth="1"/>
    <col min="5913" max="5913" width="24.85546875" style="1" bestFit="1" customWidth="1"/>
    <col min="5914" max="5920" width="16" style="1" customWidth="1"/>
    <col min="5921" max="6163" width="9.140625" style="1"/>
    <col min="6164" max="6164" width="5.42578125" style="1" customWidth="1"/>
    <col min="6165" max="6165" width="10.42578125" style="1" customWidth="1"/>
    <col min="6166" max="6166" width="36.85546875" style="1" customWidth="1"/>
    <col min="6167" max="6167" width="17.28515625" style="1" customWidth="1"/>
    <col min="6168" max="6168" width="17.42578125" style="1" customWidth="1"/>
    <col min="6169" max="6169" width="24.85546875" style="1" bestFit="1" customWidth="1"/>
    <col min="6170" max="6176" width="16" style="1" customWidth="1"/>
    <col min="6177" max="6419" width="9.140625" style="1"/>
    <col min="6420" max="6420" width="5.42578125" style="1" customWidth="1"/>
    <col min="6421" max="6421" width="10.42578125" style="1" customWidth="1"/>
    <col min="6422" max="6422" width="36.85546875" style="1" customWidth="1"/>
    <col min="6423" max="6423" width="17.28515625" style="1" customWidth="1"/>
    <col min="6424" max="6424" width="17.42578125" style="1" customWidth="1"/>
    <col min="6425" max="6425" width="24.85546875" style="1" bestFit="1" customWidth="1"/>
    <col min="6426" max="6432" width="16" style="1" customWidth="1"/>
    <col min="6433" max="6675" width="9.140625" style="1"/>
    <col min="6676" max="6676" width="5.42578125" style="1" customWidth="1"/>
    <col min="6677" max="6677" width="10.42578125" style="1" customWidth="1"/>
    <col min="6678" max="6678" width="36.85546875" style="1" customWidth="1"/>
    <col min="6679" max="6679" width="17.28515625" style="1" customWidth="1"/>
    <col min="6680" max="6680" width="17.42578125" style="1" customWidth="1"/>
    <col min="6681" max="6681" width="24.85546875" style="1" bestFit="1" customWidth="1"/>
    <col min="6682" max="6688" width="16" style="1" customWidth="1"/>
    <col min="6689" max="6931" width="9.140625" style="1"/>
    <col min="6932" max="6932" width="5.42578125" style="1" customWidth="1"/>
    <col min="6933" max="6933" width="10.42578125" style="1" customWidth="1"/>
    <col min="6934" max="6934" width="36.85546875" style="1" customWidth="1"/>
    <col min="6935" max="6935" width="17.28515625" style="1" customWidth="1"/>
    <col min="6936" max="6936" width="17.42578125" style="1" customWidth="1"/>
    <col min="6937" max="6937" width="24.85546875" style="1" bestFit="1" customWidth="1"/>
    <col min="6938" max="6944" width="16" style="1" customWidth="1"/>
    <col min="6945" max="7187" width="9.140625" style="1"/>
    <col min="7188" max="7188" width="5.42578125" style="1" customWidth="1"/>
    <col min="7189" max="7189" width="10.42578125" style="1" customWidth="1"/>
    <col min="7190" max="7190" width="36.85546875" style="1" customWidth="1"/>
    <col min="7191" max="7191" width="17.28515625" style="1" customWidth="1"/>
    <col min="7192" max="7192" width="17.42578125" style="1" customWidth="1"/>
    <col min="7193" max="7193" width="24.85546875" style="1" bestFit="1" customWidth="1"/>
    <col min="7194" max="7200" width="16" style="1" customWidth="1"/>
    <col min="7201" max="7443" width="9.140625" style="1"/>
    <col min="7444" max="7444" width="5.42578125" style="1" customWidth="1"/>
    <col min="7445" max="7445" width="10.42578125" style="1" customWidth="1"/>
    <col min="7446" max="7446" width="36.85546875" style="1" customWidth="1"/>
    <col min="7447" max="7447" width="17.28515625" style="1" customWidth="1"/>
    <col min="7448" max="7448" width="17.42578125" style="1" customWidth="1"/>
    <col min="7449" max="7449" width="24.85546875" style="1" bestFit="1" customWidth="1"/>
    <col min="7450" max="7456" width="16" style="1" customWidth="1"/>
    <col min="7457" max="7699" width="9.140625" style="1"/>
    <col min="7700" max="7700" width="5.42578125" style="1" customWidth="1"/>
    <col min="7701" max="7701" width="10.42578125" style="1" customWidth="1"/>
    <col min="7702" max="7702" width="36.85546875" style="1" customWidth="1"/>
    <col min="7703" max="7703" width="17.28515625" style="1" customWidth="1"/>
    <col min="7704" max="7704" width="17.42578125" style="1" customWidth="1"/>
    <col min="7705" max="7705" width="24.85546875" style="1" bestFit="1" customWidth="1"/>
    <col min="7706" max="7712" width="16" style="1" customWidth="1"/>
    <col min="7713" max="7955" width="9.140625" style="1"/>
    <col min="7956" max="7956" width="5.42578125" style="1" customWidth="1"/>
    <col min="7957" max="7957" width="10.42578125" style="1" customWidth="1"/>
    <col min="7958" max="7958" width="36.85546875" style="1" customWidth="1"/>
    <col min="7959" max="7959" width="17.28515625" style="1" customWidth="1"/>
    <col min="7960" max="7960" width="17.42578125" style="1" customWidth="1"/>
    <col min="7961" max="7961" width="24.85546875" style="1" bestFit="1" customWidth="1"/>
    <col min="7962" max="7968" width="16" style="1" customWidth="1"/>
    <col min="7969" max="8211" width="9.140625" style="1"/>
    <col min="8212" max="8212" width="5.42578125" style="1" customWidth="1"/>
    <col min="8213" max="8213" width="10.42578125" style="1" customWidth="1"/>
    <col min="8214" max="8214" width="36.85546875" style="1" customWidth="1"/>
    <col min="8215" max="8215" width="17.28515625" style="1" customWidth="1"/>
    <col min="8216" max="8216" width="17.42578125" style="1" customWidth="1"/>
    <col min="8217" max="8217" width="24.85546875" style="1" bestFit="1" customWidth="1"/>
    <col min="8218" max="8224" width="16" style="1" customWidth="1"/>
    <col min="8225" max="8467" width="9.140625" style="1"/>
    <col min="8468" max="8468" width="5.42578125" style="1" customWidth="1"/>
    <col min="8469" max="8469" width="10.42578125" style="1" customWidth="1"/>
    <col min="8470" max="8470" width="36.85546875" style="1" customWidth="1"/>
    <col min="8471" max="8471" width="17.28515625" style="1" customWidth="1"/>
    <col min="8472" max="8472" width="17.42578125" style="1" customWidth="1"/>
    <col min="8473" max="8473" width="24.85546875" style="1" bestFit="1" customWidth="1"/>
    <col min="8474" max="8480" width="16" style="1" customWidth="1"/>
    <col min="8481" max="8723" width="9.140625" style="1"/>
    <col min="8724" max="8724" width="5.42578125" style="1" customWidth="1"/>
    <col min="8725" max="8725" width="10.42578125" style="1" customWidth="1"/>
    <col min="8726" max="8726" width="36.85546875" style="1" customWidth="1"/>
    <col min="8727" max="8727" width="17.28515625" style="1" customWidth="1"/>
    <col min="8728" max="8728" width="17.42578125" style="1" customWidth="1"/>
    <col min="8729" max="8729" width="24.85546875" style="1" bestFit="1" customWidth="1"/>
    <col min="8730" max="8736" width="16" style="1" customWidth="1"/>
    <col min="8737" max="8979" width="9.140625" style="1"/>
    <col min="8980" max="8980" width="5.42578125" style="1" customWidth="1"/>
    <col min="8981" max="8981" width="10.42578125" style="1" customWidth="1"/>
    <col min="8982" max="8982" width="36.85546875" style="1" customWidth="1"/>
    <col min="8983" max="8983" width="17.28515625" style="1" customWidth="1"/>
    <col min="8984" max="8984" width="17.42578125" style="1" customWidth="1"/>
    <col min="8985" max="8985" width="24.85546875" style="1" bestFit="1" customWidth="1"/>
    <col min="8986" max="8992" width="16" style="1" customWidth="1"/>
    <col min="8993" max="9235" width="9.140625" style="1"/>
    <col min="9236" max="9236" width="5.42578125" style="1" customWidth="1"/>
    <col min="9237" max="9237" width="10.42578125" style="1" customWidth="1"/>
    <col min="9238" max="9238" width="36.85546875" style="1" customWidth="1"/>
    <col min="9239" max="9239" width="17.28515625" style="1" customWidth="1"/>
    <col min="9240" max="9240" width="17.42578125" style="1" customWidth="1"/>
    <col min="9241" max="9241" width="24.85546875" style="1" bestFit="1" customWidth="1"/>
    <col min="9242" max="9248" width="16" style="1" customWidth="1"/>
    <col min="9249" max="9491" width="9.140625" style="1"/>
    <col min="9492" max="9492" width="5.42578125" style="1" customWidth="1"/>
    <col min="9493" max="9493" width="10.42578125" style="1" customWidth="1"/>
    <col min="9494" max="9494" width="36.85546875" style="1" customWidth="1"/>
    <col min="9495" max="9495" width="17.28515625" style="1" customWidth="1"/>
    <col min="9496" max="9496" width="17.42578125" style="1" customWidth="1"/>
    <col min="9497" max="9497" width="24.85546875" style="1" bestFit="1" customWidth="1"/>
    <col min="9498" max="9504" width="16" style="1" customWidth="1"/>
    <col min="9505" max="9747" width="9.140625" style="1"/>
    <col min="9748" max="9748" width="5.42578125" style="1" customWidth="1"/>
    <col min="9749" max="9749" width="10.42578125" style="1" customWidth="1"/>
    <col min="9750" max="9750" width="36.85546875" style="1" customWidth="1"/>
    <col min="9751" max="9751" width="17.28515625" style="1" customWidth="1"/>
    <col min="9752" max="9752" width="17.42578125" style="1" customWidth="1"/>
    <col min="9753" max="9753" width="24.85546875" style="1" bestFit="1" customWidth="1"/>
    <col min="9754" max="9760" width="16" style="1" customWidth="1"/>
    <col min="9761" max="10003" width="9.140625" style="1"/>
    <col min="10004" max="10004" width="5.42578125" style="1" customWidth="1"/>
    <col min="10005" max="10005" width="10.42578125" style="1" customWidth="1"/>
    <col min="10006" max="10006" width="36.85546875" style="1" customWidth="1"/>
    <col min="10007" max="10007" width="17.28515625" style="1" customWidth="1"/>
    <col min="10008" max="10008" width="17.42578125" style="1" customWidth="1"/>
    <col min="10009" max="10009" width="24.85546875" style="1" bestFit="1" customWidth="1"/>
    <col min="10010" max="10016" width="16" style="1" customWidth="1"/>
    <col min="10017" max="10259" width="9.140625" style="1"/>
    <col min="10260" max="10260" width="5.42578125" style="1" customWidth="1"/>
    <col min="10261" max="10261" width="10.42578125" style="1" customWidth="1"/>
    <col min="10262" max="10262" width="36.85546875" style="1" customWidth="1"/>
    <col min="10263" max="10263" width="17.28515625" style="1" customWidth="1"/>
    <col min="10264" max="10264" width="17.42578125" style="1" customWidth="1"/>
    <col min="10265" max="10265" width="24.85546875" style="1" bestFit="1" customWidth="1"/>
    <col min="10266" max="10272" width="16" style="1" customWidth="1"/>
    <col min="10273" max="10515" width="9.140625" style="1"/>
    <col min="10516" max="10516" width="5.42578125" style="1" customWidth="1"/>
    <col min="10517" max="10517" width="10.42578125" style="1" customWidth="1"/>
    <col min="10518" max="10518" width="36.85546875" style="1" customWidth="1"/>
    <col min="10519" max="10519" width="17.28515625" style="1" customWidth="1"/>
    <col min="10520" max="10520" width="17.42578125" style="1" customWidth="1"/>
    <col min="10521" max="10521" width="24.85546875" style="1" bestFit="1" customWidth="1"/>
    <col min="10522" max="10528" width="16" style="1" customWidth="1"/>
    <col min="10529" max="10771" width="9.140625" style="1"/>
    <col min="10772" max="10772" width="5.42578125" style="1" customWidth="1"/>
    <col min="10773" max="10773" width="10.42578125" style="1" customWidth="1"/>
    <col min="10774" max="10774" width="36.85546875" style="1" customWidth="1"/>
    <col min="10775" max="10775" width="17.28515625" style="1" customWidth="1"/>
    <col min="10776" max="10776" width="17.42578125" style="1" customWidth="1"/>
    <col min="10777" max="10777" width="24.85546875" style="1" bestFit="1" customWidth="1"/>
    <col min="10778" max="10784" width="16" style="1" customWidth="1"/>
    <col min="10785" max="11027" width="9.140625" style="1"/>
    <col min="11028" max="11028" width="5.42578125" style="1" customWidth="1"/>
    <col min="11029" max="11029" width="10.42578125" style="1" customWidth="1"/>
    <col min="11030" max="11030" width="36.85546875" style="1" customWidth="1"/>
    <col min="11031" max="11031" width="17.28515625" style="1" customWidth="1"/>
    <col min="11032" max="11032" width="17.42578125" style="1" customWidth="1"/>
    <col min="11033" max="11033" width="24.85546875" style="1" bestFit="1" customWidth="1"/>
    <col min="11034" max="11040" width="16" style="1" customWidth="1"/>
    <col min="11041" max="11283" width="9.140625" style="1"/>
    <col min="11284" max="11284" width="5.42578125" style="1" customWidth="1"/>
    <col min="11285" max="11285" width="10.42578125" style="1" customWidth="1"/>
    <col min="11286" max="11286" width="36.85546875" style="1" customWidth="1"/>
    <col min="11287" max="11287" width="17.28515625" style="1" customWidth="1"/>
    <col min="11288" max="11288" width="17.42578125" style="1" customWidth="1"/>
    <col min="11289" max="11289" width="24.85546875" style="1" bestFit="1" customWidth="1"/>
    <col min="11290" max="11296" width="16" style="1" customWidth="1"/>
    <col min="11297" max="11539" width="9.140625" style="1"/>
    <col min="11540" max="11540" width="5.42578125" style="1" customWidth="1"/>
    <col min="11541" max="11541" width="10.42578125" style="1" customWidth="1"/>
    <col min="11542" max="11542" width="36.85546875" style="1" customWidth="1"/>
    <col min="11543" max="11543" width="17.28515625" style="1" customWidth="1"/>
    <col min="11544" max="11544" width="17.42578125" style="1" customWidth="1"/>
    <col min="11545" max="11545" width="24.85546875" style="1" bestFit="1" customWidth="1"/>
    <col min="11546" max="11552" width="16" style="1" customWidth="1"/>
    <col min="11553" max="11795" width="9.140625" style="1"/>
    <col min="11796" max="11796" width="5.42578125" style="1" customWidth="1"/>
    <col min="11797" max="11797" width="10.42578125" style="1" customWidth="1"/>
    <col min="11798" max="11798" width="36.85546875" style="1" customWidth="1"/>
    <col min="11799" max="11799" width="17.28515625" style="1" customWidth="1"/>
    <col min="11800" max="11800" width="17.42578125" style="1" customWidth="1"/>
    <col min="11801" max="11801" width="24.85546875" style="1" bestFit="1" customWidth="1"/>
    <col min="11802" max="11808" width="16" style="1" customWidth="1"/>
    <col min="11809" max="12051" width="9.140625" style="1"/>
    <col min="12052" max="12052" width="5.42578125" style="1" customWidth="1"/>
    <col min="12053" max="12053" width="10.42578125" style="1" customWidth="1"/>
    <col min="12054" max="12054" width="36.85546875" style="1" customWidth="1"/>
    <col min="12055" max="12055" width="17.28515625" style="1" customWidth="1"/>
    <col min="12056" max="12056" width="17.42578125" style="1" customWidth="1"/>
    <col min="12057" max="12057" width="24.85546875" style="1" bestFit="1" customWidth="1"/>
    <col min="12058" max="12064" width="16" style="1" customWidth="1"/>
    <col min="12065" max="12307" width="9.140625" style="1"/>
    <col min="12308" max="12308" width="5.42578125" style="1" customWidth="1"/>
    <col min="12309" max="12309" width="10.42578125" style="1" customWidth="1"/>
    <col min="12310" max="12310" width="36.85546875" style="1" customWidth="1"/>
    <col min="12311" max="12311" width="17.28515625" style="1" customWidth="1"/>
    <col min="12312" max="12312" width="17.42578125" style="1" customWidth="1"/>
    <col min="12313" max="12313" width="24.85546875" style="1" bestFit="1" customWidth="1"/>
    <col min="12314" max="12320" width="16" style="1" customWidth="1"/>
    <col min="12321" max="12563" width="9.140625" style="1"/>
    <col min="12564" max="12564" width="5.42578125" style="1" customWidth="1"/>
    <col min="12565" max="12565" width="10.42578125" style="1" customWidth="1"/>
    <col min="12566" max="12566" width="36.85546875" style="1" customWidth="1"/>
    <col min="12567" max="12567" width="17.28515625" style="1" customWidth="1"/>
    <col min="12568" max="12568" width="17.42578125" style="1" customWidth="1"/>
    <col min="12569" max="12569" width="24.85546875" style="1" bestFit="1" customWidth="1"/>
    <col min="12570" max="12576" width="16" style="1" customWidth="1"/>
    <col min="12577" max="12819" width="9.140625" style="1"/>
    <col min="12820" max="12820" width="5.42578125" style="1" customWidth="1"/>
    <col min="12821" max="12821" width="10.42578125" style="1" customWidth="1"/>
    <col min="12822" max="12822" width="36.85546875" style="1" customWidth="1"/>
    <col min="12823" max="12823" width="17.28515625" style="1" customWidth="1"/>
    <col min="12824" max="12824" width="17.42578125" style="1" customWidth="1"/>
    <col min="12825" max="12825" width="24.85546875" style="1" bestFit="1" customWidth="1"/>
    <col min="12826" max="12832" width="16" style="1" customWidth="1"/>
    <col min="12833" max="13075" width="9.140625" style="1"/>
    <col min="13076" max="13076" width="5.42578125" style="1" customWidth="1"/>
    <col min="13077" max="13077" width="10.42578125" style="1" customWidth="1"/>
    <col min="13078" max="13078" width="36.85546875" style="1" customWidth="1"/>
    <col min="13079" max="13079" width="17.28515625" style="1" customWidth="1"/>
    <col min="13080" max="13080" width="17.42578125" style="1" customWidth="1"/>
    <col min="13081" max="13081" width="24.85546875" style="1" bestFit="1" customWidth="1"/>
    <col min="13082" max="13088" width="16" style="1" customWidth="1"/>
    <col min="13089" max="13331" width="9.140625" style="1"/>
    <col min="13332" max="13332" width="5.42578125" style="1" customWidth="1"/>
    <col min="13333" max="13333" width="10.42578125" style="1" customWidth="1"/>
    <col min="13334" max="13334" width="36.85546875" style="1" customWidth="1"/>
    <col min="13335" max="13335" width="17.28515625" style="1" customWidth="1"/>
    <col min="13336" max="13336" width="17.42578125" style="1" customWidth="1"/>
    <col min="13337" max="13337" width="24.85546875" style="1" bestFit="1" customWidth="1"/>
    <col min="13338" max="13344" width="16" style="1" customWidth="1"/>
    <col min="13345" max="13587" width="9.140625" style="1"/>
    <col min="13588" max="13588" width="5.42578125" style="1" customWidth="1"/>
    <col min="13589" max="13589" width="10.42578125" style="1" customWidth="1"/>
    <col min="13590" max="13590" width="36.85546875" style="1" customWidth="1"/>
    <col min="13591" max="13591" width="17.28515625" style="1" customWidth="1"/>
    <col min="13592" max="13592" width="17.42578125" style="1" customWidth="1"/>
    <col min="13593" max="13593" width="24.85546875" style="1" bestFit="1" customWidth="1"/>
    <col min="13594" max="13600" width="16" style="1" customWidth="1"/>
    <col min="13601" max="13843" width="9.140625" style="1"/>
    <col min="13844" max="13844" width="5.42578125" style="1" customWidth="1"/>
    <col min="13845" max="13845" width="10.42578125" style="1" customWidth="1"/>
    <col min="13846" max="13846" width="36.85546875" style="1" customWidth="1"/>
    <col min="13847" max="13847" width="17.28515625" style="1" customWidth="1"/>
    <col min="13848" max="13848" width="17.42578125" style="1" customWidth="1"/>
    <col min="13849" max="13849" width="24.85546875" style="1" bestFit="1" customWidth="1"/>
    <col min="13850" max="13856" width="16" style="1" customWidth="1"/>
    <col min="13857" max="14099" width="9.140625" style="1"/>
    <col min="14100" max="14100" width="5.42578125" style="1" customWidth="1"/>
    <col min="14101" max="14101" width="10.42578125" style="1" customWidth="1"/>
    <col min="14102" max="14102" width="36.85546875" style="1" customWidth="1"/>
    <col min="14103" max="14103" width="17.28515625" style="1" customWidth="1"/>
    <col min="14104" max="14104" width="17.42578125" style="1" customWidth="1"/>
    <col min="14105" max="14105" width="24.85546875" style="1" bestFit="1" customWidth="1"/>
    <col min="14106" max="14112" width="16" style="1" customWidth="1"/>
    <col min="14113" max="14355" width="9.140625" style="1"/>
    <col min="14356" max="14356" width="5.42578125" style="1" customWidth="1"/>
    <col min="14357" max="14357" width="10.42578125" style="1" customWidth="1"/>
    <col min="14358" max="14358" width="36.85546875" style="1" customWidth="1"/>
    <col min="14359" max="14359" width="17.28515625" style="1" customWidth="1"/>
    <col min="14360" max="14360" width="17.42578125" style="1" customWidth="1"/>
    <col min="14361" max="14361" width="24.85546875" style="1" bestFit="1" customWidth="1"/>
    <col min="14362" max="14368" width="16" style="1" customWidth="1"/>
    <col min="14369" max="14611" width="9.140625" style="1"/>
    <col min="14612" max="14612" width="5.42578125" style="1" customWidth="1"/>
    <col min="14613" max="14613" width="10.42578125" style="1" customWidth="1"/>
    <col min="14614" max="14614" width="36.85546875" style="1" customWidth="1"/>
    <col min="14615" max="14615" width="17.28515625" style="1" customWidth="1"/>
    <col min="14616" max="14616" width="17.42578125" style="1" customWidth="1"/>
    <col min="14617" max="14617" width="24.85546875" style="1" bestFit="1" customWidth="1"/>
    <col min="14618" max="14624" width="16" style="1" customWidth="1"/>
    <col min="14625" max="14867" width="9.140625" style="1"/>
    <col min="14868" max="14868" width="5.42578125" style="1" customWidth="1"/>
    <col min="14869" max="14869" width="10.42578125" style="1" customWidth="1"/>
    <col min="14870" max="14870" width="36.85546875" style="1" customWidth="1"/>
    <col min="14871" max="14871" width="17.28515625" style="1" customWidth="1"/>
    <col min="14872" max="14872" width="17.42578125" style="1" customWidth="1"/>
    <col min="14873" max="14873" width="24.85546875" style="1" bestFit="1" customWidth="1"/>
    <col min="14874" max="14880" width="16" style="1" customWidth="1"/>
    <col min="14881" max="15123" width="9.140625" style="1"/>
    <col min="15124" max="15124" width="5.42578125" style="1" customWidth="1"/>
    <col min="15125" max="15125" width="10.42578125" style="1" customWidth="1"/>
    <col min="15126" max="15126" width="36.85546875" style="1" customWidth="1"/>
    <col min="15127" max="15127" width="17.28515625" style="1" customWidth="1"/>
    <col min="15128" max="15128" width="17.42578125" style="1" customWidth="1"/>
    <col min="15129" max="15129" width="24.85546875" style="1" bestFit="1" customWidth="1"/>
    <col min="15130" max="15136" width="16" style="1" customWidth="1"/>
    <col min="15137" max="15379" width="9.140625" style="1"/>
    <col min="15380" max="15380" width="5.42578125" style="1" customWidth="1"/>
    <col min="15381" max="15381" width="10.42578125" style="1" customWidth="1"/>
    <col min="15382" max="15382" width="36.85546875" style="1" customWidth="1"/>
    <col min="15383" max="15383" width="17.28515625" style="1" customWidth="1"/>
    <col min="15384" max="15384" width="17.42578125" style="1" customWidth="1"/>
    <col min="15385" max="15385" width="24.85546875" style="1" bestFit="1" customWidth="1"/>
    <col min="15386" max="15392" width="16" style="1" customWidth="1"/>
    <col min="15393" max="15635" width="9.140625" style="1"/>
    <col min="15636" max="15636" width="5.42578125" style="1" customWidth="1"/>
    <col min="15637" max="15637" width="10.42578125" style="1" customWidth="1"/>
    <col min="15638" max="15638" width="36.85546875" style="1" customWidth="1"/>
    <col min="15639" max="15639" width="17.28515625" style="1" customWidth="1"/>
    <col min="15640" max="15640" width="17.42578125" style="1" customWidth="1"/>
    <col min="15641" max="15641" width="24.85546875" style="1" bestFit="1" customWidth="1"/>
    <col min="15642" max="15648" width="16" style="1" customWidth="1"/>
    <col min="15649" max="15891" width="9.140625" style="1"/>
    <col min="15892" max="15892" width="5.42578125" style="1" customWidth="1"/>
    <col min="15893" max="15893" width="10.42578125" style="1" customWidth="1"/>
    <col min="15894" max="15894" width="36.85546875" style="1" customWidth="1"/>
    <col min="15895" max="15895" width="17.28515625" style="1" customWidth="1"/>
    <col min="15896" max="15896" width="17.42578125" style="1" customWidth="1"/>
    <col min="15897" max="15897" width="24.85546875" style="1" bestFit="1" customWidth="1"/>
    <col min="15898" max="15904" width="16" style="1" customWidth="1"/>
    <col min="15905" max="16147" width="9.140625" style="1"/>
    <col min="16148" max="16148" width="5.42578125" style="1" customWidth="1"/>
    <col min="16149" max="16149" width="10.42578125" style="1" customWidth="1"/>
    <col min="16150" max="16150" width="36.85546875" style="1" customWidth="1"/>
    <col min="16151" max="16151" width="17.28515625" style="1" customWidth="1"/>
    <col min="16152" max="16152" width="17.42578125" style="1" customWidth="1"/>
    <col min="16153" max="16153" width="24.85546875" style="1" bestFit="1" customWidth="1"/>
    <col min="16154" max="16160" width="16" style="1" customWidth="1"/>
    <col min="16161" max="16384" width="9.140625" style="1"/>
  </cols>
  <sheetData>
    <row r="1" spans="1:35" ht="21" customHeight="1"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21" customHeight="1"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s="4" customFormat="1" ht="105.75" thickBot="1">
      <c r="B3" s="5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7" t="s">
        <v>256</v>
      </c>
      <c r="H3" s="8" t="s">
        <v>5</v>
      </c>
      <c r="I3" s="7" t="s">
        <v>6</v>
      </c>
      <c r="J3" s="9" t="s">
        <v>7</v>
      </c>
      <c r="K3" s="10" t="s">
        <v>8</v>
      </c>
      <c r="L3" s="11" t="s">
        <v>9</v>
      </c>
      <c r="M3" s="12" t="s">
        <v>10</v>
      </c>
      <c r="N3" s="13" t="s">
        <v>11</v>
      </c>
      <c r="O3" s="13" t="s">
        <v>12</v>
      </c>
      <c r="P3" s="7" t="s">
        <v>13</v>
      </c>
      <c r="Q3" s="7" t="s">
        <v>14</v>
      </c>
      <c r="R3" s="7" t="s">
        <v>15</v>
      </c>
      <c r="S3" s="12" t="s">
        <v>16</v>
      </c>
      <c r="T3" s="7" t="s">
        <v>17</v>
      </c>
      <c r="U3" s="11" t="s">
        <v>18</v>
      </c>
      <c r="V3" s="138" t="s">
        <v>19</v>
      </c>
      <c r="W3" s="7" t="s">
        <v>20</v>
      </c>
      <c r="X3" s="7" t="s">
        <v>21</v>
      </c>
      <c r="Y3" s="7" t="s">
        <v>257</v>
      </c>
      <c r="Z3" s="12" t="s">
        <v>22</v>
      </c>
      <c r="AA3" s="7" t="s">
        <v>23</v>
      </c>
      <c r="AB3" s="7"/>
      <c r="AC3" s="7" t="s">
        <v>258</v>
      </c>
      <c r="AD3" s="7" t="s">
        <v>260</v>
      </c>
      <c r="AE3" s="7" t="s">
        <v>261</v>
      </c>
      <c r="AF3" s="7"/>
      <c r="AG3" s="7" t="s">
        <v>262</v>
      </c>
      <c r="AH3" s="7" t="s">
        <v>263</v>
      </c>
      <c r="AI3" s="6" t="s">
        <v>24</v>
      </c>
    </row>
    <row r="4" spans="1:35" s="14" customFormat="1" ht="64.5" thickTop="1" thickBot="1">
      <c r="A4" s="14" t="str">
        <f>IF((E4+G4+V4+Y4+AC4+AD4+AE4&lt;&gt;0),"a","b")</f>
        <v>a</v>
      </c>
      <c r="B4" s="15" t="s">
        <v>25</v>
      </c>
      <c r="C4" s="16" t="s">
        <v>26</v>
      </c>
      <c r="D4" s="16">
        <f t="shared" ref="D4:K15" si="0">D16+D360+D708+D1260+D1272</f>
        <v>2785000</v>
      </c>
      <c r="E4" s="17">
        <f t="shared" si="0"/>
        <v>2785484.0220000003</v>
      </c>
      <c r="F4" s="17">
        <f t="shared" si="0"/>
        <v>2127441.7999999998</v>
      </c>
      <c r="G4" s="17">
        <f t="shared" si="0"/>
        <v>2573285.6928000003</v>
      </c>
      <c r="H4" s="17">
        <f t="shared" si="0"/>
        <v>1867354.7198700001</v>
      </c>
      <c r="I4" s="18">
        <f t="shared" si="0"/>
        <v>1630244.7637200004</v>
      </c>
      <c r="J4" s="19">
        <f>J16+J360+J708+J1260+J1272</f>
        <v>1371138.2248</v>
      </c>
      <c r="K4" s="19">
        <f>K16+K360+K708+K1260+K1272</f>
        <v>1151973.2527300001</v>
      </c>
      <c r="L4" s="20">
        <f>IF(OR(F4="",F4=0),"",G4/F4)</f>
        <v>1.2095680797472348</v>
      </c>
      <c r="M4" s="16">
        <f t="shared" ref="M4:Q15" si="1">M16+M360+M708+M1260+M1272</f>
        <v>3.4790000000000001E-2</v>
      </c>
      <c r="N4" s="16">
        <f t="shared" si="1"/>
        <v>246234.39779999995</v>
      </c>
      <c r="O4" s="16">
        <f t="shared" si="1"/>
        <v>229326.01967000001</v>
      </c>
      <c r="P4" s="16">
        <f t="shared" si="1"/>
        <v>219161.60186999995</v>
      </c>
      <c r="Q4" s="16">
        <f t="shared" si="1"/>
        <v>240428.04298999999</v>
      </c>
      <c r="R4" s="16">
        <v>259109.90912000043</v>
      </c>
      <c r="S4" s="16">
        <f>G4-H4</f>
        <v>705930.97293000016</v>
      </c>
      <c r="T4" s="18">
        <f>IF(OR(C4="თანამდებობრივი სარგო",C4="პრემია",C4="დანამატი",C4="მ.შ. შტატგარეშეთა შრომის ანაზღაურება"),"",F4-G4)</f>
        <v>-445843.8928000005</v>
      </c>
      <c r="U4" s="20">
        <f>IF(OR(E4="",E4=0),"",G4/E4)</f>
        <v>0.92381994385031874</v>
      </c>
      <c r="V4" s="135">
        <f t="shared" ref="V4:Y4" si="2">V16+V360+V708+V1260+V1272</f>
        <v>212198.52920000014</v>
      </c>
      <c r="W4" s="16">
        <f t="shared" si="2"/>
        <v>2328965.1157200001</v>
      </c>
      <c r="X4" s="87">
        <f t="shared" si="2"/>
        <v>2328965.1157200001</v>
      </c>
      <c r="Y4" s="87">
        <f t="shared" si="2"/>
        <v>299434.88587</v>
      </c>
      <c r="Z4" s="16">
        <f t="shared" ref="Z4:Z15" si="3">Z16+Z360+Z708+Z1260+Z1272</f>
        <v>657527.07365100004</v>
      </c>
      <c r="AA4" s="16" t="e">
        <f>G4+#REF!</f>
        <v>#REF!</v>
      </c>
      <c r="AB4" s="88" t="e">
        <f>IF(OR(E4="",E4=0),"",(G4+#REF!)/E4)</f>
        <v>#REF!</v>
      </c>
      <c r="AC4" s="16">
        <f>G4+Y4</f>
        <v>2872720.5786700002</v>
      </c>
      <c r="AD4" s="16">
        <f>E4-AC4</f>
        <v>-87236.556669999845</v>
      </c>
      <c r="AE4" s="87">
        <f t="shared" ref="AE4" si="4">AE16+AE360+AE708+AE1260+AE1272</f>
        <v>733.59999999999991</v>
      </c>
      <c r="AF4" s="87">
        <f>E4-AE4</f>
        <v>2784750.4220000003</v>
      </c>
      <c r="AG4" s="87">
        <f t="shared" ref="AG4" si="5">AG16+AG360+AG708+AG1260+AG1272</f>
        <v>2785484.0219999999</v>
      </c>
      <c r="AH4" s="87">
        <f>AG4-AC4</f>
        <v>-87236.556670000311</v>
      </c>
      <c r="AI4" s="17"/>
    </row>
    <row r="5" spans="1:35" s="14" customFormat="1" ht="18.75" thickTop="1">
      <c r="A5" s="14" t="str">
        <f t="shared" ref="A5:A68" si="6">IF((E5+G5+V5+Y5+AC5+AD5+AE5&lt;&gt;0),"a","b")</f>
        <v>a</v>
      </c>
      <c r="B5" s="21" t="s">
        <v>27</v>
      </c>
      <c r="C5" s="22" t="s">
        <v>28</v>
      </c>
      <c r="D5" s="23">
        <f t="shared" si="0"/>
        <v>2752735</v>
      </c>
      <c r="E5" s="24">
        <f t="shared" si="0"/>
        <v>2772874.3360000001</v>
      </c>
      <c r="F5" s="24">
        <f t="shared" si="0"/>
        <v>2120854.7890000003</v>
      </c>
      <c r="G5" s="24">
        <f t="shared" si="0"/>
        <v>2569007.8823599997</v>
      </c>
      <c r="H5" s="24">
        <f t="shared" si="0"/>
        <v>1866146.6492300001</v>
      </c>
      <c r="I5" s="25">
        <f t="shared" si="0"/>
        <v>1629381.4155800003</v>
      </c>
      <c r="J5" s="26">
        <f t="shared" si="0"/>
        <v>1370374.1750200002</v>
      </c>
      <c r="K5" s="26">
        <f t="shared" si="0"/>
        <v>1151304.6544599999</v>
      </c>
      <c r="L5" s="27">
        <f t="shared" ref="L5:L68" si="7">IF(OR(F5="",F5=0),"",G5/F5)</f>
        <v>1.2113077687752998</v>
      </c>
      <c r="M5" s="23">
        <f t="shared" si="1"/>
        <v>3.4790000000000001E-2</v>
      </c>
      <c r="N5" s="23">
        <f t="shared" si="1"/>
        <v>246214.4748</v>
      </c>
      <c r="O5" s="23">
        <f t="shared" si="1"/>
        <v>228990.37277000002</v>
      </c>
      <c r="P5" s="23">
        <f t="shared" si="1"/>
        <v>219066.15035999997</v>
      </c>
      <c r="Q5" s="23">
        <f t="shared" si="1"/>
        <v>233794.31619000001</v>
      </c>
      <c r="R5" s="23">
        <v>259010.61076000007</v>
      </c>
      <c r="S5" s="23">
        <f>G5-H5</f>
        <v>702861.2331299996</v>
      </c>
      <c r="T5" s="25">
        <f t="shared" ref="T5:T68" si="8">IF(OR(C5="თანამდებობრივი სარგო",C5="პრემია",C5="დანამატი",C5="მ.შ. შტატგარეშეთა შრომის ანაზღაურება"),"",F5-G5)</f>
        <v>-448153.09335999936</v>
      </c>
      <c r="U5" s="27">
        <f t="shared" ref="U5:U68" si="9">IF(OR(E5="",E5=0),"",G5/E5)</f>
        <v>0.9264782933026503</v>
      </c>
      <c r="V5" s="130">
        <f t="shared" ref="V5:Y5" si="10">V17+V361+V709+V1261+V1273</f>
        <v>203866.45364000028</v>
      </c>
      <c r="W5" s="23">
        <f t="shared" si="10"/>
        <v>2325579.9160600007</v>
      </c>
      <c r="X5" s="89">
        <f t="shared" si="10"/>
        <v>2325579.9160600007</v>
      </c>
      <c r="Y5" s="89">
        <f t="shared" si="10"/>
        <v>292814.99</v>
      </c>
      <c r="Z5" s="23">
        <f t="shared" si="3"/>
        <v>647390.37365100009</v>
      </c>
      <c r="AA5" s="23" t="e">
        <f>G5+#REF!</f>
        <v>#REF!</v>
      </c>
      <c r="AB5" s="90" t="e">
        <f>IF(OR(E5="",E5=0),"",(G5+#REF!)/E5)</f>
        <v>#REF!</v>
      </c>
      <c r="AC5" s="23">
        <f t="shared" ref="AC5:AC68" si="11">G5+Y5</f>
        <v>2861822.8723599995</v>
      </c>
      <c r="AD5" s="23">
        <f t="shared" ref="AD5:AD68" si="12">E5-AC5</f>
        <v>-88948.536359999329</v>
      </c>
      <c r="AE5" s="89">
        <f t="shared" ref="AE5" si="13">AE17+AE361+AE709+AE1261+AE1273</f>
        <v>711.4</v>
      </c>
      <c r="AF5" s="89">
        <f t="shared" ref="AF5:AF68" si="14">E5-AE5</f>
        <v>2772162.9360000002</v>
      </c>
      <c r="AG5" s="89">
        <f t="shared" ref="AG5" si="15">AG17+AG361+AG709+AG1261+AG1273</f>
        <v>2772896.5360000003</v>
      </c>
      <c r="AH5" s="89">
        <f t="shared" ref="AH5:AH68" si="16">AG5-AC5</f>
        <v>-88926.336359999143</v>
      </c>
      <c r="AI5" s="24"/>
    </row>
    <row r="6" spans="1:35" s="14" customFormat="1" ht="18">
      <c r="A6" s="14" t="str">
        <f t="shared" si="6"/>
        <v>a</v>
      </c>
      <c r="B6" s="28" t="s">
        <v>27</v>
      </c>
      <c r="C6" s="29" t="s">
        <v>29</v>
      </c>
      <c r="D6" s="30">
        <f t="shared" si="0"/>
        <v>31912</v>
      </c>
      <c r="E6" s="31">
        <f t="shared" si="0"/>
        <v>31245.385000000006</v>
      </c>
      <c r="F6" s="31">
        <f t="shared" si="0"/>
        <v>22405.039999999997</v>
      </c>
      <c r="G6" s="31">
        <f t="shared" si="0"/>
        <v>24710.281289999999</v>
      </c>
      <c r="H6" s="31">
        <f t="shared" si="0"/>
        <v>19569.985729999997</v>
      </c>
      <c r="I6" s="32">
        <f t="shared" si="0"/>
        <v>17279.519339999999</v>
      </c>
      <c r="J6" s="33">
        <f t="shared" si="0"/>
        <v>14909.250689999999</v>
      </c>
      <c r="K6" s="33">
        <f t="shared" si="0"/>
        <v>12658.497249999997</v>
      </c>
      <c r="L6" s="34">
        <f t="shared" si="7"/>
        <v>1.1028894074726046</v>
      </c>
      <c r="M6" s="30">
        <f t="shared" si="1"/>
        <v>0</v>
      </c>
      <c r="N6" s="30">
        <f t="shared" si="1"/>
        <v>3301.8647100000003</v>
      </c>
      <c r="O6" s="30">
        <f t="shared" si="1"/>
        <v>2267.5010699999993</v>
      </c>
      <c r="P6" s="30">
        <f t="shared" si="1"/>
        <v>2250.753439999999</v>
      </c>
      <c r="Q6" s="30">
        <f t="shared" si="1"/>
        <v>2380.2800000000002</v>
      </c>
      <c r="R6" s="30">
        <v>2370.26865</v>
      </c>
      <c r="S6" s="30">
        <f t="shared" ref="S6:S69" si="17">G6-H6</f>
        <v>5140.2955600000023</v>
      </c>
      <c r="T6" s="25">
        <f t="shared" si="8"/>
        <v>-2305.2412900000018</v>
      </c>
      <c r="U6" s="34">
        <f t="shared" si="9"/>
        <v>0.79084579338676719</v>
      </c>
      <c r="V6" s="130">
        <f t="shared" ref="V6:Y6" si="18">V18+V362+V710+V1262+V1274</f>
        <v>6535.103710000003</v>
      </c>
      <c r="W6" s="30">
        <f t="shared" si="18"/>
        <v>22623.448280000001</v>
      </c>
      <c r="X6" s="91">
        <f t="shared" si="18"/>
        <v>22623.448280000001</v>
      </c>
      <c r="Y6" s="91">
        <f t="shared" si="18"/>
        <v>7087.3</v>
      </c>
      <c r="Z6" s="30">
        <f t="shared" si="3"/>
        <v>7821.0736509999997</v>
      </c>
      <c r="AA6" s="23" t="e">
        <f>G6+#REF!</f>
        <v>#REF!</v>
      </c>
      <c r="AB6" s="92" t="e">
        <f>IF(OR(E6="",E6=0),"",(G6+#REF!)/E6)</f>
        <v>#REF!</v>
      </c>
      <c r="AC6" s="23">
        <f t="shared" si="11"/>
        <v>31797.581289999998</v>
      </c>
      <c r="AD6" s="23">
        <f t="shared" si="12"/>
        <v>-552.19628999999259</v>
      </c>
      <c r="AE6" s="91">
        <f t="shared" ref="AE6" si="19">AE18+AE362+AE710+AE1262+AE1274</f>
        <v>0</v>
      </c>
      <c r="AF6" s="91">
        <f t="shared" si="14"/>
        <v>31245.385000000006</v>
      </c>
      <c r="AG6" s="91">
        <f t="shared" ref="AG6" si="20">AG18+AG362+AG710+AG1262+AG1274</f>
        <v>31245.385000000006</v>
      </c>
      <c r="AH6" s="91">
        <f t="shared" si="16"/>
        <v>-552.19628999999259</v>
      </c>
      <c r="AI6" s="31"/>
    </row>
    <row r="7" spans="1:35" s="14" customFormat="1" ht="18">
      <c r="A7" s="14" t="str">
        <f t="shared" si="6"/>
        <v>a</v>
      </c>
      <c r="B7" s="28" t="s">
        <v>27</v>
      </c>
      <c r="C7" s="29" t="s">
        <v>30</v>
      </c>
      <c r="D7" s="30">
        <f t="shared" si="0"/>
        <v>65903</v>
      </c>
      <c r="E7" s="31">
        <f t="shared" si="0"/>
        <v>66959.23</v>
      </c>
      <c r="F7" s="31">
        <f t="shared" si="0"/>
        <v>46144.515999999996</v>
      </c>
      <c r="G7" s="31">
        <f t="shared" si="0"/>
        <v>49599.7</v>
      </c>
      <c r="H7" s="31">
        <f t="shared" si="0"/>
        <v>38536.515760000002</v>
      </c>
      <c r="I7" s="32">
        <f t="shared" si="0"/>
        <v>33807.934420000005</v>
      </c>
      <c r="J7" s="33">
        <f t="shared" si="0"/>
        <v>25190.795469999997</v>
      </c>
      <c r="K7" s="33">
        <f t="shared" si="0"/>
        <v>21090.522040000003</v>
      </c>
      <c r="L7" s="34">
        <f t="shared" si="7"/>
        <v>1.074877456727469</v>
      </c>
      <c r="M7" s="30">
        <f t="shared" si="1"/>
        <v>0</v>
      </c>
      <c r="N7" s="30">
        <f t="shared" si="1"/>
        <v>4846.0806700000003</v>
      </c>
      <c r="O7" s="30">
        <f t="shared" si="1"/>
        <v>3612.5860899999998</v>
      </c>
      <c r="P7" s="30">
        <f t="shared" si="1"/>
        <v>4100.2734299999984</v>
      </c>
      <c r="Q7" s="30">
        <f t="shared" si="1"/>
        <v>5528.4816899999996</v>
      </c>
      <c r="R7" s="30">
        <v>8617.1389500000078</v>
      </c>
      <c r="S7" s="30">
        <f t="shared" si="17"/>
        <v>11063.184239999995</v>
      </c>
      <c r="T7" s="25">
        <f t="shared" si="8"/>
        <v>-3455.1840000000011</v>
      </c>
      <c r="U7" s="34">
        <f t="shared" si="9"/>
        <v>0.74074477857645615</v>
      </c>
      <c r="V7" s="130">
        <f t="shared" ref="V7:Y7" si="21">V19+V363+V711+V1263+V1275</f>
        <v>17359.530000000002</v>
      </c>
      <c r="W7" s="30">
        <f t="shared" si="21"/>
        <v>45617.535530000001</v>
      </c>
      <c r="X7" s="91">
        <f t="shared" si="21"/>
        <v>45617.535530000001</v>
      </c>
      <c r="Y7" s="91">
        <f t="shared" si="21"/>
        <v>12905.299999999997</v>
      </c>
      <c r="Z7" s="30">
        <f t="shared" si="3"/>
        <v>19890.965</v>
      </c>
      <c r="AA7" s="23" t="e">
        <f>G7+#REF!</f>
        <v>#REF!</v>
      </c>
      <c r="AB7" s="92" t="e">
        <f>IF(OR(E7="",E7=0),"",(G7+#REF!)/E7)</f>
        <v>#REF!</v>
      </c>
      <c r="AC7" s="23">
        <f t="shared" si="11"/>
        <v>62504.999999999993</v>
      </c>
      <c r="AD7" s="23">
        <f t="shared" si="12"/>
        <v>4454.2300000000032</v>
      </c>
      <c r="AE7" s="91">
        <f t="shared" ref="AE7" si="22">AE19+AE363+AE711+AE1263+AE1275</f>
        <v>116.8</v>
      </c>
      <c r="AF7" s="91">
        <f t="shared" si="14"/>
        <v>66842.429999999993</v>
      </c>
      <c r="AG7" s="91">
        <f t="shared" ref="AG7" si="23">AG19+AG363+AG711+AG1263+AG1275</f>
        <v>66842.429999999993</v>
      </c>
      <c r="AH7" s="91">
        <f t="shared" si="16"/>
        <v>4337.43</v>
      </c>
      <c r="AI7" s="31"/>
    </row>
    <row r="8" spans="1:35" s="14" customFormat="1" ht="18" customHeight="1">
      <c r="A8" s="14" t="str">
        <f t="shared" si="6"/>
        <v>b</v>
      </c>
      <c r="B8" s="28" t="s">
        <v>27</v>
      </c>
      <c r="C8" s="29" t="s">
        <v>31</v>
      </c>
      <c r="D8" s="35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  <c r="I8" s="37">
        <f t="shared" si="0"/>
        <v>0</v>
      </c>
      <c r="J8" s="38">
        <f t="shared" si="0"/>
        <v>0</v>
      </c>
      <c r="K8" s="38">
        <f t="shared" si="0"/>
        <v>0</v>
      </c>
      <c r="L8" s="39" t="str">
        <f t="shared" si="7"/>
        <v/>
      </c>
      <c r="M8" s="35">
        <f t="shared" si="1"/>
        <v>0</v>
      </c>
      <c r="N8" s="35">
        <f t="shared" si="1"/>
        <v>0</v>
      </c>
      <c r="O8" s="35">
        <f t="shared" si="1"/>
        <v>0</v>
      </c>
      <c r="P8" s="35">
        <f t="shared" si="1"/>
        <v>0</v>
      </c>
      <c r="Q8" s="35">
        <f t="shared" si="1"/>
        <v>0</v>
      </c>
      <c r="R8" s="35">
        <v>0</v>
      </c>
      <c r="S8" s="35">
        <f t="shared" si="17"/>
        <v>0</v>
      </c>
      <c r="T8" s="25">
        <f t="shared" si="8"/>
        <v>0</v>
      </c>
      <c r="U8" s="39" t="str">
        <f t="shared" si="9"/>
        <v/>
      </c>
      <c r="V8" s="130">
        <f t="shared" ref="V8:Y8" si="24">V20+V364+V712+V1264+V1276</f>
        <v>0</v>
      </c>
      <c r="W8" s="35">
        <f t="shared" si="24"/>
        <v>0</v>
      </c>
      <c r="X8" s="93">
        <f t="shared" si="24"/>
        <v>0</v>
      </c>
      <c r="Y8" s="93">
        <f t="shared" si="24"/>
        <v>0</v>
      </c>
      <c r="Z8" s="35">
        <f t="shared" si="3"/>
        <v>0</v>
      </c>
      <c r="AA8" s="23" t="e">
        <f>G8+#REF!</f>
        <v>#REF!</v>
      </c>
      <c r="AB8" s="94" t="str">
        <f>IF(OR(E8="",E8=0),"",(G8+#REF!)/E8)</f>
        <v/>
      </c>
      <c r="AC8" s="23">
        <f t="shared" si="11"/>
        <v>0</v>
      </c>
      <c r="AD8" s="23">
        <f t="shared" si="12"/>
        <v>0</v>
      </c>
      <c r="AE8" s="93">
        <f t="shared" ref="AE8" si="25">AE20+AE364+AE712+AE1264+AE1276</f>
        <v>0</v>
      </c>
      <c r="AF8" s="93">
        <f t="shared" si="14"/>
        <v>0</v>
      </c>
      <c r="AG8" s="93">
        <f t="shared" ref="AG8" si="26">AG20+AG364+AG712+AG1264+AG1276</f>
        <v>0</v>
      </c>
      <c r="AH8" s="93">
        <f t="shared" si="16"/>
        <v>0</v>
      </c>
      <c r="AI8" s="36"/>
    </row>
    <row r="9" spans="1:35" s="14" customFormat="1" ht="18" customHeight="1">
      <c r="A9" s="14" t="str">
        <f t="shared" si="6"/>
        <v>b</v>
      </c>
      <c r="B9" s="28" t="s">
        <v>27</v>
      </c>
      <c r="C9" s="29" t="s">
        <v>32</v>
      </c>
      <c r="D9" s="35">
        <f t="shared" si="0"/>
        <v>0</v>
      </c>
      <c r="E9" s="36">
        <f t="shared" si="0"/>
        <v>0</v>
      </c>
      <c r="F9" s="36">
        <f t="shared" si="0"/>
        <v>0</v>
      </c>
      <c r="G9" s="36">
        <f t="shared" si="0"/>
        <v>0</v>
      </c>
      <c r="H9" s="36">
        <f t="shared" si="0"/>
        <v>0</v>
      </c>
      <c r="I9" s="37">
        <f t="shared" si="0"/>
        <v>0</v>
      </c>
      <c r="J9" s="38">
        <f t="shared" si="0"/>
        <v>0</v>
      </c>
      <c r="K9" s="38">
        <f t="shared" si="0"/>
        <v>0</v>
      </c>
      <c r="L9" s="39" t="str">
        <f t="shared" si="7"/>
        <v/>
      </c>
      <c r="M9" s="35">
        <f t="shared" si="1"/>
        <v>0</v>
      </c>
      <c r="N9" s="35">
        <f t="shared" si="1"/>
        <v>0</v>
      </c>
      <c r="O9" s="35">
        <f t="shared" si="1"/>
        <v>0</v>
      </c>
      <c r="P9" s="35">
        <f t="shared" si="1"/>
        <v>0</v>
      </c>
      <c r="Q9" s="35">
        <f t="shared" si="1"/>
        <v>0</v>
      </c>
      <c r="R9" s="35">
        <v>0</v>
      </c>
      <c r="S9" s="35">
        <f t="shared" si="17"/>
        <v>0</v>
      </c>
      <c r="T9" s="25">
        <f t="shared" si="8"/>
        <v>0</v>
      </c>
      <c r="U9" s="39" t="str">
        <f t="shared" si="9"/>
        <v/>
      </c>
      <c r="V9" s="130">
        <f t="shared" ref="V9:Y9" si="27">V21+V365+V713+V1265+V1277</f>
        <v>0</v>
      </c>
      <c r="W9" s="35">
        <f t="shared" si="27"/>
        <v>0</v>
      </c>
      <c r="X9" s="93">
        <f t="shared" si="27"/>
        <v>0</v>
      </c>
      <c r="Y9" s="93">
        <f t="shared" si="27"/>
        <v>0</v>
      </c>
      <c r="Z9" s="35">
        <f t="shared" si="3"/>
        <v>0</v>
      </c>
      <c r="AA9" s="23" t="e">
        <f>G9+#REF!</f>
        <v>#REF!</v>
      </c>
      <c r="AB9" s="94" t="str">
        <f>IF(OR(E9="",E9=0),"",(G9+#REF!)/E9)</f>
        <v/>
      </c>
      <c r="AC9" s="23">
        <f t="shared" si="11"/>
        <v>0</v>
      </c>
      <c r="AD9" s="23">
        <f t="shared" si="12"/>
        <v>0</v>
      </c>
      <c r="AE9" s="93">
        <f t="shared" ref="AE9" si="28">AE21+AE365+AE713+AE1265+AE1277</f>
        <v>0</v>
      </c>
      <c r="AF9" s="93">
        <f t="shared" si="14"/>
        <v>0</v>
      </c>
      <c r="AG9" s="93">
        <f t="shared" ref="AG9" si="29">AG21+AG365+AG713+AG1265+AG1277</f>
        <v>0</v>
      </c>
      <c r="AH9" s="93">
        <f t="shared" si="16"/>
        <v>0</v>
      </c>
      <c r="AI9" s="36"/>
    </row>
    <row r="10" spans="1:35" s="14" customFormat="1" ht="18">
      <c r="A10" s="14" t="str">
        <f t="shared" si="6"/>
        <v>a</v>
      </c>
      <c r="B10" s="28" t="s">
        <v>27</v>
      </c>
      <c r="C10" s="29" t="s">
        <v>33</v>
      </c>
      <c r="D10" s="30">
        <f t="shared" si="0"/>
        <v>2000</v>
      </c>
      <c r="E10" s="31">
        <f t="shared" si="0"/>
        <v>3432.5</v>
      </c>
      <c r="F10" s="31">
        <f t="shared" si="0"/>
        <v>1752.5</v>
      </c>
      <c r="G10" s="31">
        <f t="shared" si="0"/>
        <v>3381.8701999999998</v>
      </c>
      <c r="H10" s="31">
        <f t="shared" si="0"/>
        <v>1704.76079</v>
      </c>
      <c r="I10" s="32">
        <f t="shared" si="0"/>
        <v>1704.76079</v>
      </c>
      <c r="J10" s="33">
        <f t="shared" si="0"/>
        <v>145.79911000000001</v>
      </c>
      <c r="K10" s="33">
        <f t="shared" si="0"/>
        <v>140</v>
      </c>
      <c r="L10" s="34">
        <f t="shared" si="7"/>
        <v>1.9297404850213979</v>
      </c>
      <c r="M10" s="30">
        <f t="shared" si="1"/>
        <v>0</v>
      </c>
      <c r="N10" s="30">
        <f t="shared" si="1"/>
        <v>0</v>
      </c>
      <c r="O10" s="30">
        <f t="shared" si="1"/>
        <v>140</v>
      </c>
      <c r="P10" s="30">
        <f t="shared" si="1"/>
        <v>2.4289099999999997</v>
      </c>
      <c r="Q10" s="30">
        <f t="shared" si="1"/>
        <v>1560</v>
      </c>
      <c r="R10" s="30">
        <v>1562.33188</v>
      </c>
      <c r="S10" s="30">
        <f t="shared" si="17"/>
        <v>1677.1094099999998</v>
      </c>
      <c r="T10" s="25">
        <f t="shared" si="8"/>
        <v>-1629.3701999999998</v>
      </c>
      <c r="U10" s="34">
        <f t="shared" si="9"/>
        <v>0.98524987618353965</v>
      </c>
      <c r="V10" s="130">
        <f t="shared" ref="V10:Y10" si="30">V22+V366+V714+V1266+V1278</f>
        <v>50.629800000000095</v>
      </c>
      <c r="W10" s="30">
        <f t="shared" si="30"/>
        <v>3381.8909899999999</v>
      </c>
      <c r="X10" s="91">
        <f t="shared" si="30"/>
        <v>3381.8909899999999</v>
      </c>
      <c r="Y10" s="91">
        <f t="shared" si="30"/>
        <v>0</v>
      </c>
      <c r="Z10" s="30">
        <f t="shared" si="3"/>
        <v>0</v>
      </c>
      <c r="AA10" s="23" t="e">
        <f>G10+#REF!</f>
        <v>#REF!</v>
      </c>
      <c r="AB10" s="92" t="e">
        <f>IF(OR(E10="",E10=0),"",(G10+#REF!)/E10)</f>
        <v>#REF!</v>
      </c>
      <c r="AC10" s="23">
        <f t="shared" si="11"/>
        <v>3381.8701999999998</v>
      </c>
      <c r="AD10" s="23">
        <f t="shared" si="12"/>
        <v>50.629800000000159</v>
      </c>
      <c r="AE10" s="91">
        <f t="shared" ref="AE10" si="31">AE22+AE366+AE714+AE1266+AE1278</f>
        <v>0</v>
      </c>
      <c r="AF10" s="91">
        <f t="shared" si="14"/>
        <v>3432.5</v>
      </c>
      <c r="AG10" s="91">
        <f t="shared" ref="AG10" si="32">AG22+AG366+AG714+AG1266+AG1278</f>
        <v>3432.5</v>
      </c>
      <c r="AH10" s="91">
        <f t="shared" si="16"/>
        <v>50.629800000000159</v>
      </c>
      <c r="AI10" s="31"/>
    </row>
    <row r="11" spans="1:35" s="14" customFormat="1" ht="18">
      <c r="A11" s="14" t="str">
        <f t="shared" si="6"/>
        <v>a</v>
      </c>
      <c r="B11" s="28" t="s">
        <v>27</v>
      </c>
      <c r="C11" s="29" t="s">
        <v>34</v>
      </c>
      <c r="D11" s="30">
        <f t="shared" si="0"/>
        <v>2650697</v>
      </c>
      <c r="E11" s="31">
        <f t="shared" si="0"/>
        <v>2654384.8000000003</v>
      </c>
      <c r="F11" s="31">
        <f t="shared" si="0"/>
        <v>2035272.4509999999</v>
      </c>
      <c r="G11" s="31">
        <f t="shared" si="0"/>
        <v>2475095.81905</v>
      </c>
      <c r="H11" s="31">
        <f t="shared" si="0"/>
        <v>1791418.2934699999</v>
      </c>
      <c r="I11" s="32">
        <f t="shared" si="0"/>
        <v>1561845.6457300002</v>
      </c>
      <c r="J11" s="33">
        <f t="shared" si="0"/>
        <v>1322548.29419</v>
      </c>
      <c r="K11" s="33">
        <f t="shared" si="0"/>
        <v>1110012.74392</v>
      </c>
      <c r="L11" s="34">
        <f t="shared" si="7"/>
        <v>1.2161004871037779</v>
      </c>
      <c r="M11" s="30">
        <f t="shared" si="1"/>
        <v>0</v>
      </c>
      <c r="N11" s="30">
        <f t="shared" si="1"/>
        <v>238049.85683</v>
      </c>
      <c r="O11" s="30">
        <f t="shared" si="1"/>
        <v>222909.16954000003</v>
      </c>
      <c r="P11" s="30">
        <f t="shared" si="1"/>
        <v>212535.55026999995</v>
      </c>
      <c r="Q11" s="30">
        <f t="shared" si="1"/>
        <v>224043.80989999999</v>
      </c>
      <c r="R11" s="30">
        <v>239297.35154000018</v>
      </c>
      <c r="S11" s="30">
        <f t="shared" si="17"/>
        <v>683677.52558000013</v>
      </c>
      <c r="T11" s="25">
        <f t="shared" si="8"/>
        <v>-439823.36805000016</v>
      </c>
      <c r="U11" s="34">
        <f t="shared" si="9"/>
        <v>0.93245554263647068</v>
      </c>
      <c r="V11" s="130">
        <f t="shared" ref="V11:Y11" si="33">V23+V367+V715+V1267+V1279</f>
        <v>179288.98095000023</v>
      </c>
      <c r="W11" s="30">
        <f t="shared" si="33"/>
        <v>2238532.6249899999</v>
      </c>
      <c r="X11" s="91">
        <f t="shared" si="33"/>
        <v>2238532.6249899999</v>
      </c>
      <c r="Y11" s="91">
        <f t="shared" si="33"/>
        <v>272254.60000000003</v>
      </c>
      <c r="Z11" s="30">
        <f t="shared" si="3"/>
        <v>619198.80700000003</v>
      </c>
      <c r="AA11" s="23" t="e">
        <f>G11+#REF!</f>
        <v>#REF!</v>
      </c>
      <c r="AB11" s="92" t="e">
        <f>IF(OR(E11="",E11=0),"",(G11+#REF!)/E11)</f>
        <v>#REF!</v>
      </c>
      <c r="AC11" s="23">
        <f t="shared" si="11"/>
        <v>2747350.4190500001</v>
      </c>
      <c r="AD11" s="23">
        <f t="shared" si="12"/>
        <v>-92965.619049999863</v>
      </c>
      <c r="AE11" s="91">
        <f t="shared" ref="AE11" si="34">AE23+AE367+AE715+AE1267+AE1279</f>
        <v>594.6</v>
      </c>
      <c r="AF11" s="91">
        <f t="shared" si="14"/>
        <v>2653790.2000000002</v>
      </c>
      <c r="AG11" s="91">
        <f t="shared" ref="AG11" si="35">AG23+AG367+AG715+AG1267+AG1279</f>
        <v>2654523.7999999998</v>
      </c>
      <c r="AH11" s="91">
        <f t="shared" si="16"/>
        <v>-92826.619050000329</v>
      </c>
      <c r="AI11" s="31"/>
    </row>
    <row r="12" spans="1:35" s="14" customFormat="1" ht="18">
      <c r="A12" s="14" t="str">
        <f t="shared" si="6"/>
        <v>a</v>
      </c>
      <c r="B12" s="28" t="s">
        <v>27</v>
      </c>
      <c r="C12" s="29" t="s">
        <v>35</v>
      </c>
      <c r="D12" s="30">
        <f t="shared" si="0"/>
        <v>2223</v>
      </c>
      <c r="E12" s="31">
        <f t="shared" si="0"/>
        <v>16852.420999999998</v>
      </c>
      <c r="F12" s="31">
        <f t="shared" si="0"/>
        <v>15280.281999999999</v>
      </c>
      <c r="G12" s="31">
        <f t="shared" si="0"/>
        <v>16220.211819999999</v>
      </c>
      <c r="H12" s="31">
        <f t="shared" si="0"/>
        <v>14917.09348</v>
      </c>
      <c r="I12" s="32">
        <f t="shared" si="0"/>
        <v>14743.5553</v>
      </c>
      <c r="J12" s="33">
        <f t="shared" si="0"/>
        <v>7580.0355600000003</v>
      </c>
      <c r="K12" s="33">
        <f t="shared" si="0"/>
        <v>7402.8912499999997</v>
      </c>
      <c r="L12" s="34">
        <f t="shared" si="7"/>
        <v>1.0615125964298302</v>
      </c>
      <c r="M12" s="30">
        <f t="shared" si="1"/>
        <v>3.4790000000000001E-2</v>
      </c>
      <c r="N12" s="30">
        <f t="shared" si="1"/>
        <v>16.67259</v>
      </c>
      <c r="O12" s="30">
        <f t="shared" si="1"/>
        <v>57.010800000000003</v>
      </c>
      <c r="P12" s="30">
        <f t="shared" si="1"/>
        <v>177.14431000000036</v>
      </c>
      <c r="Q12" s="30">
        <f t="shared" si="1"/>
        <v>281.74459999999999</v>
      </c>
      <c r="R12" s="30">
        <v>7163.5197399999997</v>
      </c>
      <c r="S12" s="30">
        <f t="shared" si="17"/>
        <v>1303.1183399999991</v>
      </c>
      <c r="T12" s="25">
        <f t="shared" si="8"/>
        <v>-939.92981999999938</v>
      </c>
      <c r="U12" s="34">
        <f t="shared" si="9"/>
        <v>0.96248555741634989</v>
      </c>
      <c r="V12" s="130">
        <f t="shared" ref="V12:Y12" si="36">V24+V368+V716+V1268+V1280</f>
        <v>632.20917999999983</v>
      </c>
      <c r="W12" s="30">
        <f t="shared" si="36"/>
        <v>15424.416270000002</v>
      </c>
      <c r="X12" s="91">
        <f t="shared" si="36"/>
        <v>15424.416270000002</v>
      </c>
      <c r="Y12" s="91">
        <f t="shared" si="36"/>
        <v>567.79</v>
      </c>
      <c r="Z12" s="30">
        <f t="shared" si="3"/>
        <v>479.52800000000002</v>
      </c>
      <c r="AA12" s="23" t="e">
        <f>G12+#REF!</f>
        <v>#REF!</v>
      </c>
      <c r="AB12" s="92" t="e">
        <f>IF(OR(E12="",E12=0),"",(G12+#REF!)/E12)</f>
        <v>#REF!</v>
      </c>
      <c r="AC12" s="23">
        <f t="shared" si="11"/>
        <v>16788.001819999998</v>
      </c>
      <c r="AD12" s="23">
        <f t="shared" si="12"/>
        <v>64.419180000000779</v>
      </c>
      <c r="AE12" s="91">
        <f t="shared" ref="AE12" si="37">AE24+AE368+AE716+AE1268+AE1280</f>
        <v>0</v>
      </c>
      <c r="AF12" s="91">
        <f t="shared" si="14"/>
        <v>16852.420999999998</v>
      </c>
      <c r="AG12" s="91">
        <f t="shared" ref="AG12" si="38">AG24+AG368+AG716+AG1268+AG1280</f>
        <v>16852.420999999998</v>
      </c>
      <c r="AH12" s="91">
        <f t="shared" si="16"/>
        <v>64.419180000000779</v>
      </c>
      <c r="AI12" s="31"/>
    </row>
    <row r="13" spans="1:35" s="14" customFormat="1" ht="36">
      <c r="A13" s="14" t="str">
        <f t="shared" si="6"/>
        <v>a</v>
      </c>
      <c r="B13" s="21" t="s">
        <v>27</v>
      </c>
      <c r="C13" s="22" t="s">
        <v>36</v>
      </c>
      <c r="D13" s="23">
        <f t="shared" si="0"/>
        <v>32265</v>
      </c>
      <c r="E13" s="24">
        <f t="shared" si="0"/>
        <v>12445.164000000001</v>
      </c>
      <c r="F13" s="24">
        <f t="shared" si="0"/>
        <v>6422.5420000000004</v>
      </c>
      <c r="G13" s="24">
        <f t="shared" si="0"/>
        <v>4108.8</v>
      </c>
      <c r="H13" s="24">
        <f t="shared" si="0"/>
        <v>1043.77918</v>
      </c>
      <c r="I13" s="25">
        <f t="shared" si="0"/>
        <v>699.05668000000003</v>
      </c>
      <c r="J13" s="26">
        <f t="shared" si="0"/>
        <v>599.75832000000003</v>
      </c>
      <c r="K13" s="26">
        <f t="shared" si="0"/>
        <v>505.90181000000001</v>
      </c>
      <c r="L13" s="27">
        <f t="shared" si="7"/>
        <v>0.6397466921975753</v>
      </c>
      <c r="M13" s="23">
        <f t="shared" si="1"/>
        <v>0</v>
      </c>
      <c r="N13" s="23">
        <f t="shared" si="1"/>
        <v>19.323</v>
      </c>
      <c r="O13" s="23">
        <f t="shared" si="1"/>
        <v>335.64690000000002</v>
      </c>
      <c r="P13" s="23">
        <f t="shared" si="1"/>
        <v>93.856510000000014</v>
      </c>
      <c r="Q13" s="23">
        <f t="shared" si="1"/>
        <v>6633.7268000000004</v>
      </c>
      <c r="R13" s="23">
        <v>99.298360000000002</v>
      </c>
      <c r="S13" s="23">
        <f t="shared" si="17"/>
        <v>3065.0208200000002</v>
      </c>
      <c r="T13" s="25">
        <f t="shared" si="8"/>
        <v>2313.7420000000002</v>
      </c>
      <c r="U13" s="27">
        <f t="shared" si="9"/>
        <v>0.33015233869155924</v>
      </c>
      <c r="V13" s="130">
        <f t="shared" ref="V13:Y13" si="39">V25+V369+V717+V1269+V1281</f>
        <v>8336.3639999999996</v>
      </c>
      <c r="W13" s="23">
        <f t="shared" si="39"/>
        <v>3220.8081999999999</v>
      </c>
      <c r="X13" s="89">
        <f t="shared" si="39"/>
        <v>3220.8081999999999</v>
      </c>
      <c r="Y13" s="89">
        <f t="shared" si="39"/>
        <v>6579.6</v>
      </c>
      <c r="Z13" s="23">
        <f t="shared" si="3"/>
        <v>10136.700000000001</v>
      </c>
      <c r="AA13" s="23" t="e">
        <f>G13+#REF!</f>
        <v>#REF!</v>
      </c>
      <c r="AB13" s="90" t="e">
        <f>IF(OR(E13="",E13=0),"",(G13+#REF!)/E13)</f>
        <v>#REF!</v>
      </c>
      <c r="AC13" s="23">
        <f t="shared" si="11"/>
        <v>10688.400000000001</v>
      </c>
      <c r="AD13" s="23">
        <f t="shared" si="12"/>
        <v>1756.7639999999992</v>
      </c>
      <c r="AE13" s="89">
        <f t="shared" ref="AE13" si="40">AE25+AE369+AE717+AE1269+AE1281</f>
        <v>22.2</v>
      </c>
      <c r="AF13" s="89">
        <f t="shared" si="14"/>
        <v>12422.964</v>
      </c>
      <c r="AG13" s="89">
        <f t="shared" ref="AG13" si="41">AG25+AG369+AG717+AG1269+AG1281</f>
        <v>12422.964</v>
      </c>
      <c r="AH13" s="89">
        <f t="shared" si="16"/>
        <v>1734.5639999999985</v>
      </c>
      <c r="AI13" s="24"/>
    </row>
    <row r="14" spans="1:35" s="14" customFormat="1" ht="15.75" customHeight="1">
      <c r="A14" s="14" t="str">
        <f t="shared" si="6"/>
        <v>b</v>
      </c>
      <c r="B14" s="21" t="s">
        <v>27</v>
      </c>
      <c r="C14" s="40" t="s">
        <v>37</v>
      </c>
      <c r="D14" s="41">
        <f t="shared" si="0"/>
        <v>0</v>
      </c>
      <c r="E14" s="42">
        <f t="shared" si="0"/>
        <v>0</v>
      </c>
      <c r="F14" s="42">
        <f t="shared" si="0"/>
        <v>0</v>
      </c>
      <c r="G14" s="42">
        <f t="shared" si="0"/>
        <v>0</v>
      </c>
      <c r="H14" s="42">
        <f t="shared" si="0"/>
        <v>0</v>
      </c>
      <c r="I14" s="43">
        <f t="shared" si="0"/>
        <v>0</v>
      </c>
      <c r="J14" s="44">
        <f t="shared" si="0"/>
        <v>0</v>
      </c>
      <c r="K14" s="44">
        <f t="shared" si="0"/>
        <v>0</v>
      </c>
      <c r="L14" s="45" t="str">
        <f t="shared" si="7"/>
        <v/>
      </c>
      <c r="M14" s="41">
        <f t="shared" si="1"/>
        <v>0</v>
      </c>
      <c r="N14" s="41">
        <f t="shared" si="1"/>
        <v>0</v>
      </c>
      <c r="O14" s="41">
        <f t="shared" si="1"/>
        <v>0</v>
      </c>
      <c r="P14" s="41">
        <f t="shared" si="1"/>
        <v>0</v>
      </c>
      <c r="Q14" s="41">
        <f t="shared" si="1"/>
        <v>0</v>
      </c>
      <c r="R14" s="41">
        <v>0</v>
      </c>
      <c r="S14" s="41">
        <f t="shared" si="17"/>
        <v>0</v>
      </c>
      <c r="T14" s="25">
        <f t="shared" si="8"/>
        <v>0</v>
      </c>
      <c r="U14" s="45" t="str">
        <f t="shared" si="9"/>
        <v/>
      </c>
      <c r="V14" s="130">
        <f t="shared" ref="V14:Y14" si="42">V26+V370+V718+V1270+V1282</f>
        <v>0</v>
      </c>
      <c r="W14" s="41">
        <f t="shared" si="42"/>
        <v>0</v>
      </c>
      <c r="X14" s="95">
        <f t="shared" si="42"/>
        <v>0</v>
      </c>
      <c r="Y14" s="95">
        <f t="shared" si="42"/>
        <v>0</v>
      </c>
      <c r="Z14" s="41">
        <f t="shared" si="3"/>
        <v>0</v>
      </c>
      <c r="AA14" s="23" t="e">
        <f>G14+#REF!</f>
        <v>#REF!</v>
      </c>
      <c r="AB14" s="96" t="str">
        <f>IF(OR(E14="",E14=0),"",(G14+#REF!)/E14)</f>
        <v/>
      </c>
      <c r="AC14" s="23">
        <f t="shared" si="11"/>
        <v>0</v>
      </c>
      <c r="AD14" s="23">
        <f t="shared" si="12"/>
        <v>0</v>
      </c>
      <c r="AE14" s="95">
        <f t="shared" ref="AE14" si="43">AE26+AE370+AE718+AE1270+AE1282</f>
        <v>0</v>
      </c>
      <c r="AF14" s="95">
        <f t="shared" si="14"/>
        <v>0</v>
      </c>
      <c r="AG14" s="95">
        <f t="shared" ref="AG14" si="44">AG26+AG370+AG718+AG1270+AG1282</f>
        <v>0</v>
      </c>
      <c r="AH14" s="95">
        <f t="shared" si="16"/>
        <v>0</v>
      </c>
      <c r="AI14" s="42"/>
    </row>
    <row r="15" spans="1:35" s="14" customFormat="1" ht="18.75" thickBot="1">
      <c r="A15" s="14" t="str">
        <f t="shared" si="6"/>
        <v>a</v>
      </c>
      <c r="B15" s="46" t="s">
        <v>27</v>
      </c>
      <c r="C15" s="47" t="s">
        <v>38</v>
      </c>
      <c r="D15" s="48">
        <f t="shared" si="0"/>
        <v>0</v>
      </c>
      <c r="E15" s="49">
        <f t="shared" si="0"/>
        <v>164.52199999999999</v>
      </c>
      <c r="F15" s="49">
        <f t="shared" si="0"/>
        <v>164.46899999999999</v>
      </c>
      <c r="G15" s="49">
        <f t="shared" si="0"/>
        <v>164.31044</v>
      </c>
      <c r="H15" s="49">
        <f t="shared" si="0"/>
        <v>164.29146</v>
      </c>
      <c r="I15" s="50">
        <f t="shared" si="0"/>
        <v>164.29146</v>
      </c>
      <c r="J15" s="51">
        <f t="shared" si="0"/>
        <v>164.29146</v>
      </c>
      <c r="K15" s="51">
        <f t="shared" si="0"/>
        <v>162.69646</v>
      </c>
      <c r="L15" s="52">
        <f t="shared" si="7"/>
        <v>0.99903592774322214</v>
      </c>
      <c r="M15" s="48">
        <f t="shared" si="1"/>
        <v>0</v>
      </c>
      <c r="N15" s="48">
        <f t="shared" si="1"/>
        <v>0.6</v>
      </c>
      <c r="O15" s="48">
        <f t="shared" si="1"/>
        <v>0</v>
      </c>
      <c r="P15" s="48">
        <f t="shared" si="1"/>
        <v>1.5950000000000006</v>
      </c>
      <c r="Q15" s="48">
        <f t="shared" si="1"/>
        <v>0</v>
      </c>
      <c r="R15" s="48">
        <v>0</v>
      </c>
      <c r="S15" s="48">
        <f t="shared" si="17"/>
        <v>1.8979999999999109E-2</v>
      </c>
      <c r="T15" s="25">
        <f t="shared" si="8"/>
        <v>0.15855999999999426</v>
      </c>
      <c r="U15" s="52">
        <f t="shared" si="9"/>
        <v>0.99871409294805558</v>
      </c>
      <c r="V15" s="130">
        <f t="shared" ref="V15:Y15" si="45">V27+V371+V719+V1271+V1283</f>
        <v>0.21156000000000486</v>
      </c>
      <c r="W15" s="48">
        <f t="shared" si="45"/>
        <v>164.29146</v>
      </c>
      <c r="X15" s="97">
        <f t="shared" si="45"/>
        <v>164.29146</v>
      </c>
      <c r="Y15" s="97">
        <f t="shared" si="45"/>
        <v>8.795869999999999</v>
      </c>
      <c r="Z15" s="48">
        <f t="shared" si="3"/>
        <v>0</v>
      </c>
      <c r="AA15" s="23" t="e">
        <f>G15+#REF!</f>
        <v>#REF!</v>
      </c>
      <c r="AB15" s="98" t="e">
        <f>IF(OR(E15="",E15=0),"",(G15+#REF!)/E15)</f>
        <v>#REF!</v>
      </c>
      <c r="AC15" s="23">
        <f t="shared" si="11"/>
        <v>173.10631000000001</v>
      </c>
      <c r="AD15" s="23">
        <f t="shared" si="12"/>
        <v>-8.5843100000000163</v>
      </c>
      <c r="AE15" s="97">
        <f t="shared" ref="AE15" si="46">AE27+AE371+AE719+AE1271+AE1283</f>
        <v>0</v>
      </c>
      <c r="AF15" s="97">
        <f t="shared" si="14"/>
        <v>164.52199999999999</v>
      </c>
      <c r="AG15" s="97">
        <f t="shared" ref="AG15" si="47">AG27+AG371+AG719+AG1271+AG1283</f>
        <v>164.52199999999999</v>
      </c>
      <c r="AH15" s="97">
        <f t="shared" si="16"/>
        <v>-8.5843100000000163</v>
      </c>
      <c r="AI15" s="49"/>
    </row>
    <row r="16" spans="1:35" s="14" customFormat="1" ht="48.75" thickTop="1" thickBot="1">
      <c r="A16" s="14" t="str">
        <f t="shared" si="6"/>
        <v>a</v>
      </c>
      <c r="B16" s="15" t="s">
        <v>39</v>
      </c>
      <c r="C16" s="16" t="s">
        <v>40</v>
      </c>
      <c r="D16" s="16">
        <f t="shared" ref="D16:K18" si="48">D28+D44+D96+D112+D304+D320+D332+D344</f>
        <v>52546</v>
      </c>
      <c r="E16" s="17">
        <f t="shared" si="48"/>
        <v>52187.708999999995</v>
      </c>
      <c r="F16" s="17">
        <f t="shared" si="48"/>
        <v>35699.595999999998</v>
      </c>
      <c r="G16" s="17">
        <f>G28+G44+G96+G112+G304+G320+G332+G344+0.1</f>
        <v>40812.469710000005</v>
      </c>
      <c r="H16" s="17">
        <f t="shared" ref="H16:I18" si="49">H28+H44+H96+H112+H304+H320+H332+H344</f>
        <v>30994.841340000003</v>
      </c>
      <c r="I16" s="18">
        <f t="shared" si="49"/>
        <v>27201.501899999999</v>
      </c>
      <c r="J16" s="19">
        <f t="shared" si="48"/>
        <v>21890.961310000002</v>
      </c>
      <c r="K16" s="19">
        <f t="shared" si="48"/>
        <v>18472.36392</v>
      </c>
      <c r="L16" s="20">
        <f t="shared" si="7"/>
        <v>1.1432193717262236</v>
      </c>
      <c r="M16" s="16">
        <f t="shared" ref="M16:Q18" si="50">M28+M44+M96+M112+M304+M320+M332+M344</f>
        <v>3.4790000000000001E-2</v>
      </c>
      <c r="N16" s="16">
        <f t="shared" si="50"/>
        <v>4772.9115499999998</v>
      </c>
      <c r="O16" s="16">
        <f t="shared" si="50"/>
        <v>3731.552459999999</v>
      </c>
      <c r="P16" s="16">
        <f t="shared" si="50"/>
        <v>3415.2271899999996</v>
      </c>
      <c r="Q16" s="16">
        <f t="shared" si="50"/>
        <v>5218.1230100000002</v>
      </c>
      <c r="R16" s="16">
        <v>5313.9107899999981</v>
      </c>
      <c r="S16" s="16">
        <f t="shared" si="17"/>
        <v>9817.6283700000022</v>
      </c>
      <c r="T16" s="18">
        <f t="shared" si="8"/>
        <v>-5112.8737100000071</v>
      </c>
      <c r="U16" s="20">
        <f t="shared" si="9"/>
        <v>0.78203221586140159</v>
      </c>
      <c r="V16" s="135">
        <f t="shared" ref="V16:Y16" si="51">V28+V44+V96+V112+V304+V320+V332+V344+0.1</f>
        <v>11375.439290000004</v>
      </c>
      <c r="W16" s="16">
        <f t="shared" si="51"/>
        <v>37893.684099999999</v>
      </c>
      <c r="X16" s="87">
        <f t="shared" si="51"/>
        <v>37893.684099999999</v>
      </c>
      <c r="Y16" s="87">
        <f t="shared" si="51"/>
        <v>10807.199999999999</v>
      </c>
      <c r="Z16" s="16">
        <f t="shared" ref="Z16:Z18" si="52">Z28+Z44+Z96+Z112+Z304+Z320+Z332+Z344</f>
        <v>12440.278651000001</v>
      </c>
      <c r="AA16" s="16" t="e">
        <f>G16+#REF!</f>
        <v>#REF!</v>
      </c>
      <c r="AB16" s="88" t="e">
        <f>IF(OR(E16="",E16=0),"",(G16+#REF!)/E16)</f>
        <v>#REF!</v>
      </c>
      <c r="AC16" s="16">
        <f t="shared" si="11"/>
        <v>51619.669710000002</v>
      </c>
      <c r="AD16" s="16">
        <f t="shared" si="12"/>
        <v>568.03928999999334</v>
      </c>
      <c r="AE16" s="87">
        <f t="shared" ref="AE16" si="53">AE28+AE44+AE96+AE112+AE304+AE320+AE332+AE344</f>
        <v>55.8</v>
      </c>
      <c r="AF16" s="87">
        <f t="shared" si="14"/>
        <v>52131.908999999992</v>
      </c>
      <c r="AG16" s="87">
        <f t="shared" ref="AG16" si="54">AG28+AG44+AG96+AG112+AG304+AG320+AG332+AG344</f>
        <v>52131.909</v>
      </c>
      <c r="AH16" s="87">
        <f t="shared" si="16"/>
        <v>512.23928999999771</v>
      </c>
      <c r="AI16" s="17"/>
    </row>
    <row r="17" spans="1:35" s="14" customFormat="1" ht="18.75" thickTop="1">
      <c r="A17" s="14" t="str">
        <f t="shared" si="6"/>
        <v>a</v>
      </c>
      <c r="B17" s="21" t="s">
        <v>27</v>
      </c>
      <c r="C17" s="22" t="s">
        <v>28</v>
      </c>
      <c r="D17" s="23">
        <f t="shared" si="48"/>
        <v>51036</v>
      </c>
      <c r="E17" s="24">
        <f t="shared" si="48"/>
        <v>50208.247000000003</v>
      </c>
      <c r="F17" s="24">
        <f t="shared" si="48"/>
        <v>34909.32</v>
      </c>
      <c r="G17" s="24">
        <f t="shared" si="48"/>
        <v>40028.682360000006</v>
      </c>
      <c r="H17" s="24">
        <f t="shared" si="49"/>
        <v>30426.022300000004</v>
      </c>
      <c r="I17" s="25">
        <f t="shared" si="49"/>
        <v>26703.070360000002</v>
      </c>
      <c r="J17" s="26">
        <f t="shared" si="48"/>
        <v>21484.208130000006</v>
      </c>
      <c r="K17" s="26">
        <f t="shared" si="48"/>
        <v>18150.656220000001</v>
      </c>
      <c r="L17" s="27">
        <f t="shared" si="7"/>
        <v>1.1466474385636847</v>
      </c>
      <c r="M17" s="23">
        <f t="shared" si="50"/>
        <v>3.4790000000000001E-2</v>
      </c>
      <c r="N17" s="23">
        <f t="shared" si="50"/>
        <v>4755.1735499999995</v>
      </c>
      <c r="O17" s="23">
        <f t="shared" si="50"/>
        <v>3592.6263299999991</v>
      </c>
      <c r="P17" s="23">
        <f t="shared" si="50"/>
        <v>3330.1817099999989</v>
      </c>
      <c r="Q17" s="23">
        <f t="shared" si="50"/>
        <v>5066.4962100000002</v>
      </c>
      <c r="R17" s="23">
        <v>5222.23243</v>
      </c>
      <c r="S17" s="23">
        <f t="shared" si="17"/>
        <v>9602.660060000002</v>
      </c>
      <c r="T17" s="25">
        <f t="shared" si="8"/>
        <v>-5119.3623600000064</v>
      </c>
      <c r="U17" s="27">
        <f t="shared" si="9"/>
        <v>0.79725313572489398</v>
      </c>
      <c r="V17" s="130">
        <f t="shared" ref="V17:Y17" si="55">V29+V45+V97+V113+V305+V321+V333+V345</f>
        <v>10179.564640000006</v>
      </c>
      <c r="W17" s="23">
        <f t="shared" si="55"/>
        <v>37172.753120000001</v>
      </c>
      <c r="X17" s="89">
        <f t="shared" si="55"/>
        <v>37172.753120000001</v>
      </c>
      <c r="Y17" s="89">
        <f t="shared" si="55"/>
        <v>9729.9</v>
      </c>
      <c r="Z17" s="23">
        <f t="shared" si="52"/>
        <v>12135.278651000001</v>
      </c>
      <c r="AA17" s="23" t="e">
        <f>G17+#REF!</f>
        <v>#REF!</v>
      </c>
      <c r="AB17" s="90" t="e">
        <f>IF(OR(E17="",E17=0),"",(G17+#REF!)/E17)</f>
        <v>#REF!</v>
      </c>
      <c r="AC17" s="23">
        <f t="shared" si="11"/>
        <v>49758.582360000008</v>
      </c>
      <c r="AD17" s="23">
        <f t="shared" si="12"/>
        <v>449.66463999999542</v>
      </c>
      <c r="AE17" s="89">
        <f t="shared" ref="AE17" si="56">AE29+AE45+AE97+AE113+AE305+AE321+AE333+AE345</f>
        <v>39.599999999999994</v>
      </c>
      <c r="AF17" s="89">
        <f t="shared" si="14"/>
        <v>50168.647000000004</v>
      </c>
      <c r="AG17" s="89">
        <f t="shared" ref="AG17" si="57">AG29+AG45+AG97+AG113+AG305+AG321+AG333+AG345</f>
        <v>50168.647000000004</v>
      </c>
      <c r="AH17" s="89">
        <f t="shared" si="16"/>
        <v>410.06463999999687</v>
      </c>
      <c r="AI17" s="24"/>
    </row>
    <row r="18" spans="1:35" s="14" customFormat="1" ht="18">
      <c r="A18" s="14" t="str">
        <f t="shared" si="6"/>
        <v>a</v>
      </c>
      <c r="B18" s="28" t="s">
        <v>27</v>
      </c>
      <c r="C18" s="53" t="s">
        <v>41</v>
      </c>
      <c r="D18" s="30">
        <f t="shared" si="48"/>
        <v>31912</v>
      </c>
      <c r="E18" s="31">
        <f t="shared" si="48"/>
        <v>31245.385000000006</v>
      </c>
      <c r="F18" s="31">
        <f t="shared" si="48"/>
        <v>22405.039999999997</v>
      </c>
      <c r="G18" s="31">
        <f t="shared" si="48"/>
        <v>24710.281289999999</v>
      </c>
      <c r="H18" s="31">
        <f t="shared" si="49"/>
        <v>19569.985729999997</v>
      </c>
      <c r="I18" s="32">
        <f t="shared" si="49"/>
        <v>17279.519339999999</v>
      </c>
      <c r="J18" s="33">
        <f t="shared" si="48"/>
        <v>14909.250689999999</v>
      </c>
      <c r="K18" s="33">
        <f t="shared" si="48"/>
        <v>12658.497249999997</v>
      </c>
      <c r="L18" s="34">
        <f t="shared" si="7"/>
        <v>1.1028894074726046</v>
      </c>
      <c r="M18" s="30">
        <f t="shared" si="50"/>
        <v>0</v>
      </c>
      <c r="N18" s="30">
        <f t="shared" si="50"/>
        <v>3301.8647100000003</v>
      </c>
      <c r="O18" s="30">
        <f t="shared" si="50"/>
        <v>2267.5010699999993</v>
      </c>
      <c r="P18" s="30">
        <f t="shared" si="50"/>
        <v>2250.753439999999</v>
      </c>
      <c r="Q18" s="30">
        <f t="shared" si="50"/>
        <v>2380.2800000000002</v>
      </c>
      <c r="R18" s="30">
        <v>2370.26865</v>
      </c>
      <c r="S18" s="30">
        <f t="shared" si="17"/>
        <v>5140.2955600000023</v>
      </c>
      <c r="T18" s="32">
        <f t="shared" si="8"/>
        <v>-2305.2412900000018</v>
      </c>
      <c r="U18" s="34">
        <f t="shared" si="9"/>
        <v>0.79084579338676719</v>
      </c>
      <c r="V18" s="131">
        <f t="shared" ref="V18:Y18" si="58">V30+V46+V98+V114+V306+V322+V334+V346</f>
        <v>6535.103710000003</v>
      </c>
      <c r="W18" s="30">
        <f t="shared" si="58"/>
        <v>22623.448280000001</v>
      </c>
      <c r="X18" s="91">
        <f t="shared" si="58"/>
        <v>22623.448280000001</v>
      </c>
      <c r="Y18" s="91">
        <f t="shared" si="58"/>
        <v>7087.3</v>
      </c>
      <c r="Z18" s="30">
        <f t="shared" si="52"/>
        <v>7821.0736509999997</v>
      </c>
      <c r="AA18" s="30" t="e">
        <f>G18+#REF!</f>
        <v>#REF!</v>
      </c>
      <c r="AB18" s="92" t="e">
        <f>IF(OR(E18="",E18=0),"",(G18+#REF!)/E18)</f>
        <v>#REF!</v>
      </c>
      <c r="AC18" s="30">
        <f t="shared" si="11"/>
        <v>31797.581289999998</v>
      </c>
      <c r="AD18" s="30">
        <f t="shared" si="12"/>
        <v>-552.19628999999259</v>
      </c>
      <c r="AE18" s="91">
        <f t="shared" ref="AE18" si="59">AE30+AE46+AE98+AE114+AE306+AE322+AE334+AE346</f>
        <v>0</v>
      </c>
      <c r="AF18" s="91">
        <f t="shared" si="14"/>
        <v>31245.385000000006</v>
      </c>
      <c r="AG18" s="91">
        <f t="shared" ref="AG18" si="60">AG30+AG46+AG98+AG114+AG306+AG322+AG334+AG346</f>
        <v>31245.385000000006</v>
      </c>
      <c r="AH18" s="91">
        <f t="shared" si="16"/>
        <v>-552.19628999999259</v>
      </c>
      <c r="AI18" s="31"/>
    </row>
    <row r="19" spans="1:35" s="14" customFormat="1" ht="18">
      <c r="A19" s="14" t="str">
        <f t="shared" si="6"/>
        <v>a</v>
      </c>
      <c r="B19" s="28" t="s">
        <v>27</v>
      </c>
      <c r="C19" s="53" t="s">
        <v>42</v>
      </c>
      <c r="D19" s="30">
        <f t="shared" ref="D19:K19" si="61">D34+D47+D102+D118+D310+D323+D335+D350</f>
        <v>16734</v>
      </c>
      <c r="E19" s="31">
        <f t="shared" si="61"/>
        <v>14854.73</v>
      </c>
      <c r="F19" s="31">
        <f t="shared" si="61"/>
        <v>10177.600999999999</v>
      </c>
      <c r="G19" s="31">
        <f t="shared" si="61"/>
        <v>11339.300000000001</v>
      </c>
      <c r="H19" s="31">
        <f t="shared" si="61"/>
        <v>8644.6179499999998</v>
      </c>
      <c r="I19" s="32">
        <f t="shared" si="61"/>
        <v>7251.8947399999997</v>
      </c>
      <c r="J19" s="33">
        <f t="shared" si="61"/>
        <v>5999.88742</v>
      </c>
      <c r="K19" s="33">
        <f t="shared" si="61"/>
        <v>4977.1189299999996</v>
      </c>
      <c r="L19" s="34">
        <f t="shared" si="7"/>
        <v>1.114142713985349</v>
      </c>
      <c r="M19" s="30">
        <f>M34+M47+M102+M118+M310+M323+M335+M350</f>
        <v>0</v>
      </c>
      <c r="N19" s="30">
        <f>N34+N47+N102+N118+N310+N323+N335+N350</f>
        <v>1395.5938900000001</v>
      </c>
      <c r="O19" s="30">
        <f>O34+O47+O102+O118+O310+O323+O335+O350</f>
        <v>1145.8588900000002</v>
      </c>
      <c r="P19" s="30">
        <f>P34+P47+P102+P118+P310+P323+P335+P350</f>
        <v>1022.7684900000002</v>
      </c>
      <c r="Q19" s="30">
        <f>Q34+Q47+Q102+Q118+Q310+Q323+Q335+Q350</f>
        <v>1085.9757100000002</v>
      </c>
      <c r="R19" s="30">
        <v>1252.0073199999997</v>
      </c>
      <c r="S19" s="30">
        <f t="shared" si="17"/>
        <v>2694.6820500000013</v>
      </c>
      <c r="T19" s="32">
        <f t="shared" si="8"/>
        <v>-1161.6990000000023</v>
      </c>
      <c r="U19" s="34">
        <f t="shared" si="9"/>
        <v>0.76334608572488372</v>
      </c>
      <c r="V19" s="131">
        <f t="shared" ref="V19:Y19" si="62">V34+V47+V102+V118+V310+V323+V335+V350</f>
        <v>3515.4300000000017</v>
      </c>
      <c r="W19" s="30">
        <f t="shared" si="62"/>
        <v>10602.369640000001</v>
      </c>
      <c r="X19" s="91">
        <f t="shared" si="62"/>
        <v>10602.369640000001</v>
      </c>
      <c r="Y19" s="91">
        <f t="shared" si="62"/>
        <v>2609.3000000000002</v>
      </c>
      <c r="Z19" s="30">
        <f>Z34+Z47+Z102+Z118+Z310+Z323+Z335+Z350</f>
        <v>4233.8649999999998</v>
      </c>
      <c r="AA19" s="30" t="e">
        <f>G19+#REF!</f>
        <v>#REF!</v>
      </c>
      <c r="AB19" s="92" t="e">
        <f>IF(OR(E19="",E19=0),"",(G19+#REF!)/E19)</f>
        <v>#REF!</v>
      </c>
      <c r="AC19" s="30">
        <f t="shared" si="11"/>
        <v>13948.600000000002</v>
      </c>
      <c r="AD19" s="30">
        <f t="shared" si="12"/>
        <v>906.12999999999738</v>
      </c>
      <c r="AE19" s="91">
        <f t="shared" ref="AE19" si="63">AE34+AE47+AE102+AE118+AE310+AE323+AE335+AE350</f>
        <v>39.599999999999994</v>
      </c>
      <c r="AF19" s="91">
        <f t="shared" si="14"/>
        <v>14815.13</v>
      </c>
      <c r="AG19" s="91">
        <f t="shared" ref="AG19" si="64">AG34+AG47+AG102+AG118+AG310+AG323+AG335+AG350</f>
        <v>14815.13</v>
      </c>
      <c r="AH19" s="91">
        <f t="shared" si="16"/>
        <v>866.52999999999702</v>
      </c>
      <c r="AI19" s="31"/>
    </row>
    <row r="20" spans="1:35" s="14" customFormat="1" ht="18" customHeight="1">
      <c r="A20" s="14" t="str">
        <f t="shared" si="6"/>
        <v>b</v>
      </c>
      <c r="B20" s="28" t="s">
        <v>27</v>
      </c>
      <c r="C20" s="53" t="s">
        <v>43</v>
      </c>
      <c r="D20" s="35">
        <f t="shared" ref="D20:K27" si="65">D36+D48+D104+D120+D312+D324+D336+D352</f>
        <v>0</v>
      </c>
      <c r="E20" s="36">
        <f t="shared" si="65"/>
        <v>0</v>
      </c>
      <c r="F20" s="36">
        <f t="shared" si="65"/>
        <v>0</v>
      </c>
      <c r="G20" s="36">
        <f t="shared" si="65"/>
        <v>0</v>
      </c>
      <c r="H20" s="36">
        <f t="shared" si="65"/>
        <v>0</v>
      </c>
      <c r="I20" s="37">
        <f t="shared" si="65"/>
        <v>0</v>
      </c>
      <c r="J20" s="38">
        <f t="shared" si="65"/>
        <v>0</v>
      </c>
      <c r="K20" s="38">
        <f t="shared" si="65"/>
        <v>0</v>
      </c>
      <c r="L20" s="39" t="str">
        <f t="shared" si="7"/>
        <v/>
      </c>
      <c r="M20" s="35">
        <f t="shared" ref="M20:Q27" si="66">M36+M48+M104+M120+M312+M324+M336+M352</f>
        <v>0</v>
      </c>
      <c r="N20" s="35">
        <f t="shared" si="66"/>
        <v>0</v>
      </c>
      <c r="O20" s="35">
        <f t="shared" si="66"/>
        <v>0</v>
      </c>
      <c r="P20" s="35">
        <f t="shared" si="66"/>
        <v>0</v>
      </c>
      <c r="Q20" s="35">
        <f t="shared" si="66"/>
        <v>0</v>
      </c>
      <c r="R20" s="35">
        <v>0</v>
      </c>
      <c r="S20" s="35">
        <f t="shared" si="17"/>
        <v>0</v>
      </c>
      <c r="T20" s="37">
        <f t="shared" si="8"/>
        <v>0</v>
      </c>
      <c r="U20" s="39" t="str">
        <f t="shared" si="9"/>
        <v/>
      </c>
      <c r="V20" s="132">
        <f t="shared" ref="V20:Y20" si="67">V36+V48+V104+V120+V312+V324+V336+V352</f>
        <v>0</v>
      </c>
      <c r="W20" s="35">
        <f t="shared" si="67"/>
        <v>0</v>
      </c>
      <c r="X20" s="93">
        <f t="shared" si="67"/>
        <v>0</v>
      </c>
      <c r="Y20" s="93">
        <f t="shared" si="67"/>
        <v>0</v>
      </c>
      <c r="Z20" s="35">
        <f t="shared" ref="Z20:Z27" si="68">Z36+Z48+Z104+Z120+Z312+Z324+Z336+Z352</f>
        <v>0</v>
      </c>
      <c r="AA20" s="35" t="e">
        <f>G20+#REF!</f>
        <v>#REF!</v>
      </c>
      <c r="AB20" s="94" t="str">
        <f>IF(OR(E20="",E20=0),"",(G20+#REF!)/E20)</f>
        <v/>
      </c>
      <c r="AC20" s="35">
        <f t="shared" si="11"/>
        <v>0</v>
      </c>
      <c r="AD20" s="35">
        <f t="shared" si="12"/>
        <v>0</v>
      </c>
      <c r="AE20" s="93">
        <f t="shared" ref="AE20" si="69">AE36+AE48+AE104+AE120+AE312+AE324+AE336+AE352</f>
        <v>0</v>
      </c>
      <c r="AF20" s="93">
        <f t="shared" si="14"/>
        <v>0</v>
      </c>
      <c r="AG20" s="93">
        <f t="shared" ref="AG20" si="70">AG36+AG48+AG104+AG120+AG312+AG324+AG336+AG352</f>
        <v>0</v>
      </c>
      <c r="AH20" s="93">
        <f t="shared" si="16"/>
        <v>0</v>
      </c>
      <c r="AI20" s="36"/>
    </row>
    <row r="21" spans="1:35" s="14" customFormat="1" ht="18" customHeight="1">
      <c r="A21" s="14" t="str">
        <f t="shared" si="6"/>
        <v>b</v>
      </c>
      <c r="B21" s="28" t="s">
        <v>27</v>
      </c>
      <c r="C21" s="53" t="s">
        <v>44</v>
      </c>
      <c r="D21" s="35">
        <f t="shared" si="65"/>
        <v>0</v>
      </c>
      <c r="E21" s="36">
        <f t="shared" si="65"/>
        <v>0</v>
      </c>
      <c r="F21" s="36">
        <f t="shared" si="65"/>
        <v>0</v>
      </c>
      <c r="G21" s="36">
        <f t="shared" si="65"/>
        <v>0</v>
      </c>
      <c r="H21" s="36">
        <f t="shared" si="65"/>
        <v>0</v>
      </c>
      <c r="I21" s="37">
        <f t="shared" si="65"/>
        <v>0</v>
      </c>
      <c r="J21" s="38">
        <f t="shared" si="65"/>
        <v>0</v>
      </c>
      <c r="K21" s="38">
        <f t="shared" si="65"/>
        <v>0</v>
      </c>
      <c r="L21" s="39" t="str">
        <f t="shared" si="7"/>
        <v/>
      </c>
      <c r="M21" s="35">
        <f t="shared" si="66"/>
        <v>0</v>
      </c>
      <c r="N21" s="35">
        <f t="shared" si="66"/>
        <v>0</v>
      </c>
      <c r="O21" s="35">
        <f t="shared" si="66"/>
        <v>0</v>
      </c>
      <c r="P21" s="35">
        <f t="shared" si="66"/>
        <v>0</v>
      </c>
      <c r="Q21" s="35">
        <f t="shared" si="66"/>
        <v>0</v>
      </c>
      <c r="R21" s="35">
        <v>0</v>
      </c>
      <c r="S21" s="35">
        <f t="shared" si="17"/>
        <v>0</v>
      </c>
      <c r="T21" s="37">
        <f t="shared" si="8"/>
        <v>0</v>
      </c>
      <c r="U21" s="39" t="str">
        <f t="shared" si="9"/>
        <v/>
      </c>
      <c r="V21" s="132">
        <f t="shared" ref="V21:Y21" si="71">V37+V49+V105+V121+V313+V325+V337+V353</f>
        <v>0</v>
      </c>
      <c r="W21" s="35">
        <f t="shared" si="71"/>
        <v>0</v>
      </c>
      <c r="X21" s="93">
        <f t="shared" si="71"/>
        <v>0</v>
      </c>
      <c r="Y21" s="93">
        <f t="shared" si="71"/>
        <v>0</v>
      </c>
      <c r="Z21" s="35">
        <f t="shared" si="68"/>
        <v>0</v>
      </c>
      <c r="AA21" s="35" t="e">
        <f>G21+#REF!</f>
        <v>#REF!</v>
      </c>
      <c r="AB21" s="94" t="str">
        <f>IF(OR(E21="",E21=0),"",(G21+#REF!)/E21)</f>
        <v/>
      </c>
      <c r="AC21" s="35">
        <f t="shared" si="11"/>
        <v>0</v>
      </c>
      <c r="AD21" s="35">
        <f t="shared" si="12"/>
        <v>0</v>
      </c>
      <c r="AE21" s="93">
        <f t="shared" ref="AE21" si="72">AE37+AE49+AE105+AE121+AE313+AE325+AE337+AE353</f>
        <v>0</v>
      </c>
      <c r="AF21" s="93">
        <f t="shared" si="14"/>
        <v>0</v>
      </c>
      <c r="AG21" s="93">
        <f t="shared" ref="AG21" si="73">AG37+AG49+AG105+AG121+AG313+AG325+AG337+AG353</f>
        <v>0</v>
      </c>
      <c r="AH21" s="93">
        <f t="shared" si="16"/>
        <v>0</v>
      </c>
      <c r="AI21" s="36"/>
    </row>
    <row r="22" spans="1:35" s="14" customFormat="1" ht="18">
      <c r="A22" s="14" t="str">
        <f t="shared" si="6"/>
        <v>a</v>
      </c>
      <c r="B22" s="28" t="s">
        <v>27</v>
      </c>
      <c r="C22" s="53" t="s">
        <v>45</v>
      </c>
      <c r="D22" s="30">
        <f t="shared" si="65"/>
        <v>2000</v>
      </c>
      <c r="E22" s="31">
        <f t="shared" si="65"/>
        <v>3432.5</v>
      </c>
      <c r="F22" s="31">
        <f t="shared" si="65"/>
        <v>1752.5</v>
      </c>
      <c r="G22" s="31">
        <f t="shared" si="65"/>
        <v>3381.8701999999998</v>
      </c>
      <c r="H22" s="31">
        <f t="shared" si="65"/>
        <v>1704.76079</v>
      </c>
      <c r="I22" s="32">
        <f t="shared" si="65"/>
        <v>1704.76079</v>
      </c>
      <c r="J22" s="33">
        <f t="shared" si="65"/>
        <v>145.79911000000001</v>
      </c>
      <c r="K22" s="33">
        <f t="shared" si="65"/>
        <v>140</v>
      </c>
      <c r="L22" s="34">
        <f t="shared" si="7"/>
        <v>1.9297404850213979</v>
      </c>
      <c r="M22" s="30">
        <f t="shared" si="66"/>
        <v>0</v>
      </c>
      <c r="N22" s="30">
        <f t="shared" si="66"/>
        <v>0</v>
      </c>
      <c r="O22" s="30">
        <f t="shared" si="66"/>
        <v>140</v>
      </c>
      <c r="P22" s="30">
        <f t="shared" si="66"/>
        <v>2.4289099999999997</v>
      </c>
      <c r="Q22" s="30">
        <f t="shared" si="66"/>
        <v>1560</v>
      </c>
      <c r="R22" s="30">
        <v>1562.33188</v>
      </c>
      <c r="S22" s="30">
        <f t="shared" si="17"/>
        <v>1677.1094099999998</v>
      </c>
      <c r="T22" s="32">
        <f t="shared" si="8"/>
        <v>-1629.3701999999998</v>
      </c>
      <c r="U22" s="34">
        <f t="shared" si="9"/>
        <v>0.98524987618353965</v>
      </c>
      <c r="V22" s="131">
        <f t="shared" ref="V22:Y22" si="74">V38+V50+V106+V122+V314+V326+V338+V354</f>
        <v>50.629800000000095</v>
      </c>
      <c r="W22" s="30">
        <f t="shared" si="74"/>
        <v>3381.8909899999999</v>
      </c>
      <c r="X22" s="91">
        <f t="shared" si="74"/>
        <v>3381.8909899999999</v>
      </c>
      <c r="Y22" s="91">
        <f t="shared" si="74"/>
        <v>0</v>
      </c>
      <c r="Z22" s="30">
        <f t="shared" si="68"/>
        <v>0</v>
      </c>
      <c r="AA22" s="30" t="e">
        <f>G22+#REF!</f>
        <v>#REF!</v>
      </c>
      <c r="AB22" s="92" t="e">
        <f>IF(OR(E22="",E22=0),"",(G22+#REF!)/E22)</f>
        <v>#REF!</v>
      </c>
      <c r="AC22" s="30">
        <f t="shared" si="11"/>
        <v>3381.8701999999998</v>
      </c>
      <c r="AD22" s="30">
        <f t="shared" si="12"/>
        <v>50.629800000000159</v>
      </c>
      <c r="AE22" s="91">
        <f t="shared" ref="AE22" si="75">AE38+AE50+AE106+AE122+AE314+AE326+AE338+AE354</f>
        <v>0</v>
      </c>
      <c r="AF22" s="91">
        <f t="shared" si="14"/>
        <v>3432.5</v>
      </c>
      <c r="AG22" s="91">
        <f t="shared" ref="AG22" si="76">AG38+AG50+AG106+AG122+AG314+AG326+AG338+AG354</f>
        <v>3432.5</v>
      </c>
      <c r="AH22" s="91">
        <f t="shared" si="16"/>
        <v>50.629800000000159</v>
      </c>
      <c r="AI22" s="31"/>
    </row>
    <row r="23" spans="1:35" s="14" customFormat="1" ht="18">
      <c r="A23" s="14" t="str">
        <f t="shared" si="6"/>
        <v>a</v>
      </c>
      <c r="B23" s="28" t="s">
        <v>27</v>
      </c>
      <c r="C23" s="53" t="s">
        <v>46</v>
      </c>
      <c r="D23" s="30">
        <f t="shared" si="65"/>
        <v>265</v>
      </c>
      <c r="E23" s="31">
        <f t="shared" si="65"/>
        <v>543.1</v>
      </c>
      <c r="F23" s="31">
        <f t="shared" si="65"/>
        <v>479</v>
      </c>
      <c r="G23" s="31">
        <f t="shared" si="65"/>
        <v>497.7190500000001</v>
      </c>
      <c r="H23" s="31">
        <f t="shared" si="65"/>
        <v>434.02855</v>
      </c>
      <c r="I23" s="32">
        <f t="shared" si="65"/>
        <v>409.63601000000006</v>
      </c>
      <c r="J23" s="33">
        <f t="shared" si="65"/>
        <v>383.90236999999996</v>
      </c>
      <c r="K23" s="33">
        <f t="shared" si="65"/>
        <v>339.66702999999995</v>
      </c>
      <c r="L23" s="27">
        <f t="shared" si="7"/>
        <v>1.0390794363256788</v>
      </c>
      <c r="M23" s="30">
        <f t="shared" si="66"/>
        <v>0</v>
      </c>
      <c r="N23" s="30">
        <f t="shared" si="66"/>
        <v>49.861959999999996</v>
      </c>
      <c r="O23" s="30">
        <f t="shared" si="66"/>
        <v>28.137979999999988</v>
      </c>
      <c r="P23" s="30">
        <f t="shared" si="66"/>
        <v>44.235340000000029</v>
      </c>
      <c r="Q23" s="30">
        <f t="shared" si="66"/>
        <v>25.5959</v>
      </c>
      <c r="R23" s="30">
        <v>25.733640000000094</v>
      </c>
      <c r="S23" s="30">
        <f t="shared" si="17"/>
        <v>63.6905000000001</v>
      </c>
      <c r="T23" s="32">
        <f t="shared" si="8"/>
        <v>-18.719050000000095</v>
      </c>
      <c r="U23" s="27">
        <f t="shared" si="9"/>
        <v>0.91644089486282465</v>
      </c>
      <c r="V23" s="131">
        <f t="shared" ref="V23:Y23" si="77">V39+V51+V107+V123+V315+V327+V339+V355</f>
        <v>45.380949999999928</v>
      </c>
      <c r="W23" s="30">
        <f t="shared" si="77"/>
        <v>474.51832999999999</v>
      </c>
      <c r="X23" s="89">
        <f t="shared" si="77"/>
        <v>474.51832999999999</v>
      </c>
      <c r="Y23" s="89">
        <f t="shared" si="77"/>
        <v>19.599999999999998</v>
      </c>
      <c r="Z23" s="30">
        <f t="shared" si="68"/>
        <v>57.1</v>
      </c>
      <c r="AA23" s="30" t="e">
        <f>G23+#REF!</f>
        <v>#REF!</v>
      </c>
      <c r="AB23" s="90" t="e">
        <f>IF(OR(E23="",E23=0),"",(G23+#REF!)/E23)</f>
        <v>#REF!</v>
      </c>
      <c r="AC23" s="30">
        <f t="shared" si="11"/>
        <v>517.31905000000006</v>
      </c>
      <c r="AD23" s="30">
        <f t="shared" si="12"/>
        <v>25.780949999999962</v>
      </c>
      <c r="AE23" s="89">
        <f t="shared" ref="AE23" si="78">AE39+AE51+AE107+AE123+AE315+AE327+AE339+AE355</f>
        <v>0</v>
      </c>
      <c r="AF23" s="89">
        <f t="shared" si="14"/>
        <v>543.1</v>
      </c>
      <c r="AG23" s="89">
        <f t="shared" ref="AG23" si="79">AG39+AG51+AG107+AG123+AG315+AG327+AG339+AG355</f>
        <v>543.1</v>
      </c>
      <c r="AH23" s="89">
        <f t="shared" si="16"/>
        <v>25.780949999999962</v>
      </c>
      <c r="AI23" s="31"/>
    </row>
    <row r="24" spans="1:35" s="14" customFormat="1" ht="18">
      <c r="A24" s="14" t="str">
        <f t="shared" si="6"/>
        <v>a</v>
      </c>
      <c r="B24" s="28" t="s">
        <v>27</v>
      </c>
      <c r="C24" s="53" t="s">
        <v>47</v>
      </c>
      <c r="D24" s="30">
        <f t="shared" si="65"/>
        <v>125</v>
      </c>
      <c r="E24" s="31">
        <f t="shared" si="65"/>
        <v>132.53199999999998</v>
      </c>
      <c r="F24" s="31">
        <f t="shared" si="65"/>
        <v>95.179000000000002</v>
      </c>
      <c r="G24" s="31">
        <f t="shared" si="65"/>
        <v>99.511820000000014</v>
      </c>
      <c r="H24" s="31">
        <f t="shared" si="65"/>
        <v>72.629280000000008</v>
      </c>
      <c r="I24" s="32">
        <f t="shared" si="65"/>
        <v>57.259479999999996</v>
      </c>
      <c r="J24" s="33">
        <f t="shared" si="65"/>
        <v>45.368540000000003</v>
      </c>
      <c r="K24" s="33">
        <f t="shared" si="65"/>
        <v>35.373010000000001</v>
      </c>
      <c r="L24" s="34">
        <f t="shared" si="7"/>
        <v>1.0455228569327268</v>
      </c>
      <c r="M24" s="30">
        <f t="shared" si="66"/>
        <v>3.4790000000000001E-2</v>
      </c>
      <c r="N24" s="30">
        <f t="shared" si="66"/>
        <v>7.8529899999999992</v>
      </c>
      <c r="O24" s="30">
        <f t="shared" si="66"/>
        <v>7.0231200000000014</v>
      </c>
      <c r="P24" s="30">
        <f t="shared" si="66"/>
        <v>9.9955299999999969</v>
      </c>
      <c r="Q24" s="30">
        <f t="shared" si="66"/>
        <v>14.644600000000001</v>
      </c>
      <c r="R24" s="30">
        <v>11.890939999999993</v>
      </c>
      <c r="S24" s="30">
        <f t="shared" si="17"/>
        <v>26.882540000000006</v>
      </c>
      <c r="T24" s="32">
        <f t="shared" si="8"/>
        <v>-4.3328200000000123</v>
      </c>
      <c r="U24" s="34">
        <f t="shared" si="9"/>
        <v>0.75085126610931718</v>
      </c>
      <c r="V24" s="131">
        <f t="shared" ref="V24:Y24" si="80">V40+V52+V108+V124+V316+V328+V340+V356</f>
        <v>33.020179999999996</v>
      </c>
      <c r="W24" s="30">
        <f t="shared" si="80"/>
        <v>90.525880000000001</v>
      </c>
      <c r="X24" s="91">
        <f t="shared" si="80"/>
        <v>90.525880000000001</v>
      </c>
      <c r="Y24" s="91">
        <f t="shared" si="80"/>
        <v>13.7</v>
      </c>
      <c r="Z24" s="30">
        <f t="shared" si="68"/>
        <v>23.24</v>
      </c>
      <c r="AA24" s="30" t="e">
        <f>G24+#REF!</f>
        <v>#REF!</v>
      </c>
      <c r="AB24" s="92" t="e">
        <f>IF(OR(E24="",E24=0),"",(G24+#REF!)/E24)</f>
        <v>#REF!</v>
      </c>
      <c r="AC24" s="30">
        <f t="shared" si="11"/>
        <v>113.21182000000002</v>
      </c>
      <c r="AD24" s="30">
        <f t="shared" si="12"/>
        <v>19.320179999999965</v>
      </c>
      <c r="AE24" s="91">
        <f t="shared" ref="AE24" si="81">AE40+AE52+AE108+AE124+AE316+AE328+AE340+AE356</f>
        <v>0</v>
      </c>
      <c r="AF24" s="91">
        <f t="shared" si="14"/>
        <v>132.53199999999998</v>
      </c>
      <c r="AG24" s="91">
        <f t="shared" ref="AG24" si="82">AG40+AG52+AG108+AG124+AG316+AG328+AG340+AG356</f>
        <v>132.53199999999998</v>
      </c>
      <c r="AH24" s="91">
        <f t="shared" si="16"/>
        <v>19.320179999999965</v>
      </c>
      <c r="AI24" s="31"/>
    </row>
    <row r="25" spans="1:35" s="14" customFormat="1" ht="36">
      <c r="A25" s="14" t="str">
        <f t="shared" si="6"/>
        <v>a</v>
      </c>
      <c r="B25" s="21" t="s">
        <v>27</v>
      </c>
      <c r="C25" s="22" t="s">
        <v>36</v>
      </c>
      <c r="D25" s="23">
        <f t="shared" si="65"/>
        <v>1510</v>
      </c>
      <c r="E25" s="24">
        <f t="shared" si="65"/>
        <v>1932.0639999999999</v>
      </c>
      <c r="F25" s="24">
        <f t="shared" si="65"/>
        <v>742.90100000000007</v>
      </c>
      <c r="G25" s="24">
        <f t="shared" si="65"/>
        <v>736.50000000000011</v>
      </c>
      <c r="H25" s="24">
        <f t="shared" si="65"/>
        <v>521.60275999999999</v>
      </c>
      <c r="I25" s="25">
        <f t="shared" si="65"/>
        <v>451.21525999999994</v>
      </c>
      <c r="J25" s="26">
        <f t="shared" si="65"/>
        <v>359.5369</v>
      </c>
      <c r="K25" s="26">
        <f t="shared" si="65"/>
        <v>274.49142000000001</v>
      </c>
      <c r="L25" s="27">
        <f t="shared" si="7"/>
        <v>0.99138377791926524</v>
      </c>
      <c r="M25" s="23">
        <f t="shared" si="66"/>
        <v>0</v>
      </c>
      <c r="N25" s="23">
        <f t="shared" si="66"/>
        <v>17.738</v>
      </c>
      <c r="O25" s="23">
        <f t="shared" si="66"/>
        <v>138.92613</v>
      </c>
      <c r="P25" s="23">
        <f t="shared" si="66"/>
        <v>85.045479999999998</v>
      </c>
      <c r="Q25" s="23">
        <f t="shared" si="66"/>
        <v>151.6268</v>
      </c>
      <c r="R25" s="23">
        <v>91.678359999999941</v>
      </c>
      <c r="S25" s="23">
        <f t="shared" si="17"/>
        <v>214.89724000000012</v>
      </c>
      <c r="T25" s="25">
        <f t="shared" si="8"/>
        <v>6.4009999999999536</v>
      </c>
      <c r="U25" s="27">
        <f t="shared" si="9"/>
        <v>0.38119855242890516</v>
      </c>
      <c r="V25" s="130">
        <f t="shared" ref="V25:Y25" si="83">V41+V53+V109+V125+V317+V329+V341+V357</f>
        <v>1195.5640000000001</v>
      </c>
      <c r="W25" s="23">
        <f t="shared" si="83"/>
        <v>673.61470000000008</v>
      </c>
      <c r="X25" s="89">
        <f t="shared" si="83"/>
        <v>673.61470000000008</v>
      </c>
      <c r="Y25" s="89">
        <f t="shared" si="83"/>
        <v>1077.2</v>
      </c>
      <c r="Z25" s="23">
        <f t="shared" si="68"/>
        <v>305</v>
      </c>
      <c r="AA25" s="23" t="e">
        <f>G25+#REF!</f>
        <v>#REF!</v>
      </c>
      <c r="AB25" s="90" t="e">
        <f>IF(OR(E25="",E25=0),"",(G25+#REF!)/E25)</f>
        <v>#REF!</v>
      </c>
      <c r="AC25" s="23">
        <f t="shared" si="11"/>
        <v>1813.7000000000003</v>
      </c>
      <c r="AD25" s="23">
        <f t="shared" si="12"/>
        <v>118.36399999999958</v>
      </c>
      <c r="AE25" s="89">
        <f t="shared" ref="AE25" si="84">AE41+AE53+AE109+AE125+AE317+AE329+AE341+AE357</f>
        <v>16.2</v>
      </c>
      <c r="AF25" s="89">
        <f t="shared" si="14"/>
        <v>1915.8639999999998</v>
      </c>
      <c r="AG25" s="89">
        <f t="shared" ref="AG25" si="85">AG41+AG53+AG109+AG125+AG317+AG329+AG341+AG357</f>
        <v>1915.8639999999998</v>
      </c>
      <c r="AH25" s="89">
        <f t="shared" si="16"/>
        <v>102.16399999999953</v>
      </c>
      <c r="AI25" s="24"/>
    </row>
    <row r="26" spans="1:35" s="14" customFormat="1" ht="15" customHeight="1">
      <c r="A26" s="14" t="str">
        <f t="shared" si="6"/>
        <v>b</v>
      </c>
      <c r="B26" s="21" t="s">
        <v>27</v>
      </c>
      <c r="C26" s="40" t="s">
        <v>37</v>
      </c>
      <c r="D26" s="41">
        <f t="shared" si="65"/>
        <v>0</v>
      </c>
      <c r="E26" s="42">
        <f t="shared" si="65"/>
        <v>0</v>
      </c>
      <c r="F26" s="42">
        <f t="shared" si="65"/>
        <v>0</v>
      </c>
      <c r="G26" s="42">
        <f t="shared" si="65"/>
        <v>0</v>
      </c>
      <c r="H26" s="42">
        <f t="shared" si="65"/>
        <v>0</v>
      </c>
      <c r="I26" s="43">
        <f t="shared" si="65"/>
        <v>0</v>
      </c>
      <c r="J26" s="44">
        <f t="shared" si="65"/>
        <v>0</v>
      </c>
      <c r="K26" s="44">
        <f t="shared" si="65"/>
        <v>0</v>
      </c>
      <c r="L26" s="45" t="str">
        <f t="shared" si="7"/>
        <v/>
      </c>
      <c r="M26" s="41">
        <f t="shared" si="66"/>
        <v>0</v>
      </c>
      <c r="N26" s="41">
        <f t="shared" si="66"/>
        <v>0</v>
      </c>
      <c r="O26" s="41">
        <f t="shared" si="66"/>
        <v>0</v>
      </c>
      <c r="P26" s="41">
        <f t="shared" si="66"/>
        <v>0</v>
      </c>
      <c r="Q26" s="41">
        <f t="shared" si="66"/>
        <v>0</v>
      </c>
      <c r="R26" s="41">
        <v>0</v>
      </c>
      <c r="S26" s="41">
        <f t="shared" si="17"/>
        <v>0</v>
      </c>
      <c r="T26" s="43">
        <f t="shared" si="8"/>
        <v>0</v>
      </c>
      <c r="U26" s="45" t="str">
        <f t="shared" si="9"/>
        <v/>
      </c>
      <c r="V26" s="133">
        <f t="shared" ref="V26:Y26" si="86">V42+V54+V110+V126+V318+V330+V342+V358</f>
        <v>0</v>
      </c>
      <c r="W26" s="41">
        <f t="shared" si="86"/>
        <v>0</v>
      </c>
      <c r="X26" s="95">
        <f t="shared" si="86"/>
        <v>0</v>
      </c>
      <c r="Y26" s="95">
        <f t="shared" si="86"/>
        <v>0</v>
      </c>
      <c r="Z26" s="41">
        <f t="shared" si="68"/>
        <v>0</v>
      </c>
      <c r="AA26" s="41" t="e">
        <f>G26+#REF!</f>
        <v>#REF!</v>
      </c>
      <c r="AB26" s="96" t="str">
        <f>IF(OR(E26="",E26=0),"",(G26+#REF!)/E26)</f>
        <v/>
      </c>
      <c r="AC26" s="41">
        <f t="shared" si="11"/>
        <v>0</v>
      </c>
      <c r="AD26" s="41">
        <f t="shared" si="12"/>
        <v>0</v>
      </c>
      <c r="AE26" s="95">
        <f t="shared" ref="AE26" si="87">AE42+AE54+AE110+AE126+AE318+AE330+AE342+AE358</f>
        <v>0</v>
      </c>
      <c r="AF26" s="95">
        <f t="shared" si="14"/>
        <v>0</v>
      </c>
      <c r="AG26" s="95">
        <f t="shared" ref="AG26" si="88">AG42+AG54+AG110+AG126+AG318+AG330+AG342+AG358</f>
        <v>0</v>
      </c>
      <c r="AH26" s="95">
        <f t="shared" si="16"/>
        <v>0</v>
      </c>
      <c r="AI26" s="42"/>
    </row>
    <row r="27" spans="1:35" s="14" customFormat="1" ht="18.75" thickBot="1">
      <c r="A27" s="14" t="str">
        <f t="shared" si="6"/>
        <v>a</v>
      </c>
      <c r="B27" s="46" t="s">
        <v>27</v>
      </c>
      <c r="C27" s="47" t="s">
        <v>38</v>
      </c>
      <c r="D27" s="48">
        <f t="shared" si="65"/>
        <v>0</v>
      </c>
      <c r="E27" s="49">
        <f t="shared" si="65"/>
        <v>47.397999999999996</v>
      </c>
      <c r="F27" s="49">
        <f t="shared" si="65"/>
        <v>47.375</v>
      </c>
      <c r="G27" s="49">
        <f t="shared" si="65"/>
        <v>47.187349999999995</v>
      </c>
      <c r="H27" s="49">
        <f t="shared" si="65"/>
        <v>47.216279999999998</v>
      </c>
      <c r="I27" s="50">
        <f t="shared" si="65"/>
        <v>47.216279999999998</v>
      </c>
      <c r="J27" s="51">
        <f t="shared" si="65"/>
        <v>47.216279999999998</v>
      </c>
      <c r="K27" s="51">
        <f t="shared" si="65"/>
        <v>47.216279999999998</v>
      </c>
      <c r="L27" s="52">
        <f t="shared" si="7"/>
        <v>0.99603905013192606</v>
      </c>
      <c r="M27" s="48">
        <f t="shared" si="66"/>
        <v>0</v>
      </c>
      <c r="N27" s="48">
        <f t="shared" si="66"/>
        <v>0</v>
      </c>
      <c r="O27" s="48">
        <f t="shared" si="66"/>
        <v>0</v>
      </c>
      <c r="P27" s="48">
        <f t="shared" si="66"/>
        <v>0</v>
      </c>
      <c r="Q27" s="48">
        <f t="shared" si="66"/>
        <v>0</v>
      </c>
      <c r="R27" s="48">
        <v>0</v>
      </c>
      <c r="S27" s="48">
        <f t="shared" si="17"/>
        <v>-2.8930000000002565E-2</v>
      </c>
      <c r="T27" s="50">
        <f t="shared" si="8"/>
        <v>0.18765000000000498</v>
      </c>
      <c r="U27" s="52">
        <f t="shared" si="9"/>
        <v>0.99555571965061818</v>
      </c>
      <c r="V27" s="134">
        <f t="shared" ref="V27:Y27" si="89">V43+V55+V111+V127+V319+V331+V343+V359</f>
        <v>0.21065000000000023</v>
      </c>
      <c r="W27" s="48">
        <f t="shared" si="89"/>
        <v>47.216279999999998</v>
      </c>
      <c r="X27" s="97">
        <f t="shared" si="89"/>
        <v>47.216279999999998</v>
      </c>
      <c r="Y27" s="97">
        <f t="shared" si="89"/>
        <v>0</v>
      </c>
      <c r="Z27" s="48">
        <f t="shared" si="68"/>
        <v>0</v>
      </c>
      <c r="AA27" s="48" t="e">
        <f>G27+#REF!</f>
        <v>#REF!</v>
      </c>
      <c r="AB27" s="98" t="e">
        <f>IF(OR(E27="",E27=0),"",(G27+#REF!)/E27)</f>
        <v>#REF!</v>
      </c>
      <c r="AC27" s="48">
        <f t="shared" si="11"/>
        <v>47.187349999999995</v>
      </c>
      <c r="AD27" s="48">
        <f t="shared" si="12"/>
        <v>0.21065000000000111</v>
      </c>
      <c r="AE27" s="97">
        <f t="shared" ref="AE27" si="90">AE43+AE55+AE111+AE127+AE319+AE331+AE343+AE359</f>
        <v>0</v>
      </c>
      <c r="AF27" s="97">
        <f t="shared" si="14"/>
        <v>47.397999999999996</v>
      </c>
      <c r="AG27" s="97">
        <f t="shared" ref="AG27" si="91">AG43+AG55+AG111+AG127+AG319+AG331+AG343+AG359</f>
        <v>47.397999999999996</v>
      </c>
      <c r="AH27" s="97">
        <f t="shared" si="16"/>
        <v>0.21065000000000111</v>
      </c>
      <c r="AI27" s="49"/>
    </row>
    <row r="28" spans="1:35" s="14" customFormat="1" ht="64.5" thickTop="1" thickBot="1">
      <c r="A28" s="14" t="str">
        <f t="shared" si="6"/>
        <v>a</v>
      </c>
      <c r="B28" s="139" t="s">
        <v>48</v>
      </c>
      <c r="C28" s="140" t="s">
        <v>49</v>
      </c>
      <c r="D28" s="140">
        <f t="shared" ref="D28:K28" si="92">D29+D41+D42+D43</f>
        <v>8870</v>
      </c>
      <c r="E28" s="141">
        <f t="shared" si="92"/>
        <v>11030.3</v>
      </c>
      <c r="F28" s="141">
        <f t="shared" si="92"/>
        <v>6998.7610000000004</v>
      </c>
      <c r="G28" s="141">
        <f t="shared" si="92"/>
        <v>9560.6</v>
      </c>
      <c r="H28" s="141">
        <f t="shared" si="92"/>
        <v>6316.4002799999998</v>
      </c>
      <c r="I28" s="142">
        <f t="shared" si="92"/>
        <v>5830.4696700000004</v>
      </c>
      <c r="J28" s="143">
        <f t="shared" si="92"/>
        <v>3639.4016099999999</v>
      </c>
      <c r="K28" s="143">
        <f t="shared" si="92"/>
        <v>3103.9040300000001</v>
      </c>
      <c r="L28" s="144">
        <f t="shared" si="7"/>
        <v>1.3660417893967232</v>
      </c>
      <c r="M28" s="140">
        <f>M29+M41+M42+M43</f>
        <v>0</v>
      </c>
      <c r="N28" s="140">
        <f>N29+N41+N42+N43</f>
        <v>839.28897000000018</v>
      </c>
      <c r="O28" s="140">
        <f>O29+O41+O42+O43</f>
        <v>724.70424999999989</v>
      </c>
      <c r="P28" s="140">
        <f>P29+P41+P42+P43</f>
        <v>535.49757999999963</v>
      </c>
      <c r="Q28" s="140">
        <f>Q29+Q41+Q42+Q43</f>
        <v>2112.4164900000001</v>
      </c>
      <c r="R28" s="140">
        <v>2191.0680600000005</v>
      </c>
      <c r="S28" s="140">
        <f t="shared" si="17"/>
        <v>3244.1997200000005</v>
      </c>
      <c r="T28" s="142">
        <f t="shared" si="8"/>
        <v>-2561.8389999999999</v>
      </c>
      <c r="U28" s="144">
        <f t="shared" si="9"/>
        <v>0.86675793042800298</v>
      </c>
      <c r="V28" s="145">
        <f>E28-G28</f>
        <v>1469.6999999999989</v>
      </c>
      <c r="W28" s="140">
        <f t="shared" ref="W28:Y28" si="93">W29+W41+W42+W43</f>
        <v>9557.6731199999995</v>
      </c>
      <c r="X28" s="146">
        <f t="shared" si="93"/>
        <v>9557.6731199999995</v>
      </c>
      <c r="Y28" s="146">
        <f t="shared" si="93"/>
        <v>1612.8</v>
      </c>
      <c r="Z28" s="140">
        <f>Z29+Z41+Z42+Z43</f>
        <v>1860.3</v>
      </c>
      <c r="AA28" s="140" t="e">
        <f>G28+#REF!</f>
        <v>#REF!</v>
      </c>
      <c r="AB28" s="147" t="e">
        <f>IF(OR(E28="",E28=0),"",(G28+#REF!)/E28)</f>
        <v>#REF!</v>
      </c>
      <c r="AC28" s="140">
        <f t="shared" si="11"/>
        <v>11173.4</v>
      </c>
      <c r="AD28" s="140">
        <f t="shared" si="12"/>
        <v>-143.10000000000036</v>
      </c>
      <c r="AE28" s="146">
        <f t="shared" ref="AE28" si="94">AE29+AE41+AE42+AE43</f>
        <v>1</v>
      </c>
      <c r="AF28" s="146">
        <f t="shared" si="14"/>
        <v>11029.3</v>
      </c>
      <c r="AG28" s="146">
        <f t="shared" ref="AG28" si="95">AG29+AG41+AG42+AG43</f>
        <v>11029.3</v>
      </c>
      <c r="AH28" s="146">
        <f t="shared" si="16"/>
        <v>-144.10000000000036</v>
      </c>
      <c r="AI28" s="141"/>
    </row>
    <row r="29" spans="1:35" s="14" customFormat="1" ht="18.75" thickTop="1">
      <c r="A29" s="14" t="str">
        <f t="shared" si="6"/>
        <v>a</v>
      </c>
      <c r="B29" s="21" t="s">
        <v>27</v>
      </c>
      <c r="C29" s="22" t="s">
        <v>28</v>
      </c>
      <c r="D29" s="23">
        <f>SUM(D30:D40)</f>
        <v>8850</v>
      </c>
      <c r="E29" s="24">
        <f>SUM(E30:E40)</f>
        <v>10510.6</v>
      </c>
      <c r="F29" s="24">
        <f>SUM(F30:F40)</f>
        <v>6968.2780000000002</v>
      </c>
      <c r="G29" s="24">
        <f>G30+G34+G36+G37+G38+G39+G40</f>
        <v>9532.9000000000015</v>
      </c>
      <c r="H29" s="24">
        <f>H30+H34+H36+H37+H38+H39+H40</f>
        <v>6292.8230599999997</v>
      </c>
      <c r="I29" s="25">
        <f>I30+I34+I36+I37+I38+I39+I40</f>
        <v>5806.8924500000003</v>
      </c>
      <c r="J29" s="26">
        <f>J30+J34+J36+J37+J38+J39+J40</f>
        <v>3622.9223900000002</v>
      </c>
      <c r="K29" s="26">
        <f>K30+K34+K36+K37+K38+K39+K40</f>
        <v>3087.4248100000004</v>
      </c>
      <c r="L29" s="27">
        <f t="shared" si="7"/>
        <v>1.3680424345871391</v>
      </c>
      <c r="M29" s="23">
        <f>SUM(M30:M40)</f>
        <v>0</v>
      </c>
      <c r="N29" s="23">
        <f>SUM(N30:N40)</f>
        <v>839.28897000000018</v>
      </c>
      <c r="O29" s="23">
        <f>O30+O34+O36+O37+O38+O39+O40</f>
        <v>724.70424999999989</v>
      </c>
      <c r="P29" s="23">
        <f>P30+P34+P38+P39+P40</f>
        <v>535.49757999999963</v>
      </c>
      <c r="Q29" s="23">
        <f>Q30+Q34+Q38+Q39+Q40</f>
        <v>2106.5564899999999</v>
      </c>
      <c r="R29" s="23">
        <v>2183.9700600000001</v>
      </c>
      <c r="S29" s="23">
        <f t="shared" si="17"/>
        <v>3240.0769400000017</v>
      </c>
      <c r="T29" s="25">
        <f t="shared" si="8"/>
        <v>-2564.6220000000012</v>
      </c>
      <c r="U29" s="27">
        <f t="shared" si="9"/>
        <v>0.90697962057351633</v>
      </c>
      <c r="V29" s="130">
        <f t="shared" ref="V29:V92" si="96">E29-G29</f>
        <v>977.69999999999891</v>
      </c>
      <c r="W29" s="23">
        <f t="shared" ref="W29:Y29" si="97">W30+W34+W36+W37+W38+W39+W40</f>
        <v>9529.8968999999997</v>
      </c>
      <c r="X29" s="89">
        <f t="shared" si="97"/>
        <v>9529.8968999999997</v>
      </c>
      <c r="Y29" s="89">
        <f t="shared" si="97"/>
        <v>1128.5999999999999</v>
      </c>
      <c r="Z29" s="23">
        <f>Z30+Z34+Z36+Z37+Z38+Z39+Z40</f>
        <v>1855.3</v>
      </c>
      <c r="AA29" s="23" t="e">
        <f>G29+#REF!</f>
        <v>#REF!</v>
      </c>
      <c r="AB29" s="90" t="e">
        <f>IF(OR(E29="",E29=0),"",(G29+#REF!)/E29)</f>
        <v>#REF!</v>
      </c>
      <c r="AC29" s="23">
        <f t="shared" si="11"/>
        <v>10661.500000000002</v>
      </c>
      <c r="AD29" s="23">
        <f t="shared" si="12"/>
        <v>-150.90000000000146</v>
      </c>
      <c r="AE29" s="89">
        <f>SUM(AE30:AE40)</f>
        <v>0</v>
      </c>
      <c r="AF29" s="89">
        <f t="shared" si="14"/>
        <v>10510.6</v>
      </c>
      <c r="AG29" s="89">
        <f>SUM(AG30:AG40)</f>
        <v>10510.6</v>
      </c>
      <c r="AH29" s="89">
        <f t="shared" si="16"/>
        <v>-150.90000000000146</v>
      </c>
      <c r="AI29" s="24"/>
    </row>
    <row r="30" spans="1:35" s="14" customFormat="1" ht="18">
      <c r="A30" s="14" t="str">
        <f t="shared" si="6"/>
        <v>a</v>
      </c>
      <c r="B30" s="28" t="s">
        <v>27</v>
      </c>
      <c r="C30" s="54" t="s">
        <v>50</v>
      </c>
      <c r="D30" s="30">
        <v>4060</v>
      </c>
      <c r="E30" s="31">
        <v>4036</v>
      </c>
      <c r="F30" s="31">
        <v>3020.7</v>
      </c>
      <c r="G30" s="31">
        <f>SUM(G31:G33)</f>
        <v>3557.7</v>
      </c>
      <c r="H30" s="31">
        <v>2694.05863</v>
      </c>
      <c r="I30" s="32">
        <f>SUM(I31:I33)</f>
        <v>2367.1959699999998</v>
      </c>
      <c r="J30" s="33">
        <f>SUM(J31:J33)</f>
        <v>2051.8779</v>
      </c>
      <c r="K30" s="33">
        <f>SUM(K31:K33)</f>
        <v>1739.5983100000003</v>
      </c>
      <c r="L30" s="34">
        <f t="shared" si="7"/>
        <v>1.17777336378985</v>
      </c>
      <c r="M30" s="30">
        <v>0</v>
      </c>
      <c r="N30" s="30">
        <v>431.7694800000001</v>
      </c>
      <c r="O30" s="30">
        <f>SUM(O31:O33)</f>
        <v>328.98773999999997</v>
      </c>
      <c r="P30" s="30">
        <f>P31+P32+P33</f>
        <v>312.27958999999976</v>
      </c>
      <c r="Q30" s="30">
        <f>Q31+Q32+Q33</f>
        <v>324.41999999999996</v>
      </c>
      <c r="R30" s="30">
        <v>315.31806999999981</v>
      </c>
      <c r="S30" s="30">
        <f t="shared" si="17"/>
        <v>863.64136999999982</v>
      </c>
      <c r="T30" s="32">
        <f t="shared" si="8"/>
        <v>-537</v>
      </c>
      <c r="U30" s="34">
        <f t="shared" si="9"/>
        <v>0.88149157581764115</v>
      </c>
      <c r="V30" s="131">
        <f t="shared" si="96"/>
        <v>478.30000000000018</v>
      </c>
      <c r="W30" s="30">
        <f t="shared" ref="W30:Y30" si="98">SUM(W31:W33)</f>
        <v>3557.7994699999999</v>
      </c>
      <c r="X30" s="91">
        <f t="shared" si="98"/>
        <v>3557.7994699999999</v>
      </c>
      <c r="Y30" s="91">
        <f t="shared" si="98"/>
        <v>624.09999999999991</v>
      </c>
      <c r="Z30" s="30">
        <v>1015.3</v>
      </c>
      <c r="AA30" s="30" t="e">
        <f>G30+#REF!</f>
        <v>#REF!</v>
      </c>
      <c r="AB30" s="92" t="e">
        <f>IF(OR(E30="",E30=0),"",(G30+#REF!)/E30)</f>
        <v>#REF!</v>
      </c>
      <c r="AC30" s="30">
        <f t="shared" si="11"/>
        <v>4181.7999999999993</v>
      </c>
      <c r="AD30" s="30">
        <f t="shared" si="12"/>
        <v>-145.79999999999927</v>
      </c>
      <c r="AE30" s="91">
        <v>0</v>
      </c>
      <c r="AF30" s="91">
        <f t="shared" si="14"/>
        <v>4036</v>
      </c>
      <c r="AG30" s="91">
        <v>4036</v>
      </c>
      <c r="AH30" s="91">
        <f t="shared" si="16"/>
        <v>-145.79999999999927</v>
      </c>
      <c r="AI30" s="31"/>
    </row>
    <row r="31" spans="1:35" s="14" customFormat="1" ht="18">
      <c r="A31" s="14" t="str">
        <f t="shared" si="6"/>
        <v>a</v>
      </c>
      <c r="B31" s="28"/>
      <c r="C31" s="55" t="s">
        <v>51</v>
      </c>
      <c r="D31" s="30"/>
      <c r="E31" s="31"/>
      <c r="F31" s="31"/>
      <c r="G31" s="31">
        <v>2488.4</v>
      </c>
      <c r="H31" s="31"/>
      <c r="I31" s="32">
        <v>1588.52097</v>
      </c>
      <c r="J31" s="33">
        <v>1355.5528999999999</v>
      </c>
      <c r="K31" s="33">
        <v>1129.8283100000001</v>
      </c>
      <c r="L31" s="34" t="str">
        <f t="shared" si="7"/>
        <v/>
      </c>
      <c r="M31" s="30"/>
      <c r="N31" s="30"/>
      <c r="O31" s="30">
        <v>228.53774000000001</v>
      </c>
      <c r="P31" s="30">
        <v>225.72458999999981</v>
      </c>
      <c r="Q31" s="30">
        <v>230</v>
      </c>
      <c r="R31" s="30">
        <v>232.96807000000013</v>
      </c>
      <c r="S31" s="30">
        <f t="shared" si="17"/>
        <v>2488.4</v>
      </c>
      <c r="T31" s="32" t="str">
        <f t="shared" si="8"/>
        <v/>
      </c>
      <c r="U31" s="34" t="str">
        <f t="shared" si="9"/>
        <v/>
      </c>
      <c r="V31" s="131">
        <f t="shared" si="96"/>
        <v>-2488.4</v>
      </c>
      <c r="W31" s="30">
        <v>2488.44947</v>
      </c>
      <c r="X31" s="91">
        <v>2488.44947</v>
      </c>
      <c r="Y31" s="91">
        <v>227</v>
      </c>
      <c r="Z31" s="30"/>
      <c r="AA31" s="30" t="e">
        <f>G31+#REF!</f>
        <v>#REF!</v>
      </c>
      <c r="AB31" s="92" t="str">
        <f>IF(OR(E31="",E31=0),"",(G31+#REF!)/E31)</f>
        <v/>
      </c>
      <c r="AC31" s="30">
        <f t="shared" si="11"/>
        <v>2715.4</v>
      </c>
      <c r="AD31" s="30"/>
      <c r="AE31" s="91">
        <v>0</v>
      </c>
      <c r="AF31" s="91">
        <f t="shared" si="14"/>
        <v>0</v>
      </c>
      <c r="AG31" s="91">
        <v>0</v>
      </c>
      <c r="AH31" s="91">
        <f t="shared" si="16"/>
        <v>-2715.4</v>
      </c>
      <c r="AI31" s="31"/>
    </row>
    <row r="32" spans="1:35" s="14" customFormat="1" ht="18">
      <c r="A32" s="14" t="str">
        <f t="shared" si="6"/>
        <v>a</v>
      </c>
      <c r="B32" s="28"/>
      <c r="C32" s="55" t="s">
        <v>52</v>
      </c>
      <c r="D32" s="30"/>
      <c r="E32" s="31"/>
      <c r="F32" s="31"/>
      <c r="G32" s="31">
        <v>204.5</v>
      </c>
      <c r="H32" s="31"/>
      <c r="I32" s="32">
        <v>169.99</v>
      </c>
      <c r="J32" s="33">
        <v>169.29</v>
      </c>
      <c r="K32" s="33">
        <v>165.87</v>
      </c>
      <c r="L32" s="34" t="str">
        <f t="shared" si="7"/>
        <v/>
      </c>
      <c r="M32" s="30"/>
      <c r="N32" s="30"/>
      <c r="O32" s="30">
        <v>9.9000000000000057</v>
      </c>
      <c r="P32" s="30">
        <v>3.4199999999999875</v>
      </c>
      <c r="Q32" s="30">
        <v>3.42</v>
      </c>
      <c r="R32" s="30">
        <v>0.70000000000001705</v>
      </c>
      <c r="S32" s="30">
        <f t="shared" si="17"/>
        <v>204.5</v>
      </c>
      <c r="T32" s="32" t="str">
        <f t="shared" si="8"/>
        <v/>
      </c>
      <c r="U32" s="34" t="str">
        <f t="shared" si="9"/>
        <v/>
      </c>
      <c r="V32" s="131">
        <f t="shared" si="96"/>
        <v>-204.5</v>
      </c>
      <c r="W32" s="30">
        <v>204.55</v>
      </c>
      <c r="X32" s="91">
        <v>204.55</v>
      </c>
      <c r="Y32" s="91">
        <v>230.4</v>
      </c>
      <c r="Z32" s="30"/>
      <c r="AA32" s="30" t="e">
        <f>G32+#REF!</f>
        <v>#REF!</v>
      </c>
      <c r="AB32" s="92" t="str">
        <f>IF(OR(E32="",E32=0),"",(G32+#REF!)/E32)</f>
        <v/>
      </c>
      <c r="AC32" s="30">
        <f t="shared" si="11"/>
        <v>434.9</v>
      </c>
      <c r="AD32" s="30"/>
      <c r="AE32" s="91">
        <v>0</v>
      </c>
      <c r="AF32" s="91">
        <f t="shared" si="14"/>
        <v>0</v>
      </c>
      <c r="AG32" s="91">
        <v>0</v>
      </c>
      <c r="AH32" s="91">
        <f t="shared" si="16"/>
        <v>-434.9</v>
      </c>
      <c r="AI32" s="31"/>
    </row>
    <row r="33" spans="1:35" s="14" customFormat="1" ht="18">
      <c r="A33" s="14" t="str">
        <f t="shared" si="6"/>
        <v>a</v>
      </c>
      <c r="B33" s="28"/>
      <c r="C33" s="55" t="s">
        <v>53</v>
      </c>
      <c r="D33" s="30"/>
      <c r="E33" s="31"/>
      <c r="F33" s="31"/>
      <c r="G33" s="31">
        <v>864.8</v>
      </c>
      <c r="H33" s="31"/>
      <c r="I33" s="32">
        <v>608.68499999999995</v>
      </c>
      <c r="J33" s="33">
        <v>527.03499999999997</v>
      </c>
      <c r="K33" s="33">
        <v>443.9</v>
      </c>
      <c r="L33" s="34" t="str">
        <f t="shared" si="7"/>
        <v/>
      </c>
      <c r="M33" s="30"/>
      <c r="N33" s="30"/>
      <c r="O33" s="30">
        <v>90.549999999999955</v>
      </c>
      <c r="P33" s="30">
        <v>83.134999999999991</v>
      </c>
      <c r="Q33" s="30">
        <v>91</v>
      </c>
      <c r="R33" s="30">
        <v>81.649999999999977</v>
      </c>
      <c r="S33" s="30">
        <f t="shared" si="17"/>
        <v>864.8</v>
      </c>
      <c r="T33" s="32" t="str">
        <f t="shared" si="8"/>
        <v/>
      </c>
      <c r="U33" s="34" t="str">
        <f t="shared" si="9"/>
        <v/>
      </c>
      <c r="V33" s="131">
        <f t="shared" si="96"/>
        <v>-864.8</v>
      </c>
      <c r="W33" s="30">
        <v>864.8</v>
      </c>
      <c r="X33" s="91">
        <v>864.8</v>
      </c>
      <c r="Y33" s="91">
        <v>166.7</v>
      </c>
      <c r="Z33" s="30"/>
      <c r="AA33" s="30" t="e">
        <f>G33+#REF!</f>
        <v>#REF!</v>
      </c>
      <c r="AB33" s="92" t="str">
        <f>IF(OR(E33="",E33=0),"",(G33+#REF!)/E33)</f>
        <v/>
      </c>
      <c r="AC33" s="30">
        <f t="shared" si="11"/>
        <v>1031.5</v>
      </c>
      <c r="AD33" s="30"/>
      <c r="AE33" s="91">
        <v>0</v>
      </c>
      <c r="AF33" s="91">
        <f t="shared" si="14"/>
        <v>0</v>
      </c>
      <c r="AG33" s="91">
        <v>0</v>
      </c>
      <c r="AH33" s="91">
        <f t="shared" si="16"/>
        <v>-1031.5</v>
      </c>
      <c r="AI33" s="31"/>
    </row>
    <row r="34" spans="1:35" s="14" customFormat="1" ht="18">
      <c r="A34" s="14" t="str">
        <f t="shared" si="6"/>
        <v>a</v>
      </c>
      <c r="B34" s="28" t="s">
        <v>27</v>
      </c>
      <c r="C34" s="54" t="s">
        <v>54</v>
      </c>
      <c r="D34" s="30">
        <v>3000</v>
      </c>
      <c r="E34" s="31">
        <v>2961.6</v>
      </c>
      <c r="F34" s="31">
        <v>2134.078</v>
      </c>
      <c r="G34" s="31">
        <v>2471.8000000000002</v>
      </c>
      <c r="H34" s="31">
        <v>1798.7675099999999</v>
      </c>
      <c r="I34" s="32">
        <v>1645.6327900000001</v>
      </c>
      <c r="J34" s="33">
        <v>1348.4816499999999</v>
      </c>
      <c r="K34" s="33">
        <v>1141.24945</v>
      </c>
      <c r="L34" s="34">
        <f t="shared" si="7"/>
        <v>1.1582519476795132</v>
      </c>
      <c r="M34" s="30">
        <v>0</v>
      </c>
      <c r="N34" s="30">
        <v>388.49205000000006</v>
      </c>
      <c r="O34" s="30">
        <v>250.62433999999999</v>
      </c>
      <c r="P34" s="30">
        <v>207.23219999999992</v>
      </c>
      <c r="Q34" s="30">
        <v>209.93648999999999</v>
      </c>
      <c r="R34" s="30">
        <v>297.15114000000017</v>
      </c>
      <c r="S34" s="30">
        <f t="shared" si="17"/>
        <v>673.03249000000028</v>
      </c>
      <c r="T34" s="32">
        <f t="shared" si="8"/>
        <v>-337.72200000000021</v>
      </c>
      <c r="U34" s="34">
        <f t="shared" si="9"/>
        <v>0.83461642355483534</v>
      </c>
      <c r="V34" s="131">
        <f t="shared" si="96"/>
        <v>489.79999999999973</v>
      </c>
      <c r="W34" s="30">
        <v>2471.8019899999999</v>
      </c>
      <c r="X34" s="91">
        <v>2471.8019899999999</v>
      </c>
      <c r="Y34" s="91">
        <v>498.2</v>
      </c>
      <c r="Z34" s="30">
        <v>817</v>
      </c>
      <c r="AA34" s="30" t="e">
        <f>G34+#REF!</f>
        <v>#REF!</v>
      </c>
      <c r="AB34" s="92" t="e">
        <f>IF(OR(E34="",E34=0),"",(G34+#REF!)/E34)</f>
        <v>#REF!</v>
      </c>
      <c r="AC34" s="30">
        <f t="shared" si="11"/>
        <v>2970</v>
      </c>
      <c r="AD34" s="30">
        <f t="shared" si="12"/>
        <v>-8.4000000000000909</v>
      </c>
      <c r="AE34" s="91">
        <v>0</v>
      </c>
      <c r="AF34" s="91">
        <f t="shared" si="14"/>
        <v>2961.6</v>
      </c>
      <c r="AG34" s="91">
        <v>2961.6</v>
      </c>
      <c r="AH34" s="91">
        <f t="shared" si="16"/>
        <v>-8.4000000000000909</v>
      </c>
      <c r="AI34" s="31"/>
    </row>
    <row r="35" spans="1:35" s="14" customFormat="1" ht="36">
      <c r="A35" s="14" t="str">
        <f t="shared" si="6"/>
        <v>a</v>
      </c>
      <c r="B35" s="28"/>
      <c r="C35" s="55" t="s">
        <v>55</v>
      </c>
      <c r="D35" s="30"/>
      <c r="E35" s="31"/>
      <c r="F35" s="31"/>
      <c r="G35" s="31">
        <v>965.3</v>
      </c>
      <c r="H35" s="31"/>
      <c r="I35" s="32">
        <v>625.63998000000004</v>
      </c>
      <c r="J35" s="33">
        <v>546.38614000000007</v>
      </c>
      <c r="K35" s="33">
        <v>468.60977000000003</v>
      </c>
      <c r="L35" s="34" t="str">
        <f t="shared" si="7"/>
        <v/>
      </c>
      <c r="M35" s="30"/>
      <c r="N35" s="30"/>
      <c r="O35" s="30">
        <v>80.167360000000031</v>
      </c>
      <c r="P35" s="30">
        <v>77.776370000000043</v>
      </c>
      <c r="Q35" s="30">
        <v>82</v>
      </c>
      <c r="R35" s="30">
        <v>79.253839999999968</v>
      </c>
      <c r="S35" s="30">
        <f t="shared" si="17"/>
        <v>965.3</v>
      </c>
      <c r="T35" s="32" t="str">
        <f t="shared" si="8"/>
        <v/>
      </c>
      <c r="U35" s="34" t="str">
        <f t="shared" si="9"/>
        <v/>
      </c>
      <c r="V35" s="131">
        <f t="shared" si="96"/>
        <v>-965.3</v>
      </c>
      <c r="W35" s="30">
        <v>965.32</v>
      </c>
      <c r="X35" s="91">
        <v>965.32</v>
      </c>
      <c r="Y35" s="91">
        <v>174.4</v>
      </c>
      <c r="Z35" s="30"/>
      <c r="AA35" s="30" t="e">
        <f>G35+#REF!</f>
        <v>#REF!</v>
      </c>
      <c r="AB35" s="92" t="str">
        <f>IF(OR(E35="",E35=0),"",(G35+#REF!)/E35)</f>
        <v/>
      </c>
      <c r="AC35" s="30">
        <f t="shared" si="11"/>
        <v>1139.7</v>
      </c>
      <c r="AD35" s="30">
        <f t="shared" si="12"/>
        <v>-1139.7</v>
      </c>
      <c r="AE35" s="91">
        <v>0</v>
      </c>
      <c r="AF35" s="91">
        <f t="shared" si="14"/>
        <v>0</v>
      </c>
      <c r="AG35" s="91">
        <v>0</v>
      </c>
      <c r="AH35" s="91">
        <f t="shared" si="16"/>
        <v>-1139.7</v>
      </c>
      <c r="AI35" s="31"/>
    </row>
    <row r="36" spans="1:35" s="14" customFormat="1" ht="18" customHeight="1">
      <c r="A36" s="14" t="str">
        <f t="shared" si="6"/>
        <v>b</v>
      </c>
      <c r="B36" s="28" t="s">
        <v>27</v>
      </c>
      <c r="C36" s="54" t="s">
        <v>56</v>
      </c>
      <c r="D36" s="35">
        <v>0</v>
      </c>
      <c r="E36" s="31"/>
      <c r="F36" s="31">
        <v>0</v>
      </c>
      <c r="G36" s="36"/>
      <c r="H36" s="36">
        <v>0</v>
      </c>
      <c r="I36" s="37">
        <v>0</v>
      </c>
      <c r="J36" s="38">
        <v>0</v>
      </c>
      <c r="K36" s="38">
        <v>0</v>
      </c>
      <c r="L36" s="39" t="str">
        <f t="shared" si="7"/>
        <v/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f t="shared" si="17"/>
        <v>0</v>
      </c>
      <c r="T36" s="37">
        <f t="shared" si="8"/>
        <v>0</v>
      </c>
      <c r="U36" s="39" t="str">
        <f t="shared" si="9"/>
        <v/>
      </c>
      <c r="V36" s="132">
        <f t="shared" si="96"/>
        <v>0</v>
      </c>
      <c r="W36" s="35"/>
      <c r="X36" s="93"/>
      <c r="Y36" s="93"/>
      <c r="Z36" s="35">
        <v>0</v>
      </c>
      <c r="AA36" s="35" t="e">
        <f>G36+#REF!</f>
        <v>#REF!</v>
      </c>
      <c r="AB36" s="94" t="str">
        <f>IF(OR(E36="",E36=0),"",(G36+#REF!)/E36)</f>
        <v/>
      </c>
      <c r="AC36" s="35">
        <f t="shared" si="11"/>
        <v>0</v>
      </c>
      <c r="AD36" s="35">
        <f t="shared" si="12"/>
        <v>0</v>
      </c>
      <c r="AE36" s="93">
        <v>0</v>
      </c>
      <c r="AF36" s="93">
        <f t="shared" si="14"/>
        <v>0</v>
      </c>
      <c r="AG36" s="93">
        <v>0</v>
      </c>
      <c r="AH36" s="93">
        <f t="shared" si="16"/>
        <v>0</v>
      </c>
      <c r="AI36" s="31"/>
    </row>
    <row r="37" spans="1:35" s="14" customFormat="1" ht="18" customHeight="1">
      <c r="A37" s="14" t="str">
        <f t="shared" si="6"/>
        <v>b</v>
      </c>
      <c r="B37" s="28" t="s">
        <v>27</v>
      </c>
      <c r="C37" s="54" t="s">
        <v>57</v>
      </c>
      <c r="D37" s="35">
        <v>0</v>
      </c>
      <c r="E37" s="31"/>
      <c r="F37" s="31">
        <v>0</v>
      </c>
      <c r="G37" s="36"/>
      <c r="H37" s="36">
        <v>0</v>
      </c>
      <c r="I37" s="37">
        <v>0</v>
      </c>
      <c r="J37" s="38">
        <v>0</v>
      </c>
      <c r="K37" s="38">
        <v>0</v>
      </c>
      <c r="L37" s="39" t="str">
        <f t="shared" si="7"/>
        <v/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f t="shared" si="17"/>
        <v>0</v>
      </c>
      <c r="T37" s="37">
        <f t="shared" si="8"/>
        <v>0</v>
      </c>
      <c r="U37" s="39" t="str">
        <f t="shared" si="9"/>
        <v/>
      </c>
      <c r="V37" s="132">
        <f t="shared" si="96"/>
        <v>0</v>
      </c>
      <c r="W37" s="35"/>
      <c r="X37" s="93"/>
      <c r="Y37" s="93"/>
      <c r="Z37" s="35">
        <v>0</v>
      </c>
      <c r="AA37" s="35" t="e">
        <f>G37+#REF!</f>
        <v>#REF!</v>
      </c>
      <c r="AB37" s="94" t="str">
        <f>IF(OR(E37="",E37=0),"",(G37+#REF!)/E37)</f>
        <v/>
      </c>
      <c r="AC37" s="35">
        <f t="shared" si="11"/>
        <v>0</v>
      </c>
      <c r="AD37" s="35">
        <f t="shared" si="12"/>
        <v>0</v>
      </c>
      <c r="AE37" s="93"/>
      <c r="AF37" s="93">
        <f t="shared" si="14"/>
        <v>0</v>
      </c>
      <c r="AG37" s="93">
        <v>0</v>
      </c>
      <c r="AH37" s="93">
        <f t="shared" si="16"/>
        <v>0</v>
      </c>
      <c r="AI37" s="31"/>
    </row>
    <row r="38" spans="1:35" s="14" customFormat="1" ht="18">
      <c r="A38" s="14" t="str">
        <f t="shared" si="6"/>
        <v>a</v>
      </c>
      <c r="B38" s="28" t="s">
        <v>27</v>
      </c>
      <c r="C38" s="54" t="s">
        <v>58</v>
      </c>
      <c r="D38" s="30">
        <v>1700</v>
      </c>
      <c r="E38" s="31">
        <v>3380</v>
      </c>
      <c r="F38" s="31">
        <v>1700</v>
      </c>
      <c r="G38" s="31">
        <v>3376.1</v>
      </c>
      <c r="H38" s="31">
        <v>1698.9616799999999</v>
      </c>
      <c r="I38" s="32">
        <v>1698.9616799999999</v>
      </c>
      <c r="J38" s="33">
        <v>140</v>
      </c>
      <c r="K38" s="33">
        <v>140</v>
      </c>
      <c r="L38" s="34">
        <f t="shared" si="7"/>
        <v>1.9859411764705881</v>
      </c>
      <c r="M38" s="30">
        <v>0</v>
      </c>
      <c r="N38" s="30">
        <v>0</v>
      </c>
      <c r="O38" s="30">
        <v>140</v>
      </c>
      <c r="P38" s="30">
        <v>0</v>
      </c>
      <c r="Q38" s="30">
        <v>1560</v>
      </c>
      <c r="R38" s="30">
        <v>1558.9616799999999</v>
      </c>
      <c r="S38" s="30">
        <f t="shared" si="17"/>
        <v>1677.13832</v>
      </c>
      <c r="T38" s="32">
        <f t="shared" si="8"/>
        <v>-1676.1</v>
      </c>
      <c r="U38" s="34">
        <f t="shared" si="9"/>
        <v>0.99884615384615383</v>
      </c>
      <c r="V38" s="131">
        <f t="shared" si="96"/>
        <v>3.9000000000000909</v>
      </c>
      <c r="W38" s="30">
        <v>3376.0918799999999</v>
      </c>
      <c r="X38" s="91">
        <v>3376.0918799999999</v>
      </c>
      <c r="Y38" s="91"/>
      <c r="Z38" s="30">
        <v>0</v>
      </c>
      <c r="AA38" s="30" t="e">
        <f>G38+#REF!</f>
        <v>#REF!</v>
      </c>
      <c r="AB38" s="92" t="e">
        <f>IF(OR(E38="",E38=0),"",(G38+#REF!)/E38)</f>
        <v>#REF!</v>
      </c>
      <c r="AC38" s="30">
        <f t="shared" si="11"/>
        <v>3376.1</v>
      </c>
      <c r="AD38" s="30">
        <f t="shared" si="12"/>
        <v>3.9000000000000909</v>
      </c>
      <c r="AE38" s="91">
        <v>0</v>
      </c>
      <c r="AF38" s="91">
        <f t="shared" si="14"/>
        <v>3380</v>
      </c>
      <c r="AG38" s="91">
        <v>3380</v>
      </c>
      <c r="AH38" s="91">
        <f t="shared" si="16"/>
        <v>3.9000000000000909</v>
      </c>
      <c r="AI38" s="31"/>
    </row>
    <row r="39" spans="1:35" s="14" customFormat="1" ht="18">
      <c r="A39" s="14" t="str">
        <f t="shared" si="6"/>
        <v>a</v>
      </c>
      <c r="B39" s="28" t="s">
        <v>27</v>
      </c>
      <c r="C39" s="54" t="s">
        <v>59</v>
      </c>
      <c r="D39" s="30">
        <v>70</v>
      </c>
      <c r="E39" s="31">
        <v>107</v>
      </c>
      <c r="F39" s="31">
        <v>94</v>
      </c>
      <c r="G39" s="31">
        <v>104.7</v>
      </c>
      <c r="H39" s="31">
        <v>84.888080000000002</v>
      </c>
      <c r="I39" s="32">
        <v>81.118729999999999</v>
      </c>
      <c r="J39" s="33">
        <v>70.743440000000007</v>
      </c>
      <c r="K39" s="33">
        <v>56.921529999999997</v>
      </c>
      <c r="L39" s="34">
        <f t="shared" si="7"/>
        <v>1.1138297872340426</v>
      </c>
      <c r="M39" s="30">
        <v>0</v>
      </c>
      <c r="N39" s="30">
        <v>18.027439999999995</v>
      </c>
      <c r="O39" s="30">
        <v>2.928289999999997</v>
      </c>
      <c r="P39" s="30">
        <v>13.82191000000001</v>
      </c>
      <c r="Q39" s="30">
        <v>10</v>
      </c>
      <c r="R39" s="30">
        <v>10.375289999999993</v>
      </c>
      <c r="S39" s="30">
        <f t="shared" si="17"/>
        <v>19.811920000000001</v>
      </c>
      <c r="T39" s="32">
        <f t="shared" si="8"/>
        <v>-10.700000000000003</v>
      </c>
      <c r="U39" s="34">
        <f t="shared" si="9"/>
        <v>0.97850467289719634</v>
      </c>
      <c r="V39" s="131">
        <f t="shared" si="96"/>
        <v>2.2999999999999972</v>
      </c>
      <c r="W39" s="30">
        <v>104.72864</v>
      </c>
      <c r="X39" s="91">
        <v>104.72864</v>
      </c>
      <c r="Y39" s="91">
        <v>3</v>
      </c>
      <c r="Z39" s="30">
        <v>18</v>
      </c>
      <c r="AA39" s="30" t="e">
        <f>G39+#REF!</f>
        <v>#REF!</v>
      </c>
      <c r="AB39" s="92" t="e">
        <f>IF(OR(E39="",E39=0),"",(G39+#REF!)/E39)</f>
        <v>#REF!</v>
      </c>
      <c r="AC39" s="30">
        <f t="shared" si="11"/>
        <v>107.7</v>
      </c>
      <c r="AD39" s="30">
        <f t="shared" si="12"/>
        <v>-0.70000000000000284</v>
      </c>
      <c r="AE39" s="91">
        <v>0</v>
      </c>
      <c r="AF39" s="91">
        <f t="shared" si="14"/>
        <v>107</v>
      </c>
      <c r="AG39" s="91">
        <v>107</v>
      </c>
      <c r="AH39" s="91">
        <f t="shared" si="16"/>
        <v>-0.70000000000000284</v>
      </c>
      <c r="AI39" s="31"/>
    </row>
    <row r="40" spans="1:35" s="14" customFormat="1" ht="18">
      <c r="A40" s="14" t="str">
        <f t="shared" si="6"/>
        <v>a</v>
      </c>
      <c r="B40" s="28" t="s">
        <v>27</v>
      </c>
      <c r="C40" s="54" t="s">
        <v>60</v>
      </c>
      <c r="D40" s="30">
        <v>20</v>
      </c>
      <c r="E40" s="31">
        <v>26</v>
      </c>
      <c r="F40" s="31">
        <v>19.5</v>
      </c>
      <c r="G40" s="31">
        <v>22.6</v>
      </c>
      <c r="H40" s="31">
        <v>16.14716</v>
      </c>
      <c r="I40" s="32">
        <v>13.983280000000001</v>
      </c>
      <c r="J40" s="33">
        <v>11.8194</v>
      </c>
      <c r="K40" s="33">
        <v>9.655520000000001</v>
      </c>
      <c r="L40" s="34">
        <f t="shared" si="7"/>
        <v>1.1589743589743591</v>
      </c>
      <c r="M40" s="30">
        <v>0</v>
      </c>
      <c r="N40" s="30">
        <v>1</v>
      </c>
      <c r="O40" s="30">
        <v>2.1638800000000007</v>
      </c>
      <c r="P40" s="30">
        <v>2.1638799999999989</v>
      </c>
      <c r="Q40" s="30">
        <v>2.2000000000000002</v>
      </c>
      <c r="R40" s="30">
        <v>2.1638800000000007</v>
      </c>
      <c r="S40" s="30">
        <f t="shared" si="17"/>
        <v>6.4528400000000019</v>
      </c>
      <c r="T40" s="32">
        <f t="shared" si="8"/>
        <v>-3.1000000000000014</v>
      </c>
      <c r="U40" s="34">
        <f t="shared" si="9"/>
        <v>0.86923076923076925</v>
      </c>
      <c r="V40" s="131">
        <f t="shared" si="96"/>
        <v>3.3999999999999986</v>
      </c>
      <c r="W40" s="30">
        <v>19.474919999999997</v>
      </c>
      <c r="X40" s="91">
        <v>19.474919999999997</v>
      </c>
      <c r="Y40" s="91">
        <v>3.3</v>
      </c>
      <c r="Z40" s="30">
        <v>5</v>
      </c>
      <c r="AA40" s="30" t="e">
        <f>G40+#REF!</f>
        <v>#REF!</v>
      </c>
      <c r="AB40" s="92" t="e">
        <f>IF(OR(E40="",E40=0),"",(G40+#REF!)/E40)</f>
        <v>#REF!</v>
      </c>
      <c r="AC40" s="30">
        <f t="shared" si="11"/>
        <v>25.900000000000002</v>
      </c>
      <c r="AD40" s="30">
        <f t="shared" si="12"/>
        <v>9.9999999999997868E-2</v>
      </c>
      <c r="AE40" s="91">
        <v>0</v>
      </c>
      <c r="AF40" s="91">
        <f t="shared" si="14"/>
        <v>26</v>
      </c>
      <c r="AG40" s="91">
        <v>26</v>
      </c>
      <c r="AH40" s="91">
        <f t="shared" si="16"/>
        <v>9.9999999999997868E-2</v>
      </c>
      <c r="AI40" s="31"/>
    </row>
    <row r="41" spans="1:35" s="14" customFormat="1" ht="36">
      <c r="A41" s="14" t="str">
        <f t="shared" si="6"/>
        <v>a</v>
      </c>
      <c r="B41" s="21" t="s">
        <v>27</v>
      </c>
      <c r="C41" s="22" t="s">
        <v>36</v>
      </c>
      <c r="D41" s="23">
        <v>20</v>
      </c>
      <c r="E41" s="24">
        <v>503.8</v>
      </c>
      <c r="F41" s="24">
        <v>14.598000000000001</v>
      </c>
      <c r="G41" s="24">
        <v>11.9</v>
      </c>
      <c r="H41" s="24">
        <v>7.7380000000000004</v>
      </c>
      <c r="I41" s="25">
        <v>7.7380000000000004</v>
      </c>
      <c r="J41" s="26">
        <v>0.64</v>
      </c>
      <c r="K41" s="26">
        <v>0.64</v>
      </c>
      <c r="L41" s="27">
        <f t="shared" si="7"/>
        <v>0.81518016166598162</v>
      </c>
      <c r="M41" s="23">
        <v>0</v>
      </c>
      <c r="N41" s="23">
        <v>0</v>
      </c>
      <c r="O41" s="23">
        <v>0</v>
      </c>
      <c r="P41" s="23">
        <v>0</v>
      </c>
      <c r="Q41" s="23">
        <v>5.86</v>
      </c>
      <c r="R41" s="23">
        <v>7.0980000000000008</v>
      </c>
      <c r="S41" s="23">
        <f t="shared" si="17"/>
        <v>4.1619999999999999</v>
      </c>
      <c r="T41" s="25">
        <f t="shared" si="8"/>
        <v>2.6980000000000004</v>
      </c>
      <c r="U41" s="27">
        <f t="shared" si="9"/>
        <v>2.3620484319174274E-2</v>
      </c>
      <c r="V41" s="130">
        <f t="shared" si="96"/>
        <v>491.90000000000003</v>
      </c>
      <c r="W41" s="23">
        <v>11.936999999999999</v>
      </c>
      <c r="X41" s="89">
        <v>11.936999999999999</v>
      </c>
      <c r="Y41" s="91">
        <v>484.2</v>
      </c>
      <c r="Z41" s="23">
        <v>5</v>
      </c>
      <c r="AA41" s="23" t="e">
        <f>G41+#REF!</f>
        <v>#REF!</v>
      </c>
      <c r="AB41" s="90" t="e">
        <f>IF(OR(E41="",E41=0),"",(G41+#REF!)/E41)</f>
        <v>#REF!</v>
      </c>
      <c r="AC41" s="23">
        <f t="shared" si="11"/>
        <v>496.09999999999997</v>
      </c>
      <c r="AD41" s="23">
        <f t="shared" si="12"/>
        <v>7.7000000000000455</v>
      </c>
      <c r="AE41" s="91">
        <v>1</v>
      </c>
      <c r="AF41" s="91">
        <f t="shared" si="14"/>
        <v>502.8</v>
      </c>
      <c r="AG41" s="91">
        <v>502.8</v>
      </c>
      <c r="AH41" s="91">
        <f t="shared" si="16"/>
        <v>6.7000000000000455</v>
      </c>
      <c r="AI41" s="24"/>
    </row>
    <row r="42" spans="1:35" s="14" customFormat="1" ht="15" customHeight="1">
      <c r="A42" s="14" t="str">
        <f t="shared" si="6"/>
        <v>b</v>
      </c>
      <c r="B42" s="21" t="s">
        <v>27</v>
      </c>
      <c r="C42" s="40" t="s">
        <v>37</v>
      </c>
      <c r="D42" s="41">
        <v>0</v>
      </c>
      <c r="E42" s="42">
        <v>0</v>
      </c>
      <c r="F42" s="42">
        <v>0</v>
      </c>
      <c r="G42" s="42"/>
      <c r="H42" s="42">
        <v>0</v>
      </c>
      <c r="I42" s="43">
        <v>0</v>
      </c>
      <c r="J42" s="44">
        <v>0</v>
      </c>
      <c r="K42" s="44">
        <v>0</v>
      </c>
      <c r="L42" s="45" t="str">
        <f t="shared" si="7"/>
        <v/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f t="shared" si="17"/>
        <v>0</v>
      </c>
      <c r="T42" s="43">
        <f t="shared" si="8"/>
        <v>0</v>
      </c>
      <c r="U42" s="45" t="str">
        <f t="shared" si="9"/>
        <v/>
      </c>
      <c r="V42" s="133">
        <f t="shared" si="96"/>
        <v>0</v>
      </c>
      <c r="W42" s="41"/>
      <c r="X42" s="95"/>
      <c r="Y42" s="95"/>
      <c r="Z42" s="41">
        <v>0</v>
      </c>
      <c r="AA42" s="41" t="e">
        <f>G42+#REF!</f>
        <v>#REF!</v>
      </c>
      <c r="AB42" s="96" t="str">
        <f>IF(OR(E42="",E42=0),"",(G42+#REF!)/E42)</f>
        <v/>
      </c>
      <c r="AC42" s="41">
        <f t="shared" si="11"/>
        <v>0</v>
      </c>
      <c r="AD42" s="41">
        <f t="shared" si="12"/>
        <v>0</v>
      </c>
      <c r="AE42" s="95">
        <v>0</v>
      </c>
      <c r="AF42" s="95">
        <f t="shared" si="14"/>
        <v>0</v>
      </c>
      <c r="AG42" s="95">
        <v>0</v>
      </c>
      <c r="AH42" s="95">
        <f t="shared" si="16"/>
        <v>0</v>
      </c>
      <c r="AI42" s="42"/>
    </row>
    <row r="43" spans="1:35" s="14" customFormat="1" ht="18.75" thickBot="1">
      <c r="A43" s="14" t="str">
        <f t="shared" si="6"/>
        <v>a</v>
      </c>
      <c r="B43" s="46" t="s">
        <v>27</v>
      </c>
      <c r="C43" s="47" t="s">
        <v>38</v>
      </c>
      <c r="D43" s="48">
        <v>0</v>
      </c>
      <c r="E43" s="49">
        <v>15.9</v>
      </c>
      <c r="F43" s="49">
        <v>15.885</v>
      </c>
      <c r="G43" s="49">
        <v>15.8</v>
      </c>
      <c r="H43" s="49">
        <v>15.839219999999999</v>
      </c>
      <c r="I43" s="50">
        <v>15.839219999999999</v>
      </c>
      <c r="J43" s="51">
        <v>15.839219999999999</v>
      </c>
      <c r="K43" s="51">
        <v>15.839219999999999</v>
      </c>
      <c r="L43" s="52">
        <f t="shared" si="7"/>
        <v>0.99464903997481902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f t="shared" si="17"/>
        <v>-3.9219999999998478E-2</v>
      </c>
      <c r="T43" s="50">
        <f t="shared" si="8"/>
        <v>8.4999999999999076E-2</v>
      </c>
      <c r="U43" s="52">
        <f t="shared" si="9"/>
        <v>0.99371069182389937</v>
      </c>
      <c r="V43" s="134">
        <f t="shared" si="96"/>
        <v>9.9999999999999645E-2</v>
      </c>
      <c r="W43" s="48">
        <v>15.839219999999999</v>
      </c>
      <c r="X43" s="97">
        <v>15.839219999999999</v>
      </c>
      <c r="Y43" s="97"/>
      <c r="Z43" s="48">
        <v>0</v>
      </c>
      <c r="AA43" s="48" t="e">
        <f>G43+#REF!</f>
        <v>#REF!</v>
      </c>
      <c r="AB43" s="98" t="e">
        <f>IF(OR(E43="",E43=0),"",(G43+#REF!)/E43)</f>
        <v>#REF!</v>
      </c>
      <c r="AC43" s="48">
        <f t="shared" si="11"/>
        <v>15.8</v>
      </c>
      <c r="AD43" s="48">
        <f t="shared" si="12"/>
        <v>9.9999999999999645E-2</v>
      </c>
      <c r="AE43" s="97">
        <v>0</v>
      </c>
      <c r="AF43" s="97">
        <f t="shared" si="14"/>
        <v>15.9</v>
      </c>
      <c r="AG43" s="97">
        <v>15.9</v>
      </c>
      <c r="AH43" s="97">
        <f t="shared" si="16"/>
        <v>9.9999999999999645E-2</v>
      </c>
      <c r="AI43" s="49"/>
    </row>
    <row r="44" spans="1:35" s="14" customFormat="1" ht="32.25" customHeight="1" thickTop="1" thickBot="1">
      <c r="A44" s="14" t="str">
        <f t="shared" si="6"/>
        <v>a</v>
      </c>
      <c r="B44" s="139" t="s">
        <v>61</v>
      </c>
      <c r="C44" s="140" t="s">
        <v>62</v>
      </c>
      <c r="D44" s="140">
        <f t="shared" ref="D44:K46" si="99">D56+D72+D84</f>
        <v>3220</v>
      </c>
      <c r="E44" s="141">
        <f t="shared" si="99"/>
        <v>3267.45</v>
      </c>
      <c r="F44" s="141">
        <f t="shared" si="99"/>
        <v>2441.5619999999999</v>
      </c>
      <c r="G44" s="141">
        <f t="shared" si="99"/>
        <v>2720.6893500000001</v>
      </c>
      <c r="H44" s="141">
        <f t="shared" si="99"/>
        <v>2009.7700900000002</v>
      </c>
      <c r="I44" s="142">
        <f t="shared" si="99"/>
        <v>1764.5716199999999</v>
      </c>
      <c r="J44" s="143">
        <f t="shared" si="99"/>
        <v>1499.8312600000002</v>
      </c>
      <c r="K44" s="143">
        <f t="shared" si="99"/>
        <v>1250.2148500000001</v>
      </c>
      <c r="L44" s="144">
        <f t="shared" si="7"/>
        <v>1.1143232692841714</v>
      </c>
      <c r="M44" s="140">
        <f t="shared" ref="M44:Q46" si="100">M56+M72+M84</f>
        <v>0</v>
      </c>
      <c r="N44" s="140">
        <f t="shared" si="100"/>
        <v>297.53584000000001</v>
      </c>
      <c r="O44" s="140">
        <f t="shared" si="100"/>
        <v>245.15839999999997</v>
      </c>
      <c r="P44" s="140">
        <f>P56+P72+P84</f>
        <v>249.61641000000003</v>
      </c>
      <c r="Q44" s="140">
        <f>Q56+Q72+Q84</f>
        <v>283.61099999999999</v>
      </c>
      <c r="R44" s="140">
        <v>264.74035999999978</v>
      </c>
      <c r="S44" s="140">
        <f t="shared" si="17"/>
        <v>710.91925999999989</v>
      </c>
      <c r="T44" s="142">
        <f t="shared" si="8"/>
        <v>-279.12735000000021</v>
      </c>
      <c r="U44" s="144">
        <f t="shared" si="9"/>
        <v>0.8326644172060782</v>
      </c>
      <c r="V44" s="145">
        <f t="shared" si="96"/>
        <v>546.76064999999971</v>
      </c>
      <c r="W44" s="140">
        <f t="shared" ref="W44:Y44" si="101">W56+W72+W84</f>
        <v>2473.8806100000002</v>
      </c>
      <c r="X44" s="146">
        <f t="shared" si="101"/>
        <v>2473.8806100000002</v>
      </c>
      <c r="Y44" s="146">
        <f t="shared" si="101"/>
        <v>665.2</v>
      </c>
      <c r="Z44" s="140">
        <f t="shared" ref="Z44:Z46" si="102">Z56+Z72+Z84</f>
        <v>816</v>
      </c>
      <c r="AA44" s="140" t="e">
        <f>G44+#REF!</f>
        <v>#REF!</v>
      </c>
      <c r="AB44" s="147" t="e">
        <f>IF(OR(E44="",E44=0),"",(G44+#REF!)/E44)</f>
        <v>#REF!</v>
      </c>
      <c r="AC44" s="140">
        <f t="shared" si="11"/>
        <v>3385.8893500000004</v>
      </c>
      <c r="AD44" s="140">
        <f t="shared" si="12"/>
        <v>-118.43935000000056</v>
      </c>
      <c r="AE44" s="146">
        <f t="shared" ref="AE44" si="103">AE56+AE72+AE84</f>
        <v>1.5</v>
      </c>
      <c r="AF44" s="146">
        <f t="shared" si="14"/>
        <v>3265.95</v>
      </c>
      <c r="AG44" s="146">
        <f t="shared" ref="AG44" si="104">AG56+AG72+AG84</f>
        <v>3265.95</v>
      </c>
      <c r="AH44" s="146">
        <f t="shared" si="16"/>
        <v>-119.93935000000056</v>
      </c>
      <c r="AI44" s="141"/>
    </row>
    <row r="45" spans="1:35" s="14" customFormat="1" ht="18.75" customHeight="1" thickTop="1">
      <c r="A45" s="14" t="str">
        <f t="shared" si="6"/>
        <v>a</v>
      </c>
      <c r="B45" s="21" t="s">
        <v>27</v>
      </c>
      <c r="C45" s="22" t="s">
        <v>28</v>
      </c>
      <c r="D45" s="23">
        <f t="shared" si="99"/>
        <v>3180</v>
      </c>
      <c r="E45" s="24">
        <f t="shared" si="99"/>
        <v>3223.25</v>
      </c>
      <c r="F45" s="24">
        <f t="shared" si="99"/>
        <v>2397.3620000000001</v>
      </c>
      <c r="G45" s="24">
        <f t="shared" si="99"/>
        <v>2677.7</v>
      </c>
      <c r="H45" s="24">
        <f t="shared" si="99"/>
        <v>1966.7962400000001</v>
      </c>
      <c r="I45" s="25">
        <f t="shared" si="99"/>
        <v>1721.5977700000001</v>
      </c>
      <c r="J45" s="26">
        <f t="shared" si="99"/>
        <v>1456.8574100000001</v>
      </c>
      <c r="K45" s="26">
        <f t="shared" si="99"/>
        <v>1207.241</v>
      </c>
      <c r="L45" s="27">
        <f t="shared" si="7"/>
        <v>1.1169360321887141</v>
      </c>
      <c r="M45" s="23">
        <f t="shared" si="100"/>
        <v>0</v>
      </c>
      <c r="N45" s="23">
        <f t="shared" si="100"/>
        <v>297.53584000000001</v>
      </c>
      <c r="O45" s="23">
        <f t="shared" si="100"/>
        <v>245.15839999999997</v>
      </c>
      <c r="P45" s="23">
        <f t="shared" si="100"/>
        <v>249.61641000000003</v>
      </c>
      <c r="Q45" s="23">
        <f t="shared" si="100"/>
        <v>283.61099999999999</v>
      </c>
      <c r="R45" s="23">
        <v>264.74036000000001</v>
      </c>
      <c r="S45" s="23">
        <f t="shared" si="17"/>
        <v>710.90375999999969</v>
      </c>
      <c r="T45" s="25">
        <f t="shared" si="8"/>
        <v>-280.33799999999974</v>
      </c>
      <c r="U45" s="27">
        <f t="shared" si="9"/>
        <v>0.83074536570231905</v>
      </c>
      <c r="V45" s="130">
        <f t="shared" si="96"/>
        <v>545.55000000000018</v>
      </c>
      <c r="W45" s="23">
        <f t="shared" ref="W45:Y45" si="105">W57+W73+W85</f>
        <v>2430.9067599999998</v>
      </c>
      <c r="X45" s="89">
        <f t="shared" si="105"/>
        <v>2430.9067599999998</v>
      </c>
      <c r="Y45" s="89">
        <f t="shared" si="105"/>
        <v>664.09999999999991</v>
      </c>
      <c r="Z45" s="23">
        <f t="shared" si="102"/>
        <v>816</v>
      </c>
      <c r="AA45" s="23" t="e">
        <f>G45+#REF!</f>
        <v>#REF!</v>
      </c>
      <c r="AB45" s="90" t="e">
        <f>IF(OR(E45="",E45=0),"",(G45+#REF!)/E45)</f>
        <v>#REF!</v>
      </c>
      <c r="AC45" s="23">
        <f t="shared" si="11"/>
        <v>3341.7999999999997</v>
      </c>
      <c r="AD45" s="23">
        <f t="shared" si="12"/>
        <v>-118.54999999999973</v>
      </c>
      <c r="AE45" s="89">
        <f t="shared" ref="AE45" si="106">AE57+AE73+AE85</f>
        <v>1.5</v>
      </c>
      <c r="AF45" s="89">
        <f t="shared" si="14"/>
        <v>3221.75</v>
      </c>
      <c r="AG45" s="89">
        <f t="shared" ref="AG45" si="107">AG57+AG73+AG85</f>
        <v>3221.75</v>
      </c>
      <c r="AH45" s="89">
        <f t="shared" si="16"/>
        <v>-120.04999999999973</v>
      </c>
      <c r="AI45" s="24"/>
    </row>
    <row r="46" spans="1:35" s="14" customFormat="1" ht="18" customHeight="1">
      <c r="A46" s="14" t="str">
        <f t="shared" si="6"/>
        <v>a</v>
      </c>
      <c r="B46" s="28" t="s">
        <v>27</v>
      </c>
      <c r="C46" s="29" t="s">
        <v>29</v>
      </c>
      <c r="D46" s="30">
        <f t="shared" si="99"/>
        <v>2430</v>
      </c>
      <c r="E46" s="31">
        <f t="shared" si="99"/>
        <v>2410</v>
      </c>
      <c r="F46" s="36">
        <f t="shared" si="99"/>
        <v>1759</v>
      </c>
      <c r="G46" s="31">
        <f t="shared" si="99"/>
        <v>2048.1999999999998</v>
      </c>
      <c r="H46" s="31">
        <f t="shared" si="99"/>
        <v>1524.5467599999999</v>
      </c>
      <c r="I46" s="32">
        <f t="shared" si="99"/>
        <v>1334.0257200000001</v>
      </c>
      <c r="J46" s="33">
        <f t="shared" si="99"/>
        <v>1143.8877199999999</v>
      </c>
      <c r="K46" s="33">
        <f t="shared" si="99"/>
        <v>959.45992999999999</v>
      </c>
      <c r="L46" s="34">
        <f t="shared" si="7"/>
        <v>1.1644115974985787</v>
      </c>
      <c r="M46" s="30">
        <f t="shared" si="100"/>
        <v>0</v>
      </c>
      <c r="N46" s="30">
        <f t="shared" si="100"/>
        <v>237.49151000000001</v>
      </c>
      <c r="O46" s="30">
        <f t="shared" si="100"/>
        <v>180.83682999999999</v>
      </c>
      <c r="P46" s="30">
        <f t="shared" si="100"/>
        <v>184.42778999999999</v>
      </c>
      <c r="Q46" s="30">
        <f t="shared" si="100"/>
        <v>186.2</v>
      </c>
      <c r="R46" s="30">
        <v>190.13800000000015</v>
      </c>
      <c r="S46" s="30">
        <f t="shared" si="17"/>
        <v>523.65323999999987</v>
      </c>
      <c r="T46" s="32">
        <f t="shared" si="8"/>
        <v>-289.19999999999982</v>
      </c>
      <c r="U46" s="34">
        <f t="shared" si="9"/>
        <v>0.84987551867219913</v>
      </c>
      <c r="V46" s="131">
        <f t="shared" si="96"/>
        <v>361.80000000000018</v>
      </c>
      <c r="W46" s="30">
        <f t="shared" ref="W46:Y46" si="108">W58+W74+W86</f>
        <v>1865.10679</v>
      </c>
      <c r="X46" s="91">
        <f t="shared" si="108"/>
        <v>1865.10679</v>
      </c>
      <c r="Y46" s="91">
        <f t="shared" si="108"/>
        <v>357</v>
      </c>
      <c r="Z46" s="30">
        <f t="shared" si="102"/>
        <v>657</v>
      </c>
      <c r="AA46" s="30" t="e">
        <f>G46+#REF!</f>
        <v>#REF!</v>
      </c>
      <c r="AB46" s="92" t="e">
        <f>IF(OR(E46="",E46=0),"",(G46+#REF!)/E46)</f>
        <v>#REF!</v>
      </c>
      <c r="AC46" s="30">
        <f t="shared" si="11"/>
        <v>2405.1999999999998</v>
      </c>
      <c r="AD46" s="30">
        <f t="shared" si="12"/>
        <v>4.8000000000001819</v>
      </c>
      <c r="AE46" s="91">
        <f t="shared" ref="AE46" si="109">AE58+AE74+AE86</f>
        <v>0</v>
      </c>
      <c r="AF46" s="91">
        <f t="shared" si="14"/>
        <v>2410</v>
      </c>
      <c r="AG46" s="91">
        <f t="shared" ref="AG46" si="110">AG58+AG74+AG86</f>
        <v>2410</v>
      </c>
      <c r="AH46" s="91">
        <f t="shared" si="16"/>
        <v>4.8000000000001819</v>
      </c>
      <c r="AI46" s="36"/>
    </row>
    <row r="47" spans="1:35" s="14" customFormat="1" ht="18" customHeight="1">
      <c r="A47" s="14" t="str">
        <f t="shared" si="6"/>
        <v>a</v>
      </c>
      <c r="B47" s="28" t="s">
        <v>27</v>
      </c>
      <c r="C47" s="29" t="s">
        <v>30</v>
      </c>
      <c r="D47" s="30">
        <f t="shared" ref="D47:K47" si="111">D62+D75+D87</f>
        <v>720</v>
      </c>
      <c r="E47" s="31">
        <f t="shared" si="111"/>
        <v>763.25</v>
      </c>
      <c r="F47" s="36">
        <f t="shared" si="111"/>
        <v>598.36200000000008</v>
      </c>
      <c r="G47" s="31">
        <f t="shared" si="111"/>
        <v>585.29999999999995</v>
      </c>
      <c r="H47" s="31">
        <f t="shared" si="111"/>
        <v>409.17877999999996</v>
      </c>
      <c r="I47" s="32">
        <f t="shared" si="111"/>
        <v>363.17712</v>
      </c>
      <c r="J47" s="33">
        <f t="shared" si="111"/>
        <v>291.83362</v>
      </c>
      <c r="K47" s="33">
        <f t="shared" si="111"/>
        <v>230.63733999999999</v>
      </c>
      <c r="L47" s="34">
        <f t="shared" si="7"/>
        <v>0.97817040520621279</v>
      </c>
      <c r="M47" s="30">
        <f>M62+M75+M87</f>
        <v>0</v>
      </c>
      <c r="N47" s="30">
        <f>N62+N75+N87</f>
        <v>57.045949999999998</v>
      </c>
      <c r="O47" s="30">
        <f>O62+O75+O87</f>
        <v>58.45637</v>
      </c>
      <c r="P47" s="30">
        <f>P62+P75+P87</f>
        <v>61.19628000000003</v>
      </c>
      <c r="Q47" s="30">
        <f>Q62+Q75+Q87</f>
        <v>95.611000000000004</v>
      </c>
      <c r="R47" s="30">
        <v>71.343500000000006</v>
      </c>
      <c r="S47" s="30">
        <f t="shared" si="17"/>
        <v>176.12121999999999</v>
      </c>
      <c r="T47" s="32">
        <f t="shared" si="8"/>
        <v>13.062000000000126</v>
      </c>
      <c r="U47" s="34">
        <f t="shared" si="9"/>
        <v>0.76685227644939402</v>
      </c>
      <c r="V47" s="131">
        <f t="shared" si="96"/>
        <v>177.95000000000005</v>
      </c>
      <c r="W47" s="30">
        <f t="shared" ref="W47:Y47" si="112">W62+W75+W87</f>
        <v>525.48892999999998</v>
      </c>
      <c r="X47" s="91">
        <f t="shared" si="112"/>
        <v>525.48892999999998</v>
      </c>
      <c r="Y47" s="91">
        <f t="shared" si="112"/>
        <v>302.7</v>
      </c>
      <c r="Z47" s="30">
        <f>Z62+Z75+Z87</f>
        <v>155</v>
      </c>
      <c r="AA47" s="30" t="e">
        <f>G47+#REF!</f>
        <v>#REF!</v>
      </c>
      <c r="AB47" s="92" t="e">
        <f>IF(OR(E47="",E47=0),"",(G47+#REF!)/E47)</f>
        <v>#REF!</v>
      </c>
      <c r="AC47" s="30">
        <f t="shared" si="11"/>
        <v>888</v>
      </c>
      <c r="AD47" s="30">
        <f t="shared" si="12"/>
        <v>-124.75</v>
      </c>
      <c r="AE47" s="91">
        <f t="shared" ref="AE47" si="113">AE62+AE75+AE87</f>
        <v>1.5</v>
      </c>
      <c r="AF47" s="91">
        <f t="shared" si="14"/>
        <v>761.75</v>
      </c>
      <c r="AG47" s="91">
        <f t="shared" ref="AG47" si="114">AG62+AG75+AG87</f>
        <v>761.75</v>
      </c>
      <c r="AH47" s="91">
        <f t="shared" si="16"/>
        <v>-126.25</v>
      </c>
      <c r="AI47" s="36"/>
    </row>
    <row r="48" spans="1:35" s="14" customFormat="1" ht="18" customHeight="1">
      <c r="A48" s="14" t="str">
        <f t="shared" si="6"/>
        <v>b</v>
      </c>
      <c r="B48" s="28" t="s">
        <v>27</v>
      </c>
      <c r="C48" s="29" t="s">
        <v>31</v>
      </c>
      <c r="D48" s="35">
        <f t="shared" ref="D48:K55" si="115">D64+D76+D88</f>
        <v>0</v>
      </c>
      <c r="E48" s="36">
        <f t="shared" si="115"/>
        <v>0</v>
      </c>
      <c r="F48" s="36">
        <f t="shared" si="115"/>
        <v>0</v>
      </c>
      <c r="G48" s="36">
        <f t="shared" si="115"/>
        <v>0</v>
      </c>
      <c r="H48" s="36">
        <f t="shared" si="115"/>
        <v>0</v>
      </c>
      <c r="I48" s="37">
        <f t="shared" si="115"/>
        <v>0</v>
      </c>
      <c r="J48" s="38">
        <f t="shared" si="115"/>
        <v>0</v>
      </c>
      <c r="K48" s="38">
        <f t="shared" si="115"/>
        <v>0</v>
      </c>
      <c r="L48" s="39" t="str">
        <f t="shared" si="7"/>
        <v/>
      </c>
      <c r="M48" s="35">
        <f t="shared" ref="M48:Q55" si="116">M64+M76+M88</f>
        <v>0</v>
      </c>
      <c r="N48" s="35">
        <f t="shared" si="116"/>
        <v>0</v>
      </c>
      <c r="O48" s="35">
        <f t="shared" si="116"/>
        <v>0</v>
      </c>
      <c r="P48" s="35">
        <f t="shared" si="116"/>
        <v>0</v>
      </c>
      <c r="Q48" s="35">
        <f t="shared" si="116"/>
        <v>0</v>
      </c>
      <c r="R48" s="35">
        <v>0</v>
      </c>
      <c r="S48" s="35">
        <f t="shared" si="17"/>
        <v>0</v>
      </c>
      <c r="T48" s="37">
        <f t="shared" si="8"/>
        <v>0</v>
      </c>
      <c r="U48" s="39" t="str">
        <f t="shared" si="9"/>
        <v/>
      </c>
      <c r="V48" s="132">
        <f t="shared" si="96"/>
        <v>0</v>
      </c>
      <c r="W48" s="35">
        <f t="shared" ref="W48:Y48" si="117">W64+W76+W88</f>
        <v>0</v>
      </c>
      <c r="X48" s="93">
        <f t="shared" si="117"/>
        <v>0</v>
      </c>
      <c r="Y48" s="93">
        <f t="shared" si="117"/>
        <v>0</v>
      </c>
      <c r="Z48" s="35">
        <f t="shared" ref="Z48:Z55" si="118">Z64+Z76+Z88</f>
        <v>0</v>
      </c>
      <c r="AA48" s="35" t="e">
        <f>G48+#REF!</f>
        <v>#REF!</v>
      </c>
      <c r="AB48" s="94" t="str">
        <f>IF(OR(E48="",E48=0),"",(G48+#REF!)/E48)</f>
        <v/>
      </c>
      <c r="AC48" s="35">
        <f t="shared" si="11"/>
        <v>0</v>
      </c>
      <c r="AD48" s="35">
        <f t="shared" si="12"/>
        <v>0</v>
      </c>
      <c r="AE48" s="93">
        <f t="shared" ref="AE48" si="119">AE64+AE76+AE88</f>
        <v>0</v>
      </c>
      <c r="AF48" s="93">
        <f t="shared" si="14"/>
        <v>0</v>
      </c>
      <c r="AG48" s="93">
        <f t="shared" ref="AG48" si="120">AG64+AG76+AG88</f>
        <v>0</v>
      </c>
      <c r="AH48" s="93">
        <f t="shared" si="16"/>
        <v>0</v>
      </c>
      <c r="AI48" s="36"/>
    </row>
    <row r="49" spans="1:37" s="14" customFormat="1" ht="18" customHeight="1">
      <c r="A49" s="14" t="str">
        <f t="shared" si="6"/>
        <v>b</v>
      </c>
      <c r="B49" s="28" t="s">
        <v>27</v>
      </c>
      <c r="C49" s="29" t="s">
        <v>32</v>
      </c>
      <c r="D49" s="35">
        <f t="shared" si="115"/>
        <v>0</v>
      </c>
      <c r="E49" s="36">
        <f t="shared" si="115"/>
        <v>0</v>
      </c>
      <c r="F49" s="36">
        <f t="shared" si="115"/>
        <v>0</v>
      </c>
      <c r="G49" s="36">
        <f t="shared" si="115"/>
        <v>0</v>
      </c>
      <c r="H49" s="36">
        <f t="shared" si="115"/>
        <v>0</v>
      </c>
      <c r="I49" s="37">
        <f t="shared" si="115"/>
        <v>0</v>
      </c>
      <c r="J49" s="38">
        <f t="shared" si="115"/>
        <v>0</v>
      </c>
      <c r="K49" s="38">
        <f t="shared" si="115"/>
        <v>0</v>
      </c>
      <c r="L49" s="39" t="str">
        <f t="shared" si="7"/>
        <v/>
      </c>
      <c r="M49" s="35">
        <f t="shared" si="116"/>
        <v>0</v>
      </c>
      <c r="N49" s="35">
        <f t="shared" si="116"/>
        <v>0</v>
      </c>
      <c r="O49" s="35">
        <f t="shared" si="116"/>
        <v>0</v>
      </c>
      <c r="P49" s="35">
        <f t="shared" si="116"/>
        <v>0</v>
      </c>
      <c r="Q49" s="35">
        <f t="shared" si="116"/>
        <v>0</v>
      </c>
      <c r="R49" s="35">
        <v>0</v>
      </c>
      <c r="S49" s="35">
        <f t="shared" si="17"/>
        <v>0</v>
      </c>
      <c r="T49" s="37">
        <f t="shared" si="8"/>
        <v>0</v>
      </c>
      <c r="U49" s="39" t="str">
        <f t="shared" si="9"/>
        <v/>
      </c>
      <c r="V49" s="132">
        <f t="shared" si="96"/>
        <v>0</v>
      </c>
      <c r="W49" s="35">
        <f t="shared" ref="W49:Y49" si="121">W65+W77+W89</f>
        <v>0</v>
      </c>
      <c r="X49" s="93">
        <f t="shared" si="121"/>
        <v>0</v>
      </c>
      <c r="Y49" s="93">
        <f t="shared" si="121"/>
        <v>0</v>
      </c>
      <c r="Z49" s="35">
        <f t="shared" si="118"/>
        <v>0</v>
      </c>
      <c r="AA49" s="35" t="e">
        <f>G49+#REF!</f>
        <v>#REF!</v>
      </c>
      <c r="AB49" s="94" t="str">
        <f>IF(OR(E49="",E49=0),"",(G49+#REF!)/E49)</f>
        <v/>
      </c>
      <c r="AC49" s="35">
        <f t="shared" si="11"/>
        <v>0</v>
      </c>
      <c r="AD49" s="35">
        <f t="shared" si="12"/>
        <v>0</v>
      </c>
      <c r="AE49" s="93">
        <f t="shared" ref="AE49" si="122">AE65+AE77+AE89</f>
        <v>0</v>
      </c>
      <c r="AF49" s="93">
        <f t="shared" si="14"/>
        <v>0</v>
      </c>
      <c r="AG49" s="93">
        <f t="shared" ref="AG49" si="123">AG65+AG77+AG89</f>
        <v>0</v>
      </c>
      <c r="AH49" s="93">
        <f t="shared" si="16"/>
        <v>0</v>
      </c>
      <c r="AI49" s="36"/>
    </row>
    <row r="50" spans="1:37" s="14" customFormat="1" ht="18" customHeight="1">
      <c r="A50" s="14" t="str">
        <f t="shared" si="6"/>
        <v>b</v>
      </c>
      <c r="B50" s="28" t="s">
        <v>27</v>
      </c>
      <c r="C50" s="29" t="s">
        <v>33</v>
      </c>
      <c r="D50" s="35">
        <f t="shared" si="115"/>
        <v>0</v>
      </c>
      <c r="E50" s="36">
        <f t="shared" si="115"/>
        <v>0</v>
      </c>
      <c r="F50" s="36">
        <f t="shared" si="115"/>
        <v>0</v>
      </c>
      <c r="G50" s="36">
        <f t="shared" si="115"/>
        <v>0</v>
      </c>
      <c r="H50" s="36">
        <f t="shared" si="115"/>
        <v>0</v>
      </c>
      <c r="I50" s="37">
        <f t="shared" si="115"/>
        <v>0</v>
      </c>
      <c r="J50" s="38">
        <f t="shared" si="115"/>
        <v>0</v>
      </c>
      <c r="K50" s="38">
        <f t="shared" si="115"/>
        <v>0</v>
      </c>
      <c r="L50" s="39" t="str">
        <f t="shared" si="7"/>
        <v/>
      </c>
      <c r="M50" s="35">
        <f t="shared" si="116"/>
        <v>0</v>
      </c>
      <c r="N50" s="35">
        <f t="shared" si="116"/>
        <v>0</v>
      </c>
      <c r="O50" s="35">
        <f t="shared" si="116"/>
        <v>0</v>
      </c>
      <c r="P50" s="35">
        <f t="shared" si="116"/>
        <v>0</v>
      </c>
      <c r="Q50" s="35">
        <f t="shared" si="116"/>
        <v>0</v>
      </c>
      <c r="R50" s="35">
        <v>0</v>
      </c>
      <c r="S50" s="35">
        <f t="shared" si="17"/>
        <v>0</v>
      </c>
      <c r="T50" s="37">
        <f t="shared" si="8"/>
        <v>0</v>
      </c>
      <c r="U50" s="39" t="str">
        <f t="shared" si="9"/>
        <v/>
      </c>
      <c r="V50" s="132">
        <f t="shared" si="96"/>
        <v>0</v>
      </c>
      <c r="W50" s="35">
        <f t="shared" ref="W50:Y50" si="124">W66+W78+W90</f>
        <v>0</v>
      </c>
      <c r="X50" s="93">
        <f t="shared" si="124"/>
        <v>0</v>
      </c>
      <c r="Y50" s="93">
        <f t="shared" si="124"/>
        <v>0</v>
      </c>
      <c r="Z50" s="35">
        <f t="shared" si="118"/>
        <v>0</v>
      </c>
      <c r="AA50" s="35" t="e">
        <f>G50+#REF!</f>
        <v>#REF!</v>
      </c>
      <c r="AB50" s="94" t="str">
        <f>IF(OR(E50="",E50=0),"",(G50+#REF!)/E50)</f>
        <v/>
      </c>
      <c r="AC50" s="35">
        <f t="shared" si="11"/>
        <v>0</v>
      </c>
      <c r="AD50" s="35">
        <f t="shared" si="12"/>
        <v>0</v>
      </c>
      <c r="AE50" s="93">
        <f t="shared" ref="AE50" si="125">AE66+AE78+AE90</f>
        <v>0</v>
      </c>
      <c r="AF50" s="93">
        <f t="shared" si="14"/>
        <v>0</v>
      </c>
      <c r="AG50" s="93">
        <f t="shared" ref="AG50" si="126">AG66+AG78+AG90</f>
        <v>0</v>
      </c>
      <c r="AH50" s="93">
        <f t="shared" si="16"/>
        <v>0</v>
      </c>
      <c r="AI50" s="36"/>
    </row>
    <row r="51" spans="1:37" s="14" customFormat="1" ht="18" customHeight="1">
      <c r="A51" s="14" t="str">
        <f t="shared" si="6"/>
        <v>a</v>
      </c>
      <c r="B51" s="28" t="s">
        <v>27</v>
      </c>
      <c r="C51" s="29" t="s">
        <v>34</v>
      </c>
      <c r="D51" s="30">
        <f t="shared" si="115"/>
        <v>15</v>
      </c>
      <c r="E51" s="31">
        <f t="shared" si="115"/>
        <v>35</v>
      </c>
      <c r="F51" s="31">
        <f t="shared" si="115"/>
        <v>28</v>
      </c>
      <c r="G51" s="31">
        <f t="shared" si="115"/>
        <v>31.3</v>
      </c>
      <c r="H51" s="31">
        <f t="shared" si="115"/>
        <v>22.25581</v>
      </c>
      <c r="I51" s="32">
        <f t="shared" si="115"/>
        <v>16.535040000000002</v>
      </c>
      <c r="J51" s="33">
        <f t="shared" si="115"/>
        <v>14.376139999999999</v>
      </c>
      <c r="K51" s="33">
        <f t="shared" si="115"/>
        <v>11.1838</v>
      </c>
      <c r="L51" s="34">
        <f t="shared" si="7"/>
        <v>1.1178571428571429</v>
      </c>
      <c r="M51" s="30">
        <f t="shared" si="116"/>
        <v>0</v>
      </c>
      <c r="N51" s="30">
        <f t="shared" si="116"/>
        <v>1.7983800000000001</v>
      </c>
      <c r="O51" s="30">
        <f>AI61</f>
        <v>0</v>
      </c>
      <c r="P51" s="30">
        <f t="shared" si="116"/>
        <v>3.1923399999999997</v>
      </c>
      <c r="Q51" s="30">
        <f t="shared" si="116"/>
        <v>1</v>
      </c>
      <c r="R51" s="30">
        <v>2.1589000000000027</v>
      </c>
      <c r="S51" s="30">
        <f t="shared" si="17"/>
        <v>9.0441900000000004</v>
      </c>
      <c r="T51" s="32">
        <f t="shared" si="8"/>
        <v>-3.3000000000000007</v>
      </c>
      <c r="U51" s="34">
        <f t="shared" si="9"/>
        <v>0.89428571428571435</v>
      </c>
      <c r="V51" s="131">
        <f t="shared" si="96"/>
        <v>3.6999999999999993</v>
      </c>
      <c r="W51" s="30">
        <f t="shared" ref="W51:Y51" si="127">W67+W79+W91</f>
        <v>28.49615</v>
      </c>
      <c r="X51" s="91">
        <f t="shared" si="127"/>
        <v>28.49615</v>
      </c>
      <c r="Y51" s="91">
        <f t="shared" si="127"/>
        <v>3.7</v>
      </c>
      <c r="Z51" s="30">
        <f t="shared" si="118"/>
        <v>1</v>
      </c>
      <c r="AA51" s="30" t="e">
        <f>G51+#REF!</f>
        <v>#REF!</v>
      </c>
      <c r="AB51" s="92" t="e">
        <f>IF(OR(E51="",E51=0),"",(G51+#REF!)/E51)</f>
        <v>#REF!</v>
      </c>
      <c r="AC51" s="30">
        <f t="shared" si="11"/>
        <v>35</v>
      </c>
      <c r="AD51" s="30">
        <f t="shared" si="12"/>
        <v>0</v>
      </c>
      <c r="AE51" s="91">
        <f t="shared" ref="AE51" si="128">AE67+AE79+AE91</f>
        <v>0</v>
      </c>
      <c r="AF51" s="91">
        <f t="shared" si="14"/>
        <v>35</v>
      </c>
      <c r="AG51" s="91">
        <f t="shared" ref="AG51" si="129">AG67+AG79+AG91</f>
        <v>35</v>
      </c>
      <c r="AH51" s="91">
        <f t="shared" si="16"/>
        <v>0</v>
      </c>
      <c r="AI51" s="31"/>
    </row>
    <row r="52" spans="1:37" s="14" customFormat="1" ht="18" customHeight="1">
      <c r="A52" s="14" t="str">
        <f t="shared" si="6"/>
        <v>a</v>
      </c>
      <c r="B52" s="28" t="s">
        <v>27</v>
      </c>
      <c r="C52" s="29" t="s">
        <v>35</v>
      </c>
      <c r="D52" s="30">
        <f t="shared" si="115"/>
        <v>15</v>
      </c>
      <c r="E52" s="31">
        <f t="shared" si="115"/>
        <v>15</v>
      </c>
      <c r="F52" s="31">
        <f t="shared" si="115"/>
        <v>12</v>
      </c>
      <c r="G52" s="31">
        <f t="shared" si="115"/>
        <v>12.9</v>
      </c>
      <c r="H52" s="31">
        <f t="shared" si="115"/>
        <v>10.81489</v>
      </c>
      <c r="I52" s="32">
        <f t="shared" si="115"/>
        <v>7.85989</v>
      </c>
      <c r="J52" s="33">
        <f t="shared" si="115"/>
        <v>6.7599299999999998</v>
      </c>
      <c r="K52" s="33">
        <f t="shared" si="115"/>
        <v>5.9599299999999999</v>
      </c>
      <c r="L52" s="34">
        <f t="shared" si="7"/>
        <v>1.075</v>
      </c>
      <c r="M52" s="30">
        <f t="shared" si="116"/>
        <v>0</v>
      </c>
      <c r="N52" s="30">
        <f t="shared" si="116"/>
        <v>1.2</v>
      </c>
      <c r="O52" s="30">
        <f>O68+O80+O92</f>
        <v>1.75993</v>
      </c>
      <c r="P52" s="30">
        <f t="shared" si="116"/>
        <v>0.79999999999999982</v>
      </c>
      <c r="Q52" s="30">
        <f t="shared" si="116"/>
        <v>0.8</v>
      </c>
      <c r="R52" s="30">
        <v>1.0999600000000003</v>
      </c>
      <c r="S52" s="30">
        <f t="shared" si="17"/>
        <v>2.0851100000000002</v>
      </c>
      <c r="T52" s="32">
        <f t="shared" si="8"/>
        <v>-0.90000000000000036</v>
      </c>
      <c r="U52" s="34">
        <f t="shared" si="9"/>
        <v>0.86</v>
      </c>
      <c r="V52" s="131">
        <f t="shared" si="96"/>
        <v>2.0999999999999996</v>
      </c>
      <c r="W52" s="30">
        <f t="shared" ref="W52:Y52" si="130">W68+W80+W92</f>
        <v>11.814889999999998</v>
      </c>
      <c r="X52" s="91">
        <f t="shared" si="130"/>
        <v>11.814889999999998</v>
      </c>
      <c r="Y52" s="91">
        <f t="shared" si="130"/>
        <v>0.7</v>
      </c>
      <c r="Z52" s="30">
        <f t="shared" si="118"/>
        <v>3</v>
      </c>
      <c r="AA52" s="30" t="e">
        <f>G52+#REF!</f>
        <v>#REF!</v>
      </c>
      <c r="AB52" s="92" t="e">
        <f>IF(OR(E52="",E52=0),"",(G52+#REF!)/E52)</f>
        <v>#REF!</v>
      </c>
      <c r="AC52" s="30">
        <f t="shared" si="11"/>
        <v>13.6</v>
      </c>
      <c r="AD52" s="30">
        <f t="shared" si="12"/>
        <v>1.4000000000000004</v>
      </c>
      <c r="AE52" s="91">
        <f t="shared" ref="AE52" si="131">AE68+AE80+AE92</f>
        <v>0</v>
      </c>
      <c r="AF52" s="91">
        <f t="shared" si="14"/>
        <v>15</v>
      </c>
      <c r="AG52" s="91">
        <f t="shared" ref="AG52" si="132">AG68+AG80+AG92</f>
        <v>15</v>
      </c>
      <c r="AH52" s="91">
        <f t="shared" si="16"/>
        <v>1.4000000000000004</v>
      </c>
      <c r="AI52" s="31"/>
    </row>
    <row r="53" spans="1:37" s="14" customFormat="1" ht="36" customHeight="1">
      <c r="A53" s="14" t="str">
        <f t="shared" si="6"/>
        <v>a</v>
      </c>
      <c r="B53" s="21" t="s">
        <v>27</v>
      </c>
      <c r="C53" s="22" t="s">
        <v>36</v>
      </c>
      <c r="D53" s="23">
        <f t="shared" si="115"/>
        <v>40</v>
      </c>
      <c r="E53" s="24">
        <f t="shared" si="115"/>
        <v>40</v>
      </c>
      <c r="F53" s="24">
        <f t="shared" si="115"/>
        <v>40</v>
      </c>
      <c r="G53" s="24">
        <f t="shared" si="115"/>
        <v>38.9</v>
      </c>
      <c r="H53" s="24">
        <f t="shared" si="115"/>
        <v>38.884500000000003</v>
      </c>
      <c r="I53" s="25">
        <f t="shared" si="115"/>
        <v>38.884500000000003</v>
      </c>
      <c r="J53" s="26">
        <f t="shared" si="115"/>
        <v>38.884500000000003</v>
      </c>
      <c r="K53" s="26">
        <f t="shared" si="115"/>
        <v>38.884500000000003</v>
      </c>
      <c r="L53" s="27">
        <f t="shared" si="7"/>
        <v>0.97249999999999992</v>
      </c>
      <c r="M53" s="23">
        <f t="shared" si="116"/>
        <v>0</v>
      </c>
      <c r="N53" s="23">
        <f t="shared" si="116"/>
        <v>0</v>
      </c>
      <c r="O53" s="23">
        <f>O69+O81+O93</f>
        <v>0</v>
      </c>
      <c r="P53" s="23">
        <f t="shared" si="116"/>
        <v>0</v>
      </c>
      <c r="Q53" s="23">
        <f t="shared" si="116"/>
        <v>0</v>
      </c>
      <c r="R53" s="23">
        <v>0</v>
      </c>
      <c r="S53" s="23">
        <f t="shared" si="17"/>
        <v>1.549999999999585E-2</v>
      </c>
      <c r="T53" s="25">
        <f t="shared" si="8"/>
        <v>1.1000000000000014</v>
      </c>
      <c r="U53" s="27">
        <f t="shared" si="9"/>
        <v>0.97249999999999992</v>
      </c>
      <c r="V53" s="130">
        <f t="shared" si="96"/>
        <v>1.1000000000000014</v>
      </c>
      <c r="W53" s="23">
        <f t="shared" ref="W53:Y53" si="133">W69+W81+W93</f>
        <v>38.884500000000003</v>
      </c>
      <c r="X53" s="89">
        <f t="shared" si="133"/>
        <v>38.884500000000003</v>
      </c>
      <c r="Y53" s="89">
        <f t="shared" si="133"/>
        <v>1.1000000000000001</v>
      </c>
      <c r="Z53" s="23">
        <f t="shared" si="118"/>
        <v>0</v>
      </c>
      <c r="AA53" s="23" t="e">
        <f>G53+#REF!</f>
        <v>#REF!</v>
      </c>
      <c r="AB53" s="90" t="e">
        <f>IF(OR(E53="",E53=0),"",(G53+#REF!)/E53)</f>
        <v>#REF!</v>
      </c>
      <c r="AC53" s="23">
        <f t="shared" si="11"/>
        <v>40</v>
      </c>
      <c r="AD53" s="23">
        <f t="shared" si="12"/>
        <v>0</v>
      </c>
      <c r="AE53" s="89">
        <f t="shared" ref="AE53" si="134">AE69+AE81+AE93</f>
        <v>0</v>
      </c>
      <c r="AF53" s="89">
        <f t="shared" si="14"/>
        <v>40</v>
      </c>
      <c r="AG53" s="89">
        <f t="shared" ref="AG53" si="135">AG69+AG81+AG93</f>
        <v>40</v>
      </c>
      <c r="AH53" s="89">
        <f t="shared" si="16"/>
        <v>0</v>
      </c>
      <c r="AI53" s="24"/>
    </row>
    <row r="54" spans="1:37" s="14" customFormat="1" ht="15" customHeight="1">
      <c r="A54" s="14" t="str">
        <f t="shared" si="6"/>
        <v>b</v>
      </c>
      <c r="B54" s="21" t="s">
        <v>27</v>
      </c>
      <c r="C54" s="40" t="s">
        <v>37</v>
      </c>
      <c r="D54" s="41">
        <f t="shared" si="115"/>
        <v>0</v>
      </c>
      <c r="E54" s="42">
        <f t="shared" si="115"/>
        <v>0</v>
      </c>
      <c r="F54" s="42">
        <f t="shared" si="115"/>
        <v>0</v>
      </c>
      <c r="G54" s="42">
        <f t="shared" si="115"/>
        <v>0</v>
      </c>
      <c r="H54" s="42">
        <f t="shared" si="115"/>
        <v>0</v>
      </c>
      <c r="I54" s="43">
        <f t="shared" si="115"/>
        <v>0</v>
      </c>
      <c r="J54" s="44">
        <f t="shared" si="115"/>
        <v>0</v>
      </c>
      <c r="K54" s="44">
        <f t="shared" si="115"/>
        <v>0</v>
      </c>
      <c r="L54" s="45" t="str">
        <f t="shared" si="7"/>
        <v/>
      </c>
      <c r="M54" s="41">
        <f t="shared" si="116"/>
        <v>0</v>
      </c>
      <c r="N54" s="41">
        <f t="shared" si="116"/>
        <v>0</v>
      </c>
      <c r="O54" s="41">
        <f>O70+O82+O94</f>
        <v>0</v>
      </c>
      <c r="P54" s="41">
        <f t="shared" si="116"/>
        <v>0</v>
      </c>
      <c r="Q54" s="41">
        <f t="shared" si="116"/>
        <v>0</v>
      </c>
      <c r="R54" s="41">
        <v>0</v>
      </c>
      <c r="S54" s="41">
        <f t="shared" si="17"/>
        <v>0</v>
      </c>
      <c r="T54" s="43">
        <f t="shared" si="8"/>
        <v>0</v>
      </c>
      <c r="U54" s="45" t="str">
        <f t="shared" si="9"/>
        <v/>
      </c>
      <c r="V54" s="133">
        <f t="shared" si="96"/>
        <v>0</v>
      </c>
      <c r="W54" s="41">
        <f t="shared" ref="W54:Y54" si="136">W70+W82+W94</f>
        <v>0</v>
      </c>
      <c r="X54" s="95">
        <f t="shared" si="136"/>
        <v>0</v>
      </c>
      <c r="Y54" s="95">
        <f t="shared" si="136"/>
        <v>0</v>
      </c>
      <c r="Z54" s="41">
        <f t="shared" si="118"/>
        <v>0</v>
      </c>
      <c r="AA54" s="41" t="e">
        <f>G54+#REF!</f>
        <v>#REF!</v>
      </c>
      <c r="AB54" s="96" t="str">
        <f>IF(OR(E54="",E54=0),"",(G54+#REF!)/E54)</f>
        <v/>
      </c>
      <c r="AC54" s="41">
        <f t="shared" si="11"/>
        <v>0</v>
      </c>
      <c r="AD54" s="41">
        <f t="shared" si="12"/>
        <v>0</v>
      </c>
      <c r="AE54" s="95">
        <f t="shared" ref="AE54" si="137">AE70+AE82+AE94</f>
        <v>0</v>
      </c>
      <c r="AF54" s="95">
        <f t="shared" si="14"/>
        <v>0</v>
      </c>
      <c r="AG54" s="95">
        <f t="shared" ref="AG54" si="138">AG70+AG82+AG94</f>
        <v>0</v>
      </c>
      <c r="AH54" s="95">
        <f t="shared" si="16"/>
        <v>0</v>
      </c>
      <c r="AI54" s="42"/>
    </row>
    <row r="55" spans="1:37" s="14" customFormat="1" ht="18.75" customHeight="1" thickBot="1">
      <c r="A55" s="14" t="str">
        <f t="shared" si="6"/>
        <v>a</v>
      </c>
      <c r="B55" s="46" t="s">
        <v>27</v>
      </c>
      <c r="C55" s="47" t="s">
        <v>38</v>
      </c>
      <c r="D55" s="48">
        <f t="shared" si="115"/>
        <v>0</v>
      </c>
      <c r="E55" s="49">
        <f t="shared" si="115"/>
        <v>4.2</v>
      </c>
      <c r="F55" s="49">
        <f t="shared" si="115"/>
        <v>4.2</v>
      </c>
      <c r="G55" s="49">
        <f t="shared" si="115"/>
        <v>4.0893499999999996</v>
      </c>
      <c r="H55" s="49">
        <f t="shared" si="115"/>
        <v>4.0893499999999996</v>
      </c>
      <c r="I55" s="50">
        <f t="shared" si="115"/>
        <v>4.0893499999999996</v>
      </c>
      <c r="J55" s="51">
        <f t="shared" si="115"/>
        <v>4.0893499999999996</v>
      </c>
      <c r="K55" s="51">
        <f t="shared" si="115"/>
        <v>4.0893499999999996</v>
      </c>
      <c r="L55" s="52">
        <f t="shared" si="7"/>
        <v>0.97365476190476175</v>
      </c>
      <c r="M55" s="48">
        <f t="shared" si="116"/>
        <v>0</v>
      </c>
      <c r="N55" s="48">
        <f t="shared" si="116"/>
        <v>0</v>
      </c>
      <c r="O55" s="48">
        <f>O71+O83+O95</f>
        <v>0</v>
      </c>
      <c r="P55" s="48">
        <f t="shared" si="116"/>
        <v>0</v>
      </c>
      <c r="Q55" s="48">
        <f t="shared" si="116"/>
        <v>0</v>
      </c>
      <c r="R55" s="48">
        <v>0</v>
      </c>
      <c r="S55" s="48">
        <f t="shared" si="17"/>
        <v>0</v>
      </c>
      <c r="T55" s="50">
        <f t="shared" si="8"/>
        <v>0.11065000000000058</v>
      </c>
      <c r="U55" s="52">
        <f t="shared" si="9"/>
        <v>0.97365476190476175</v>
      </c>
      <c r="V55" s="134">
        <f t="shared" si="96"/>
        <v>0.11065000000000058</v>
      </c>
      <c r="W55" s="48">
        <f t="shared" ref="W55:Y55" si="139">W71+W83+W95</f>
        <v>4.0893499999999996</v>
      </c>
      <c r="X55" s="97">
        <f t="shared" si="139"/>
        <v>4.0893499999999996</v>
      </c>
      <c r="Y55" s="97">
        <f t="shared" si="139"/>
        <v>0</v>
      </c>
      <c r="Z55" s="48">
        <f t="shared" si="118"/>
        <v>0</v>
      </c>
      <c r="AA55" s="48" t="e">
        <f>G55+#REF!</f>
        <v>#REF!</v>
      </c>
      <c r="AB55" s="98" t="e">
        <f>IF(OR(E55="",E55=0),"",(G55+#REF!)/E55)</f>
        <v>#REF!</v>
      </c>
      <c r="AC55" s="48">
        <f t="shared" si="11"/>
        <v>4.0893499999999996</v>
      </c>
      <c r="AD55" s="48">
        <f t="shared" si="12"/>
        <v>0.11065000000000058</v>
      </c>
      <c r="AE55" s="97">
        <f t="shared" ref="AE55" si="140">AE71+AE83+AE95</f>
        <v>0</v>
      </c>
      <c r="AF55" s="97">
        <f t="shared" si="14"/>
        <v>4.2</v>
      </c>
      <c r="AG55" s="97">
        <f t="shared" ref="AG55" si="141">AG71+AG83+AG95</f>
        <v>4.2</v>
      </c>
      <c r="AH55" s="97">
        <f t="shared" si="16"/>
        <v>0.11065000000000058</v>
      </c>
      <c r="AI55" s="49"/>
    </row>
    <row r="56" spans="1:37" s="14" customFormat="1" ht="33" thickTop="1" thickBot="1">
      <c r="A56" s="14" t="str">
        <f t="shared" si="6"/>
        <v>a</v>
      </c>
      <c r="B56" s="139" t="s">
        <v>63</v>
      </c>
      <c r="C56" s="140" t="s">
        <v>64</v>
      </c>
      <c r="D56" s="140">
        <f t="shared" ref="D56:K56" si="142">D57+D69+D70+D71</f>
        <v>2970</v>
      </c>
      <c r="E56" s="141">
        <f t="shared" si="142"/>
        <v>3017.7</v>
      </c>
      <c r="F56" s="141">
        <f t="shared" si="142"/>
        <v>2268.8119999999999</v>
      </c>
      <c r="G56" s="141">
        <f t="shared" si="142"/>
        <v>2641.6893500000001</v>
      </c>
      <c r="H56" s="141">
        <f t="shared" si="142"/>
        <v>1960.6991300000002</v>
      </c>
      <c r="I56" s="142">
        <f t="shared" si="142"/>
        <v>1716.4806599999999</v>
      </c>
      <c r="J56" s="143">
        <f t="shared" si="142"/>
        <v>1462.2822600000002</v>
      </c>
      <c r="K56" s="143">
        <f t="shared" si="142"/>
        <v>1220.49585</v>
      </c>
      <c r="L56" s="144">
        <f t="shared" si="7"/>
        <v>1.1643491615876504</v>
      </c>
      <c r="M56" s="140">
        <f>M57+M69+M70+M71</f>
        <v>0</v>
      </c>
      <c r="N56" s="140">
        <f>N57+N69+N70+N71</f>
        <v>294.83384000000001</v>
      </c>
      <c r="O56" s="140">
        <f>O57+O69+O70+O71</f>
        <v>232.40839999999997</v>
      </c>
      <c r="P56" s="140">
        <f>P57+P69+P70+P71</f>
        <v>241.78641000000002</v>
      </c>
      <c r="Q56" s="140">
        <f>Q57+Q69+Q70+Q71</f>
        <v>263.18</v>
      </c>
      <c r="R56" s="140">
        <v>254.19839999999976</v>
      </c>
      <c r="S56" s="140">
        <f t="shared" si="17"/>
        <v>680.99021999999991</v>
      </c>
      <c r="T56" s="142">
        <f t="shared" si="8"/>
        <v>-372.87735000000021</v>
      </c>
      <c r="U56" s="144">
        <f t="shared" si="9"/>
        <v>0.87539826689200395</v>
      </c>
      <c r="V56" s="145">
        <f t="shared" si="96"/>
        <v>376.01064999999971</v>
      </c>
      <c r="W56" s="140">
        <f t="shared" ref="W56:Y56" si="143">W57+W69+W70+W71</f>
        <v>2398.8966500000001</v>
      </c>
      <c r="X56" s="148">
        <f t="shared" si="143"/>
        <v>2398.8966500000001</v>
      </c>
      <c r="Y56" s="148">
        <f t="shared" si="143"/>
        <v>505.90000000000003</v>
      </c>
      <c r="Z56" s="140">
        <f>Z57+Z69+Z70+Z71</f>
        <v>739</v>
      </c>
      <c r="AA56" s="140" t="e">
        <f>G56+#REF!</f>
        <v>#REF!</v>
      </c>
      <c r="AB56" s="147" t="e">
        <f>IF(OR(E56="",E56=0),"",(G56+#REF!)/E56)</f>
        <v>#REF!</v>
      </c>
      <c r="AC56" s="140">
        <f t="shared" si="11"/>
        <v>3147.5893500000002</v>
      </c>
      <c r="AD56" s="140">
        <f t="shared" si="12"/>
        <v>-129.88935000000038</v>
      </c>
      <c r="AE56" s="148">
        <f t="shared" ref="AE56" si="144">AE57+AE69+AE70+AE71</f>
        <v>0</v>
      </c>
      <c r="AF56" s="148">
        <f t="shared" si="14"/>
        <v>3017.7</v>
      </c>
      <c r="AG56" s="148">
        <f t="shared" ref="AG56" si="145">AG57+AG69+AG70+AG71</f>
        <v>3017.7</v>
      </c>
      <c r="AH56" s="148">
        <f t="shared" si="16"/>
        <v>-129.88935000000038</v>
      </c>
      <c r="AI56" s="141"/>
      <c r="AJ56" s="56"/>
      <c r="AK56" s="56"/>
    </row>
    <row r="57" spans="1:37" s="14" customFormat="1" ht="18.75" thickTop="1">
      <c r="A57" s="14" t="str">
        <f t="shared" si="6"/>
        <v>a</v>
      </c>
      <c r="B57" s="21" t="s">
        <v>27</v>
      </c>
      <c r="C57" s="22" t="s">
        <v>28</v>
      </c>
      <c r="D57" s="23">
        <f t="shared" ref="D57:K57" si="146">D58+D62+D64+D65+D66+D67+D68</f>
        <v>2930</v>
      </c>
      <c r="E57" s="24">
        <f t="shared" si="146"/>
        <v>2973.5</v>
      </c>
      <c r="F57" s="24">
        <f t="shared" si="146"/>
        <v>2224.6120000000001</v>
      </c>
      <c r="G57" s="24">
        <f t="shared" si="146"/>
        <v>2598.6999999999998</v>
      </c>
      <c r="H57" s="24">
        <f t="shared" si="146"/>
        <v>1917.7252800000001</v>
      </c>
      <c r="I57" s="25">
        <f t="shared" si="146"/>
        <v>1673.5068100000001</v>
      </c>
      <c r="J57" s="26">
        <f t="shared" si="146"/>
        <v>1419.3084100000001</v>
      </c>
      <c r="K57" s="26">
        <f t="shared" si="146"/>
        <v>1177.5219999999999</v>
      </c>
      <c r="L57" s="27">
        <f t="shared" si="7"/>
        <v>1.1681587620672726</v>
      </c>
      <c r="M57" s="23">
        <f>M58+M62+M64+M65+M66+M67+M68</f>
        <v>0</v>
      </c>
      <c r="N57" s="23">
        <f>N58+N62+N64+N65+N66+N67+N68</f>
        <v>294.83384000000001</v>
      </c>
      <c r="O57" s="23">
        <f>O58+O62+O64+O65+O66+O67+O68</f>
        <v>232.40839999999997</v>
      </c>
      <c r="P57" s="23">
        <f>P58+P62+P64+P65+P66+P67+P68</f>
        <v>241.78641000000002</v>
      </c>
      <c r="Q57" s="23">
        <f>Q58+Q62+Q64+Q65+Q66+Q67+Q68</f>
        <v>263.18</v>
      </c>
      <c r="R57" s="23">
        <v>254.19839999999999</v>
      </c>
      <c r="S57" s="23">
        <f t="shared" si="17"/>
        <v>680.97471999999971</v>
      </c>
      <c r="T57" s="25">
        <f t="shared" si="8"/>
        <v>-374.08799999999974</v>
      </c>
      <c r="U57" s="27">
        <f t="shared" si="9"/>
        <v>0.87395325374138211</v>
      </c>
      <c r="V57" s="130">
        <f t="shared" si="96"/>
        <v>374.80000000000018</v>
      </c>
      <c r="W57" s="23">
        <f t="shared" ref="W57:Y57" si="147">W58+W62+W64+W65+W66+W67+W68</f>
        <v>2355.9227999999998</v>
      </c>
      <c r="X57" s="99">
        <f t="shared" si="147"/>
        <v>2355.9227999999998</v>
      </c>
      <c r="Y57" s="99">
        <f t="shared" si="147"/>
        <v>504.8</v>
      </c>
      <c r="Z57" s="23">
        <f>Z58+Z62+Z64+Z65+Z66+Z67+Z68</f>
        <v>739</v>
      </c>
      <c r="AA57" s="23" t="e">
        <f>G57+#REF!</f>
        <v>#REF!</v>
      </c>
      <c r="AB57" s="90" t="e">
        <f>IF(OR(E57="",E57=0),"",(G57+#REF!)/E57)</f>
        <v>#REF!</v>
      </c>
      <c r="AC57" s="23">
        <f t="shared" si="11"/>
        <v>3103.5</v>
      </c>
      <c r="AD57" s="23">
        <f t="shared" si="12"/>
        <v>-130</v>
      </c>
      <c r="AE57" s="99">
        <f t="shared" ref="AE57" si="148">AE58+AE62+AE64+AE65+AE66+AE67+AE68</f>
        <v>0</v>
      </c>
      <c r="AF57" s="99">
        <f t="shared" si="14"/>
        <v>2973.5</v>
      </c>
      <c r="AG57" s="99">
        <f t="shared" ref="AG57" si="149">AG58+AG62+AG64+AG65+AG66+AG67+AG68</f>
        <v>2973.5</v>
      </c>
      <c r="AH57" s="99">
        <f t="shared" si="16"/>
        <v>-130</v>
      </c>
      <c r="AI57" s="24"/>
      <c r="AJ57" s="56"/>
      <c r="AK57" s="56"/>
    </row>
    <row r="58" spans="1:37" s="14" customFormat="1" ht="18">
      <c r="A58" s="14" t="str">
        <f t="shared" si="6"/>
        <v>a</v>
      </c>
      <c r="B58" s="28" t="s">
        <v>27</v>
      </c>
      <c r="C58" s="29" t="s">
        <v>29</v>
      </c>
      <c r="D58" s="30">
        <v>2430</v>
      </c>
      <c r="E58" s="36">
        <v>2410</v>
      </c>
      <c r="F58" s="31">
        <v>1759</v>
      </c>
      <c r="G58" s="31">
        <f>SUM(G59:G61)</f>
        <v>2048.1999999999998</v>
      </c>
      <c r="H58" s="31">
        <v>1524.5467599999999</v>
      </c>
      <c r="I58" s="32">
        <f>SUM(I59:I61)</f>
        <v>1334.0257200000001</v>
      </c>
      <c r="J58" s="33">
        <f>SUM(J59:J61)</f>
        <v>1143.8877199999999</v>
      </c>
      <c r="K58" s="33">
        <f>SUM(K59:K61)</f>
        <v>959.45992999999999</v>
      </c>
      <c r="L58" s="34">
        <f t="shared" si="7"/>
        <v>1.1644115974985787</v>
      </c>
      <c r="M58" s="30">
        <v>0</v>
      </c>
      <c r="N58" s="30">
        <v>237.49151000000001</v>
      </c>
      <c r="O58" s="30">
        <f>SUM(O59:O61)</f>
        <v>180.83682999999999</v>
      </c>
      <c r="P58" s="30">
        <f>SUM(P59:P61)</f>
        <v>184.42778999999999</v>
      </c>
      <c r="Q58" s="30">
        <f>SUM(Q59:Q61)</f>
        <v>186.2</v>
      </c>
      <c r="R58" s="30">
        <v>190.13800000000015</v>
      </c>
      <c r="S58" s="30">
        <f t="shared" si="17"/>
        <v>523.65323999999987</v>
      </c>
      <c r="T58" s="32">
        <f t="shared" si="8"/>
        <v>-289.19999999999982</v>
      </c>
      <c r="U58" s="34">
        <f t="shared" si="9"/>
        <v>0.84987551867219913</v>
      </c>
      <c r="V58" s="131">
        <f t="shared" si="96"/>
        <v>361.80000000000018</v>
      </c>
      <c r="W58" s="30">
        <f t="shared" ref="W58:Y58" si="150">SUM(W59:W61)</f>
        <v>1865.10679</v>
      </c>
      <c r="X58" s="100">
        <f t="shared" si="150"/>
        <v>1865.10679</v>
      </c>
      <c r="Y58" s="100">
        <f t="shared" si="150"/>
        <v>357</v>
      </c>
      <c r="Z58" s="30">
        <v>657</v>
      </c>
      <c r="AA58" s="30" t="e">
        <f>G58+#REF!</f>
        <v>#REF!</v>
      </c>
      <c r="AB58" s="92" t="e">
        <f>IF(OR(E58="",E58=0),"",(G58+#REF!)/E58)</f>
        <v>#REF!</v>
      </c>
      <c r="AC58" s="30">
        <f t="shared" si="11"/>
        <v>2405.1999999999998</v>
      </c>
      <c r="AD58" s="30">
        <f t="shared" si="12"/>
        <v>4.8000000000001819</v>
      </c>
      <c r="AE58" s="100">
        <v>0</v>
      </c>
      <c r="AF58" s="100">
        <f t="shared" si="14"/>
        <v>2410</v>
      </c>
      <c r="AG58" s="100">
        <v>2410</v>
      </c>
      <c r="AH58" s="100">
        <f t="shared" si="16"/>
        <v>4.8000000000001819</v>
      </c>
      <c r="AI58" s="31"/>
      <c r="AJ58" s="56"/>
      <c r="AK58" s="56"/>
    </row>
    <row r="59" spans="1:37" s="14" customFormat="1" ht="18">
      <c r="A59" s="14" t="str">
        <f t="shared" si="6"/>
        <v>a</v>
      </c>
      <c r="B59" s="28"/>
      <c r="C59" s="57" t="s">
        <v>51</v>
      </c>
      <c r="D59" s="30"/>
      <c r="E59" s="31"/>
      <c r="F59" s="31"/>
      <c r="G59" s="31">
        <v>1770.3</v>
      </c>
      <c r="H59" s="31"/>
      <c r="I59" s="32">
        <v>1155.4407200000001</v>
      </c>
      <c r="J59" s="33">
        <v>985.70272</v>
      </c>
      <c r="K59" s="33">
        <v>821.67493000000002</v>
      </c>
      <c r="L59" s="34" t="str">
        <f t="shared" si="7"/>
        <v/>
      </c>
      <c r="M59" s="30"/>
      <c r="N59" s="30"/>
      <c r="O59" s="30">
        <v>160.43682999999999</v>
      </c>
      <c r="P59" s="30">
        <v>164.02778999999998</v>
      </c>
      <c r="Q59" s="30">
        <v>165</v>
      </c>
      <c r="R59" s="30">
        <v>169.73800000000006</v>
      </c>
      <c r="S59" s="30">
        <f t="shared" si="17"/>
        <v>1770.3</v>
      </c>
      <c r="T59" s="32" t="str">
        <f t="shared" si="8"/>
        <v/>
      </c>
      <c r="U59" s="34" t="str">
        <f t="shared" si="9"/>
        <v/>
      </c>
      <c r="V59" s="131">
        <f t="shared" si="96"/>
        <v>-1770.3</v>
      </c>
      <c r="W59" s="30">
        <v>1614.2217900000001</v>
      </c>
      <c r="X59" s="101">
        <v>1614.2217900000001</v>
      </c>
      <c r="Y59" s="101">
        <v>165</v>
      </c>
      <c r="Z59" s="30"/>
      <c r="AA59" s="30" t="e">
        <f>G59+#REF!</f>
        <v>#REF!</v>
      </c>
      <c r="AB59" s="92" t="str">
        <f>IF(OR(E59="",E59=0),"",(G59+#REF!)/E59)</f>
        <v/>
      </c>
      <c r="AC59" s="30">
        <f t="shared" si="11"/>
        <v>1935.3</v>
      </c>
      <c r="AD59" s="30">
        <f t="shared" si="12"/>
        <v>-1935.3</v>
      </c>
      <c r="AE59" s="100">
        <v>0</v>
      </c>
      <c r="AF59" s="100">
        <f t="shared" si="14"/>
        <v>0</v>
      </c>
      <c r="AG59" s="100">
        <v>0</v>
      </c>
      <c r="AH59" s="100">
        <f t="shared" si="16"/>
        <v>-1935.3</v>
      </c>
      <c r="AI59" s="31"/>
      <c r="AJ59" s="56"/>
      <c r="AK59" s="56"/>
    </row>
    <row r="60" spans="1:37" s="14" customFormat="1" ht="18">
      <c r="A60" s="14" t="str">
        <f t="shared" si="6"/>
        <v>a</v>
      </c>
      <c r="B60" s="28"/>
      <c r="C60" s="57" t="s">
        <v>52</v>
      </c>
      <c r="D60" s="30"/>
      <c r="E60" s="31"/>
      <c r="F60" s="31"/>
      <c r="G60" s="31">
        <v>73.7</v>
      </c>
      <c r="H60" s="31"/>
      <c r="I60" s="32">
        <v>60</v>
      </c>
      <c r="J60" s="33">
        <v>60</v>
      </c>
      <c r="K60" s="33">
        <v>60</v>
      </c>
      <c r="L60" s="34" t="str">
        <f t="shared" si="7"/>
        <v/>
      </c>
      <c r="M60" s="30"/>
      <c r="N60" s="30"/>
      <c r="O60" s="30">
        <v>0</v>
      </c>
      <c r="P60" s="30">
        <v>0</v>
      </c>
      <c r="Q60" s="30">
        <v>0</v>
      </c>
      <c r="R60" s="30">
        <v>0</v>
      </c>
      <c r="S60" s="30">
        <f t="shared" si="17"/>
        <v>73.7</v>
      </c>
      <c r="T60" s="32" t="str">
        <f t="shared" si="8"/>
        <v/>
      </c>
      <c r="U60" s="34" t="str">
        <f t="shared" si="9"/>
        <v/>
      </c>
      <c r="V60" s="131">
        <f t="shared" si="96"/>
        <v>-73.7</v>
      </c>
      <c r="W60" s="30">
        <v>73.7</v>
      </c>
      <c r="X60" s="101">
        <v>73.7</v>
      </c>
      <c r="Y60" s="101">
        <v>165</v>
      </c>
      <c r="Z60" s="30"/>
      <c r="AA60" s="30" t="e">
        <f>G60+#REF!</f>
        <v>#REF!</v>
      </c>
      <c r="AB60" s="92" t="str">
        <f>IF(OR(E60="",E60=0),"",(G60+#REF!)/E60)</f>
        <v/>
      </c>
      <c r="AC60" s="30">
        <f t="shared" si="11"/>
        <v>238.7</v>
      </c>
      <c r="AD60" s="30">
        <f t="shared" si="12"/>
        <v>-238.7</v>
      </c>
      <c r="AE60" s="100">
        <v>0</v>
      </c>
      <c r="AF60" s="100">
        <f t="shared" si="14"/>
        <v>0</v>
      </c>
      <c r="AG60" s="100">
        <v>0</v>
      </c>
      <c r="AH60" s="100">
        <f t="shared" si="16"/>
        <v>-238.7</v>
      </c>
      <c r="AI60" s="31"/>
      <c r="AJ60" s="56"/>
      <c r="AK60" s="56"/>
    </row>
    <row r="61" spans="1:37" s="14" customFormat="1" ht="18">
      <c r="A61" s="14" t="str">
        <f t="shared" si="6"/>
        <v>a</v>
      </c>
      <c r="B61" s="28"/>
      <c r="C61" s="57" t="s">
        <v>53</v>
      </c>
      <c r="D61" s="30"/>
      <c r="E61" s="31"/>
      <c r="F61" s="31"/>
      <c r="G61" s="31">
        <v>204.2</v>
      </c>
      <c r="H61" s="31"/>
      <c r="I61" s="32">
        <v>118.58499999999999</v>
      </c>
      <c r="J61" s="33">
        <v>98.185000000000002</v>
      </c>
      <c r="K61" s="33">
        <v>77.784999999999997</v>
      </c>
      <c r="L61" s="34" t="str">
        <f t="shared" si="7"/>
        <v/>
      </c>
      <c r="M61" s="30"/>
      <c r="N61" s="30"/>
      <c r="O61" s="30">
        <v>20.399999999999999</v>
      </c>
      <c r="P61" s="30">
        <v>20.400000000000006</v>
      </c>
      <c r="Q61" s="30">
        <v>21.2</v>
      </c>
      <c r="R61" s="30">
        <v>20.399999999999991</v>
      </c>
      <c r="S61" s="30">
        <f t="shared" si="17"/>
        <v>204.2</v>
      </c>
      <c r="T61" s="32" t="str">
        <f t="shared" si="8"/>
        <v/>
      </c>
      <c r="U61" s="34" t="str">
        <f t="shared" si="9"/>
        <v/>
      </c>
      <c r="V61" s="131">
        <f t="shared" si="96"/>
        <v>-204.2</v>
      </c>
      <c r="W61" s="30">
        <v>177.185</v>
      </c>
      <c r="X61" s="101">
        <v>177.185</v>
      </c>
      <c r="Y61" s="101">
        <v>27</v>
      </c>
      <c r="Z61" s="30"/>
      <c r="AA61" s="30" t="e">
        <f>G61+#REF!</f>
        <v>#REF!</v>
      </c>
      <c r="AB61" s="92" t="str">
        <f>IF(OR(E61="",E61=0),"",(G61+#REF!)/E61)</f>
        <v/>
      </c>
      <c r="AC61" s="30">
        <f t="shared" si="11"/>
        <v>231.2</v>
      </c>
      <c r="AD61" s="30">
        <f t="shared" si="12"/>
        <v>-231.2</v>
      </c>
      <c r="AE61" s="100">
        <v>0</v>
      </c>
      <c r="AF61" s="100">
        <f t="shared" si="14"/>
        <v>0</v>
      </c>
      <c r="AG61" s="100">
        <v>0</v>
      </c>
      <c r="AH61" s="100">
        <f t="shared" si="16"/>
        <v>-231.2</v>
      </c>
      <c r="AI61" s="31"/>
      <c r="AJ61" s="56"/>
      <c r="AK61" s="56"/>
    </row>
    <row r="62" spans="1:37" s="14" customFormat="1" ht="18">
      <c r="A62" s="14" t="str">
        <f t="shared" si="6"/>
        <v>a</v>
      </c>
      <c r="B62" s="28" t="s">
        <v>27</v>
      </c>
      <c r="C62" s="29" t="s">
        <v>30</v>
      </c>
      <c r="D62" s="30">
        <v>480</v>
      </c>
      <c r="E62" s="31">
        <v>523.5</v>
      </c>
      <c r="F62" s="31">
        <v>433.61200000000002</v>
      </c>
      <c r="G62" s="31">
        <v>515.70000000000005</v>
      </c>
      <c r="H62" s="31">
        <v>367.40778</v>
      </c>
      <c r="I62" s="32">
        <v>322.18612000000002</v>
      </c>
      <c r="J62" s="33">
        <v>260.28462000000002</v>
      </c>
      <c r="K62" s="33">
        <v>206.11833999999999</v>
      </c>
      <c r="L62" s="34">
        <f t="shared" si="7"/>
        <v>1.1893121039085635</v>
      </c>
      <c r="M62" s="30">
        <v>0</v>
      </c>
      <c r="N62" s="30">
        <v>55.543949999999995</v>
      </c>
      <c r="O62" s="30">
        <v>46.70637</v>
      </c>
      <c r="P62" s="30">
        <v>54.166280000000029</v>
      </c>
      <c r="Q62" s="30">
        <v>75.98</v>
      </c>
      <c r="R62" s="30">
        <v>61.901499999999999</v>
      </c>
      <c r="S62" s="30">
        <f t="shared" si="17"/>
        <v>148.29222000000004</v>
      </c>
      <c r="T62" s="32">
        <f t="shared" si="8"/>
        <v>-82.088000000000022</v>
      </c>
      <c r="U62" s="34">
        <f t="shared" si="9"/>
        <v>0.98510028653295134</v>
      </c>
      <c r="V62" s="131">
        <f t="shared" si="96"/>
        <v>7.7999999999999545</v>
      </c>
      <c r="W62" s="30">
        <v>458.80493000000001</v>
      </c>
      <c r="X62" s="100">
        <v>458.80493000000001</v>
      </c>
      <c r="Y62" s="100">
        <v>144</v>
      </c>
      <c r="Z62" s="30">
        <v>80</v>
      </c>
      <c r="AA62" s="30" t="e">
        <f>G62+#REF!</f>
        <v>#REF!</v>
      </c>
      <c r="AB62" s="92" t="e">
        <f>IF(OR(E62="",E62=0),"",(G62+#REF!)/E62)</f>
        <v>#REF!</v>
      </c>
      <c r="AC62" s="30">
        <f t="shared" si="11"/>
        <v>659.7</v>
      </c>
      <c r="AD62" s="30">
        <f t="shared" si="12"/>
        <v>-136.20000000000005</v>
      </c>
      <c r="AE62" s="100">
        <v>0</v>
      </c>
      <c r="AF62" s="100">
        <f t="shared" si="14"/>
        <v>523.5</v>
      </c>
      <c r="AG62" s="100">
        <v>523.5</v>
      </c>
      <c r="AH62" s="100">
        <f t="shared" si="16"/>
        <v>-136.20000000000005</v>
      </c>
      <c r="AI62" s="31"/>
      <c r="AJ62" s="56"/>
      <c r="AK62" s="56"/>
    </row>
    <row r="63" spans="1:37" s="14" customFormat="1" ht="36">
      <c r="A63" s="14" t="str">
        <f t="shared" si="6"/>
        <v>a</v>
      </c>
      <c r="B63" s="28"/>
      <c r="C63" s="55" t="s">
        <v>55</v>
      </c>
      <c r="D63" s="30"/>
      <c r="E63" s="31"/>
      <c r="F63" s="31"/>
      <c r="G63" s="31">
        <v>225.6</v>
      </c>
      <c r="H63" s="31"/>
      <c r="I63" s="32">
        <v>136.34913</v>
      </c>
      <c r="J63" s="33">
        <v>114.18322999999999</v>
      </c>
      <c r="K63" s="33">
        <v>94.352009999999993</v>
      </c>
      <c r="L63" s="34" t="str">
        <f t="shared" si="7"/>
        <v/>
      </c>
      <c r="M63" s="30"/>
      <c r="N63" s="30"/>
      <c r="O63" s="30">
        <v>18.921049999999987</v>
      </c>
      <c r="P63" s="30">
        <v>19.831220000000002</v>
      </c>
      <c r="Q63" s="30">
        <v>20</v>
      </c>
      <c r="R63" s="30">
        <v>22.165900000000008</v>
      </c>
      <c r="S63" s="30">
        <f t="shared" si="17"/>
        <v>225.6</v>
      </c>
      <c r="T63" s="32" t="str">
        <f t="shared" si="8"/>
        <v/>
      </c>
      <c r="U63" s="34" t="str">
        <f t="shared" si="9"/>
        <v/>
      </c>
      <c r="V63" s="131">
        <f t="shared" si="96"/>
        <v>-225.6</v>
      </c>
      <c r="W63" s="30">
        <v>202.18026</v>
      </c>
      <c r="X63" s="102">
        <v>202.18026</v>
      </c>
      <c r="Y63" s="102">
        <v>54</v>
      </c>
      <c r="Z63" s="30"/>
      <c r="AA63" s="30" t="e">
        <f>G63+#REF!</f>
        <v>#REF!</v>
      </c>
      <c r="AB63" s="92" t="str">
        <f>IF(OR(E63="",E63=0),"",(G63+#REF!)/E63)</f>
        <v/>
      </c>
      <c r="AC63" s="30">
        <f t="shared" si="11"/>
        <v>279.60000000000002</v>
      </c>
      <c r="AD63" s="30">
        <f t="shared" si="12"/>
        <v>-279.60000000000002</v>
      </c>
      <c r="AE63" s="100">
        <v>0</v>
      </c>
      <c r="AF63" s="100">
        <f t="shared" si="14"/>
        <v>0</v>
      </c>
      <c r="AG63" s="100">
        <v>0</v>
      </c>
      <c r="AH63" s="100">
        <f t="shared" si="16"/>
        <v>-279.60000000000002</v>
      </c>
      <c r="AI63" s="31"/>
      <c r="AJ63" s="56"/>
      <c r="AK63" s="56"/>
    </row>
    <row r="64" spans="1:37" s="14" customFormat="1" ht="18" customHeight="1">
      <c r="A64" s="14" t="str">
        <f t="shared" si="6"/>
        <v>b</v>
      </c>
      <c r="B64" s="28" t="s">
        <v>27</v>
      </c>
      <c r="C64" s="29" t="s">
        <v>31</v>
      </c>
      <c r="D64" s="35">
        <v>0</v>
      </c>
      <c r="E64" s="36">
        <v>0</v>
      </c>
      <c r="F64" s="36">
        <v>0</v>
      </c>
      <c r="G64" s="36">
        <v>0</v>
      </c>
      <c r="H64" s="36">
        <v>0</v>
      </c>
      <c r="I64" s="37">
        <v>0</v>
      </c>
      <c r="J64" s="38">
        <v>0</v>
      </c>
      <c r="K64" s="38">
        <v>0</v>
      </c>
      <c r="L64" s="39" t="str">
        <f t="shared" si="7"/>
        <v/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f t="shared" si="17"/>
        <v>0</v>
      </c>
      <c r="T64" s="37">
        <f t="shared" si="8"/>
        <v>0</v>
      </c>
      <c r="U64" s="39" t="str">
        <f t="shared" si="9"/>
        <v/>
      </c>
      <c r="V64" s="132">
        <f t="shared" si="96"/>
        <v>0</v>
      </c>
      <c r="W64" s="35">
        <v>0</v>
      </c>
      <c r="X64" s="100">
        <v>0</v>
      </c>
      <c r="Y64" s="100">
        <v>0</v>
      </c>
      <c r="Z64" s="35">
        <v>0</v>
      </c>
      <c r="AA64" s="35" t="e">
        <f>G64+#REF!</f>
        <v>#REF!</v>
      </c>
      <c r="AB64" s="94" t="str">
        <f>IF(OR(E64="",E64=0),"",(G64+#REF!)/E64)</f>
        <v/>
      </c>
      <c r="AC64" s="35">
        <f t="shared" si="11"/>
        <v>0</v>
      </c>
      <c r="AD64" s="35">
        <f t="shared" si="12"/>
        <v>0</v>
      </c>
      <c r="AE64" s="100">
        <v>0</v>
      </c>
      <c r="AF64" s="100">
        <f t="shared" si="14"/>
        <v>0</v>
      </c>
      <c r="AG64" s="100">
        <v>0</v>
      </c>
      <c r="AH64" s="100">
        <f t="shared" si="16"/>
        <v>0</v>
      </c>
      <c r="AI64" s="36"/>
      <c r="AJ64" s="56"/>
      <c r="AK64" s="56"/>
    </row>
    <row r="65" spans="1:37" s="14" customFormat="1" ht="18" customHeight="1">
      <c r="A65" s="14" t="str">
        <f t="shared" si="6"/>
        <v>b</v>
      </c>
      <c r="B65" s="28" t="s">
        <v>27</v>
      </c>
      <c r="C65" s="29" t="s">
        <v>32</v>
      </c>
      <c r="D65" s="35">
        <v>0</v>
      </c>
      <c r="E65" s="36">
        <v>0</v>
      </c>
      <c r="F65" s="36">
        <v>0</v>
      </c>
      <c r="G65" s="36">
        <v>0</v>
      </c>
      <c r="H65" s="36">
        <v>0</v>
      </c>
      <c r="I65" s="37">
        <v>0</v>
      </c>
      <c r="J65" s="38">
        <v>0</v>
      </c>
      <c r="K65" s="38">
        <v>0</v>
      </c>
      <c r="L65" s="39" t="str">
        <f t="shared" si="7"/>
        <v/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f t="shared" si="17"/>
        <v>0</v>
      </c>
      <c r="T65" s="37">
        <f t="shared" si="8"/>
        <v>0</v>
      </c>
      <c r="U65" s="39" t="str">
        <f t="shared" si="9"/>
        <v/>
      </c>
      <c r="V65" s="132">
        <f t="shared" si="96"/>
        <v>0</v>
      </c>
      <c r="W65" s="35">
        <v>0</v>
      </c>
      <c r="X65" s="100">
        <v>0</v>
      </c>
      <c r="Y65" s="100">
        <v>0</v>
      </c>
      <c r="Z65" s="35">
        <v>0</v>
      </c>
      <c r="AA65" s="35" t="e">
        <f>G65+#REF!</f>
        <v>#REF!</v>
      </c>
      <c r="AB65" s="94" t="str">
        <f>IF(OR(E65="",E65=0),"",(G65+#REF!)/E65)</f>
        <v/>
      </c>
      <c r="AC65" s="35">
        <f t="shared" si="11"/>
        <v>0</v>
      </c>
      <c r="AD65" s="35">
        <f t="shared" si="12"/>
        <v>0</v>
      </c>
      <c r="AE65" s="100">
        <v>0</v>
      </c>
      <c r="AF65" s="100">
        <f t="shared" si="14"/>
        <v>0</v>
      </c>
      <c r="AG65" s="100">
        <v>0</v>
      </c>
      <c r="AH65" s="100">
        <f t="shared" si="16"/>
        <v>0</v>
      </c>
      <c r="AI65" s="36"/>
      <c r="AJ65" s="56"/>
      <c r="AK65" s="56"/>
    </row>
    <row r="66" spans="1:37" s="14" customFormat="1" ht="18" customHeight="1">
      <c r="A66" s="14" t="str">
        <f t="shared" si="6"/>
        <v>b</v>
      </c>
      <c r="B66" s="28" t="s">
        <v>27</v>
      </c>
      <c r="C66" s="29" t="s">
        <v>33</v>
      </c>
      <c r="D66" s="35">
        <v>0</v>
      </c>
      <c r="E66" s="36">
        <v>0</v>
      </c>
      <c r="F66" s="36">
        <v>0</v>
      </c>
      <c r="G66" s="36">
        <v>0</v>
      </c>
      <c r="H66" s="36">
        <v>0</v>
      </c>
      <c r="I66" s="37">
        <v>0</v>
      </c>
      <c r="J66" s="38">
        <v>0</v>
      </c>
      <c r="K66" s="38">
        <v>0</v>
      </c>
      <c r="L66" s="39" t="str">
        <f t="shared" si="7"/>
        <v/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f t="shared" si="17"/>
        <v>0</v>
      </c>
      <c r="T66" s="37">
        <f t="shared" si="8"/>
        <v>0</v>
      </c>
      <c r="U66" s="39" t="str">
        <f t="shared" si="9"/>
        <v/>
      </c>
      <c r="V66" s="132">
        <f t="shared" si="96"/>
        <v>0</v>
      </c>
      <c r="W66" s="35">
        <v>0</v>
      </c>
      <c r="X66" s="100">
        <v>0</v>
      </c>
      <c r="Y66" s="100">
        <v>0</v>
      </c>
      <c r="Z66" s="35">
        <v>0</v>
      </c>
      <c r="AA66" s="35" t="e">
        <f>G66+#REF!</f>
        <v>#REF!</v>
      </c>
      <c r="AB66" s="94" t="str">
        <f>IF(OR(E66="",E66=0),"",(G66+#REF!)/E66)</f>
        <v/>
      </c>
      <c r="AC66" s="35">
        <f t="shared" si="11"/>
        <v>0</v>
      </c>
      <c r="AD66" s="35">
        <f t="shared" si="12"/>
        <v>0</v>
      </c>
      <c r="AE66" s="100">
        <v>0</v>
      </c>
      <c r="AF66" s="100">
        <f t="shared" si="14"/>
        <v>0</v>
      </c>
      <c r="AG66" s="100">
        <v>0</v>
      </c>
      <c r="AH66" s="100">
        <f t="shared" si="16"/>
        <v>0</v>
      </c>
      <c r="AI66" s="36"/>
      <c r="AJ66" s="56"/>
      <c r="AK66" s="56"/>
    </row>
    <row r="67" spans="1:37" s="14" customFormat="1" ht="18">
      <c r="A67" s="14" t="str">
        <f t="shared" si="6"/>
        <v>a</v>
      </c>
      <c r="B67" s="28" t="s">
        <v>27</v>
      </c>
      <c r="C67" s="29" t="s">
        <v>34</v>
      </c>
      <c r="D67" s="30">
        <v>15</v>
      </c>
      <c r="E67" s="31">
        <v>35</v>
      </c>
      <c r="F67" s="31">
        <v>28</v>
      </c>
      <c r="G67" s="31">
        <v>31.3</v>
      </c>
      <c r="H67" s="31">
        <v>22.25581</v>
      </c>
      <c r="I67" s="32">
        <v>16.535040000000002</v>
      </c>
      <c r="J67" s="33">
        <v>14.376139999999999</v>
      </c>
      <c r="K67" s="33">
        <v>11.1838</v>
      </c>
      <c r="L67" s="34">
        <f t="shared" si="7"/>
        <v>1.1178571428571429</v>
      </c>
      <c r="M67" s="30">
        <v>0</v>
      </c>
      <c r="N67" s="30">
        <v>1.7983800000000001</v>
      </c>
      <c r="O67" s="30">
        <v>4.10527</v>
      </c>
      <c r="P67" s="30">
        <v>3.1923399999999997</v>
      </c>
      <c r="Q67" s="30">
        <v>1</v>
      </c>
      <c r="R67" s="30">
        <v>2.1589000000000027</v>
      </c>
      <c r="S67" s="30">
        <f t="shared" si="17"/>
        <v>9.0441900000000004</v>
      </c>
      <c r="T67" s="32">
        <f t="shared" si="8"/>
        <v>-3.3000000000000007</v>
      </c>
      <c r="U67" s="34">
        <f t="shared" si="9"/>
        <v>0.89428571428571435</v>
      </c>
      <c r="V67" s="131">
        <f t="shared" si="96"/>
        <v>3.6999999999999993</v>
      </c>
      <c r="W67" s="30">
        <v>28.49615</v>
      </c>
      <c r="X67" s="100">
        <v>28.49615</v>
      </c>
      <c r="Y67" s="100">
        <v>3.7</v>
      </c>
      <c r="Z67" s="30">
        <v>1</v>
      </c>
      <c r="AA67" s="30" t="e">
        <f>G67+#REF!</f>
        <v>#REF!</v>
      </c>
      <c r="AB67" s="92" t="e">
        <f>IF(OR(E67="",E67=0),"",(G67+#REF!)/E67)</f>
        <v>#REF!</v>
      </c>
      <c r="AC67" s="30">
        <f t="shared" si="11"/>
        <v>35</v>
      </c>
      <c r="AD67" s="30">
        <f t="shared" si="12"/>
        <v>0</v>
      </c>
      <c r="AE67" s="100">
        <v>0</v>
      </c>
      <c r="AF67" s="100">
        <f t="shared" si="14"/>
        <v>35</v>
      </c>
      <c r="AG67" s="100">
        <v>35</v>
      </c>
      <c r="AH67" s="100">
        <f t="shared" si="16"/>
        <v>0</v>
      </c>
      <c r="AI67" s="31"/>
      <c r="AJ67" s="56"/>
      <c r="AK67" s="56"/>
    </row>
    <row r="68" spans="1:37" s="14" customFormat="1" ht="18">
      <c r="A68" s="14" t="str">
        <f t="shared" si="6"/>
        <v>a</v>
      </c>
      <c r="B68" s="28" t="s">
        <v>27</v>
      </c>
      <c r="C68" s="29" t="s">
        <v>35</v>
      </c>
      <c r="D68" s="30">
        <v>5</v>
      </c>
      <c r="E68" s="31">
        <v>5</v>
      </c>
      <c r="F68" s="31">
        <v>4</v>
      </c>
      <c r="G68" s="31">
        <v>3.5</v>
      </c>
      <c r="H68" s="31">
        <v>3.5149299999999997</v>
      </c>
      <c r="I68" s="32">
        <v>0.75992999999999999</v>
      </c>
      <c r="J68" s="33">
        <v>0.75992999999999999</v>
      </c>
      <c r="K68" s="33">
        <v>0.75992999999999999</v>
      </c>
      <c r="L68" s="34">
        <f t="shared" si="7"/>
        <v>0.875</v>
      </c>
      <c r="M68" s="30">
        <v>0</v>
      </c>
      <c r="N68" s="30">
        <v>0</v>
      </c>
      <c r="O68" s="30">
        <v>0.75992999999999999</v>
      </c>
      <c r="P68" s="30">
        <v>0</v>
      </c>
      <c r="Q68" s="30">
        <v>0</v>
      </c>
      <c r="R68" s="30">
        <v>0</v>
      </c>
      <c r="S68" s="30">
        <f t="shared" si="17"/>
        <v>-1.4929999999999666E-2</v>
      </c>
      <c r="T68" s="32">
        <f t="shared" si="8"/>
        <v>0.5</v>
      </c>
      <c r="U68" s="34">
        <f t="shared" si="9"/>
        <v>0.7</v>
      </c>
      <c r="V68" s="131">
        <f t="shared" si="96"/>
        <v>1.5</v>
      </c>
      <c r="W68" s="30">
        <v>3.5149299999999997</v>
      </c>
      <c r="X68" s="103">
        <v>3.5149299999999997</v>
      </c>
      <c r="Y68" s="103">
        <v>0.1</v>
      </c>
      <c r="Z68" s="30">
        <v>1</v>
      </c>
      <c r="AA68" s="30" t="e">
        <f>G68+#REF!</f>
        <v>#REF!</v>
      </c>
      <c r="AB68" s="92" t="e">
        <f>IF(OR(E68="",E68=0),"",(G68+#REF!)/E68)</f>
        <v>#REF!</v>
      </c>
      <c r="AC68" s="30">
        <f t="shared" si="11"/>
        <v>3.6</v>
      </c>
      <c r="AD68" s="30">
        <f t="shared" si="12"/>
        <v>1.4</v>
      </c>
      <c r="AE68" s="100">
        <v>0</v>
      </c>
      <c r="AF68" s="100">
        <f t="shared" si="14"/>
        <v>5</v>
      </c>
      <c r="AG68" s="100">
        <v>5</v>
      </c>
      <c r="AH68" s="100">
        <f t="shared" si="16"/>
        <v>1.4</v>
      </c>
      <c r="AI68" s="31"/>
      <c r="AJ68" s="56"/>
      <c r="AK68" s="56"/>
    </row>
    <row r="69" spans="1:37" s="14" customFormat="1" ht="36">
      <c r="A69" s="14" t="str">
        <f t="shared" ref="A69:A132" si="151">IF((E69+G69+V69+Y69+AC69+AD69+AE69&lt;&gt;0),"a","b")</f>
        <v>a</v>
      </c>
      <c r="B69" s="21" t="s">
        <v>27</v>
      </c>
      <c r="C69" s="22" t="s">
        <v>36</v>
      </c>
      <c r="D69" s="23">
        <v>40</v>
      </c>
      <c r="E69" s="24">
        <v>40</v>
      </c>
      <c r="F69" s="24">
        <v>40</v>
      </c>
      <c r="G69" s="24">
        <v>38.9</v>
      </c>
      <c r="H69" s="24">
        <v>38.884500000000003</v>
      </c>
      <c r="I69" s="25">
        <v>38.884500000000003</v>
      </c>
      <c r="J69" s="26">
        <v>38.884500000000003</v>
      </c>
      <c r="K69" s="26">
        <v>38.884500000000003</v>
      </c>
      <c r="L69" s="27">
        <f t="shared" ref="L69:L132" si="152">IF(OR(F69="",F69=0),"",G69/F69)</f>
        <v>0.97249999999999992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f t="shared" si="17"/>
        <v>1.549999999999585E-2</v>
      </c>
      <c r="T69" s="25">
        <f t="shared" ref="T69:T132" si="153">IF(OR(C69="თანამდებობრივი სარგო",C69="პრემია",C69="დანამატი",C69="მ.შ. შტატგარეშეთა შრომის ანაზღაურება"),"",F69-G69)</f>
        <v>1.1000000000000014</v>
      </c>
      <c r="U69" s="27">
        <f t="shared" ref="U69:U132" si="154">IF(OR(E69="",E69=0),"",G69/E69)</f>
        <v>0.97249999999999992</v>
      </c>
      <c r="V69" s="130">
        <f t="shared" si="96"/>
        <v>1.1000000000000014</v>
      </c>
      <c r="W69" s="23">
        <v>38.884500000000003</v>
      </c>
      <c r="X69" s="99">
        <v>38.884500000000003</v>
      </c>
      <c r="Y69" s="99">
        <v>1.1000000000000001</v>
      </c>
      <c r="Z69" s="23">
        <v>0</v>
      </c>
      <c r="AA69" s="23" t="e">
        <f>G69+#REF!</f>
        <v>#REF!</v>
      </c>
      <c r="AB69" s="90" t="e">
        <f>IF(OR(E69="",E69=0),"",(G69+#REF!)/E69)</f>
        <v>#REF!</v>
      </c>
      <c r="AC69" s="23">
        <f t="shared" ref="AC69:AC132" si="155">G69+Y69</f>
        <v>40</v>
      </c>
      <c r="AD69" s="23">
        <f t="shared" ref="AD69:AD132" si="156">E69-AC69</f>
        <v>0</v>
      </c>
      <c r="AE69" s="99">
        <v>0</v>
      </c>
      <c r="AF69" s="99">
        <f t="shared" ref="AF69:AF132" si="157">E69-AE69</f>
        <v>40</v>
      </c>
      <c r="AG69" s="99">
        <v>40</v>
      </c>
      <c r="AH69" s="99">
        <f t="shared" ref="AH69:AH132" si="158">AG69-AC69</f>
        <v>0</v>
      </c>
      <c r="AI69" s="24"/>
      <c r="AJ69" s="56"/>
      <c r="AK69" s="56"/>
    </row>
    <row r="70" spans="1:37" s="14" customFormat="1" ht="15" customHeight="1">
      <c r="A70" s="14" t="str">
        <f t="shared" si="151"/>
        <v>b</v>
      </c>
      <c r="B70" s="21" t="s">
        <v>27</v>
      </c>
      <c r="C70" s="40" t="s">
        <v>37</v>
      </c>
      <c r="D70" s="41">
        <v>0</v>
      </c>
      <c r="E70" s="42">
        <v>0</v>
      </c>
      <c r="F70" s="42">
        <v>0</v>
      </c>
      <c r="G70" s="42">
        <v>0</v>
      </c>
      <c r="H70" s="42">
        <v>0</v>
      </c>
      <c r="I70" s="43">
        <v>0</v>
      </c>
      <c r="J70" s="44">
        <v>0</v>
      </c>
      <c r="K70" s="44">
        <v>0</v>
      </c>
      <c r="L70" s="45" t="str">
        <f t="shared" si="152"/>
        <v/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f t="shared" ref="S70:S133" si="159">G70-H70</f>
        <v>0</v>
      </c>
      <c r="T70" s="43">
        <f t="shared" si="153"/>
        <v>0</v>
      </c>
      <c r="U70" s="45" t="str">
        <f t="shared" si="154"/>
        <v/>
      </c>
      <c r="V70" s="133">
        <f t="shared" si="96"/>
        <v>0</v>
      </c>
      <c r="W70" s="41">
        <v>0</v>
      </c>
      <c r="X70" s="99">
        <v>0</v>
      </c>
      <c r="Y70" s="99">
        <v>0</v>
      </c>
      <c r="Z70" s="41">
        <v>0</v>
      </c>
      <c r="AA70" s="41" t="e">
        <f>G70+#REF!</f>
        <v>#REF!</v>
      </c>
      <c r="AB70" s="96" t="str">
        <f>IF(OR(E70="",E70=0),"",(G70+#REF!)/E70)</f>
        <v/>
      </c>
      <c r="AC70" s="41">
        <f t="shared" si="155"/>
        <v>0</v>
      </c>
      <c r="AD70" s="41">
        <f t="shared" si="156"/>
        <v>0</v>
      </c>
      <c r="AE70" s="99">
        <v>0</v>
      </c>
      <c r="AF70" s="99">
        <f t="shared" si="157"/>
        <v>0</v>
      </c>
      <c r="AG70" s="99">
        <v>0</v>
      </c>
      <c r="AH70" s="99">
        <f t="shared" si="158"/>
        <v>0</v>
      </c>
      <c r="AI70" s="42"/>
      <c r="AJ70" s="56"/>
      <c r="AK70" s="56"/>
    </row>
    <row r="71" spans="1:37" s="14" customFormat="1" ht="18.75" thickBot="1">
      <c r="A71" s="14" t="str">
        <f t="shared" si="151"/>
        <v>a</v>
      </c>
      <c r="B71" s="46"/>
      <c r="C71" s="47" t="s">
        <v>38</v>
      </c>
      <c r="D71" s="48">
        <v>0</v>
      </c>
      <c r="E71" s="24">
        <v>4.2</v>
      </c>
      <c r="F71" s="49">
        <v>4.2</v>
      </c>
      <c r="G71" s="49">
        <v>4.0893499999999996</v>
      </c>
      <c r="H71" s="49">
        <v>4.0893499999999996</v>
      </c>
      <c r="I71" s="50">
        <v>4.0893499999999996</v>
      </c>
      <c r="J71" s="51">
        <v>4.0893499999999996</v>
      </c>
      <c r="K71" s="51">
        <v>4.0893499999999996</v>
      </c>
      <c r="L71" s="52">
        <f t="shared" si="152"/>
        <v>0.97365476190476175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f t="shared" si="159"/>
        <v>0</v>
      </c>
      <c r="T71" s="50">
        <f t="shared" si="153"/>
        <v>0.11065000000000058</v>
      </c>
      <c r="U71" s="52">
        <f t="shared" si="154"/>
        <v>0.97365476190476175</v>
      </c>
      <c r="V71" s="134">
        <f t="shared" si="96"/>
        <v>0.11065000000000058</v>
      </c>
      <c r="W71" s="48">
        <v>4.0893499999999996</v>
      </c>
      <c r="X71" s="104">
        <v>4.0893499999999996</v>
      </c>
      <c r="Y71" s="104">
        <v>0</v>
      </c>
      <c r="Z71" s="48">
        <v>0</v>
      </c>
      <c r="AA71" s="48" t="e">
        <f>G71+#REF!</f>
        <v>#REF!</v>
      </c>
      <c r="AB71" s="98" t="e">
        <f>IF(OR(E71="",E71=0),"",(G71+#REF!)/E71)</f>
        <v>#REF!</v>
      </c>
      <c r="AC71" s="48">
        <f t="shared" si="155"/>
        <v>4.0893499999999996</v>
      </c>
      <c r="AD71" s="48">
        <f t="shared" si="156"/>
        <v>0.11065000000000058</v>
      </c>
      <c r="AE71" s="99">
        <v>0</v>
      </c>
      <c r="AF71" s="99">
        <f t="shared" si="157"/>
        <v>4.2</v>
      </c>
      <c r="AG71" s="99">
        <v>4.2</v>
      </c>
      <c r="AH71" s="99">
        <f t="shared" si="158"/>
        <v>0.11065000000000058</v>
      </c>
      <c r="AI71" s="49"/>
      <c r="AJ71" s="56"/>
      <c r="AK71" s="56"/>
    </row>
    <row r="72" spans="1:37" s="14" customFormat="1" ht="33" thickTop="1" thickBot="1">
      <c r="A72" s="14" t="str">
        <f t="shared" si="151"/>
        <v>a</v>
      </c>
      <c r="B72" s="139" t="s">
        <v>65</v>
      </c>
      <c r="C72" s="140" t="s">
        <v>66</v>
      </c>
      <c r="D72" s="140">
        <f t="shared" ref="D72:K72" si="160">D73+D81+D82+D83</f>
        <v>150</v>
      </c>
      <c r="E72" s="141">
        <f t="shared" si="160"/>
        <v>149.75</v>
      </c>
      <c r="F72" s="141">
        <f t="shared" si="160"/>
        <v>99.75</v>
      </c>
      <c r="G72" s="141">
        <f t="shared" si="160"/>
        <v>16.8</v>
      </c>
      <c r="H72" s="141">
        <f t="shared" si="160"/>
        <v>7.46</v>
      </c>
      <c r="I72" s="142">
        <f t="shared" si="160"/>
        <v>6.68</v>
      </c>
      <c r="J72" s="143">
        <f t="shared" si="160"/>
        <v>3</v>
      </c>
      <c r="K72" s="143">
        <f t="shared" si="160"/>
        <v>0</v>
      </c>
      <c r="L72" s="144">
        <f t="shared" si="152"/>
        <v>0.16842105263157894</v>
      </c>
      <c r="M72" s="140">
        <f>M73+M81+M82+M83</f>
        <v>0</v>
      </c>
      <c r="N72" s="140">
        <f>N73+N81+N82+N83</f>
        <v>0</v>
      </c>
      <c r="O72" s="140">
        <f>O73+O81+O82+O83</f>
        <v>0</v>
      </c>
      <c r="P72" s="140">
        <f>P73+P81+P82+P83</f>
        <v>3</v>
      </c>
      <c r="Q72" s="140">
        <f>Q73+Q81+Q82+Q83</f>
        <v>5</v>
      </c>
      <c r="R72" s="140">
        <v>3.6799999999999997</v>
      </c>
      <c r="S72" s="140">
        <f t="shared" si="159"/>
        <v>9.34</v>
      </c>
      <c r="T72" s="142">
        <f t="shared" si="153"/>
        <v>82.95</v>
      </c>
      <c r="U72" s="144">
        <f t="shared" si="154"/>
        <v>0.11218697829716194</v>
      </c>
      <c r="V72" s="145">
        <f t="shared" si="96"/>
        <v>132.94999999999999</v>
      </c>
      <c r="W72" s="140">
        <f t="shared" ref="W72:Y72" si="161">W73+W81+W82+W83</f>
        <v>14.186</v>
      </c>
      <c r="X72" s="146">
        <f t="shared" si="161"/>
        <v>14.186</v>
      </c>
      <c r="Y72" s="146">
        <f t="shared" si="161"/>
        <v>121.5</v>
      </c>
      <c r="Z72" s="140">
        <f>Z73+Z81+Z82+Z83</f>
        <v>50</v>
      </c>
      <c r="AA72" s="140" t="e">
        <f>G72+#REF!</f>
        <v>#REF!</v>
      </c>
      <c r="AB72" s="147" t="e">
        <f>IF(OR(E72="",E72=0),"",(G72+#REF!)/E72)</f>
        <v>#REF!</v>
      </c>
      <c r="AC72" s="140">
        <f t="shared" si="155"/>
        <v>138.30000000000001</v>
      </c>
      <c r="AD72" s="140">
        <f t="shared" si="156"/>
        <v>11.449999999999989</v>
      </c>
      <c r="AE72" s="146">
        <f t="shared" ref="AE72" si="162">AE73+AE81+AE82+AE83</f>
        <v>1.5</v>
      </c>
      <c r="AF72" s="146">
        <f t="shared" si="157"/>
        <v>148.25</v>
      </c>
      <c r="AG72" s="146">
        <f t="shared" ref="AG72" si="163">AG73+AG81+AG82+AG83</f>
        <v>148.25</v>
      </c>
      <c r="AH72" s="146">
        <f t="shared" si="158"/>
        <v>9.9499999999999886</v>
      </c>
      <c r="AI72" s="141"/>
    </row>
    <row r="73" spans="1:37" s="14" customFormat="1" ht="18.75" customHeight="1" thickTop="1">
      <c r="A73" s="14" t="str">
        <f t="shared" si="151"/>
        <v>a</v>
      </c>
      <c r="B73" s="21" t="s">
        <v>27</v>
      </c>
      <c r="C73" s="22" t="s">
        <v>28</v>
      </c>
      <c r="D73" s="23">
        <f t="shared" ref="D73:K73" si="164">SUM(D74:D80)</f>
        <v>150</v>
      </c>
      <c r="E73" s="24">
        <f t="shared" si="164"/>
        <v>149.75</v>
      </c>
      <c r="F73" s="24">
        <f t="shared" si="164"/>
        <v>99.75</v>
      </c>
      <c r="G73" s="24">
        <f t="shared" si="164"/>
        <v>16.8</v>
      </c>
      <c r="H73" s="24">
        <f t="shared" ref="H73:I73" si="165">SUM(H74:H80)</f>
        <v>7.46</v>
      </c>
      <c r="I73" s="25">
        <f t="shared" si="165"/>
        <v>6.68</v>
      </c>
      <c r="J73" s="26">
        <f t="shared" si="164"/>
        <v>3</v>
      </c>
      <c r="K73" s="26">
        <f t="shared" si="164"/>
        <v>0</v>
      </c>
      <c r="L73" s="27">
        <f t="shared" si="152"/>
        <v>0.16842105263157894</v>
      </c>
      <c r="M73" s="23">
        <f>SUM(M74:M80)</f>
        <v>0</v>
      </c>
      <c r="N73" s="23">
        <f>SUM(N74:N80)</f>
        <v>0</v>
      </c>
      <c r="O73" s="23">
        <f>SUM(O74:O80)</f>
        <v>0</v>
      </c>
      <c r="P73" s="23">
        <f>SUM(P74:P80)</f>
        <v>3</v>
      </c>
      <c r="Q73" s="23">
        <f>SUM(Q74:Q80)</f>
        <v>5</v>
      </c>
      <c r="R73" s="23">
        <v>3.6799999999999997</v>
      </c>
      <c r="S73" s="23">
        <f t="shared" si="159"/>
        <v>9.34</v>
      </c>
      <c r="T73" s="25">
        <f t="shared" si="153"/>
        <v>82.95</v>
      </c>
      <c r="U73" s="27">
        <f t="shared" si="154"/>
        <v>0.11218697829716194</v>
      </c>
      <c r="V73" s="130">
        <f t="shared" si="96"/>
        <v>132.94999999999999</v>
      </c>
      <c r="W73" s="23">
        <f t="shared" ref="W73:Y73" si="166">SUM(W74:W80)</f>
        <v>14.186</v>
      </c>
      <c r="X73" s="89">
        <f t="shared" si="166"/>
        <v>14.186</v>
      </c>
      <c r="Y73" s="89">
        <f t="shared" si="166"/>
        <v>121.5</v>
      </c>
      <c r="Z73" s="23">
        <f>SUM(Z74:Z80)</f>
        <v>50</v>
      </c>
      <c r="AA73" s="23" t="e">
        <f>G73+#REF!</f>
        <v>#REF!</v>
      </c>
      <c r="AB73" s="90" t="e">
        <f>IF(OR(E73="",E73=0),"",(G73+#REF!)/E73)</f>
        <v>#REF!</v>
      </c>
      <c r="AC73" s="23">
        <f t="shared" si="155"/>
        <v>138.30000000000001</v>
      </c>
      <c r="AD73" s="23">
        <f t="shared" si="156"/>
        <v>11.449999999999989</v>
      </c>
      <c r="AE73" s="89">
        <f t="shared" ref="AE73" si="167">SUM(AE74:AE80)</f>
        <v>1.5</v>
      </c>
      <c r="AF73" s="89">
        <f t="shared" si="157"/>
        <v>148.25</v>
      </c>
      <c r="AG73" s="89">
        <f t="shared" ref="AG73" si="168">SUM(AG74:AG80)</f>
        <v>148.25</v>
      </c>
      <c r="AH73" s="89">
        <f t="shared" si="158"/>
        <v>9.9499999999999886</v>
      </c>
      <c r="AI73" s="24"/>
    </row>
    <row r="74" spans="1:37" s="14" customFormat="1" ht="18" customHeight="1">
      <c r="A74" s="14" t="str">
        <f t="shared" si="151"/>
        <v>b</v>
      </c>
      <c r="B74" s="28" t="s">
        <v>27</v>
      </c>
      <c r="C74" s="29" t="s">
        <v>29</v>
      </c>
      <c r="D74" s="35">
        <v>0</v>
      </c>
      <c r="E74" s="36">
        <v>0</v>
      </c>
      <c r="F74" s="36">
        <v>0</v>
      </c>
      <c r="G74" s="36">
        <v>0</v>
      </c>
      <c r="H74" s="36">
        <v>0</v>
      </c>
      <c r="I74" s="37">
        <v>0</v>
      </c>
      <c r="J74" s="38">
        <v>0</v>
      </c>
      <c r="K74" s="38">
        <v>0</v>
      </c>
      <c r="L74" s="39" t="str">
        <f t="shared" si="152"/>
        <v/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f t="shared" si="159"/>
        <v>0</v>
      </c>
      <c r="T74" s="37">
        <f t="shared" si="153"/>
        <v>0</v>
      </c>
      <c r="U74" s="39" t="str">
        <f t="shared" si="154"/>
        <v/>
      </c>
      <c r="V74" s="132">
        <f t="shared" si="96"/>
        <v>0</v>
      </c>
      <c r="W74" s="35">
        <v>0</v>
      </c>
      <c r="X74" s="93">
        <v>0</v>
      </c>
      <c r="Y74" s="93">
        <v>0</v>
      </c>
      <c r="Z74" s="35">
        <v>0</v>
      </c>
      <c r="AA74" s="35" t="e">
        <f>G74+#REF!</f>
        <v>#REF!</v>
      </c>
      <c r="AB74" s="94" t="str">
        <f>IF(OR(E74="",E74=0),"",(G74+#REF!)/E74)</f>
        <v/>
      </c>
      <c r="AC74" s="35">
        <f t="shared" si="155"/>
        <v>0</v>
      </c>
      <c r="AD74" s="35">
        <f t="shared" si="156"/>
        <v>0</v>
      </c>
      <c r="AE74" s="93">
        <v>0</v>
      </c>
      <c r="AF74" s="93">
        <f t="shared" si="157"/>
        <v>0</v>
      </c>
      <c r="AG74" s="93">
        <v>0</v>
      </c>
      <c r="AH74" s="93">
        <f t="shared" si="158"/>
        <v>0</v>
      </c>
      <c r="AI74" s="36"/>
    </row>
    <row r="75" spans="1:37" s="14" customFormat="1" ht="18">
      <c r="A75" s="14" t="str">
        <f t="shared" si="151"/>
        <v>a</v>
      </c>
      <c r="B75" s="28" t="s">
        <v>27</v>
      </c>
      <c r="C75" s="29" t="s">
        <v>30</v>
      </c>
      <c r="D75" s="30">
        <v>150</v>
      </c>
      <c r="E75" s="31">
        <v>149.75</v>
      </c>
      <c r="F75" s="31">
        <v>99.75</v>
      </c>
      <c r="G75" s="31">
        <v>16.8</v>
      </c>
      <c r="H75" s="31">
        <v>7.46</v>
      </c>
      <c r="I75" s="32">
        <v>6.68</v>
      </c>
      <c r="J75" s="33">
        <v>3</v>
      </c>
      <c r="K75" s="33">
        <v>0</v>
      </c>
      <c r="L75" s="34">
        <f t="shared" si="152"/>
        <v>0.16842105263157894</v>
      </c>
      <c r="M75" s="30">
        <v>0</v>
      </c>
      <c r="N75" s="30">
        <v>0</v>
      </c>
      <c r="O75" s="30">
        <v>0</v>
      </c>
      <c r="P75" s="30">
        <v>3</v>
      </c>
      <c r="Q75" s="30">
        <f>5000/1000</f>
        <v>5</v>
      </c>
      <c r="R75" s="30">
        <v>3.6799999999999997</v>
      </c>
      <c r="S75" s="30">
        <f t="shared" si="159"/>
        <v>9.34</v>
      </c>
      <c r="T75" s="32">
        <f t="shared" si="153"/>
        <v>82.95</v>
      </c>
      <c r="U75" s="34">
        <f t="shared" si="154"/>
        <v>0.11218697829716194</v>
      </c>
      <c r="V75" s="131">
        <f t="shared" si="96"/>
        <v>132.94999999999999</v>
      </c>
      <c r="W75" s="30">
        <v>14.186</v>
      </c>
      <c r="X75" s="100">
        <v>14.186</v>
      </c>
      <c r="Y75" s="100">
        <v>121.5</v>
      </c>
      <c r="Z75" s="30">
        <v>50</v>
      </c>
      <c r="AA75" s="30" t="e">
        <f>G75+#REF!</f>
        <v>#REF!</v>
      </c>
      <c r="AB75" s="92" t="e">
        <f>IF(OR(E75="",E75=0),"",(G75+#REF!)/E75)</f>
        <v>#REF!</v>
      </c>
      <c r="AC75" s="30">
        <f t="shared" si="155"/>
        <v>138.30000000000001</v>
      </c>
      <c r="AD75" s="30">
        <f t="shared" si="156"/>
        <v>11.449999999999989</v>
      </c>
      <c r="AE75" s="100">
        <v>1.5</v>
      </c>
      <c r="AF75" s="100">
        <f t="shared" si="157"/>
        <v>148.25</v>
      </c>
      <c r="AG75" s="100">
        <v>148.25</v>
      </c>
      <c r="AH75" s="100">
        <f t="shared" si="158"/>
        <v>9.9499999999999886</v>
      </c>
      <c r="AI75" s="31"/>
    </row>
    <row r="76" spans="1:37" s="14" customFormat="1" ht="18" customHeight="1">
      <c r="A76" s="14" t="str">
        <f t="shared" si="151"/>
        <v>b</v>
      </c>
      <c r="B76" s="28" t="s">
        <v>27</v>
      </c>
      <c r="C76" s="29" t="s">
        <v>31</v>
      </c>
      <c r="D76" s="35">
        <v>0</v>
      </c>
      <c r="E76" s="36">
        <v>0</v>
      </c>
      <c r="F76" s="36">
        <v>0</v>
      </c>
      <c r="G76" s="36">
        <v>0</v>
      </c>
      <c r="H76" s="36">
        <v>0</v>
      </c>
      <c r="I76" s="37">
        <v>0</v>
      </c>
      <c r="J76" s="38">
        <v>0</v>
      </c>
      <c r="K76" s="38">
        <v>0</v>
      </c>
      <c r="L76" s="39" t="str">
        <f t="shared" si="152"/>
        <v/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f t="shared" si="159"/>
        <v>0</v>
      </c>
      <c r="T76" s="37">
        <f t="shared" si="153"/>
        <v>0</v>
      </c>
      <c r="U76" s="39" t="str">
        <f t="shared" si="154"/>
        <v/>
      </c>
      <c r="V76" s="132">
        <f t="shared" si="96"/>
        <v>0</v>
      </c>
      <c r="W76" s="35">
        <v>0</v>
      </c>
      <c r="X76" s="93">
        <v>0</v>
      </c>
      <c r="Y76" s="93">
        <v>0</v>
      </c>
      <c r="Z76" s="35">
        <v>0</v>
      </c>
      <c r="AA76" s="35" t="e">
        <f>G76+#REF!</f>
        <v>#REF!</v>
      </c>
      <c r="AB76" s="94" t="str">
        <f>IF(OR(E76="",E76=0),"",(G76+#REF!)/E76)</f>
        <v/>
      </c>
      <c r="AC76" s="35">
        <f t="shared" si="155"/>
        <v>0</v>
      </c>
      <c r="AD76" s="35">
        <f t="shared" si="156"/>
        <v>0</v>
      </c>
      <c r="AE76" s="93">
        <v>0</v>
      </c>
      <c r="AF76" s="93">
        <f t="shared" si="157"/>
        <v>0</v>
      </c>
      <c r="AG76" s="93">
        <v>0</v>
      </c>
      <c r="AH76" s="93">
        <f t="shared" si="158"/>
        <v>0</v>
      </c>
      <c r="AI76" s="36"/>
    </row>
    <row r="77" spans="1:37" s="14" customFormat="1" ht="18" customHeight="1">
      <c r="A77" s="14" t="str">
        <f t="shared" si="151"/>
        <v>b</v>
      </c>
      <c r="B77" s="28" t="s">
        <v>27</v>
      </c>
      <c r="C77" s="29" t="s">
        <v>32</v>
      </c>
      <c r="D77" s="35">
        <v>0</v>
      </c>
      <c r="E77" s="36">
        <v>0</v>
      </c>
      <c r="F77" s="36">
        <v>0</v>
      </c>
      <c r="G77" s="36">
        <v>0</v>
      </c>
      <c r="H77" s="36">
        <v>0</v>
      </c>
      <c r="I77" s="37">
        <v>0</v>
      </c>
      <c r="J77" s="38">
        <v>0</v>
      </c>
      <c r="K77" s="38">
        <v>0</v>
      </c>
      <c r="L77" s="39" t="str">
        <f t="shared" si="152"/>
        <v/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f t="shared" si="159"/>
        <v>0</v>
      </c>
      <c r="T77" s="37">
        <f t="shared" si="153"/>
        <v>0</v>
      </c>
      <c r="U77" s="39" t="str">
        <f t="shared" si="154"/>
        <v/>
      </c>
      <c r="V77" s="132">
        <f t="shared" si="96"/>
        <v>0</v>
      </c>
      <c r="W77" s="35">
        <v>0</v>
      </c>
      <c r="X77" s="93">
        <v>0</v>
      </c>
      <c r="Y77" s="93">
        <v>0</v>
      </c>
      <c r="Z77" s="35">
        <v>0</v>
      </c>
      <c r="AA77" s="35" t="e">
        <f>G77+#REF!</f>
        <v>#REF!</v>
      </c>
      <c r="AB77" s="94" t="str">
        <f>IF(OR(E77="",E77=0),"",(G77+#REF!)/E77)</f>
        <v/>
      </c>
      <c r="AC77" s="35">
        <f t="shared" si="155"/>
        <v>0</v>
      </c>
      <c r="AD77" s="35">
        <f t="shared" si="156"/>
        <v>0</v>
      </c>
      <c r="AE77" s="93">
        <v>0</v>
      </c>
      <c r="AF77" s="93">
        <f t="shared" si="157"/>
        <v>0</v>
      </c>
      <c r="AG77" s="93">
        <v>0</v>
      </c>
      <c r="AH77" s="93">
        <f t="shared" si="158"/>
        <v>0</v>
      </c>
      <c r="AI77" s="36"/>
    </row>
    <row r="78" spans="1:37" s="14" customFormat="1" ht="18" customHeight="1">
      <c r="A78" s="14" t="str">
        <f t="shared" si="151"/>
        <v>b</v>
      </c>
      <c r="B78" s="28" t="s">
        <v>27</v>
      </c>
      <c r="C78" s="29" t="s">
        <v>33</v>
      </c>
      <c r="D78" s="35">
        <v>0</v>
      </c>
      <c r="E78" s="36">
        <v>0</v>
      </c>
      <c r="F78" s="36">
        <v>0</v>
      </c>
      <c r="G78" s="36">
        <v>0</v>
      </c>
      <c r="H78" s="36">
        <v>0</v>
      </c>
      <c r="I78" s="37">
        <v>0</v>
      </c>
      <c r="J78" s="38">
        <v>0</v>
      </c>
      <c r="K78" s="38">
        <v>0</v>
      </c>
      <c r="L78" s="39" t="str">
        <f t="shared" si="152"/>
        <v/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f t="shared" si="159"/>
        <v>0</v>
      </c>
      <c r="T78" s="37">
        <f t="shared" si="153"/>
        <v>0</v>
      </c>
      <c r="U78" s="39" t="str">
        <f t="shared" si="154"/>
        <v/>
      </c>
      <c r="V78" s="132">
        <f t="shared" si="96"/>
        <v>0</v>
      </c>
      <c r="W78" s="35">
        <v>0</v>
      </c>
      <c r="X78" s="93">
        <v>0</v>
      </c>
      <c r="Y78" s="93">
        <v>0</v>
      </c>
      <c r="Z78" s="35">
        <v>0</v>
      </c>
      <c r="AA78" s="35" t="e">
        <f>G78+#REF!</f>
        <v>#REF!</v>
      </c>
      <c r="AB78" s="94" t="str">
        <f>IF(OR(E78="",E78=0),"",(G78+#REF!)/E78)</f>
        <v/>
      </c>
      <c r="AC78" s="35">
        <f t="shared" si="155"/>
        <v>0</v>
      </c>
      <c r="AD78" s="35">
        <f t="shared" si="156"/>
        <v>0</v>
      </c>
      <c r="AE78" s="93">
        <v>0</v>
      </c>
      <c r="AF78" s="93">
        <f t="shared" si="157"/>
        <v>0</v>
      </c>
      <c r="AG78" s="93">
        <v>0</v>
      </c>
      <c r="AH78" s="93">
        <f t="shared" si="158"/>
        <v>0</v>
      </c>
      <c r="AI78" s="36"/>
    </row>
    <row r="79" spans="1:37" s="14" customFormat="1" ht="18" customHeight="1">
      <c r="A79" s="14" t="str">
        <f t="shared" si="151"/>
        <v>b</v>
      </c>
      <c r="B79" s="28" t="s">
        <v>27</v>
      </c>
      <c r="C79" s="29" t="s">
        <v>34</v>
      </c>
      <c r="D79" s="35">
        <v>0</v>
      </c>
      <c r="E79" s="36">
        <v>0</v>
      </c>
      <c r="F79" s="36">
        <v>0</v>
      </c>
      <c r="G79" s="36">
        <v>0</v>
      </c>
      <c r="H79" s="36">
        <v>0</v>
      </c>
      <c r="I79" s="37">
        <v>0</v>
      </c>
      <c r="J79" s="38">
        <v>0</v>
      </c>
      <c r="K79" s="38">
        <v>0</v>
      </c>
      <c r="L79" s="39" t="str">
        <f t="shared" si="152"/>
        <v/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f t="shared" si="159"/>
        <v>0</v>
      </c>
      <c r="T79" s="37">
        <f t="shared" si="153"/>
        <v>0</v>
      </c>
      <c r="U79" s="39" t="str">
        <f t="shared" si="154"/>
        <v/>
      </c>
      <c r="V79" s="132">
        <f t="shared" si="96"/>
        <v>0</v>
      </c>
      <c r="W79" s="35">
        <v>0</v>
      </c>
      <c r="X79" s="93">
        <v>0</v>
      </c>
      <c r="Y79" s="93">
        <v>0</v>
      </c>
      <c r="Z79" s="35">
        <v>0</v>
      </c>
      <c r="AA79" s="35" t="e">
        <f>G79+#REF!</f>
        <v>#REF!</v>
      </c>
      <c r="AB79" s="94" t="str">
        <f>IF(OR(E79="",E79=0),"",(G79+#REF!)/E79)</f>
        <v/>
      </c>
      <c r="AC79" s="35">
        <f t="shared" si="155"/>
        <v>0</v>
      </c>
      <c r="AD79" s="35">
        <f t="shared" si="156"/>
        <v>0</v>
      </c>
      <c r="AE79" s="93">
        <v>0</v>
      </c>
      <c r="AF79" s="93">
        <f t="shared" si="157"/>
        <v>0</v>
      </c>
      <c r="AG79" s="93">
        <v>0</v>
      </c>
      <c r="AH79" s="93">
        <f t="shared" si="158"/>
        <v>0</v>
      </c>
      <c r="AI79" s="36"/>
    </row>
    <row r="80" spans="1:37" s="14" customFormat="1" ht="18" customHeight="1">
      <c r="A80" s="14" t="str">
        <f t="shared" si="151"/>
        <v>b</v>
      </c>
      <c r="B80" s="28" t="s">
        <v>27</v>
      </c>
      <c r="C80" s="29" t="s">
        <v>35</v>
      </c>
      <c r="D80" s="35">
        <v>0</v>
      </c>
      <c r="E80" s="36">
        <v>0</v>
      </c>
      <c r="F80" s="36">
        <v>0</v>
      </c>
      <c r="G80" s="36">
        <v>0</v>
      </c>
      <c r="H80" s="36">
        <v>0</v>
      </c>
      <c r="I80" s="37">
        <v>0</v>
      </c>
      <c r="J80" s="38">
        <v>0</v>
      </c>
      <c r="K80" s="38">
        <v>0</v>
      </c>
      <c r="L80" s="39" t="str">
        <f t="shared" si="152"/>
        <v/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f t="shared" si="159"/>
        <v>0</v>
      </c>
      <c r="T80" s="37">
        <f t="shared" si="153"/>
        <v>0</v>
      </c>
      <c r="U80" s="39" t="str">
        <f t="shared" si="154"/>
        <v/>
      </c>
      <c r="V80" s="132">
        <f t="shared" si="96"/>
        <v>0</v>
      </c>
      <c r="W80" s="35">
        <v>0</v>
      </c>
      <c r="X80" s="93">
        <v>0</v>
      </c>
      <c r="Y80" s="93">
        <v>0</v>
      </c>
      <c r="Z80" s="35">
        <v>0</v>
      </c>
      <c r="AA80" s="35" t="e">
        <f>G80+#REF!</f>
        <v>#REF!</v>
      </c>
      <c r="AB80" s="94" t="str">
        <f>IF(OR(E80="",E80=0),"",(G80+#REF!)/E80)</f>
        <v/>
      </c>
      <c r="AC80" s="35">
        <f t="shared" si="155"/>
        <v>0</v>
      </c>
      <c r="AD80" s="35">
        <f t="shared" si="156"/>
        <v>0</v>
      </c>
      <c r="AE80" s="93">
        <v>0</v>
      </c>
      <c r="AF80" s="93">
        <f t="shared" si="157"/>
        <v>0</v>
      </c>
      <c r="AG80" s="93">
        <v>0</v>
      </c>
      <c r="AH80" s="93">
        <f t="shared" si="158"/>
        <v>0</v>
      </c>
      <c r="AI80" s="36"/>
    </row>
    <row r="81" spans="1:35" s="14" customFormat="1" ht="30" customHeight="1">
      <c r="A81" s="14" t="str">
        <f t="shared" si="151"/>
        <v>b</v>
      </c>
      <c r="B81" s="21" t="s">
        <v>27</v>
      </c>
      <c r="C81" s="40" t="s">
        <v>36</v>
      </c>
      <c r="D81" s="41">
        <v>0</v>
      </c>
      <c r="E81" s="42">
        <v>0</v>
      </c>
      <c r="F81" s="42">
        <v>0</v>
      </c>
      <c r="G81" s="42">
        <v>0</v>
      </c>
      <c r="H81" s="42">
        <v>0</v>
      </c>
      <c r="I81" s="43">
        <v>0</v>
      </c>
      <c r="J81" s="44">
        <v>0</v>
      </c>
      <c r="K81" s="44">
        <v>0</v>
      </c>
      <c r="L81" s="45" t="str">
        <f t="shared" si="152"/>
        <v/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f t="shared" si="159"/>
        <v>0</v>
      </c>
      <c r="T81" s="43">
        <f t="shared" si="153"/>
        <v>0</v>
      </c>
      <c r="U81" s="45" t="str">
        <f t="shared" si="154"/>
        <v/>
      </c>
      <c r="V81" s="133">
        <f t="shared" si="96"/>
        <v>0</v>
      </c>
      <c r="W81" s="41">
        <v>0</v>
      </c>
      <c r="X81" s="95">
        <v>0</v>
      </c>
      <c r="Y81" s="95">
        <v>0</v>
      </c>
      <c r="Z81" s="41">
        <v>0</v>
      </c>
      <c r="AA81" s="41" t="e">
        <f>G81+#REF!</f>
        <v>#REF!</v>
      </c>
      <c r="AB81" s="96" t="str">
        <f>IF(OR(E81="",E81=0),"",(G81+#REF!)/E81)</f>
        <v/>
      </c>
      <c r="AC81" s="41">
        <f t="shared" si="155"/>
        <v>0</v>
      </c>
      <c r="AD81" s="41">
        <f t="shared" si="156"/>
        <v>0</v>
      </c>
      <c r="AE81" s="95">
        <v>0</v>
      </c>
      <c r="AF81" s="95">
        <f t="shared" si="157"/>
        <v>0</v>
      </c>
      <c r="AG81" s="95">
        <v>0</v>
      </c>
      <c r="AH81" s="95">
        <f t="shared" si="158"/>
        <v>0</v>
      </c>
      <c r="AI81" s="42"/>
    </row>
    <row r="82" spans="1:35" s="14" customFormat="1" ht="15" customHeight="1">
      <c r="A82" s="14" t="str">
        <f t="shared" si="151"/>
        <v>b</v>
      </c>
      <c r="B82" s="21" t="s">
        <v>27</v>
      </c>
      <c r="C82" s="40" t="s">
        <v>37</v>
      </c>
      <c r="D82" s="41">
        <v>0</v>
      </c>
      <c r="E82" s="42">
        <v>0</v>
      </c>
      <c r="F82" s="42">
        <v>0</v>
      </c>
      <c r="G82" s="42">
        <v>0</v>
      </c>
      <c r="H82" s="42">
        <v>0</v>
      </c>
      <c r="I82" s="43">
        <v>0</v>
      </c>
      <c r="J82" s="44">
        <v>0</v>
      </c>
      <c r="K82" s="44">
        <v>0</v>
      </c>
      <c r="L82" s="45" t="str">
        <f t="shared" si="152"/>
        <v/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f t="shared" si="159"/>
        <v>0</v>
      </c>
      <c r="T82" s="43">
        <f t="shared" si="153"/>
        <v>0</v>
      </c>
      <c r="U82" s="45" t="str">
        <f t="shared" si="154"/>
        <v/>
      </c>
      <c r="V82" s="133">
        <f t="shared" si="96"/>
        <v>0</v>
      </c>
      <c r="W82" s="41">
        <v>0</v>
      </c>
      <c r="X82" s="95">
        <v>0</v>
      </c>
      <c r="Y82" s="95">
        <v>0</v>
      </c>
      <c r="Z82" s="41">
        <v>0</v>
      </c>
      <c r="AA82" s="41" t="e">
        <f>G82+#REF!</f>
        <v>#REF!</v>
      </c>
      <c r="AB82" s="96" t="str">
        <f>IF(OR(E82="",E82=0),"",(G82+#REF!)/E82)</f>
        <v/>
      </c>
      <c r="AC82" s="41">
        <f t="shared" si="155"/>
        <v>0</v>
      </c>
      <c r="AD82" s="41">
        <f t="shared" si="156"/>
        <v>0</v>
      </c>
      <c r="AE82" s="95">
        <v>0</v>
      </c>
      <c r="AF82" s="95">
        <f t="shared" si="157"/>
        <v>0</v>
      </c>
      <c r="AG82" s="95">
        <v>0</v>
      </c>
      <c r="AH82" s="95">
        <f t="shared" si="158"/>
        <v>0</v>
      </c>
      <c r="AI82" s="42"/>
    </row>
    <row r="83" spans="1:35" s="14" customFormat="1" ht="15.75" customHeight="1" thickBot="1">
      <c r="A83" s="14" t="str">
        <f t="shared" si="151"/>
        <v>b</v>
      </c>
      <c r="B83" s="46" t="s">
        <v>27</v>
      </c>
      <c r="C83" s="58" t="s">
        <v>38</v>
      </c>
      <c r="D83" s="59">
        <v>0</v>
      </c>
      <c r="E83" s="60">
        <v>0</v>
      </c>
      <c r="F83" s="60">
        <v>0</v>
      </c>
      <c r="G83" s="60">
        <v>0</v>
      </c>
      <c r="H83" s="60">
        <v>0</v>
      </c>
      <c r="I83" s="61">
        <v>0</v>
      </c>
      <c r="J83" s="62">
        <v>0</v>
      </c>
      <c r="K83" s="62">
        <v>0</v>
      </c>
      <c r="L83" s="63" t="str">
        <f t="shared" si="152"/>
        <v/>
      </c>
      <c r="M83" s="59">
        <v>0</v>
      </c>
      <c r="N83" s="59">
        <v>0</v>
      </c>
      <c r="O83" s="59">
        <v>0</v>
      </c>
      <c r="P83" s="59">
        <v>0</v>
      </c>
      <c r="Q83" s="59">
        <v>0</v>
      </c>
      <c r="R83" s="59">
        <v>0</v>
      </c>
      <c r="S83" s="59">
        <f t="shared" si="159"/>
        <v>0</v>
      </c>
      <c r="T83" s="61">
        <f t="shared" si="153"/>
        <v>0</v>
      </c>
      <c r="U83" s="63" t="str">
        <f t="shared" si="154"/>
        <v/>
      </c>
      <c r="V83" s="136">
        <f t="shared" si="96"/>
        <v>0</v>
      </c>
      <c r="W83" s="59">
        <v>0</v>
      </c>
      <c r="X83" s="105">
        <v>0</v>
      </c>
      <c r="Y83" s="105">
        <v>0</v>
      </c>
      <c r="Z83" s="59">
        <v>0</v>
      </c>
      <c r="AA83" s="59" t="e">
        <f>G83+#REF!</f>
        <v>#REF!</v>
      </c>
      <c r="AB83" s="106" t="str">
        <f>IF(OR(E83="",E83=0),"",(G83+#REF!)/E83)</f>
        <v/>
      </c>
      <c r="AC83" s="59">
        <f t="shared" si="155"/>
        <v>0</v>
      </c>
      <c r="AD83" s="59">
        <f t="shared" si="156"/>
        <v>0</v>
      </c>
      <c r="AE83" s="105">
        <v>0</v>
      </c>
      <c r="AF83" s="105">
        <f t="shared" si="157"/>
        <v>0</v>
      </c>
      <c r="AG83" s="105">
        <v>0</v>
      </c>
      <c r="AH83" s="105">
        <f t="shared" si="158"/>
        <v>0</v>
      </c>
      <c r="AI83" s="60"/>
    </row>
    <row r="84" spans="1:35" s="14" customFormat="1" ht="48.75" thickTop="1" thickBot="1">
      <c r="A84" s="14" t="str">
        <f t="shared" si="151"/>
        <v>a</v>
      </c>
      <c r="B84" s="139" t="s">
        <v>67</v>
      </c>
      <c r="C84" s="140" t="s">
        <v>68</v>
      </c>
      <c r="D84" s="140">
        <f t="shared" ref="D84:K84" si="169">D85+D93+D94+D95</f>
        <v>100</v>
      </c>
      <c r="E84" s="141">
        <f t="shared" si="169"/>
        <v>100</v>
      </c>
      <c r="F84" s="141">
        <f t="shared" si="169"/>
        <v>73</v>
      </c>
      <c r="G84" s="141">
        <f t="shared" si="169"/>
        <v>62.199999999999996</v>
      </c>
      <c r="H84" s="141">
        <f t="shared" si="169"/>
        <v>41.610959999999999</v>
      </c>
      <c r="I84" s="142">
        <f t="shared" si="169"/>
        <v>41.410960000000003</v>
      </c>
      <c r="J84" s="143">
        <f t="shared" si="169"/>
        <v>34.548999999999999</v>
      </c>
      <c r="K84" s="143">
        <f t="shared" si="169"/>
        <v>29.718999999999998</v>
      </c>
      <c r="L84" s="144">
        <f t="shared" si="152"/>
        <v>0.85205479452054789</v>
      </c>
      <c r="M84" s="140">
        <f>M85+M93+M94+M95</f>
        <v>0</v>
      </c>
      <c r="N84" s="140">
        <f>N85+N93+N94+N95</f>
        <v>2.702</v>
      </c>
      <c r="O84" s="140">
        <f>O85+O93+O94+O95</f>
        <v>12.749999999999998</v>
      </c>
      <c r="P84" s="140">
        <f>P85+P93+P94+P95</f>
        <v>4.830000000000001</v>
      </c>
      <c r="Q84" s="140">
        <f>Q85+Q93+Q94+Q95</f>
        <v>15.431000000000001</v>
      </c>
      <c r="R84" s="140">
        <v>6.8619600000000034</v>
      </c>
      <c r="S84" s="140">
        <f t="shared" si="159"/>
        <v>20.589039999999997</v>
      </c>
      <c r="T84" s="142">
        <f t="shared" si="153"/>
        <v>10.800000000000004</v>
      </c>
      <c r="U84" s="144">
        <f t="shared" si="154"/>
        <v>0.622</v>
      </c>
      <c r="V84" s="145">
        <f t="shared" si="96"/>
        <v>37.800000000000004</v>
      </c>
      <c r="W84" s="140">
        <f t="shared" ref="W84:Y84" si="170">W85+W93+W94+W95</f>
        <v>60.797959999999996</v>
      </c>
      <c r="X84" s="146">
        <f t="shared" si="170"/>
        <v>60.797959999999996</v>
      </c>
      <c r="Y84" s="146">
        <f t="shared" si="170"/>
        <v>37.800000000000004</v>
      </c>
      <c r="Z84" s="140">
        <f>Z85+Z93+Z94+Z95</f>
        <v>27</v>
      </c>
      <c r="AA84" s="140" t="e">
        <f>G84+#REF!</f>
        <v>#REF!</v>
      </c>
      <c r="AB84" s="147" t="e">
        <f>IF(OR(E84="",E84=0),"",(G84+#REF!)/E84)</f>
        <v>#REF!</v>
      </c>
      <c r="AC84" s="140">
        <f t="shared" si="155"/>
        <v>100</v>
      </c>
      <c r="AD84" s="140">
        <f t="shared" si="156"/>
        <v>0</v>
      </c>
      <c r="AE84" s="146">
        <f t="shared" ref="AE84" si="171">AE85+AE93+AE94+AE95</f>
        <v>0</v>
      </c>
      <c r="AF84" s="146">
        <f t="shared" si="157"/>
        <v>100</v>
      </c>
      <c r="AG84" s="146">
        <f t="shared" ref="AG84" si="172">AG85+AG93+AG94+AG95</f>
        <v>100</v>
      </c>
      <c r="AH84" s="146">
        <f t="shared" si="158"/>
        <v>0</v>
      </c>
      <c r="AI84" s="141"/>
    </row>
    <row r="85" spans="1:35" s="14" customFormat="1" ht="18.75" customHeight="1" thickTop="1">
      <c r="A85" s="14" t="str">
        <f t="shared" si="151"/>
        <v>a</v>
      </c>
      <c r="B85" s="21" t="s">
        <v>27</v>
      </c>
      <c r="C85" s="22" t="s">
        <v>28</v>
      </c>
      <c r="D85" s="23">
        <f t="shared" ref="D85:K85" si="173">SUM(D86:D92)</f>
        <v>100</v>
      </c>
      <c r="E85" s="24">
        <f t="shared" si="173"/>
        <v>100</v>
      </c>
      <c r="F85" s="24">
        <f t="shared" si="173"/>
        <v>73</v>
      </c>
      <c r="G85" s="24">
        <f t="shared" si="173"/>
        <v>62.199999999999996</v>
      </c>
      <c r="H85" s="24">
        <f t="shared" ref="H85:I85" si="174">SUM(H86:H92)</f>
        <v>41.610959999999999</v>
      </c>
      <c r="I85" s="25">
        <f t="shared" si="174"/>
        <v>41.410960000000003</v>
      </c>
      <c r="J85" s="26">
        <f t="shared" si="173"/>
        <v>34.548999999999999</v>
      </c>
      <c r="K85" s="26">
        <f t="shared" si="173"/>
        <v>29.718999999999998</v>
      </c>
      <c r="L85" s="27">
        <f t="shared" si="152"/>
        <v>0.85205479452054789</v>
      </c>
      <c r="M85" s="23">
        <f>SUM(M86:M92)</f>
        <v>0</v>
      </c>
      <c r="N85" s="23">
        <f>SUM(N86:N92)</f>
        <v>2.702</v>
      </c>
      <c r="O85" s="23">
        <f>SUM(O86:O92)</f>
        <v>12.749999999999998</v>
      </c>
      <c r="P85" s="23">
        <f>SUM(P86:P92)</f>
        <v>4.830000000000001</v>
      </c>
      <c r="Q85" s="23">
        <f>SUM(Q86:Q92)</f>
        <v>15.431000000000001</v>
      </c>
      <c r="R85" s="23">
        <v>6.8619600000000034</v>
      </c>
      <c r="S85" s="23">
        <f t="shared" si="159"/>
        <v>20.589039999999997</v>
      </c>
      <c r="T85" s="25">
        <f t="shared" si="153"/>
        <v>10.800000000000004</v>
      </c>
      <c r="U85" s="27">
        <f t="shared" si="154"/>
        <v>0.622</v>
      </c>
      <c r="V85" s="130">
        <f t="shared" si="96"/>
        <v>37.800000000000004</v>
      </c>
      <c r="W85" s="23">
        <f t="shared" ref="W85:Y85" si="175">SUM(W86:W92)</f>
        <v>60.797959999999996</v>
      </c>
      <c r="X85" s="89">
        <f t="shared" si="175"/>
        <v>60.797959999999996</v>
      </c>
      <c r="Y85" s="89">
        <f t="shared" si="175"/>
        <v>37.800000000000004</v>
      </c>
      <c r="Z85" s="23">
        <f>SUM(Z86:Z92)</f>
        <v>27</v>
      </c>
      <c r="AA85" s="23" t="e">
        <f>G85+#REF!</f>
        <v>#REF!</v>
      </c>
      <c r="AB85" s="90" t="e">
        <f>IF(OR(E85="",E85=0),"",(G85+#REF!)/E85)</f>
        <v>#REF!</v>
      </c>
      <c r="AC85" s="23">
        <f t="shared" si="155"/>
        <v>100</v>
      </c>
      <c r="AD85" s="23">
        <f t="shared" si="156"/>
        <v>0</v>
      </c>
      <c r="AE85" s="89">
        <f t="shared" ref="AE85" si="176">SUM(AE86:AE92)</f>
        <v>0</v>
      </c>
      <c r="AF85" s="89">
        <f t="shared" si="157"/>
        <v>100</v>
      </c>
      <c r="AG85" s="89">
        <f t="shared" ref="AG85" si="177">SUM(AG86:AG92)</f>
        <v>100</v>
      </c>
      <c r="AH85" s="89">
        <f t="shared" si="158"/>
        <v>0</v>
      </c>
      <c r="AI85" s="24"/>
    </row>
    <row r="86" spans="1:35" s="14" customFormat="1" ht="18" customHeight="1">
      <c r="A86" s="14" t="str">
        <f t="shared" si="151"/>
        <v>b</v>
      </c>
      <c r="B86" s="28" t="s">
        <v>27</v>
      </c>
      <c r="C86" s="29" t="s">
        <v>29</v>
      </c>
      <c r="D86" s="35">
        <v>0</v>
      </c>
      <c r="E86" s="36">
        <v>0</v>
      </c>
      <c r="F86" s="36">
        <v>0</v>
      </c>
      <c r="G86" s="36">
        <v>0</v>
      </c>
      <c r="H86" s="36">
        <v>0</v>
      </c>
      <c r="I86" s="37">
        <v>0</v>
      </c>
      <c r="J86" s="38">
        <v>0</v>
      </c>
      <c r="K86" s="38">
        <v>0</v>
      </c>
      <c r="L86" s="39" t="str">
        <f t="shared" si="152"/>
        <v/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f t="shared" si="159"/>
        <v>0</v>
      </c>
      <c r="T86" s="37">
        <f t="shared" si="153"/>
        <v>0</v>
      </c>
      <c r="U86" s="39" t="str">
        <f t="shared" si="154"/>
        <v/>
      </c>
      <c r="V86" s="132">
        <f t="shared" si="96"/>
        <v>0</v>
      </c>
      <c r="W86" s="35">
        <v>0</v>
      </c>
      <c r="X86" s="93">
        <v>0</v>
      </c>
      <c r="Y86" s="93">
        <v>0</v>
      </c>
      <c r="Z86" s="35">
        <v>0</v>
      </c>
      <c r="AA86" s="35" t="e">
        <f>G86+#REF!</f>
        <v>#REF!</v>
      </c>
      <c r="AB86" s="94" t="str">
        <f>IF(OR(E86="",E86=0),"",(G86+#REF!)/E86)</f>
        <v/>
      </c>
      <c r="AC86" s="35">
        <f t="shared" si="155"/>
        <v>0</v>
      </c>
      <c r="AD86" s="35">
        <f t="shared" si="156"/>
        <v>0</v>
      </c>
      <c r="AE86" s="93">
        <v>0</v>
      </c>
      <c r="AF86" s="93">
        <f t="shared" si="157"/>
        <v>0</v>
      </c>
      <c r="AG86" s="93">
        <v>0</v>
      </c>
      <c r="AH86" s="93">
        <f t="shared" si="158"/>
        <v>0</v>
      </c>
      <c r="AI86" s="36"/>
    </row>
    <row r="87" spans="1:35" s="14" customFormat="1" ht="18">
      <c r="A87" s="14" t="str">
        <f t="shared" si="151"/>
        <v>a</v>
      </c>
      <c r="B87" s="28"/>
      <c r="C87" s="29" t="s">
        <v>42</v>
      </c>
      <c r="D87" s="30">
        <v>90</v>
      </c>
      <c r="E87" s="31">
        <v>90</v>
      </c>
      <c r="F87" s="31">
        <v>65</v>
      </c>
      <c r="G87" s="31">
        <v>52.8</v>
      </c>
      <c r="H87" s="31">
        <v>34.311</v>
      </c>
      <c r="I87" s="32">
        <v>34.311</v>
      </c>
      <c r="J87" s="33">
        <v>28.548999999999999</v>
      </c>
      <c r="K87" s="33">
        <v>24.518999999999998</v>
      </c>
      <c r="L87" s="34">
        <f t="shared" si="152"/>
        <v>0.81230769230769229</v>
      </c>
      <c r="M87" s="30">
        <v>0</v>
      </c>
      <c r="N87" s="30">
        <v>1.502</v>
      </c>
      <c r="O87" s="30">
        <v>11.749999999999998</v>
      </c>
      <c r="P87" s="35">
        <v>4.0300000000000011</v>
      </c>
      <c r="Q87" s="35">
        <v>14.631</v>
      </c>
      <c r="R87" s="35">
        <v>5.7620000000000005</v>
      </c>
      <c r="S87" s="35">
        <f t="shared" si="159"/>
        <v>18.488999999999997</v>
      </c>
      <c r="T87" s="32">
        <f t="shared" si="153"/>
        <v>12.200000000000003</v>
      </c>
      <c r="U87" s="34">
        <f t="shared" si="154"/>
        <v>0.58666666666666667</v>
      </c>
      <c r="V87" s="131">
        <f t="shared" si="96"/>
        <v>37.200000000000003</v>
      </c>
      <c r="W87" s="35">
        <v>52.497999999999998</v>
      </c>
      <c r="X87" s="100">
        <v>52.497999999999998</v>
      </c>
      <c r="Y87" s="100">
        <v>37.200000000000003</v>
      </c>
      <c r="Z87" s="35">
        <v>25</v>
      </c>
      <c r="AA87" s="30" t="e">
        <f>G87+#REF!</f>
        <v>#REF!</v>
      </c>
      <c r="AB87" s="92" t="e">
        <f>IF(OR(E87="",E87=0),"",(G87+#REF!)/E87)</f>
        <v>#REF!</v>
      </c>
      <c r="AC87" s="30">
        <f t="shared" si="155"/>
        <v>90</v>
      </c>
      <c r="AD87" s="30">
        <f t="shared" si="156"/>
        <v>0</v>
      </c>
      <c r="AE87" s="100">
        <v>0</v>
      </c>
      <c r="AF87" s="100">
        <f t="shared" si="157"/>
        <v>90</v>
      </c>
      <c r="AG87" s="100">
        <v>90</v>
      </c>
      <c r="AH87" s="100">
        <f t="shared" si="158"/>
        <v>0</v>
      </c>
      <c r="AI87" s="31"/>
    </row>
    <row r="88" spans="1:35" s="14" customFormat="1" ht="18" customHeight="1">
      <c r="A88" s="14" t="str">
        <f t="shared" si="151"/>
        <v>b</v>
      </c>
      <c r="B88" s="28" t="s">
        <v>27</v>
      </c>
      <c r="C88" s="29" t="s">
        <v>31</v>
      </c>
      <c r="D88" s="35">
        <v>0</v>
      </c>
      <c r="E88" s="36">
        <v>0</v>
      </c>
      <c r="F88" s="36">
        <v>0</v>
      </c>
      <c r="G88" s="36">
        <v>0</v>
      </c>
      <c r="H88" s="36">
        <v>0</v>
      </c>
      <c r="I88" s="37">
        <v>0</v>
      </c>
      <c r="J88" s="38">
        <v>0</v>
      </c>
      <c r="K88" s="38">
        <v>0</v>
      </c>
      <c r="L88" s="39" t="str">
        <f t="shared" si="152"/>
        <v/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f t="shared" si="159"/>
        <v>0</v>
      </c>
      <c r="T88" s="37">
        <f t="shared" si="153"/>
        <v>0</v>
      </c>
      <c r="U88" s="39" t="str">
        <f t="shared" si="154"/>
        <v/>
      </c>
      <c r="V88" s="132">
        <f t="shared" si="96"/>
        <v>0</v>
      </c>
      <c r="W88" s="35">
        <v>0</v>
      </c>
      <c r="X88" s="93">
        <v>0</v>
      </c>
      <c r="Y88" s="93">
        <v>0</v>
      </c>
      <c r="Z88" s="35">
        <v>0</v>
      </c>
      <c r="AA88" s="35" t="e">
        <f>G88+#REF!</f>
        <v>#REF!</v>
      </c>
      <c r="AB88" s="94" t="str">
        <f>IF(OR(E88="",E88=0),"",(G88+#REF!)/E88)</f>
        <v/>
      </c>
      <c r="AC88" s="35">
        <f t="shared" si="155"/>
        <v>0</v>
      </c>
      <c r="AD88" s="35">
        <f t="shared" si="156"/>
        <v>0</v>
      </c>
      <c r="AE88" s="93">
        <v>0</v>
      </c>
      <c r="AF88" s="93">
        <f t="shared" si="157"/>
        <v>0</v>
      </c>
      <c r="AG88" s="93">
        <v>0</v>
      </c>
      <c r="AH88" s="93">
        <f t="shared" si="158"/>
        <v>0</v>
      </c>
      <c r="AI88" s="36"/>
    </row>
    <row r="89" spans="1:35" s="14" customFormat="1" ht="18" customHeight="1">
      <c r="A89" s="14" t="str">
        <f t="shared" si="151"/>
        <v>b</v>
      </c>
      <c r="B89" s="28" t="s">
        <v>27</v>
      </c>
      <c r="C89" s="29" t="s">
        <v>32</v>
      </c>
      <c r="D89" s="35">
        <v>0</v>
      </c>
      <c r="E89" s="36">
        <v>0</v>
      </c>
      <c r="F89" s="36">
        <v>0</v>
      </c>
      <c r="G89" s="36">
        <v>0</v>
      </c>
      <c r="H89" s="36">
        <v>0</v>
      </c>
      <c r="I89" s="37">
        <v>0</v>
      </c>
      <c r="J89" s="38">
        <v>0</v>
      </c>
      <c r="K89" s="38">
        <v>0</v>
      </c>
      <c r="L89" s="39" t="str">
        <f t="shared" si="152"/>
        <v/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f t="shared" si="159"/>
        <v>0</v>
      </c>
      <c r="T89" s="37">
        <f t="shared" si="153"/>
        <v>0</v>
      </c>
      <c r="U89" s="39" t="str">
        <f t="shared" si="154"/>
        <v/>
      </c>
      <c r="V89" s="132">
        <f t="shared" si="96"/>
        <v>0</v>
      </c>
      <c r="W89" s="35">
        <v>0</v>
      </c>
      <c r="X89" s="93">
        <v>0</v>
      </c>
      <c r="Y89" s="93">
        <v>0</v>
      </c>
      <c r="Z89" s="35">
        <v>0</v>
      </c>
      <c r="AA89" s="35" t="e">
        <f>G89+#REF!</f>
        <v>#REF!</v>
      </c>
      <c r="AB89" s="94" t="str">
        <f>IF(OR(E89="",E89=0),"",(G89+#REF!)/E89)</f>
        <v/>
      </c>
      <c r="AC89" s="35">
        <f t="shared" si="155"/>
        <v>0</v>
      </c>
      <c r="AD89" s="35">
        <f t="shared" si="156"/>
        <v>0</v>
      </c>
      <c r="AE89" s="93">
        <v>0</v>
      </c>
      <c r="AF89" s="93">
        <f t="shared" si="157"/>
        <v>0</v>
      </c>
      <c r="AG89" s="93">
        <v>0</v>
      </c>
      <c r="AH89" s="93">
        <f t="shared" si="158"/>
        <v>0</v>
      </c>
      <c r="AI89" s="36"/>
    </row>
    <row r="90" spans="1:35" s="14" customFormat="1" ht="18" customHeight="1">
      <c r="A90" s="14" t="str">
        <f t="shared" si="151"/>
        <v>b</v>
      </c>
      <c r="B90" s="28" t="s">
        <v>27</v>
      </c>
      <c r="C90" s="29" t="s">
        <v>33</v>
      </c>
      <c r="D90" s="35">
        <v>0</v>
      </c>
      <c r="E90" s="36">
        <v>0</v>
      </c>
      <c r="F90" s="36">
        <v>0</v>
      </c>
      <c r="G90" s="36">
        <v>0</v>
      </c>
      <c r="H90" s="36">
        <v>0</v>
      </c>
      <c r="I90" s="37">
        <v>0</v>
      </c>
      <c r="J90" s="38">
        <v>0</v>
      </c>
      <c r="K90" s="38">
        <v>0</v>
      </c>
      <c r="L90" s="39" t="str">
        <f t="shared" si="152"/>
        <v/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f t="shared" si="159"/>
        <v>0</v>
      </c>
      <c r="T90" s="37">
        <f t="shared" si="153"/>
        <v>0</v>
      </c>
      <c r="U90" s="39" t="str">
        <f t="shared" si="154"/>
        <v/>
      </c>
      <c r="V90" s="132">
        <f t="shared" si="96"/>
        <v>0</v>
      </c>
      <c r="W90" s="35">
        <v>0</v>
      </c>
      <c r="X90" s="93">
        <v>0</v>
      </c>
      <c r="Y90" s="93">
        <v>0</v>
      </c>
      <c r="Z90" s="35">
        <v>0</v>
      </c>
      <c r="AA90" s="35" t="e">
        <f>G90+#REF!</f>
        <v>#REF!</v>
      </c>
      <c r="AB90" s="94" t="str">
        <f>IF(OR(E90="",E90=0),"",(G90+#REF!)/E90)</f>
        <v/>
      </c>
      <c r="AC90" s="35">
        <f t="shared" si="155"/>
        <v>0</v>
      </c>
      <c r="AD90" s="35">
        <f t="shared" si="156"/>
        <v>0</v>
      </c>
      <c r="AE90" s="93">
        <v>0</v>
      </c>
      <c r="AF90" s="93">
        <f t="shared" si="157"/>
        <v>0</v>
      </c>
      <c r="AG90" s="93">
        <v>0</v>
      </c>
      <c r="AH90" s="93">
        <f t="shared" si="158"/>
        <v>0</v>
      </c>
      <c r="AI90" s="36"/>
    </row>
    <row r="91" spans="1:35" s="14" customFormat="1" ht="18" customHeight="1">
      <c r="A91" s="14" t="str">
        <f t="shared" si="151"/>
        <v>b</v>
      </c>
      <c r="B91" s="28" t="s">
        <v>27</v>
      </c>
      <c r="C91" s="29" t="s">
        <v>34</v>
      </c>
      <c r="D91" s="35">
        <v>0</v>
      </c>
      <c r="E91" s="36">
        <v>0</v>
      </c>
      <c r="F91" s="36">
        <v>0</v>
      </c>
      <c r="G91" s="36">
        <v>0</v>
      </c>
      <c r="H91" s="36">
        <v>0</v>
      </c>
      <c r="I91" s="37">
        <v>0</v>
      </c>
      <c r="J91" s="38">
        <v>0</v>
      </c>
      <c r="K91" s="38">
        <v>0</v>
      </c>
      <c r="L91" s="39" t="str">
        <f t="shared" si="152"/>
        <v/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f t="shared" si="159"/>
        <v>0</v>
      </c>
      <c r="T91" s="37">
        <f t="shared" si="153"/>
        <v>0</v>
      </c>
      <c r="U91" s="39" t="str">
        <f t="shared" si="154"/>
        <v/>
      </c>
      <c r="V91" s="132">
        <f t="shared" si="96"/>
        <v>0</v>
      </c>
      <c r="W91" s="35">
        <v>0</v>
      </c>
      <c r="X91" s="93">
        <v>0</v>
      </c>
      <c r="Y91" s="93">
        <v>0</v>
      </c>
      <c r="Z91" s="35">
        <v>0</v>
      </c>
      <c r="AA91" s="35" t="e">
        <f>G91+#REF!</f>
        <v>#REF!</v>
      </c>
      <c r="AB91" s="94" t="str">
        <f>IF(OR(E91="",E91=0),"",(G91+#REF!)/E91)</f>
        <v/>
      </c>
      <c r="AC91" s="35">
        <f t="shared" si="155"/>
        <v>0</v>
      </c>
      <c r="AD91" s="35">
        <f t="shared" si="156"/>
        <v>0</v>
      </c>
      <c r="AE91" s="93">
        <v>0</v>
      </c>
      <c r="AF91" s="93">
        <f t="shared" si="157"/>
        <v>0</v>
      </c>
      <c r="AG91" s="93">
        <v>0</v>
      </c>
      <c r="AH91" s="93">
        <f t="shared" si="158"/>
        <v>0</v>
      </c>
      <c r="AI91" s="36"/>
    </row>
    <row r="92" spans="1:35" s="14" customFormat="1" ht="18">
      <c r="A92" s="14" t="str">
        <f t="shared" si="151"/>
        <v>a</v>
      </c>
      <c r="B92" s="28" t="s">
        <v>27</v>
      </c>
      <c r="C92" s="29" t="s">
        <v>35</v>
      </c>
      <c r="D92" s="30">
        <v>10</v>
      </c>
      <c r="E92" s="31">
        <v>10</v>
      </c>
      <c r="F92" s="31">
        <v>8</v>
      </c>
      <c r="G92" s="31">
        <v>9.4</v>
      </c>
      <c r="H92" s="31">
        <v>7.2999600000000004</v>
      </c>
      <c r="I92" s="32">
        <v>7.0999600000000003</v>
      </c>
      <c r="J92" s="33">
        <v>6</v>
      </c>
      <c r="K92" s="33">
        <v>5.2</v>
      </c>
      <c r="L92" s="34">
        <f t="shared" si="152"/>
        <v>1.175</v>
      </c>
      <c r="M92" s="30">
        <v>0</v>
      </c>
      <c r="N92" s="30">
        <v>1.2</v>
      </c>
      <c r="O92" s="30">
        <v>1</v>
      </c>
      <c r="P92" s="35">
        <v>0.79999999999999982</v>
      </c>
      <c r="Q92" s="35">
        <v>0.8</v>
      </c>
      <c r="R92" s="35">
        <v>1.0999600000000003</v>
      </c>
      <c r="S92" s="35">
        <f t="shared" si="159"/>
        <v>2.1000399999999999</v>
      </c>
      <c r="T92" s="32">
        <f t="shared" si="153"/>
        <v>-1.4000000000000004</v>
      </c>
      <c r="U92" s="34">
        <f t="shared" si="154"/>
        <v>0.94000000000000006</v>
      </c>
      <c r="V92" s="131">
        <f t="shared" si="96"/>
        <v>0.59999999999999964</v>
      </c>
      <c r="W92" s="35">
        <v>8.2999599999999987</v>
      </c>
      <c r="X92" s="100">
        <v>8.2999599999999987</v>
      </c>
      <c r="Y92" s="100">
        <v>0.6</v>
      </c>
      <c r="Z92" s="35">
        <v>2</v>
      </c>
      <c r="AA92" s="30" t="e">
        <f>G92+#REF!</f>
        <v>#REF!</v>
      </c>
      <c r="AB92" s="92" t="e">
        <f>IF(OR(E92="",E92=0),"",(G92+#REF!)/E92)</f>
        <v>#REF!</v>
      </c>
      <c r="AC92" s="30">
        <f t="shared" si="155"/>
        <v>10</v>
      </c>
      <c r="AD92" s="30">
        <f t="shared" si="156"/>
        <v>0</v>
      </c>
      <c r="AE92" s="100">
        <v>0</v>
      </c>
      <c r="AF92" s="100">
        <f t="shared" si="157"/>
        <v>10</v>
      </c>
      <c r="AG92" s="100">
        <v>10</v>
      </c>
      <c r="AH92" s="100">
        <f t="shared" si="158"/>
        <v>0</v>
      </c>
      <c r="AI92" s="31"/>
    </row>
    <row r="93" spans="1:35" s="14" customFormat="1" ht="30" customHeight="1">
      <c r="A93" s="14" t="str">
        <f t="shared" si="151"/>
        <v>b</v>
      </c>
      <c r="B93" s="21" t="s">
        <v>27</v>
      </c>
      <c r="C93" s="40" t="s">
        <v>36</v>
      </c>
      <c r="D93" s="41">
        <v>0</v>
      </c>
      <c r="E93" s="42">
        <v>0</v>
      </c>
      <c r="F93" s="42">
        <v>0</v>
      </c>
      <c r="G93" s="42">
        <v>0</v>
      </c>
      <c r="H93" s="42">
        <v>0</v>
      </c>
      <c r="I93" s="43">
        <v>0</v>
      </c>
      <c r="J93" s="44">
        <v>0</v>
      </c>
      <c r="K93" s="44">
        <v>0</v>
      </c>
      <c r="L93" s="45" t="str">
        <f t="shared" si="152"/>
        <v/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f t="shared" si="159"/>
        <v>0</v>
      </c>
      <c r="T93" s="43">
        <f t="shared" si="153"/>
        <v>0</v>
      </c>
      <c r="U93" s="45" t="str">
        <f t="shared" si="154"/>
        <v/>
      </c>
      <c r="V93" s="133">
        <f t="shared" ref="V93:V156" si="178">E93-G93</f>
        <v>0</v>
      </c>
      <c r="W93" s="41">
        <v>0</v>
      </c>
      <c r="X93" s="95">
        <v>0</v>
      </c>
      <c r="Y93" s="95">
        <v>0</v>
      </c>
      <c r="Z93" s="41">
        <v>0</v>
      </c>
      <c r="AA93" s="41" t="e">
        <f>G93+#REF!</f>
        <v>#REF!</v>
      </c>
      <c r="AB93" s="96" t="str">
        <f>IF(OR(E93="",E93=0),"",(G93+#REF!)/E93)</f>
        <v/>
      </c>
      <c r="AC93" s="41">
        <f t="shared" si="155"/>
        <v>0</v>
      </c>
      <c r="AD93" s="41">
        <f t="shared" si="156"/>
        <v>0</v>
      </c>
      <c r="AE93" s="95">
        <v>0</v>
      </c>
      <c r="AF93" s="95">
        <f t="shared" si="157"/>
        <v>0</v>
      </c>
      <c r="AG93" s="95">
        <v>0</v>
      </c>
      <c r="AH93" s="95">
        <f t="shared" si="158"/>
        <v>0</v>
      </c>
      <c r="AI93" s="42"/>
    </row>
    <row r="94" spans="1:35" s="14" customFormat="1" ht="15" customHeight="1">
      <c r="A94" s="14" t="str">
        <f t="shared" si="151"/>
        <v>b</v>
      </c>
      <c r="B94" s="21" t="s">
        <v>27</v>
      </c>
      <c r="C94" s="40" t="s">
        <v>37</v>
      </c>
      <c r="D94" s="41">
        <v>0</v>
      </c>
      <c r="E94" s="42">
        <v>0</v>
      </c>
      <c r="F94" s="42">
        <v>0</v>
      </c>
      <c r="G94" s="42">
        <v>0</v>
      </c>
      <c r="H94" s="42">
        <v>0</v>
      </c>
      <c r="I94" s="43">
        <v>0</v>
      </c>
      <c r="J94" s="44">
        <v>0</v>
      </c>
      <c r="K94" s="44">
        <v>0</v>
      </c>
      <c r="L94" s="45" t="str">
        <f t="shared" si="152"/>
        <v/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f t="shared" si="159"/>
        <v>0</v>
      </c>
      <c r="T94" s="43">
        <f t="shared" si="153"/>
        <v>0</v>
      </c>
      <c r="U94" s="45" t="str">
        <f t="shared" si="154"/>
        <v/>
      </c>
      <c r="V94" s="133">
        <f t="shared" si="178"/>
        <v>0</v>
      </c>
      <c r="W94" s="41">
        <v>0</v>
      </c>
      <c r="X94" s="95">
        <v>0</v>
      </c>
      <c r="Y94" s="95">
        <v>0</v>
      </c>
      <c r="Z94" s="41">
        <v>0</v>
      </c>
      <c r="AA94" s="41" t="e">
        <f>G94+#REF!</f>
        <v>#REF!</v>
      </c>
      <c r="AB94" s="96" t="str">
        <f>IF(OR(E94="",E94=0),"",(G94+#REF!)/E94)</f>
        <v/>
      </c>
      <c r="AC94" s="41">
        <f t="shared" si="155"/>
        <v>0</v>
      </c>
      <c r="AD94" s="41">
        <f t="shared" si="156"/>
        <v>0</v>
      </c>
      <c r="AE94" s="95">
        <v>0</v>
      </c>
      <c r="AF94" s="95">
        <f t="shared" si="157"/>
        <v>0</v>
      </c>
      <c r="AG94" s="95">
        <v>0</v>
      </c>
      <c r="AH94" s="95">
        <f t="shared" si="158"/>
        <v>0</v>
      </c>
      <c r="AI94" s="42"/>
    </row>
    <row r="95" spans="1:35" s="14" customFormat="1" ht="15.75" customHeight="1" thickBot="1">
      <c r="A95" s="14" t="str">
        <f t="shared" si="151"/>
        <v>b</v>
      </c>
      <c r="B95" s="46" t="s">
        <v>27</v>
      </c>
      <c r="C95" s="58" t="s">
        <v>38</v>
      </c>
      <c r="D95" s="59">
        <v>0</v>
      </c>
      <c r="E95" s="60">
        <v>0</v>
      </c>
      <c r="F95" s="60">
        <v>0</v>
      </c>
      <c r="G95" s="60">
        <v>0</v>
      </c>
      <c r="H95" s="60">
        <v>0</v>
      </c>
      <c r="I95" s="61">
        <v>0</v>
      </c>
      <c r="J95" s="62">
        <v>0</v>
      </c>
      <c r="K95" s="62">
        <v>0</v>
      </c>
      <c r="L95" s="63" t="str">
        <f t="shared" si="152"/>
        <v/>
      </c>
      <c r="M95" s="59">
        <v>0</v>
      </c>
      <c r="N95" s="59">
        <v>0</v>
      </c>
      <c r="O95" s="59">
        <v>0</v>
      </c>
      <c r="P95" s="59">
        <v>0</v>
      </c>
      <c r="Q95" s="59">
        <v>0</v>
      </c>
      <c r="R95" s="59">
        <v>0</v>
      </c>
      <c r="S95" s="59">
        <f t="shared" si="159"/>
        <v>0</v>
      </c>
      <c r="T95" s="61">
        <f t="shared" si="153"/>
        <v>0</v>
      </c>
      <c r="U95" s="63" t="str">
        <f t="shared" si="154"/>
        <v/>
      </c>
      <c r="V95" s="136">
        <f t="shared" si="178"/>
        <v>0</v>
      </c>
      <c r="W95" s="59">
        <v>0</v>
      </c>
      <c r="X95" s="105">
        <v>0</v>
      </c>
      <c r="Y95" s="105">
        <v>0</v>
      </c>
      <c r="Z95" s="59">
        <v>0</v>
      </c>
      <c r="AA95" s="59" t="e">
        <f>G95+#REF!</f>
        <v>#REF!</v>
      </c>
      <c r="AB95" s="106" t="str">
        <f>IF(OR(E95="",E95=0),"",(G95+#REF!)/E95)</f>
        <v/>
      </c>
      <c r="AC95" s="59">
        <f t="shared" si="155"/>
        <v>0</v>
      </c>
      <c r="AD95" s="59">
        <f t="shared" si="156"/>
        <v>0</v>
      </c>
      <c r="AE95" s="105">
        <v>0</v>
      </c>
      <c r="AF95" s="105">
        <f t="shared" si="157"/>
        <v>0</v>
      </c>
      <c r="AG95" s="105">
        <v>0</v>
      </c>
      <c r="AH95" s="105">
        <f t="shared" si="158"/>
        <v>0</v>
      </c>
      <c r="AI95" s="60"/>
    </row>
    <row r="96" spans="1:35" s="14" customFormat="1" ht="64.5" thickTop="1" thickBot="1">
      <c r="A96" s="14" t="str">
        <f t="shared" si="151"/>
        <v>a</v>
      </c>
      <c r="B96" s="139" t="s">
        <v>69</v>
      </c>
      <c r="C96" s="140" t="s">
        <v>70</v>
      </c>
      <c r="D96" s="140">
        <f t="shared" ref="D96:K96" si="179">D97+D109+D110+D111</f>
        <v>8366</v>
      </c>
      <c r="E96" s="141">
        <f t="shared" si="179"/>
        <v>7448.9640000000009</v>
      </c>
      <c r="F96" s="141">
        <f t="shared" si="179"/>
        <v>5539.47</v>
      </c>
      <c r="G96" s="141">
        <f t="shared" si="179"/>
        <v>6137.070200000001</v>
      </c>
      <c r="H96" s="141">
        <f t="shared" si="179"/>
        <v>4882.2761399999999</v>
      </c>
      <c r="I96" s="142">
        <f t="shared" si="179"/>
        <v>3858.2902099999997</v>
      </c>
      <c r="J96" s="143">
        <f t="shared" si="179"/>
        <v>3106.7211000000002</v>
      </c>
      <c r="K96" s="143">
        <f t="shared" si="179"/>
        <v>2557.5499100000002</v>
      </c>
      <c r="L96" s="144">
        <f t="shared" si="152"/>
        <v>1.1078803928895726</v>
      </c>
      <c r="M96" s="140">
        <f>M97+M109+M110+M111</f>
        <v>0</v>
      </c>
      <c r="N96" s="140">
        <f>N97+N109+N110+N111</f>
        <v>619.81609000000014</v>
      </c>
      <c r="O96" s="140">
        <f>O97+O109+O110+O111</f>
        <v>569.58089000000007</v>
      </c>
      <c r="P96" s="140">
        <f>P97+P109+P110+P111</f>
        <v>545.80098999999984</v>
      </c>
      <c r="Q96" s="140">
        <f>Q97+Q109+Q110+Q111</f>
        <v>563.28</v>
      </c>
      <c r="R96" s="140">
        <v>754.9393099999993</v>
      </c>
      <c r="S96" s="140">
        <f t="shared" si="159"/>
        <v>1254.7940600000011</v>
      </c>
      <c r="T96" s="142">
        <f t="shared" si="153"/>
        <v>-597.60020000000077</v>
      </c>
      <c r="U96" s="144">
        <f t="shared" si="154"/>
        <v>0.82388238149627258</v>
      </c>
      <c r="V96" s="145">
        <f t="shared" si="178"/>
        <v>1311.8937999999998</v>
      </c>
      <c r="W96" s="140">
        <f t="shared" ref="W96:Y96" si="180">W97+W109+W110+W111</f>
        <v>5615.6744799999997</v>
      </c>
      <c r="X96" s="149">
        <f t="shared" si="180"/>
        <v>5615.6744799999997</v>
      </c>
      <c r="Y96" s="149">
        <f t="shared" si="180"/>
        <v>1217.5999999999999</v>
      </c>
      <c r="Z96" s="140">
        <f>Z97+Z109+Z110+Z111</f>
        <v>2084.5</v>
      </c>
      <c r="AA96" s="140" t="e">
        <f>G96+#REF!</f>
        <v>#REF!</v>
      </c>
      <c r="AB96" s="147" t="e">
        <f>IF(OR(E96="",E96=0),"",(G96+#REF!)/E96)</f>
        <v>#REF!</v>
      </c>
      <c r="AC96" s="140">
        <f t="shared" si="155"/>
        <v>7354.6702000000005</v>
      </c>
      <c r="AD96" s="140">
        <f t="shared" si="156"/>
        <v>94.293800000000374</v>
      </c>
      <c r="AE96" s="149">
        <f t="shared" ref="AE96" si="181">AE97+AE109+AE110+AE111</f>
        <v>12.3</v>
      </c>
      <c r="AF96" s="149">
        <f t="shared" si="157"/>
        <v>7436.6640000000007</v>
      </c>
      <c r="AG96" s="149">
        <f t="shared" ref="AG96" si="182">AG97+AG109+AG110+AG111</f>
        <v>7436.6639999999998</v>
      </c>
      <c r="AH96" s="149">
        <f t="shared" si="158"/>
        <v>81.993799999999283</v>
      </c>
      <c r="AI96" s="141"/>
    </row>
    <row r="97" spans="1:35" s="14" customFormat="1" ht="18.75" thickTop="1">
      <c r="A97" s="14" t="str">
        <f t="shared" si="151"/>
        <v>a</v>
      </c>
      <c r="B97" s="21" t="s">
        <v>27</v>
      </c>
      <c r="C97" s="22" t="s">
        <v>28</v>
      </c>
      <c r="D97" s="23">
        <f>SUM(D98:D108)</f>
        <v>8266</v>
      </c>
      <c r="E97" s="24">
        <f>SUM(E98:E108)</f>
        <v>7237.4000000000005</v>
      </c>
      <c r="F97" s="24">
        <f>SUM(F98:F108)</f>
        <v>5327.9059999999999</v>
      </c>
      <c r="G97" s="24">
        <f>G98+G102+G104+G105+G106+G107+G108</f>
        <v>5928.4702000000007</v>
      </c>
      <c r="H97" s="24">
        <f>H98+H102+H104+H105+H106+H107+H108</f>
        <v>4680.0398400000004</v>
      </c>
      <c r="I97" s="25">
        <f>I98+I102+I104+I105+I106+I107+I108</f>
        <v>3669.3289099999997</v>
      </c>
      <c r="J97" s="26">
        <f>J98+J102+J104+J105+J106+J107+J108</f>
        <v>2971.4891000000002</v>
      </c>
      <c r="K97" s="26">
        <f>K98+K102+K104+K105+K106+K107+K108</f>
        <v>2446.5539100000001</v>
      </c>
      <c r="L97" s="27">
        <f t="shared" si="152"/>
        <v>1.1127204946934126</v>
      </c>
      <c r="M97" s="23">
        <f>SUM(M98:M108)</f>
        <v>0</v>
      </c>
      <c r="N97" s="23">
        <f>SUM(N98:N108)</f>
        <v>619.81609000000014</v>
      </c>
      <c r="O97" s="23">
        <f>O98+O102+O104+O105+O106+O107+O108</f>
        <v>512.20789000000002</v>
      </c>
      <c r="P97" s="23">
        <f>P98+P102+P104+P105+P106+P107+P108</f>
        <v>521.56498999999985</v>
      </c>
      <c r="Q97" s="23">
        <f>Q98+Q102+Q104+Q105+Q106+Q107+Q108</f>
        <v>538.88</v>
      </c>
      <c r="R97" s="23">
        <v>701.21000999999933</v>
      </c>
      <c r="S97" s="23">
        <f t="shared" si="159"/>
        <v>1248.4303600000003</v>
      </c>
      <c r="T97" s="25">
        <f t="shared" si="153"/>
        <v>-600.56420000000071</v>
      </c>
      <c r="U97" s="27">
        <f t="shared" si="154"/>
        <v>0.81914364274463203</v>
      </c>
      <c r="V97" s="130">
        <f t="shared" si="178"/>
        <v>1308.9297999999999</v>
      </c>
      <c r="W97" s="23">
        <f t="shared" ref="W97:Y97" si="183">W98+W102+W104+W105+W106+W107+W108</f>
        <v>5407.1166599999997</v>
      </c>
      <c r="X97" s="107">
        <f t="shared" si="183"/>
        <v>5407.1166599999997</v>
      </c>
      <c r="Y97" s="107">
        <f t="shared" si="183"/>
        <v>1217.5999999999999</v>
      </c>
      <c r="Z97" s="23">
        <f>Z98+Z102+Z104+Z105+Z106+Z107+Z108</f>
        <v>2084.5</v>
      </c>
      <c r="AA97" s="23" t="e">
        <f>G97+#REF!</f>
        <v>#REF!</v>
      </c>
      <c r="AB97" s="90" t="e">
        <f>IF(OR(E97="",E97=0),"",(G97+#REF!)/E97)</f>
        <v>#REF!</v>
      </c>
      <c r="AC97" s="23">
        <f t="shared" si="155"/>
        <v>7146.0702000000001</v>
      </c>
      <c r="AD97" s="23">
        <f t="shared" si="156"/>
        <v>91.329800000000432</v>
      </c>
      <c r="AE97" s="107">
        <f>SUM(AE98:AE108)</f>
        <v>12.3</v>
      </c>
      <c r="AF97" s="107">
        <f t="shared" si="157"/>
        <v>7225.1</v>
      </c>
      <c r="AG97" s="107">
        <f>SUM(AG98:AG108)</f>
        <v>7225.0999999999995</v>
      </c>
      <c r="AH97" s="107">
        <f t="shared" si="158"/>
        <v>79.029799999999341</v>
      </c>
      <c r="AI97" s="24"/>
    </row>
    <row r="98" spans="1:35" s="14" customFormat="1" ht="18">
      <c r="A98" s="14" t="str">
        <f t="shared" si="151"/>
        <v>a</v>
      </c>
      <c r="B98" s="28" t="s">
        <v>27</v>
      </c>
      <c r="C98" s="53" t="s">
        <v>41</v>
      </c>
      <c r="D98" s="30">
        <v>3080</v>
      </c>
      <c r="E98" s="31">
        <v>3305.5</v>
      </c>
      <c r="F98" s="31">
        <v>2477</v>
      </c>
      <c r="G98" s="31">
        <f>SUM(G99:G101)</f>
        <v>2641.5</v>
      </c>
      <c r="H98" s="31">
        <v>2140.5944500000001</v>
      </c>
      <c r="I98" s="32">
        <f>SUM(I99:I101)</f>
        <v>1891.7891999999999</v>
      </c>
      <c r="J98" s="33">
        <f>SUM(J99:J101)</f>
        <v>1628.71046</v>
      </c>
      <c r="K98" s="33">
        <f>SUM(K99:K101)</f>
        <v>1383.10681</v>
      </c>
      <c r="L98" s="34">
        <f t="shared" si="152"/>
        <v>1.0664109810254341</v>
      </c>
      <c r="M98" s="30">
        <v>0</v>
      </c>
      <c r="N98" s="30">
        <v>344.79243000000019</v>
      </c>
      <c r="O98" s="30">
        <f>SUM(O99:O101)</f>
        <v>271.94943999999992</v>
      </c>
      <c r="P98" s="30">
        <f>SUM(P99:P101)</f>
        <v>245.60365000000002</v>
      </c>
      <c r="Q98" s="30">
        <f>SUM(Q99:Q101)</f>
        <v>261.39999999999998</v>
      </c>
      <c r="R98" s="30">
        <v>263.07873999999993</v>
      </c>
      <c r="S98" s="30">
        <f t="shared" si="159"/>
        <v>500.90554999999995</v>
      </c>
      <c r="T98" s="32">
        <f t="shared" si="153"/>
        <v>-164.5</v>
      </c>
      <c r="U98" s="34">
        <f t="shared" si="154"/>
        <v>0.79912267433066098</v>
      </c>
      <c r="V98" s="131">
        <f t="shared" si="178"/>
        <v>664</v>
      </c>
      <c r="W98" s="30">
        <f t="shared" ref="W98:Y98" si="184">SUM(W99:W101)</f>
        <v>2390.8229000000001</v>
      </c>
      <c r="X98" s="108">
        <f t="shared" si="184"/>
        <v>2390.8229000000001</v>
      </c>
      <c r="Y98" s="108">
        <f t="shared" si="184"/>
        <v>756.09999999999991</v>
      </c>
      <c r="Z98" s="30">
        <v>828.5</v>
      </c>
      <c r="AA98" s="30" t="e">
        <f>G98+#REF!</f>
        <v>#REF!</v>
      </c>
      <c r="AB98" s="92" t="e">
        <f>IF(OR(E98="",E98=0),"",(G98+#REF!)/E98)</f>
        <v>#REF!</v>
      </c>
      <c r="AC98" s="30">
        <f t="shared" si="155"/>
        <v>3397.6</v>
      </c>
      <c r="AD98" s="30">
        <f t="shared" si="156"/>
        <v>-92.099999999999909</v>
      </c>
      <c r="AE98" s="108">
        <v>0</v>
      </c>
      <c r="AF98" s="108">
        <f t="shared" si="157"/>
        <v>3305.5</v>
      </c>
      <c r="AG98" s="108">
        <v>3305.5</v>
      </c>
      <c r="AH98" s="108">
        <f t="shared" si="158"/>
        <v>-92.099999999999909</v>
      </c>
      <c r="AI98" s="31"/>
    </row>
    <row r="99" spans="1:35" s="14" customFormat="1" ht="18">
      <c r="A99" s="14" t="str">
        <f t="shared" si="151"/>
        <v>a</v>
      </c>
      <c r="B99" s="28"/>
      <c r="C99" s="55" t="s">
        <v>51</v>
      </c>
      <c r="D99" s="30"/>
      <c r="E99" s="31"/>
      <c r="F99" s="31"/>
      <c r="G99" s="31">
        <v>2440.9</v>
      </c>
      <c r="H99" s="31"/>
      <c r="I99" s="32">
        <v>1691.9412</v>
      </c>
      <c r="J99" s="33">
        <v>1440.20246</v>
      </c>
      <c r="K99" s="33">
        <v>1194.59881</v>
      </c>
      <c r="L99" s="34" t="str">
        <f t="shared" si="152"/>
        <v/>
      </c>
      <c r="M99" s="30"/>
      <c r="N99" s="30"/>
      <c r="O99" s="30">
        <v>243.48943999999995</v>
      </c>
      <c r="P99" s="30">
        <v>245.60365000000002</v>
      </c>
      <c r="Q99" s="30">
        <v>257.39999999999998</v>
      </c>
      <c r="R99" s="30">
        <v>251.73874000000001</v>
      </c>
      <c r="S99" s="30">
        <f t="shared" si="159"/>
        <v>2440.9</v>
      </c>
      <c r="T99" s="32" t="str">
        <f t="shared" si="153"/>
        <v/>
      </c>
      <c r="U99" s="34" t="str">
        <f t="shared" si="154"/>
        <v/>
      </c>
      <c r="V99" s="131">
        <f t="shared" si="178"/>
        <v>-2440.9</v>
      </c>
      <c r="W99" s="30">
        <v>2190.2748999999999</v>
      </c>
      <c r="X99" s="109">
        <v>2190.2748999999999</v>
      </c>
      <c r="Y99" s="109">
        <v>514.9</v>
      </c>
      <c r="Z99" s="30"/>
      <c r="AA99" s="30" t="e">
        <f>G99+#REF!</f>
        <v>#REF!</v>
      </c>
      <c r="AB99" s="92" t="str">
        <f>IF(OR(E99="",E99=0),"",(G99+#REF!)/E99)</f>
        <v/>
      </c>
      <c r="AC99" s="30">
        <f t="shared" si="155"/>
        <v>2955.8</v>
      </c>
      <c r="AD99" s="30">
        <f t="shared" si="156"/>
        <v>-2955.8</v>
      </c>
      <c r="AE99" s="109">
        <v>0</v>
      </c>
      <c r="AF99" s="109">
        <f t="shared" si="157"/>
        <v>0</v>
      </c>
      <c r="AG99" s="109">
        <v>0</v>
      </c>
      <c r="AH99" s="109">
        <f t="shared" si="158"/>
        <v>-2955.8</v>
      </c>
      <c r="AI99" s="31"/>
    </row>
    <row r="100" spans="1:35" s="14" customFormat="1" ht="18">
      <c r="A100" s="14" t="str">
        <f t="shared" si="151"/>
        <v>a</v>
      </c>
      <c r="B100" s="28"/>
      <c r="C100" s="55" t="s">
        <v>52</v>
      </c>
      <c r="D100" s="30"/>
      <c r="E100" s="31"/>
      <c r="F100" s="31"/>
      <c r="G100" s="31">
        <v>100.9</v>
      </c>
      <c r="H100" s="31"/>
      <c r="I100" s="32">
        <v>100.164</v>
      </c>
      <c r="J100" s="33">
        <v>100.164</v>
      </c>
      <c r="K100" s="33">
        <v>100.164</v>
      </c>
      <c r="L100" s="34" t="str">
        <f t="shared" si="152"/>
        <v/>
      </c>
      <c r="M100" s="30"/>
      <c r="N100" s="30"/>
      <c r="O100" s="30">
        <v>0</v>
      </c>
      <c r="P100" s="30">
        <v>0</v>
      </c>
      <c r="Q100" s="30">
        <v>0</v>
      </c>
      <c r="R100" s="30">
        <v>0</v>
      </c>
      <c r="S100" s="30">
        <f t="shared" si="159"/>
        <v>100.9</v>
      </c>
      <c r="T100" s="32" t="str">
        <f t="shared" si="153"/>
        <v/>
      </c>
      <c r="U100" s="34" t="str">
        <f t="shared" si="154"/>
        <v/>
      </c>
      <c r="V100" s="131">
        <f t="shared" si="178"/>
        <v>-100.9</v>
      </c>
      <c r="W100" s="30">
        <v>100.864</v>
      </c>
      <c r="X100" s="109">
        <v>100.864</v>
      </c>
      <c r="Y100" s="109">
        <v>241.2</v>
      </c>
      <c r="Z100" s="30"/>
      <c r="AA100" s="30" t="e">
        <f>G100+#REF!</f>
        <v>#REF!</v>
      </c>
      <c r="AB100" s="92" t="str">
        <f>IF(OR(E100="",E100=0),"",(G100+#REF!)/E100)</f>
        <v/>
      </c>
      <c r="AC100" s="30">
        <f t="shared" si="155"/>
        <v>342.1</v>
      </c>
      <c r="AD100" s="30">
        <f t="shared" si="156"/>
        <v>-342.1</v>
      </c>
      <c r="AE100" s="109">
        <v>0</v>
      </c>
      <c r="AF100" s="109">
        <f t="shared" si="157"/>
        <v>0</v>
      </c>
      <c r="AG100" s="109">
        <v>0</v>
      </c>
      <c r="AH100" s="109">
        <f t="shared" si="158"/>
        <v>-342.1</v>
      </c>
      <c r="AI100" s="31"/>
    </row>
    <row r="101" spans="1:35" s="14" customFormat="1" ht="18">
      <c r="A101" s="14" t="str">
        <f t="shared" si="151"/>
        <v>b</v>
      </c>
      <c r="B101" s="28"/>
      <c r="C101" s="55" t="s">
        <v>53</v>
      </c>
      <c r="D101" s="30"/>
      <c r="E101" s="31"/>
      <c r="F101" s="31"/>
      <c r="G101" s="31">
        <v>99.7</v>
      </c>
      <c r="H101" s="31"/>
      <c r="I101" s="32">
        <v>99.683999999999997</v>
      </c>
      <c r="J101" s="33">
        <v>88.343999999999994</v>
      </c>
      <c r="K101" s="33">
        <v>88.343999999999994</v>
      </c>
      <c r="L101" s="34" t="str">
        <f t="shared" si="152"/>
        <v/>
      </c>
      <c r="M101" s="30"/>
      <c r="N101" s="30"/>
      <c r="O101" s="30">
        <v>28.459999999999994</v>
      </c>
      <c r="P101" s="30">
        <v>0</v>
      </c>
      <c r="Q101" s="30">
        <v>4</v>
      </c>
      <c r="R101" s="30">
        <v>11.340000000000003</v>
      </c>
      <c r="S101" s="30">
        <f t="shared" si="159"/>
        <v>99.7</v>
      </c>
      <c r="T101" s="32" t="str">
        <f t="shared" si="153"/>
        <v/>
      </c>
      <c r="U101" s="34" t="str">
        <f t="shared" si="154"/>
        <v/>
      </c>
      <c r="V101" s="131">
        <f t="shared" si="178"/>
        <v>-99.7</v>
      </c>
      <c r="W101" s="30">
        <v>99.683999999999997</v>
      </c>
      <c r="X101" s="109">
        <v>99.683999999999997</v>
      </c>
      <c r="Y101" s="109">
        <v>0</v>
      </c>
      <c r="Z101" s="30"/>
      <c r="AA101" s="30" t="e">
        <f>G101+#REF!</f>
        <v>#REF!</v>
      </c>
      <c r="AB101" s="92" t="str">
        <f>IF(OR(E101="",E101=0),"",(G101+#REF!)/E101)</f>
        <v/>
      </c>
      <c r="AC101" s="30">
        <f t="shared" si="155"/>
        <v>99.7</v>
      </c>
      <c r="AD101" s="30">
        <f t="shared" si="156"/>
        <v>-99.7</v>
      </c>
      <c r="AE101" s="109">
        <v>0</v>
      </c>
      <c r="AF101" s="109">
        <f t="shared" si="157"/>
        <v>0</v>
      </c>
      <c r="AG101" s="109">
        <v>0</v>
      </c>
      <c r="AH101" s="109">
        <f t="shared" si="158"/>
        <v>-99.7</v>
      </c>
      <c r="AI101" s="31"/>
    </row>
    <row r="102" spans="1:35" s="14" customFormat="1" ht="18">
      <c r="A102" s="14" t="str">
        <f t="shared" si="151"/>
        <v>a</v>
      </c>
      <c r="B102" s="28" t="s">
        <v>27</v>
      </c>
      <c r="C102" s="53" t="s">
        <v>42</v>
      </c>
      <c r="D102" s="30">
        <v>4841</v>
      </c>
      <c r="E102" s="31">
        <v>3831.6</v>
      </c>
      <c r="F102" s="31">
        <v>2763.1030000000001</v>
      </c>
      <c r="G102" s="31">
        <v>3251.6</v>
      </c>
      <c r="H102" s="31">
        <v>2513.5402000000004</v>
      </c>
      <c r="I102" s="32">
        <v>1753.6296499999999</v>
      </c>
      <c r="J102" s="33">
        <v>1322.3386</v>
      </c>
      <c r="K102" s="33">
        <v>1051.0018400000001</v>
      </c>
      <c r="L102" s="34">
        <f t="shared" si="152"/>
        <v>1.1767929027618587</v>
      </c>
      <c r="M102" s="30">
        <v>0</v>
      </c>
      <c r="N102" s="30">
        <v>271.81955000000005</v>
      </c>
      <c r="O102" s="30">
        <v>235.84446000000014</v>
      </c>
      <c r="P102" s="30">
        <v>271.33675999999991</v>
      </c>
      <c r="Q102" s="30">
        <v>271.8</v>
      </c>
      <c r="R102" s="30">
        <v>431.29104999999981</v>
      </c>
      <c r="S102" s="30">
        <f t="shared" si="159"/>
        <v>738.05979999999954</v>
      </c>
      <c r="T102" s="32">
        <f t="shared" si="153"/>
        <v>-488.49699999999984</v>
      </c>
      <c r="U102" s="34">
        <f t="shared" si="154"/>
        <v>0.84862720534502556</v>
      </c>
      <c r="V102" s="131">
        <f t="shared" si="178"/>
        <v>580</v>
      </c>
      <c r="W102" s="30">
        <v>2983.4502299999999</v>
      </c>
      <c r="X102" s="108">
        <v>2983.4502299999999</v>
      </c>
      <c r="Y102" s="108">
        <v>455.9</v>
      </c>
      <c r="Z102" s="30">
        <v>1248.5</v>
      </c>
      <c r="AA102" s="30" t="e">
        <f>G102+#REF!</f>
        <v>#REF!</v>
      </c>
      <c r="AB102" s="92" t="e">
        <f>IF(OR(E102="",E102=0),"",(G102+#REF!)/E102)</f>
        <v>#REF!</v>
      </c>
      <c r="AC102" s="30">
        <f t="shared" si="155"/>
        <v>3707.5</v>
      </c>
      <c r="AD102" s="30">
        <f t="shared" si="156"/>
        <v>124.09999999999991</v>
      </c>
      <c r="AE102" s="109">
        <v>12.3</v>
      </c>
      <c r="AF102" s="109">
        <f t="shared" si="157"/>
        <v>3819.2999999999997</v>
      </c>
      <c r="AG102" s="109">
        <v>3819.2999999999997</v>
      </c>
      <c r="AH102" s="109">
        <f t="shared" si="158"/>
        <v>111.79999999999973</v>
      </c>
      <c r="AI102" s="31"/>
    </row>
    <row r="103" spans="1:35" s="14" customFormat="1" ht="36">
      <c r="A103" s="14" t="str">
        <f t="shared" si="151"/>
        <v>a</v>
      </c>
      <c r="B103" s="28"/>
      <c r="C103" s="55" t="s">
        <v>55</v>
      </c>
      <c r="D103" s="30"/>
      <c r="E103" s="31"/>
      <c r="F103" s="31"/>
      <c r="G103" s="31">
        <v>358.4</v>
      </c>
      <c r="H103" s="31"/>
      <c r="I103" s="32">
        <v>261.55928</v>
      </c>
      <c r="J103" s="33">
        <v>227.07478</v>
      </c>
      <c r="K103" s="33">
        <v>192.17841000000001</v>
      </c>
      <c r="L103" s="34" t="str">
        <f t="shared" si="152"/>
        <v/>
      </c>
      <c r="M103" s="30"/>
      <c r="N103" s="30"/>
      <c r="O103" s="30">
        <v>34.56</v>
      </c>
      <c r="P103" s="30">
        <v>34.89636999999999</v>
      </c>
      <c r="Q103" s="30">
        <v>34.6</v>
      </c>
      <c r="R103" s="30">
        <v>34.484499999999997</v>
      </c>
      <c r="S103" s="30">
        <f t="shared" si="159"/>
        <v>358.4</v>
      </c>
      <c r="T103" s="32" t="str">
        <f t="shared" si="153"/>
        <v/>
      </c>
      <c r="U103" s="34" t="str">
        <f t="shared" si="154"/>
        <v/>
      </c>
      <c r="V103" s="131">
        <f t="shared" si="178"/>
        <v>-358.4</v>
      </c>
      <c r="W103" s="30">
        <v>327.62448999999998</v>
      </c>
      <c r="X103" s="109">
        <v>327.62448999999998</v>
      </c>
      <c r="Y103" s="109">
        <v>70.5</v>
      </c>
      <c r="Z103" s="30"/>
      <c r="AA103" s="30" t="e">
        <f>G103+#REF!</f>
        <v>#REF!</v>
      </c>
      <c r="AB103" s="92" t="str">
        <f>IF(OR(E103="",E103=0),"",(G103+#REF!)/E103)</f>
        <v/>
      </c>
      <c r="AC103" s="30">
        <f t="shared" si="155"/>
        <v>428.9</v>
      </c>
      <c r="AD103" s="30">
        <f t="shared" si="156"/>
        <v>-428.9</v>
      </c>
      <c r="AE103" s="109">
        <v>0</v>
      </c>
      <c r="AF103" s="109">
        <f t="shared" si="157"/>
        <v>0</v>
      </c>
      <c r="AG103" s="109">
        <v>0</v>
      </c>
      <c r="AH103" s="109">
        <f t="shared" si="158"/>
        <v>-428.9</v>
      </c>
      <c r="AI103" s="31"/>
    </row>
    <row r="104" spans="1:35" s="14" customFormat="1" ht="18" customHeight="1">
      <c r="A104" s="14" t="str">
        <f t="shared" si="151"/>
        <v>b</v>
      </c>
      <c r="B104" s="28" t="s">
        <v>27</v>
      </c>
      <c r="C104" s="53" t="s">
        <v>43</v>
      </c>
      <c r="D104" s="35">
        <v>0</v>
      </c>
      <c r="E104" s="36">
        <v>0</v>
      </c>
      <c r="F104" s="36">
        <v>0</v>
      </c>
      <c r="G104" s="36">
        <v>0</v>
      </c>
      <c r="H104" s="36">
        <v>0</v>
      </c>
      <c r="I104" s="37">
        <v>0</v>
      </c>
      <c r="J104" s="38">
        <v>0</v>
      </c>
      <c r="K104" s="38">
        <v>0</v>
      </c>
      <c r="L104" s="39" t="str">
        <f t="shared" si="152"/>
        <v/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f t="shared" si="159"/>
        <v>0</v>
      </c>
      <c r="T104" s="37">
        <f t="shared" si="153"/>
        <v>0</v>
      </c>
      <c r="U104" s="39" t="str">
        <f t="shared" si="154"/>
        <v/>
      </c>
      <c r="V104" s="132">
        <f t="shared" si="178"/>
        <v>0</v>
      </c>
      <c r="W104" s="35">
        <v>0</v>
      </c>
      <c r="X104" s="108">
        <v>0</v>
      </c>
      <c r="Y104" s="108">
        <v>0</v>
      </c>
      <c r="Z104" s="35">
        <v>0</v>
      </c>
      <c r="AA104" s="35" t="e">
        <f>G104+#REF!</f>
        <v>#REF!</v>
      </c>
      <c r="AB104" s="94" t="str">
        <f>IF(OR(E104="",E104=0),"",(G104+#REF!)/E104)</f>
        <v/>
      </c>
      <c r="AC104" s="35">
        <f t="shared" si="155"/>
        <v>0</v>
      </c>
      <c r="AD104" s="35">
        <f t="shared" si="156"/>
        <v>0</v>
      </c>
      <c r="AE104" s="109">
        <v>0</v>
      </c>
      <c r="AF104" s="109">
        <f t="shared" si="157"/>
        <v>0</v>
      </c>
      <c r="AG104" s="109">
        <v>0</v>
      </c>
      <c r="AH104" s="109">
        <f t="shared" si="158"/>
        <v>0</v>
      </c>
      <c r="AI104" s="36"/>
    </row>
    <row r="105" spans="1:35" s="14" customFormat="1" ht="18" customHeight="1">
      <c r="A105" s="14" t="str">
        <f t="shared" si="151"/>
        <v>b</v>
      </c>
      <c r="B105" s="28" t="s">
        <v>27</v>
      </c>
      <c r="C105" s="53" t="s">
        <v>44</v>
      </c>
      <c r="D105" s="35">
        <v>0</v>
      </c>
      <c r="E105" s="36">
        <v>0</v>
      </c>
      <c r="F105" s="36">
        <v>0</v>
      </c>
      <c r="G105" s="36">
        <v>0</v>
      </c>
      <c r="H105" s="36">
        <v>0</v>
      </c>
      <c r="I105" s="37">
        <v>0</v>
      </c>
      <c r="J105" s="38">
        <v>0</v>
      </c>
      <c r="K105" s="38">
        <v>0</v>
      </c>
      <c r="L105" s="39" t="str">
        <f t="shared" si="152"/>
        <v/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f t="shared" si="159"/>
        <v>0</v>
      </c>
      <c r="T105" s="37">
        <f t="shared" si="153"/>
        <v>0</v>
      </c>
      <c r="U105" s="39" t="str">
        <f t="shared" si="154"/>
        <v/>
      </c>
      <c r="V105" s="132">
        <f t="shared" si="178"/>
        <v>0</v>
      </c>
      <c r="W105" s="35">
        <v>0</v>
      </c>
      <c r="X105" s="108">
        <v>0</v>
      </c>
      <c r="Y105" s="108">
        <v>0</v>
      </c>
      <c r="Z105" s="35">
        <v>0</v>
      </c>
      <c r="AA105" s="35" t="e">
        <f>G105+#REF!</f>
        <v>#REF!</v>
      </c>
      <c r="AB105" s="94" t="str">
        <f>IF(OR(E105="",E105=0),"",(G105+#REF!)/E105)</f>
        <v/>
      </c>
      <c r="AC105" s="35">
        <f t="shared" si="155"/>
        <v>0</v>
      </c>
      <c r="AD105" s="35">
        <f t="shared" si="156"/>
        <v>0</v>
      </c>
      <c r="AE105" s="109">
        <v>0</v>
      </c>
      <c r="AF105" s="109">
        <f t="shared" si="157"/>
        <v>0</v>
      </c>
      <c r="AG105" s="109">
        <v>0</v>
      </c>
      <c r="AH105" s="109">
        <f t="shared" si="158"/>
        <v>0</v>
      </c>
      <c r="AI105" s="36"/>
    </row>
    <row r="106" spans="1:35" s="14" customFormat="1" ht="18">
      <c r="A106" s="14" t="str">
        <f t="shared" si="151"/>
        <v>a</v>
      </c>
      <c r="B106" s="28" t="s">
        <v>27</v>
      </c>
      <c r="C106" s="53" t="s">
        <v>45</v>
      </c>
      <c r="D106" s="30">
        <v>300</v>
      </c>
      <c r="E106" s="31">
        <v>50</v>
      </c>
      <c r="F106" s="31">
        <v>50</v>
      </c>
      <c r="G106" s="31">
        <v>3.3701999999999996</v>
      </c>
      <c r="H106" s="31">
        <v>3.3701999999999996</v>
      </c>
      <c r="I106" s="32">
        <v>3.3701999999999996</v>
      </c>
      <c r="J106" s="33">
        <v>3.3701999999999996</v>
      </c>
      <c r="K106" s="33">
        <v>0</v>
      </c>
      <c r="L106" s="34">
        <f t="shared" si="152"/>
        <v>6.7403999999999992E-2</v>
      </c>
      <c r="M106" s="30">
        <v>0</v>
      </c>
      <c r="N106" s="30">
        <v>0</v>
      </c>
      <c r="O106" s="30">
        <v>0</v>
      </c>
      <c r="P106" s="30">
        <v>0</v>
      </c>
      <c r="Q106" s="30">
        <v>0</v>
      </c>
      <c r="R106" s="30">
        <v>3.3701999999999996</v>
      </c>
      <c r="S106" s="30">
        <f t="shared" si="159"/>
        <v>0</v>
      </c>
      <c r="T106" s="32">
        <f t="shared" si="153"/>
        <v>46.629800000000003</v>
      </c>
      <c r="U106" s="34">
        <f t="shared" si="154"/>
        <v>6.7403999999999992E-2</v>
      </c>
      <c r="V106" s="131">
        <f t="shared" si="178"/>
        <v>46.629800000000003</v>
      </c>
      <c r="W106" s="30">
        <v>3.3701999999999996</v>
      </c>
      <c r="X106" s="108">
        <v>3.3701999999999996</v>
      </c>
      <c r="Y106" s="108">
        <v>0</v>
      </c>
      <c r="Z106" s="30">
        <v>0</v>
      </c>
      <c r="AA106" s="30" t="e">
        <f>G106+#REF!</f>
        <v>#REF!</v>
      </c>
      <c r="AB106" s="92" t="e">
        <f>IF(OR(E106="",E106=0),"",(G106+#REF!)/E106)</f>
        <v>#REF!</v>
      </c>
      <c r="AC106" s="30">
        <f t="shared" si="155"/>
        <v>3.3701999999999996</v>
      </c>
      <c r="AD106" s="30">
        <f t="shared" si="156"/>
        <v>46.629800000000003</v>
      </c>
      <c r="AE106" s="109">
        <v>0</v>
      </c>
      <c r="AF106" s="109">
        <f t="shared" si="157"/>
        <v>50</v>
      </c>
      <c r="AG106" s="109">
        <v>50</v>
      </c>
      <c r="AH106" s="109">
        <f t="shared" si="158"/>
        <v>46.629800000000003</v>
      </c>
      <c r="AI106" s="31"/>
    </row>
    <row r="107" spans="1:35" s="14" customFormat="1" ht="18">
      <c r="A107" s="14" t="str">
        <f t="shared" si="151"/>
        <v>a</v>
      </c>
      <c r="B107" s="28" t="s">
        <v>27</v>
      </c>
      <c r="C107" s="53" t="s">
        <v>46</v>
      </c>
      <c r="D107" s="30">
        <v>30</v>
      </c>
      <c r="E107" s="31">
        <v>30</v>
      </c>
      <c r="F107" s="31">
        <v>22.5</v>
      </c>
      <c r="G107" s="31">
        <v>13.3</v>
      </c>
      <c r="H107" s="31">
        <v>10.4498</v>
      </c>
      <c r="I107" s="32">
        <v>10.22559</v>
      </c>
      <c r="J107" s="33">
        <v>10.13429</v>
      </c>
      <c r="K107" s="33">
        <v>9.4252099999999999</v>
      </c>
      <c r="L107" s="34">
        <f t="shared" si="152"/>
        <v>0.59111111111111114</v>
      </c>
      <c r="M107" s="30">
        <v>0</v>
      </c>
      <c r="N107" s="30">
        <v>1.7389399999999997</v>
      </c>
      <c r="O107" s="30">
        <v>3.9862700000000002</v>
      </c>
      <c r="P107" s="30">
        <v>0.70908000000000015</v>
      </c>
      <c r="Q107" s="30">
        <v>1.78</v>
      </c>
      <c r="R107" s="30">
        <v>9.1300000000000381E-2</v>
      </c>
      <c r="S107" s="30">
        <f t="shared" si="159"/>
        <v>2.850200000000001</v>
      </c>
      <c r="T107" s="32">
        <f t="shared" si="153"/>
        <v>9.1999999999999993</v>
      </c>
      <c r="U107" s="34">
        <f t="shared" si="154"/>
        <v>0.44333333333333336</v>
      </c>
      <c r="V107" s="131">
        <f t="shared" si="178"/>
        <v>16.7</v>
      </c>
      <c r="W107" s="30">
        <v>11.406169999999999</v>
      </c>
      <c r="X107" s="108">
        <v>11.406169999999999</v>
      </c>
      <c r="Y107" s="108">
        <v>5</v>
      </c>
      <c r="Z107" s="30">
        <v>7.5</v>
      </c>
      <c r="AA107" s="30" t="e">
        <f>G107+#REF!</f>
        <v>#REF!</v>
      </c>
      <c r="AB107" s="92" t="e">
        <f>IF(OR(E107="",E107=0),"",(G107+#REF!)/E107)</f>
        <v>#REF!</v>
      </c>
      <c r="AC107" s="30">
        <f t="shared" si="155"/>
        <v>18.3</v>
      </c>
      <c r="AD107" s="30">
        <f t="shared" si="156"/>
        <v>11.7</v>
      </c>
      <c r="AE107" s="109">
        <v>0</v>
      </c>
      <c r="AF107" s="109">
        <f t="shared" si="157"/>
        <v>30</v>
      </c>
      <c r="AG107" s="109">
        <v>30</v>
      </c>
      <c r="AH107" s="109">
        <f t="shared" si="158"/>
        <v>11.7</v>
      </c>
      <c r="AI107" s="31"/>
    </row>
    <row r="108" spans="1:35" s="14" customFormat="1" ht="18">
      <c r="A108" s="14" t="str">
        <f t="shared" si="151"/>
        <v>a</v>
      </c>
      <c r="B108" s="28" t="s">
        <v>27</v>
      </c>
      <c r="C108" s="53" t="s">
        <v>47</v>
      </c>
      <c r="D108" s="30">
        <v>15</v>
      </c>
      <c r="E108" s="31">
        <v>20.3</v>
      </c>
      <c r="F108" s="31">
        <v>15.303000000000001</v>
      </c>
      <c r="G108" s="31">
        <v>18.7</v>
      </c>
      <c r="H108" s="31">
        <v>12.085190000000001</v>
      </c>
      <c r="I108" s="32">
        <v>10.31427</v>
      </c>
      <c r="J108" s="33">
        <v>6.9355500000000001</v>
      </c>
      <c r="K108" s="33">
        <v>3.0200500000000003</v>
      </c>
      <c r="L108" s="34">
        <f t="shared" si="152"/>
        <v>1.2219826177873618</v>
      </c>
      <c r="M108" s="30">
        <v>0</v>
      </c>
      <c r="N108" s="30">
        <v>1.4651699999999999</v>
      </c>
      <c r="O108" s="30">
        <v>0.42772000000000032</v>
      </c>
      <c r="P108" s="30">
        <v>3.9154999999999998</v>
      </c>
      <c r="Q108" s="30">
        <v>3.9</v>
      </c>
      <c r="R108" s="30">
        <v>3.3787200000000004</v>
      </c>
      <c r="S108" s="30">
        <f t="shared" si="159"/>
        <v>6.6148099999999985</v>
      </c>
      <c r="T108" s="32">
        <f t="shared" si="153"/>
        <v>-3.3969999999999985</v>
      </c>
      <c r="U108" s="34">
        <f t="shared" si="154"/>
        <v>0.9211822660098522</v>
      </c>
      <c r="V108" s="131">
        <f t="shared" si="178"/>
        <v>1.6000000000000014</v>
      </c>
      <c r="W108" s="30">
        <v>18.067160000000001</v>
      </c>
      <c r="X108" s="108">
        <v>18.067160000000001</v>
      </c>
      <c r="Y108" s="108">
        <v>0.6</v>
      </c>
      <c r="Z108" s="30">
        <v>0</v>
      </c>
      <c r="AA108" s="30" t="e">
        <f>G108+#REF!</f>
        <v>#REF!</v>
      </c>
      <c r="AB108" s="92" t="e">
        <f>IF(OR(E108="",E108=0),"",(G108+#REF!)/E108)</f>
        <v>#REF!</v>
      </c>
      <c r="AC108" s="30">
        <f t="shared" si="155"/>
        <v>19.3</v>
      </c>
      <c r="AD108" s="30">
        <f t="shared" si="156"/>
        <v>1</v>
      </c>
      <c r="AE108" s="109">
        <v>0</v>
      </c>
      <c r="AF108" s="109">
        <f t="shared" si="157"/>
        <v>20.3</v>
      </c>
      <c r="AG108" s="109">
        <v>20.3</v>
      </c>
      <c r="AH108" s="109">
        <f t="shared" si="158"/>
        <v>1</v>
      </c>
      <c r="AI108" s="31"/>
    </row>
    <row r="109" spans="1:35" s="14" customFormat="1" ht="36">
      <c r="A109" s="14" t="str">
        <f t="shared" si="151"/>
        <v>a</v>
      </c>
      <c r="B109" s="21" t="s">
        <v>27</v>
      </c>
      <c r="C109" s="22" t="s">
        <v>36</v>
      </c>
      <c r="D109" s="23">
        <v>100</v>
      </c>
      <c r="E109" s="24">
        <v>211.56399999999999</v>
      </c>
      <c r="F109" s="24">
        <v>211.56399999999999</v>
      </c>
      <c r="G109" s="24">
        <v>208.6</v>
      </c>
      <c r="H109" s="24">
        <v>202.2363</v>
      </c>
      <c r="I109" s="25">
        <v>188.96129999999999</v>
      </c>
      <c r="J109" s="26">
        <v>135.232</v>
      </c>
      <c r="K109" s="26">
        <v>110.996</v>
      </c>
      <c r="L109" s="27">
        <f t="shared" si="152"/>
        <v>0.98599005501881232</v>
      </c>
      <c r="M109" s="23">
        <v>0</v>
      </c>
      <c r="N109" s="23">
        <v>0</v>
      </c>
      <c r="O109" s="23">
        <v>57.372999999999998</v>
      </c>
      <c r="P109" s="23">
        <v>24.236000000000004</v>
      </c>
      <c r="Q109" s="23">
        <v>24.4</v>
      </c>
      <c r="R109" s="23">
        <v>53.729299999999995</v>
      </c>
      <c r="S109" s="23">
        <f t="shared" si="159"/>
        <v>6.3636999999999944</v>
      </c>
      <c r="T109" s="25">
        <f t="shared" si="153"/>
        <v>2.9639999999999986</v>
      </c>
      <c r="U109" s="27">
        <f t="shared" si="154"/>
        <v>0.98599005501881232</v>
      </c>
      <c r="V109" s="130">
        <f t="shared" si="178"/>
        <v>2.9639999999999986</v>
      </c>
      <c r="W109" s="23">
        <v>208.55782000000002</v>
      </c>
      <c r="X109" s="107">
        <v>208.55782000000002</v>
      </c>
      <c r="Y109" s="107">
        <v>0</v>
      </c>
      <c r="Z109" s="23">
        <v>0</v>
      </c>
      <c r="AA109" s="23" t="e">
        <f>G109+#REF!</f>
        <v>#REF!</v>
      </c>
      <c r="AB109" s="90" t="e">
        <f>IF(OR(E109="",E109=0),"",(G109+#REF!)/E109)</f>
        <v>#REF!</v>
      </c>
      <c r="AC109" s="23">
        <f t="shared" si="155"/>
        <v>208.6</v>
      </c>
      <c r="AD109" s="23">
        <f t="shared" si="156"/>
        <v>2.9639999999999986</v>
      </c>
      <c r="AE109" s="107">
        <v>0</v>
      </c>
      <c r="AF109" s="107">
        <f t="shared" si="157"/>
        <v>211.56399999999999</v>
      </c>
      <c r="AG109" s="107">
        <v>211.56399999999999</v>
      </c>
      <c r="AH109" s="107">
        <f t="shared" si="158"/>
        <v>2.9639999999999986</v>
      </c>
      <c r="AI109" s="24"/>
    </row>
    <row r="110" spans="1:35" s="14" customFormat="1" ht="15" customHeight="1">
      <c r="A110" s="14" t="str">
        <f t="shared" si="151"/>
        <v>b</v>
      </c>
      <c r="B110" s="21" t="s">
        <v>27</v>
      </c>
      <c r="C110" s="40" t="s">
        <v>37</v>
      </c>
      <c r="D110" s="41">
        <v>0</v>
      </c>
      <c r="E110" s="42">
        <v>0</v>
      </c>
      <c r="F110" s="42">
        <v>0</v>
      </c>
      <c r="G110" s="42">
        <v>0</v>
      </c>
      <c r="H110" s="42">
        <v>0</v>
      </c>
      <c r="I110" s="43">
        <v>0</v>
      </c>
      <c r="J110" s="44">
        <v>0</v>
      </c>
      <c r="K110" s="44">
        <v>0</v>
      </c>
      <c r="L110" s="45" t="str">
        <f t="shared" si="152"/>
        <v/>
      </c>
      <c r="M110" s="41">
        <v>0</v>
      </c>
      <c r="N110" s="41">
        <v>0</v>
      </c>
      <c r="O110" s="41">
        <v>0</v>
      </c>
      <c r="P110" s="41">
        <v>0</v>
      </c>
      <c r="Q110" s="41">
        <v>0</v>
      </c>
      <c r="R110" s="41">
        <v>0</v>
      </c>
      <c r="S110" s="41">
        <f t="shared" si="159"/>
        <v>0</v>
      </c>
      <c r="T110" s="43">
        <f t="shared" si="153"/>
        <v>0</v>
      </c>
      <c r="U110" s="45" t="str">
        <f t="shared" si="154"/>
        <v/>
      </c>
      <c r="V110" s="133">
        <f t="shared" si="178"/>
        <v>0</v>
      </c>
      <c r="W110" s="41">
        <v>0</v>
      </c>
      <c r="X110" s="110">
        <v>0</v>
      </c>
      <c r="Y110" s="110">
        <v>0</v>
      </c>
      <c r="Z110" s="41">
        <v>0</v>
      </c>
      <c r="AA110" s="41" t="e">
        <f>G110+#REF!</f>
        <v>#REF!</v>
      </c>
      <c r="AB110" s="96" t="str">
        <f>IF(OR(E110="",E110=0),"",(G110+#REF!)/E110)</f>
        <v/>
      </c>
      <c r="AC110" s="41">
        <f t="shared" si="155"/>
        <v>0</v>
      </c>
      <c r="AD110" s="41">
        <f t="shared" si="156"/>
        <v>0</v>
      </c>
      <c r="AE110" s="110">
        <v>0</v>
      </c>
      <c r="AF110" s="110">
        <f t="shared" si="157"/>
        <v>0</v>
      </c>
      <c r="AG110" s="110">
        <v>0</v>
      </c>
      <c r="AH110" s="110">
        <f t="shared" si="158"/>
        <v>0</v>
      </c>
      <c r="AI110" s="42"/>
    </row>
    <row r="111" spans="1:35" s="14" customFormat="1" ht="15.75" customHeight="1" thickBot="1">
      <c r="A111" s="14" t="str">
        <f t="shared" si="151"/>
        <v>b</v>
      </c>
      <c r="B111" s="46" t="s">
        <v>27</v>
      </c>
      <c r="C111" s="65" t="s">
        <v>38</v>
      </c>
      <c r="D111" s="59">
        <v>0</v>
      </c>
      <c r="E111" s="60">
        <v>0</v>
      </c>
      <c r="F111" s="60">
        <v>0</v>
      </c>
      <c r="G111" s="60">
        <v>0</v>
      </c>
      <c r="H111" s="60">
        <v>0</v>
      </c>
      <c r="I111" s="61">
        <v>0</v>
      </c>
      <c r="J111" s="62">
        <v>0</v>
      </c>
      <c r="K111" s="62">
        <v>0</v>
      </c>
      <c r="L111" s="63" t="str">
        <f t="shared" si="152"/>
        <v/>
      </c>
      <c r="M111" s="59">
        <v>0</v>
      </c>
      <c r="N111" s="59">
        <v>0</v>
      </c>
      <c r="O111" s="59">
        <v>0</v>
      </c>
      <c r="P111" s="59">
        <v>0</v>
      </c>
      <c r="Q111" s="59">
        <v>0</v>
      </c>
      <c r="R111" s="59">
        <v>0</v>
      </c>
      <c r="S111" s="59">
        <f t="shared" si="159"/>
        <v>0</v>
      </c>
      <c r="T111" s="61">
        <f t="shared" si="153"/>
        <v>0</v>
      </c>
      <c r="U111" s="63" t="str">
        <f t="shared" si="154"/>
        <v/>
      </c>
      <c r="V111" s="136">
        <f t="shared" si="178"/>
        <v>0</v>
      </c>
      <c r="W111" s="59">
        <v>0</v>
      </c>
      <c r="X111" s="111">
        <v>0</v>
      </c>
      <c r="Y111" s="111">
        <v>0</v>
      </c>
      <c r="Z111" s="59">
        <v>0</v>
      </c>
      <c r="AA111" s="59" t="e">
        <f>G111+#REF!</f>
        <v>#REF!</v>
      </c>
      <c r="AB111" s="106" t="str">
        <f>IF(OR(E111="",E111=0),"",(G111+#REF!)/E111)</f>
        <v/>
      </c>
      <c r="AC111" s="59">
        <f t="shared" si="155"/>
        <v>0</v>
      </c>
      <c r="AD111" s="59">
        <f t="shared" si="156"/>
        <v>0</v>
      </c>
      <c r="AE111" s="111">
        <v>0</v>
      </c>
      <c r="AF111" s="111">
        <f t="shared" si="157"/>
        <v>0</v>
      </c>
      <c r="AG111" s="111">
        <v>0</v>
      </c>
      <c r="AH111" s="111">
        <f t="shared" si="158"/>
        <v>0</v>
      </c>
      <c r="AI111" s="60"/>
    </row>
    <row r="112" spans="1:35" s="14" customFormat="1" ht="48.75" thickTop="1" thickBot="1">
      <c r="A112" s="14" t="str">
        <f t="shared" si="151"/>
        <v>a</v>
      </c>
      <c r="B112" s="139" t="s">
        <v>71</v>
      </c>
      <c r="C112" s="140" t="s">
        <v>72</v>
      </c>
      <c r="D112" s="140">
        <f t="shared" ref="D112:K112" si="185">D113+D125+D126+D127</f>
        <v>23010</v>
      </c>
      <c r="E112" s="141">
        <f t="shared" si="185"/>
        <v>22723.097000000005</v>
      </c>
      <c r="F112" s="141">
        <f t="shared" si="185"/>
        <v>14923.041000000001</v>
      </c>
      <c r="G112" s="141">
        <f t="shared" si="185"/>
        <v>16446.012160000002</v>
      </c>
      <c r="H112" s="141">
        <f t="shared" si="185"/>
        <v>13070.80042</v>
      </c>
      <c r="I112" s="142">
        <f t="shared" si="185"/>
        <v>11566.572789999998</v>
      </c>
      <c r="J112" s="143">
        <f t="shared" si="185"/>
        <v>9958.4412900000007</v>
      </c>
      <c r="K112" s="143">
        <f t="shared" si="185"/>
        <v>8448.7467299999989</v>
      </c>
      <c r="L112" s="144">
        <f t="shared" si="152"/>
        <v>1.1020550141221217</v>
      </c>
      <c r="M112" s="140">
        <f>M113+M125+M126+M127</f>
        <v>1.7189999999999997E-2</v>
      </c>
      <c r="N112" s="140">
        <f>N113+N125+N126+N127</f>
        <v>2149.0019799999995</v>
      </c>
      <c r="O112" s="140">
        <f>O113+O125+O126+O127</f>
        <v>1646.8380299999994</v>
      </c>
      <c r="P112" s="140">
        <f>P113+P125+P126+P127</f>
        <v>1509.6945599999999</v>
      </c>
      <c r="Q112" s="140">
        <f>Q113+Q125+Q126+Q127</f>
        <v>1676.2</v>
      </c>
      <c r="R112" s="140">
        <v>1608.1314999999977</v>
      </c>
      <c r="S112" s="140">
        <f t="shared" si="159"/>
        <v>3375.2117400000025</v>
      </c>
      <c r="T112" s="142">
        <f t="shared" si="153"/>
        <v>-1522.971160000001</v>
      </c>
      <c r="U112" s="144">
        <f t="shared" si="154"/>
        <v>0.72375751245527831</v>
      </c>
      <c r="V112" s="145">
        <f t="shared" si="178"/>
        <v>6277.0848400000032</v>
      </c>
      <c r="W112" s="140">
        <f t="shared" ref="W112:Y112" si="186">W113+W125+W126+W127</f>
        <v>14840.852110000002</v>
      </c>
      <c r="X112" s="146">
        <f t="shared" si="186"/>
        <v>14840.852110000002</v>
      </c>
      <c r="Y112" s="146">
        <f t="shared" si="186"/>
        <v>5734.8</v>
      </c>
      <c r="Z112" s="140">
        <f>Z113+Z125+Z126+Z127</f>
        <v>5733.1386510000002</v>
      </c>
      <c r="AA112" s="140" t="e">
        <f>G112+#REF!</f>
        <v>#REF!</v>
      </c>
      <c r="AB112" s="147" t="e">
        <f>IF(OR(E112="",E112=0),"",(G112+#REF!)/E112)</f>
        <v>#REF!</v>
      </c>
      <c r="AC112" s="140">
        <f t="shared" si="155"/>
        <v>22180.812160000001</v>
      </c>
      <c r="AD112" s="140">
        <f t="shared" si="156"/>
        <v>542.2848400000039</v>
      </c>
      <c r="AE112" s="146">
        <f t="shared" ref="AE112" si="187">AE113+AE125+AE126+AE127</f>
        <v>20</v>
      </c>
      <c r="AF112" s="146">
        <f t="shared" si="157"/>
        <v>22703.097000000005</v>
      </c>
      <c r="AG112" s="146">
        <f t="shared" ref="AG112" si="188">AG113+AG125+AG126+AG127</f>
        <v>22703.097000000005</v>
      </c>
      <c r="AH112" s="146">
        <f t="shared" si="158"/>
        <v>522.2848400000039</v>
      </c>
      <c r="AI112" s="141"/>
    </row>
    <row r="113" spans="1:35" s="14" customFormat="1" ht="18.75" thickTop="1">
      <c r="A113" s="14" t="str">
        <f t="shared" si="151"/>
        <v>a</v>
      </c>
      <c r="B113" s="21" t="s">
        <v>27</v>
      </c>
      <c r="C113" s="22" t="s">
        <v>28</v>
      </c>
      <c r="D113" s="23">
        <f>D114+D118+D120+D121+D122+D123+D124</f>
        <v>22010</v>
      </c>
      <c r="E113" s="24">
        <f>E114+E118+E120+E121+E122+E123+E124</f>
        <v>21790.397000000004</v>
      </c>
      <c r="F113" s="24">
        <f>SUM(F114:F124)</f>
        <v>14670.333000000001</v>
      </c>
      <c r="G113" s="24">
        <f>G114+G118+G120+G121+G122+G123+G124</f>
        <v>16162.212160000001</v>
      </c>
      <c r="H113" s="24">
        <f>H114+H118+H120+H121+H122+H123+H124</f>
        <v>12915.089399999999</v>
      </c>
      <c r="I113" s="25">
        <f>I114+I118+I120+I121+I122+I123+I124</f>
        <v>11453.395279999999</v>
      </c>
      <c r="J113" s="26">
        <f>J114+J118+J120+J121+J122+J123+J124</f>
        <v>9864.1077800000003</v>
      </c>
      <c r="K113" s="26">
        <f>K114+K118+K120+K121+K122+K123+K124</f>
        <v>8382.1090499999991</v>
      </c>
      <c r="L113" s="27">
        <f t="shared" si="152"/>
        <v>1.1016936125444461</v>
      </c>
      <c r="M113" s="23">
        <f>SUM(M114:M124)</f>
        <v>1.7189999999999997E-2</v>
      </c>
      <c r="N113" s="23">
        <f>SUM(N114:N124)</f>
        <v>2149.0019799999995</v>
      </c>
      <c r="O113" s="23">
        <f>O114+O118+O120+O121+O122+O123+O124</f>
        <v>1582.6923499999994</v>
      </c>
      <c r="P113" s="23">
        <f>SUM(P114+P118+P120+P121+P122+P123+P124)</f>
        <v>1481.9987299999998</v>
      </c>
      <c r="Q113" s="23">
        <f>SUM(Q114+Q118+Q120+Q121+Q122+Q123+Q124)</f>
        <v>1611.2</v>
      </c>
      <c r="R113" s="23">
        <v>1589.2874999999985</v>
      </c>
      <c r="S113" s="23">
        <f t="shared" si="159"/>
        <v>3247.122760000002</v>
      </c>
      <c r="T113" s="25">
        <f t="shared" si="153"/>
        <v>-1491.8791600000004</v>
      </c>
      <c r="U113" s="27">
        <f t="shared" si="154"/>
        <v>0.74171260670468731</v>
      </c>
      <c r="V113" s="130">
        <f t="shared" si="178"/>
        <v>5628.1848400000035</v>
      </c>
      <c r="W113" s="23">
        <f t="shared" ref="W113:Y113" si="189">W114+W118+W120+W121+W122+W123+W124</f>
        <v>14596.278290000002</v>
      </c>
      <c r="X113" s="89">
        <f t="shared" si="189"/>
        <v>14596.278290000002</v>
      </c>
      <c r="Y113" s="89">
        <f t="shared" si="189"/>
        <v>5180</v>
      </c>
      <c r="Z113" s="23">
        <f>Z114+Z118+Z120+Z121+Z122+Z123+Z124</f>
        <v>5433.1386510000002</v>
      </c>
      <c r="AA113" s="23" t="e">
        <f>G113+#REF!</f>
        <v>#REF!</v>
      </c>
      <c r="AB113" s="90" t="e">
        <f>IF(OR(E113="",E113=0),"",(G113+#REF!)/E113)</f>
        <v>#REF!</v>
      </c>
      <c r="AC113" s="23">
        <f t="shared" si="155"/>
        <v>21342.212160000003</v>
      </c>
      <c r="AD113" s="23">
        <f t="shared" si="156"/>
        <v>448.18484000000171</v>
      </c>
      <c r="AE113" s="89">
        <f>AE114+AE118+AE120+AE121+AE122+AE123+AE124</f>
        <v>18.5</v>
      </c>
      <c r="AF113" s="89">
        <f t="shared" si="157"/>
        <v>21771.897000000004</v>
      </c>
      <c r="AG113" s="89">
        <f>AG114+AG118+AG120+AG121+AG122+AG123+AG124</f>
        <v>21771.897000000004</v>
      </c>
      <c r="AH113" s="89">
        <f t="shared" si="158"/>
        <v>429.68484000000171</v>
      </c>
      <c r="AI113" s="24"/>
    </row>
    <row r="114" spans="1:35" s="14" customFormat="1" ht="18">
      <c r="A114" s="14" t="str">
        <f t="shared" si="151"/>
        <v>a</v>
      </c>
      <c r="B114" s="28" t="s">
        <v>27</v>
      </c>
      <c r="C114" s="29" t="s">
        <v>29</v>
      </c>
      <c r="D114" s="30">
        <f t="shared" ref="D114:K127" si="190">D130+D146+D162+D178+D194+D210+D226+D242+D258+D274+D290</f>
        <v>17000</v>
      </c>
      <c r="E114" s="31">
        <f t="shared" si="190"/>
        <v>16793.485000000004</v>
      </c>
      <c r="F114" s="31">
        <f t="shared" si="190"/>
        <v>11566.44</v>
      </c>
      <c r="G114" s="31">
        <f t="shared" si="190"/>
        <v>12832.881290000001</v>
      </c>
      <c r="H114" s="31">
        <f t="shared" si="190"/>
        <v>10290.475139999999</v>
      </c>
      <c r="I114" s="32">
        <f t="shared" si="190"/>
        <v>9101.2153999999991</v>
      </c>
      <c r="J114" s="33">
        <f t="shared" si="190"/>
        <v>7824.9323499999982</v>
      </c>
      <c r="K114" s="33">
        <f t="shared" si="190"/>
        <v>6654.5812199999991</v>
      </c>
      <c r="L114" s="34">
        <f t="shared" si="152"/>
        <v>1.1094927471201166</v>
      </c>
      <c r="M114" s="30">
        <f>M130+M146+M162+M178+M194+M210+M226+M242+M258+M274+M290</f>
        <v>0</v>
      </c>
      <c r="N114" s="30">
        <f>N130+N146+N162+N178+N194+N210+N226+N242+N258+N274+N290</f>
        <v>1785.4868899999997</v>
      </c>
      <c r="O114" s="30">
        <f>O130+O146+O162+O178+O194+O210+O226+O242+O258+O274+O290</f>
        <v>1151.8494599999995</v>
      </c>
      <c r="P114" s="31">
        <f>SUM(P115:P117)</f>
        <v>1170.3511299999993</v>
      </c>
      <c r="Q114" s="31">
        <f>SUM(Q115:Q117)</f>
        <v>1210</v>
      </c>
      <c r="R114" s="31">
        <v>1276.2830500000009</v>
      </c>
      <c r="S114" s="31">
        <f t="shared" si="159"/>
        <v>2542.4061500000025</v>
      </c>
      <c r="T114" s="32">
        <f t="shared" si="153"/>
        <v>-1266.4412900000007</v>
      </c>
      <c r="U114" s="34">
        <f t="shared" si="154"/>
        <v>0.76415832032481634</v>
      </c>
      <c r="V114" s="131">
        <f t="shared" si="178"/>
        <v>3960.603710000003</v>
      </c>
      <c r="W114" s="30">
        <f t="shared" ref="W114:Y114" si="191">W130+W146+W162+W178+W194+W210+W226+W242+W258+W274+W290</f>
        <v>11526.682349999999</v>
      </c>
      <c r="X114" s="91">
        <f t="shared" si="191"/>
        <v>11526.682349999999</v>
      </c>
      <c r="Y114" s="91">
        <f t="shared" si="191"/>
        <v>4380</v>
      </c>
      <c r="Z114" s="30">
        <f>Z130+Z146+Z162+Z178+Z194+Z210+Z226+Z242+Z258+Z274+Z290</f>
        <v>4177.0736509999997</v>
      </c>
      <c r="AA114" s="30" t="e">
        <f>G114+#REF!</f>
        <v>#REF!</v>
      </c>
      <c r="AB114" s="92" t="e">
        <f>IF(OR(E114="",E114=0),"",(G114+#REF!)/E114)</f>
        <v>#REF!</v>
      </c>
      <c r="AC114" s="30">
        <f t="shared" si="155"/>
        <v>17212.881290000001</v>
      </c>
      <c r="AD114" s="30">
        <f t="shared" si="156"/>
        <v>-419.39628999999695</v>
      </c>
      <c r="AE114" s="91">
        <f t="shared" ref="AE114:AE127" si="192">AE130+AE146+AE162+AE178+AE194+AE210+AE226+AE242+AE258+AE274+AE290</f>
        <v>0</v>
      </c>
      <c r="AF114" s="91">
        <f t="shared" si="157"/>
        <v>16793.485000000004</v>
      </c>
      <c r="AG114" s="91">
        <v>16793.485000000004</v>
      </c>
      <c r="AH114" s="91">
        <f t="shared" si="158"/>
        <v>-419.39628999999695</v>
      </c>
      <c r="AI114" s="31"/>
    </row>
    <row r="115" spans="1:35" s="14" customFormat="1" ht="18">
      <c r="A115" s="14" t="str">
        <f t="shared" si="151"/>
        <v>a</v>
      </c>
      <c r="B115" s="28"/>
      <c r="C115" s="55" t="s">
        <v>51</v>
      </c>
      <c r="D115" s="30"/>
      <c r="E115" s="31"/>
      <c r="F115" s="31"/>
      <c r="G115" s="31">
        <f t="shared" si="190"/>
        <v>11079.68129</v>
      </c>
      <c r="H115" s="31">
        <f t="shared" si="190"/>
        <v>681.48128999999983</v>
      </c>
      <c r="I115" s="32">
        <f t="shared" si="190"/>
        <v>7793.540399999999</v>
      </c>
      <c r="J115" s="33">
        <f t="shared" si="190"/>
        <v>6627.257349999998</v>
      </c>
      <c r="K115" s="33">
        <f t="shared" si="190"/>
        <v>5567.0212199999987</v>
      </c>
      <c r="L115" s="34" t="str">
        <f t="shared" si="152"/>
        <v/>
      </c>
      <c r="M115" s="30"/>
      <c r="N115" s="30"/>
      <c r="O115" s="30">
        <f t="shared" ref="O115:O127" si="193">O131+O147+O163+O179+O195+O211+O227+O243+O259+O275+O291</f>
        <v>1041.8594599999997</v>
      </c>
      <c r="P115" s="30">
        <v>1060.2361299999993</v>
      </c>
      <c r="Q115" s="30">
        <v>1100</v>
      </c>
      <c r="R115" s="30">
        <v>1166.2830500000009</v>
      </c>
      <c r="S115" s="30">
        <f t="shared" si="159"/>
        <v>10398.200000000001</v>
      </c>
      <c r="T115" s="32" t="str">
        <f t="shared" si="153"/>
        <v/>
      </c>
      <c r="U115" s="34" t="str">
        <f t="shared" si="154"/>
        <v/>
      </c>
      <c r="V115" s="131">
        <f t="shared" si="178"/>
        <v>-11079.68129</v>
      </c>
      <c r="W115" s="30">
        <f t="shared" ref="W115:Y115" si="194">W131+W147+W163+W179+W195+W211+W227+W243+W259+W275+W291</f>
        <v>9946.6673499999997</v>
      </c>
      <c r="X115" s="91">
        <f t="shared" si="194"/>
        <v>9946.6673499999997</v>
      </c>
      <c r="Y115" s="91">
        <f t="shared" si="194"/>
        <v>2720</v>
      </c>
      <c r="Z115" s="30">
        <f t="shared" ref="Z115:Z127" si="195">Z131+Z147+Z163+Z179+Z195+Z211+Z227+Z243+Z259+Z275+Z291</f>
        <v>0</v>
      </c>
      <c r="AA115" s="30" t="e">
        <f>G115+#REF!</f>
        <v>#REF!</v>
      </c>
      <c r="AB115" s="92" t="str">
        <f>IF(OR(E115="",E115=0),"",(G115+#REF!)/E115)</f>
        <v/>
      </c>
      <c r="AC115" s="30">
        <f t="shared" si="155"/>
        <v>13799.68129</v>
      </c>
      <c r="AD115" s="30"/>
      <c r="AE115" s="91">
        <f t="shared" si="192"/>
        <v>0</v>
      </c>
      <c r="AF115" s="91">
        <f t="shared" si="157"/>
        <v>0</v>
      </c>
      <c r="AG115" s="91">
        <v>0</v>
      </c>
      <c r="AH115" s="91">
        <f t="shared" si="158"/>
        <v>-13799.68129</v>
      </c>
      <c r="AI115" s="31"/>
    </row>
    <row r="116" spans="1:35" s="14" customFormat="1" ht="18">
      <c r="A116" s="14" t="str">
        <f t="shared" si="151"/>
        <v>a</v>
      </c>
      <c r="B116" s="28"/>
      <c r="C116" s="55" t="s">
        <v>52</v>
      </c>
      <c r="D116" s="30"/>
      <c r="E116" s="31"/>
      <c r="F116" s="31"/>
      <c r="G116" s="31">
        <f t="shared" si="190"/>
        <v>0</v>
      </c>
      <c r="H116" s="31">
        <f t="shared" si="190"/>
        <v>0</v>
      </c>
      <c r="I116" s="32">
        <f t="shared" si="190"/>
        <v>0</v>
      </c>
      <c r="J116" s="33">
        <f t="shared" si="190"/>
        <v>0</v>
      </c>
      <c r="K116" s="33">
        <f t="shared" si="190"/>
        <v>0</v>
      </c>
      <c r="L116" s="34" t="str">
        <f t="shared" si="152"/>
        <v/>
      </c>
      <c r="M116" s="30"/>
      <c r="N116" s="30"/>
      <c r="O116" s="30">
        <f t="shared" si="193"/>
        <v>0</v>
      </c>
      <c r="P116" s="30">
        <v>0</v>
      </c>
      <c r="Q116" s="30">
        <v>0</v>
      </c>
      <c r="R116" s="30">
        <v>0</v>
      </c>
      <c r="S116" s="30">
        <f t="shared" si="159"/>
        <v>0</v>
      </c>
      <c r="T116" s="32" t="str">
        <f t="shared" si="153"/>
        <v/>
      </c>
      <c r="U116" s="34" t="str">
        <f t="shared" si="154"/>
        <v/>
      </c>
      <c r="V116" s="131">
        <f t="shared" si="178"/>
        <v>0</v>
      </c>
      <c r="W116" s="30">
        <f t="shared" ref="W116:Y116" si="196">W132+W148+W164+W180+W196+W212+W228+W244+W260+W276+W292</f>
        <v>0</v>
      </c>
      <c r="X116" s="91">
        <f t="shared" si="196"/>
        <v>0</v>
      </c>
      <c r="Y116" s="91">
        <f t="shared" si="196"/>
        <v>1360</v>
      </c>
      <c r="Z116" s="30">
        <f t="shared" si="195"/>
        <v>0</v>
      </c>
      <c r="AA116" s="30" t="e">
        <f>G116+#REF!</f>
        <v>#REF!</v>
      </c>
      <c r="AB116" s="92" t="str">
        <f>IF(OR(E116="",E116=0),"",(G116+#REF!)/E116)</f>
        <v/>
      </c>
      <c r="AC116" s="30">
        <f t="shared" si="155"/>
        <v>1360</v>
      </c>
      <c r="AD116" s="30"/>
      <c r="AE116" s="91">
        <f t="shared" si="192"/>
        <v>0</v>
      </c>
      <c r="AF116" s="91">
        <f t="shared" si="157"/>
        <v>0</v>
      </c>
      <c r="AG116" s="91">
        <v>0</v>
      </c>
      <c r="AH116" s="91">
        <f t="shared" si="158"/>
        <v>-1360</v>
      </c>
      <c r="AI116" s="31"/>
    </row>
    <row r="117" spans="1:35" s="14" customFormat="1" ht="18">
      <c r="A117" s="14" t="str">
        <f t="shared" si="151"/>
        <v>a</v>
      </c>
      <c r="B117" s="28"/>
      <c r="C117" s="55" t="s">
        <v>53</v>
      </c>
      <c r="D117" s="30"/>
      <c r="E117" s="31"/>
      <c r="F117" s="31"/>
      <c r="G117" s="31">
        <f t="shared" si="190"/>
        <v>1753.2</v>
      </c>
      <c r="H117" s="31">
        <f t="shared" si="190"/>
        <v>0</v>
      </c>
      <c r="I117" s="32">
        <f t="shared" si="190"/>
        <v>1307.675</v>
      </c>
      <c r="J117" s="33">
        <f t="shared" si="190"/>
        <v>1197.675</v>
      </c>
      <c r="K117" s="33">
        <f t="shared" si="190"/>
        <v>1087.56</v>
      </c>
      <c r="L117" s="34" t="str">
        <f t="shared" si="152"/>
        <v/>
      </c>
      <c r="M117" s="30"/>
      <c r="N117" s="30"/>
      <c r="O117" s="30">
        <f t="shared" si="193"/>
        <v>109.9899999999999</v>
      </c>
      <c r="P117" s="30">
        <v>110.11500000000001</v>
      </c>
      <c r="Q117" s="30">
        <v>110</v>
      </c>
      <c r="R117" s="30">
        <v>110</v>
      </c>
      <c r="S117" s="30">
        <f t="shared" si="159"/>
        <v>1753.2</v>
      </c>
      <c r="T117" s="32" t="str">
        <f t="shared" si="153"/>
        <v/>
      </c>
      <c r="U117" s="34" t="str">
        <f t="shared" si="154"/>
        <v/>
      </c>
      <c r="V117" s="131">
        <f t="shared" si="178"/>
        <v>-1753.2</v>
      </c>
      <c r="W117" s="30">
        <f t="shared" ref="W117:Y117" si="197">W133+W149+W165+W181+W197+W213+W229+W245+W261+W277+W293</f>
        <v>1580.0150000000001</v>
      </c>
      <c r="X117" s="91">
        <f t="shared" si="197"/>
        <v>1580.0150000000001</v>
      </c>
      <c r="Y117" s="91">
        <f t="shared" si="197"/>
        <v>300</v>
      </c>
      <c r="Z117" s="30">
        <f t="shared" si="195"/>
        <v>0</v>
      </c>
      <c r="AA117" s="30" t="e">
        <f>G117+#REF!</f>
        <v>#REF!</v>
      </c>
      <c r="AB117" s="92" t="str">
        <f>IF(OR(E117="",E117=0),"",(G117+#REF!)/E117)</f>
        <v/>
      </c>
      <c r="AC117" s="30">
        <f t="shared" si="155"/>
        <v>2053.1999999999998</v>
      </c>
      <c r="AD117" s="30"/>
      <c r="AE117" s="91">
        <f t="shared" si="192"/>
        <v>0</v>
      </c>
      <c r="AF117" s="91">
        <f t="shared" si="157"/>
        <v>0</v>
      </c>
      <c r="AG117" s="91">
        <v>0</v>
      </c>
      <c r="AH117" s="91">
        <f t="shared" si="158"/>
        <v>-2053.1999999999998</v>
      </c>
      <c r="AI117" s="31"/>
    </row>
    <row r="118" spans="1:35" s="14" customFormat="1" ht="18">
      <c r="A118" s="14" t="str">
        <f t="shared" si="151"/>
        <v>a</v>
      </c>
      <c r="B118" s="28"/>
      <c r="C118" s="29" t="s">
        <v>30</v>
      </c>
      <c r="D118" s="30">
        <f>D134+D150+D166+D182+D198+D214+D230+D246+D262+D278+D294</f>
        <v>4860</v>
      </c>
      <c r="E118" s="31">
        <f>E134+E150+E166+E182+E198+E214+E230+E246+E262+E278+E294</f>
        <v>4700.380000000001</v>
      </c>
      <c r="F118" s="31">
        <f>F134+F150+F166+F182+F198+F214+F230+F246+F262+F278+F294</f>
        <v>2845.4140000000002</v>
      </c>
      <c r="G118" s="31">
        <f t="shared" si="190"/>
        <v>3062.8999999999996</v>
      </c>
      <c r="H118" s="31">
        <f t="shared" si="190"/>
        <v>2385.6672600000002</v>
      </c>
      <c r="I118" s="32">
        <f t="shared" si="190"/>
        <v>2120.9416700000002</v>
      </c>
      <c r="J118" s="33">
        <f t="shared" si="190"/>
        <v>1820.9126100000001</v>
      </c>
      <c r="K118" s="33">
        <f t="shared" si="190"/>
        <v>1535.5115999999998</v>
      </c>
      <c r="L118" s="34">
        <f t="shared" si="152"/>
        <v>1.0764338686742947</v>
      </c>
      <c r="M118" s="30">
        <f>M134+M150+M166+M182+M198+M214+M230+M246+M262+M278+M294</f>
        <v>0</v>
      </c>
      <c r="N118" s="30">
        <f>N134+N150+N166+N182+N198+N214+N230+N246+N262+N278+N294</f>
        <v>346.39167000000003</v>
      </c>
      <c r="O118" s="30">
        <f t="shared" si="193"/>
        <v>417.54008999999985</v>
      </c>
      <c r="P118" s="30">
        <v>285.40101000000027</v>
      </c>
      <c r="Q118" s="30">
        <v>391</v>
      </c>
      <c r="R118" s="30">
        <v>300.02906000000007</v>
      </c>
      <c r="S118" s="30">
        <f t="shared" si="159"/>
        <v>677.23273999999947</v>
      </c>
      <c r="T118" s="32">
        <f t="shared" si="153"/>
        <v>-217.48599999999942</v>
      </c>
      <c r="U118" s="34">
        <f t="shared" si="154"/>
        <v>0.65162816623336817</v>
      </c>
      <c r="V118" s="131">
        <f t="shared" si="178"/>
        <v>1637.4800000000014</v>
      </c>
      <c r="W118" s="30">
        <f t="shared" ref="W118:Y118" si="198">W134+W150+W166+W182+W198+W214+W230+W246+W262+W278+W294</f>
        <v>2816.3531400000006</v>
      </c>
      <c r="X118" s="91">
        <f t="shared" si="198"/>
        <v>2816.3531400000006</v>
      </c>
      <c r="Y118" s="91">
        <f t="shared" si="198"/>
        <v>800</v>
      </c>
      <c r="Z118" s="30">
        <f t="shared" si="195"/>
        <v>1224.9650000000001</v>
      </c>
      <c r="AA118" s="30" t="e">
        <f>G118+#REF!</f>
        <v>#REF!</v>
      </c>
      <c r="AB118" s="92" t="e">
        <f>IF(OR(E118="",E118=0),"",(G118+#REF!)/E118)</f>
        <v>#REF!</v>
      </c>
      <c r="AC118" s="30">
        <f t="shared" si="155"/>
        <v>3862.8999999999996</v>
      </c>
      <c r="AD118" s="30">
        <f t="shared" si="156"/>
        <v>837.48000000000138</v>
      </c>
      <c r="AE118" s="91">
        <f t="shared" si="192"/>
        <v>18.5</v>
      </c>
      <c r="AF118" s="91">
        <f t="shared" si="157"/>
        <v>4681.880000000001</v>
      </c>
      <c r="AG118" s="91">
        <v>4681.880000000001</v>
      </c>
      <c r="AH118" s="91">
        <f t="shared" si="158"/>
        <v>818.98000000000138</v>
      </c>
      <c r="AI118" s="31"/>
    </row>
    <row r="119" spans="1:35" s="14" customFormat="1" ht="36">
      <c r="A119" s="14" t="str">
        <f t="shared" si="151"/>
        <v>a</v>
      </c>
      <c r="B119" s="28"/>
      <c r="C119" s="55" t="s">
        <v>55</v>
      </c>
      <c r="D119" s="30"/>
      <c r="E119" s="31"/>
      <c r="F119" s="31"/>
      <c r="G119" s="31">
        <f t="shared" si="190"/>
        <v>677.17000000000007</v>
      </c>
      <c r="H119" s="31">
        <f t="shared" si="190"/>
        <v>0</v>
      </c>
      <c r="I119" s="32">
        <f t="shared" si="190"/>
        <v>489.36212999999998</v>
      </c>
      <c r="J119" s="33">
        <f t="shared" si="190"/>
        <v>418.78226999999998</v>
      </c>
      <c r="K119" s="33">
        <f t="shared" si="190"/>
        <v>341.68563</v>
      </c>
      <c r="L119" s="34" t="str">
        <f t="shared" si="152"/>
        <v/>
      </c>
      <c r="M119" s="30"/>
      <c r="N119" s="30"/>
      <c r="O119" s="30">
        <f t="shared" si="193"/>
        <v>68.492979999999989</v>
      </c>
      <c r="P119" s="30">
        <v>77.096639999999979</v>
      </c>
      <c r="Q119" s="30">
        <v>101</v>
      </c>
      <c r="R119" s="30">
        <v>70.579859999999996</v>
      </c>
      <c r="S119" s="30">
        <f t="shared" si="159"/>
        <v>677.17000000000007</v>
      </c>
      <c r="T119" s="32" t="str">
        <f t="shared" si="153"/>
        <v/>
      </c>
      <c r="U119" s="34" t="str">
        <f t="shared" si="154"/>
        <v/>
      </c>
      <c r="V119" s="131">
        <f t="shared" si="178"/>
        <v>-677.17000000000007</v>
      </c>
      <c r="W119" s="30">
        <f t="shared" ref="W119:Y119" si="199">W135+W151+W167+W183+W199+W215+W231+W247+W263+W279+W295</f>
        <v>629.50684999999999</v>
      </c>
      <c r="X119" s="91">
        <f t="shared" si="199"/>
        <v>629.50684999999999</v>
      </c>
      <c r="Y119" s="91">
        <f t="shared" si="199"/>
        <v>161</v>
      </c>
      <c r="Z119" s="30">
        <f t="shared" si="195"/>
        <v>0</v>
      </c>
      <c r="AA119" s="30" t="e">
        <f>G119+#REF!</f>
        <v>#REF!</v>
      </c>
      <c r="AB119" s="92" t="str">
        <f>IF(OR(E119="",E119=0),"",(G119+#REF!)/E119)</f>
        <v/>
      </c>
      <c r="AC119" s="30">
        <f t="shared" si="155"/>
        <v>838.17000000000007</v>
      </c>
      <c r="AD119" s="30"/>
      <c r="AE119" s="91">
        <f t="shared" si="192"/>
        <v>0</v>
      </c>
      <c r="AF119" s="91">
        <f t="shared" si="157"/>
        <v>0</v>
      </c>
      <c r="AG119" s="91">
        <v>0</v>
      </c>
      <c r="AH119" s="91">
        <f t="shared" si="158"/>
        <v>-838.17000000000007</v>
      </c>
      <c r="AI119" s="31"/>
    </row>
    <row r="120" spans="1:35" s="14" customFormat="1" ht="18" customHeight="1">
      <c r="A120" s="14" t="str">
        <f t="shared" si="151"/>
        <v>b</v>
      </c>
      <c r="B120" s="28" t="s">
        <v>27</v>
      </c>
      <c r="C120" s="29" t="s">
        <v>31</v>
      </c>
      <c r="D120" s="35">
        <f t="shared" ref="D120:G127" si="200">D136+D152+D168+D184+D200+D216+D232+D248+D264+D280+D296</f>
        <v>0</v>
      </c>
      <c r="E120" s="36">
        <f t="shared" si="200"/>
        <v>0</v>
      </c>
      <c r="F120" s="36">
        <f t="shared" si="200"/>
        <v>0</v>
      </c>
      <c r="G120" s="36">
        <f t="shared" si="200"/>
        <v>0</v>
      </c>
      <c r="H120" s="36">
        <f t="shared" si="190"/>
        <v>0</v>
      </c>
      <c r="I120" s="37">
        <f t="shared" si="190"/>
        <v>0</v>
      </c>
      <c r="J120" s="38">
        <f t="shared" si="190"/>
        <v>0</v>
      </c>
      <c r="K120" s="38">
        <f t="shared" si="190"/>
        <v>0</v>
      </c>
      <c r="L120" s="39" t="str">
        <f t="shared" si="152"/>
        <v/>
      </c>
      <c r="M120" s="35">
        <f t="shared" ref="M120:N127" si="201">M136+M152+M168+M184+M200+M216+M232+M248+M264+M280+M296</f>
        <v>0</v>
      </c>
      <c r="N120" s="35">
        <f t="shared" si="201"/>
        <v>0</v>
      </c>
      <c r="O120" s="35">
        <f t="shared" si="193"/>
        <v>0</v>
      </c>
      <c r="P120" s="35">
        <v>0</v>
      </c>
      <c r="Q120" s="35">
        <v>0</v>
      </c>
      <c r="R120" s="35">
        <v>0</v>
      </c>
      <c r="S120" s="35">
        <f t="shared" si="159"/>
        <v>0</v>
      </c>
      <c r="T120" s="37">
        <f t="shared" si="153"/>
        <v>0</v>
      </c>
      <c r="U120" s="39" t="str">
        <f t="shared" si="154"/>
        <v/>
      </c>
      <c r="V120" s="132">
        <f t="shared" si="178"/>
        <v>0</v>
      </c>
      <c r="W120" s="35">
        <f t="shared" ref="W120:Y120" si="202">W136+W152+W168+W184+W200+W216+W232+W248+W264+W280+W296</f>
        <v>0</v>
      </c>
      <c r="X120" s="93">
        <f t="shared" si="202"/>
        <v>0</v>
      </c>
      <c r="Y120" s="93">
        <f t="shared" si="202"/>
        <v>0</v>
      </c>
      <c r="Z120" s="35">
        <f t="shared" si="195"/>
        <v>0</v>
      </c>
      <c r="AA120" s="35" t="e">
        <f>G120+#REF!</f>
        <v>#REF!</v>
      </c>
      <c r="AB120" s="94" t="str">
        <f>IF(OR(E120="",E120=0),"",(G120+#REF!)/E120)</f>
        <v/>
      </c>
      <c r="AC120" s="35">
        <f t="shared" si="155"/>
        <v>0</v>
      </c>
      <c r="AD120" s="35">
        <f t="shared" si="156"/>
        <v>0</v>
      </c>
      <c r="AE120" s="91">
        <f t="shared" si="192"/>
        <v>0</v>
      </c>
      <c r="AF120" s="91">
        <f t="shared" si="157"/>
        <v>0</v>
      </c>
      <c r="AG120" s="91">
        <v>0</v>
      </c>
      <c r="AH120" s="91">
        <f t="shared" si="158"/>
        <v>0</v>
      </c>
      <c r="AI120" s="36"/>
    </row>
    <row r="121" spans="1:35" s="14" customFormat="1" ht="18" customHeight="1">
      <c r="A121" s="14" t="str">
        <f t="shared" si="151"/>
        <v>b</v>
      </c>
      <c r="B121" s="28" t="s">
        <v>27</v>
      </c>
      <c r="C121" s="29" t="s">
        <v>32</v>
      </c>
      <c r="D121" s="35">
        <f t="shared" si="200"/>
        <v>0</v>
      </c>
      <c r="E121" s="36">
        <f t="shared" si="200"/>
        <v>0</v>
      </c>
      <c r="F121" s="36">
        <f t="shared" si="200"/>
        <v>0</v>
      </c>
      <c r="G121" s="36">
        <f t="shared" si="200"/>
        <v>0</v>
      </c>
      <c r="H121" s="36">
        <f t="shared" si="190"/>
        <v>0</v>
      </c>
      <c r="I121" s="37">
        <f t="shared" si="190"/>
        <v>0</v>
      </c>
      <c r="J121" s="38">
        <f t="shared" si="190"/>
        <v>0</v>
      </c>
      <c r="K121" s="38">
        <f t="shared" si="190"/>
        <v>0</v>
      </c>
      <c r="L121" s="39" t="str">
        <f t="shared" si="152"/>
        <v/>
      </c>
      <c r="M121" s="35">
        <f t="shared" si="201"/>
        <v>0</v>
      </c>
      <c r="N121" s="35">
        <f t="shared" si="201"/>
        <v>0</v>
      </c>
      <c r="O121" s="35">
        <f t="shared" si="193"/>
        <v>0</v>
      </c>
      <c r="P121" s="35">
        <v>0</v>
      </c>
      <c r="Q121" s="35">
        <v>0</v>
      </c>
      <c r="R121" s="35">
        <v>0</v>
      </c>
      <c r="S121" s="35">
        <f t="shared" si="159"/>
        <v>0</v>
      </c>
      <c r="T121" s="37">
        <f t="shared" si="153"/>
        <v>0</v>
      </c>
      <c r="U121" s="39" t="str">
        <f t="shared" si="154"/>
        <v/>
      </c>
      <c r="V121" s="132">
        <f t="shared" si="178"/>
        <v>0</v>
      </c>
      <c r="W121" s="35">
        <f t="shared" ref="W121:Y121" si="203">W137+W153+W169+W185+W201+W217+W233+W249+W265+W281+W297</f>
        <v>0</v>
      </c>
      <c r="X121" s="93">
        <f t="shared" si="203"/>
        <v>0</v>
      </c>
      <c r="Y121" s="93">
        <f t="shared" si="203"/>
        <v>0</v>
      </c>
      <c r="Z121" s="35">
        <f t="shared" si="195"/>
        <v>0</v>
      </c>
      <c r="AA121" s="35" t="e">
        <f>G121+#REF!</f>
        <v>#REF!</v>
      </c>
      <c r="AB121" s="94" t="str">
        <f>IF(OR(E121="",E121=0),"",(G121+#REF!)/E121)</f>
        <v/>
      </c>
      <c r="AC121" s="35">
        <f t="shared" si="155"/>
        <v>0</v>
      </c>
      <c r="AD121" s="35">
        <f t="shared" si="156"/>
        <v>0</v>
      </c>
      <c r="AE121" s="91">
        <f t="shared" si="192"/>
        <v>0</v>
      </c>
      <c r="AF121" s="91">
        <f t="shared" si="157"/>
        <v>0</v>
      </c>
      <c r="AG121" s="91">
        <v>0</v>
      </c>
      <c r="AH121" s="91">
        <f t="shared" si="158"/>
        <v>0</v>
      </c>
      <c r="AI121" s="36"/>
    </row>
    <row r="122" spans="1:35" s="14" customFormat="1" ht="18">
      <c r="A122" s="14" t="str">
        <f t="shared" si="151"/>
        <v>a</v>
      </c>
      <c r="B122" s="28" t="s">
        <v>27</v>
      </c>
      <c r="C122" s="29" t="s">
        <v>33</v>
      </c>
      <c r="D122" s="35">
        <f t="shared" si="200"/>
        <v>0</v>
      </c>
      <c r="E122" s="36">
        <f t="shared" si="200"/>
        <v>2.5</v>
      </c>
      <c r="F122" s="36">
        <f t="shared" si="200"/>
        <v>2.5</v>
      </c>
      <c r="G122" s="36">
        <f t="shared" si="200"/>
        <v>2.4</v>
      </c>
      <c r="H122" s="36">
        <f t="shared" si="190"/>
        <v>2.4289099999999997</v>
      </c>
      <c r="I122" s="37">
        <f t="shared" si="190"/>
        <v>2.4289099999999997</v>
      </c>
      <c r="J122" s="38">
        <f t="shared" si="190"/>
        <v>2.4289099999999997</v>
      </c>
      <c r="K122" s="38">
        <f t="shared" si="190"/>
        <v>0</v>
      </c>
      <c r="L122" s="39">
        <f t="shared" si="152"/>
        <v>0.96</v>
      </c>
      <c r="M122" s="35">
        <f t="shared" si="201"/>
        <v>0</v>
      </c>
      <c r="N122" s="35">
        <f t="shared" si="201"/>
        <v>0</v>
      </c>
      <c r="O122" s="35">
        <f t="shared" si="193"/>
        <v>0</v>
      </c>
      <c r="P122" s="35">
        <v>2.4289099999999997</v>
      </c>
      <c r="Q122" s="35">
        <v>0</v>
      </c>
      <c r="R122" s="35">
        <v>0</v>
      </c>
      <c r="S122" s="35">
        <f t="shared" si="159"/>
        <v>-2.8909999999999769E-2</v>
      </c>
      <c r="T122" s="37">
        <f t="shared" si="153"/>
        <v>0.10000000000000009</v>
      </c>
      <c r="U122" s="39">
        <f t="shared" si="154"/>
        <v>0.96</v>
      </c>
      <c r="V122" s="132">
        <f t="shared" si="178"/>
        <v>0.10000000000000009</v>
      </c>
      <c r="W122" s="35">
        <f t="shared" ref="W122:Y122" si="204">W138+W154+W170+W186+W202+W218+W234+W250+W266+W282+W298</f>
        <v>2.4289099999999997</v>
      </c>
      <c r="X122" s="93">
        <f t="shared" si="204"/>
        <v>2.4289099999999997</v>
      </c>
      <c r="Y122" s="93">
        <f t="shared" si="204"/>
        <v>0</v>
      </c>
      <c r="Z122" s="35">
        <f t="shared" si="195"/>
        <v>0</v>
      </c>
      <c r="AA122" s="35" t="e">
        <f>G122+#REF!</f>
        <v>#REF!</v>
      </c>
      <c r="AB122" s="94" t="e">
        <f>IF(OR(E122="",E122=0),"",(G122+#REF!)/E122)</f>
        <v>#REF!</v>
      </c>
      <c r="AC122" s="35">
        <f t="shared" si="155"/>
        <v>2.4</v>
      </c>
      <c r="AD122" s="35">
        <f t="shared" si="156"/>
        <v>0.10000000000000009</v>
      </c>
      <c r="AE122" s="91">
        <f t="shared" si="192"/>
        <v>0</v>
      </c>
      <c r="AF122" s="91">
        <f t="shared" si="157"/>
        <v>2.5</v>
      </c>
      <c r="AG122" s="91">
        <v>2.5</v>
      </c>
      <c r="AH122" s="91">
        <f t="shared" si="158"/>
        <v>0.10000000000000009</v>
      </c>
      <c r="AI122" s="36"/>
    </row>
    <row r="123" spans="1:35" s="14" customFormat="1" ht="18">
      <c r="A123" s="14" t="str">
        <f t="shared" si="151"/>
        <v>a</v>
      </c>
      <c r="B123" s="28" t="s">
        <v>27</v>
      </c>
      <c r="C123" s="29" t="s">
        <v>34</v>
      </c>
      <c r="D123" s="30">
        <f t="shared" si="200"/>
        <v>100</v>
      </c>
      <c r="E123" s="31">
        <f t="shared" si="200"/>
        <v>249</v>
      </c>
      <c r="F123" s="31">
        <f t="shared" si="200"/>
        <v>231.4</v>
      </c>
      <c r="G123" s="31">
        <f t="shared" si="200"/>
        <v>235.81905000000006</v>
      </c>
      <c r="H123" s="31">
        <f t="shared" si="190"/>
        <v>218.44773999999998</v>
      </c>
      <c r="I123" s="32">
        <f t="shared" si="190"/>
        <v>211.96458999999999</v>
      </c>
      <c r="J123" s="33">
        <f t="shared" si="190"/>
        <v>203.68962999999999</v>
      </c>
      <c r="K123" s="33">
        <f t="shared" si="190"/>
        <v>181.65237999999997</v>
      </c>
      <c r="L123" s="34">
        <f t="shared" si="152"/>
        <v>1.0190970181503891</v>
      </c>
      <c r="M123" s="30">
        <v>0</v>
      </c>
      <c r="N123" s="30">
        <f t="shared" si="201"/>
        <v>14.059930000000007</v>
      </c>
      <c r="O123" s="30">
        <f t="shared" si="193"/>
        <v>11.111849999999977</v>
      </c>
      <c r="P123" s="30">
        <v>22.037250000000029</v>
      </c>
      <c r="Q123" s="30">
        <v>6.7</v>
      </c>
      <c r="R123" s="30">
        <v>8.274959999999993</v>
      </c>
      <c r="S123" s="30">
        <f t="shared" si="159"/>
        <v>17.371310000000079</v>
      </c>
      <c r="T123" s="32">
        <f t="shared" si="153"/>
        <v>-4.4190500000000554</v>
      </c>
      <c r="U123" s="34">
        <f t="shared" si="154"/>
        <v>0.94706445783132553</v>
      </c>
      <c r="V123" s="131">
        <f t="shared" si="178"/>
        <v>13.180949999999939</v>
      </c>
      <c r="W123" s="30">
        <f t="shared" ref="W123:Y123" si="205">W139+W155+W171+W187+W203+W219+W235+W251+W267+W283+W299</f>
        <v>225.83141000000001</v>
      </c>
      <c r="X123" s="91">
        <f t="shared" si="205"/>
        <v>225.83141000000001</v>
      </c>
      <c r="Y123" s="91">
        <f t="shared" si="205"/>
        <v>0</v>
      </c>
      <c r="Z123" s="30">
        <f t="shared" si="195"/>
        <v>17.600000000000001</v>
      </c>
      <c r="AA123" s="30" t="e">
        <f>G123+#REF!</f>
        <v>#REF!</v>
      </c>
      <c r="AB123" s="92" t="e">
        <f>IF(OR(E123="",E123=0),"",(G123+#REF!)/E123)</f>
        <v>#REF!</v>
      </c>
      <c r="AC123" s="30">
        <f t="shared" si="155"/>
        <v>235.81905000000006</v>
      </c>
      <c r="AD123" s="30">
        <f t="shared" si="156"/>
        <v>13.180949999999939</v>
      </c>
      <c r="AE123" s="91">
        <f t="shared" si="192"/>
        <v>0</v>
      </c>
      <c r="AF123" s="91">
        <f t="shared" si="157"/>
        <v>249</v>
      </c>
      <c r="AG123" s="91">
        <v>249</v>
      </c>
      <c r="AH123" s="91">
        <f t="shared" si="158"/>
        <v>13.180949999999939</v>
      </c>
      <c r="AI123" s="31"/>
    </row>
    <row r="124" spans="1:35" s="14" customFormat="1" ht="18">
      <c r="A124" s="14" t="str">
        <f t="shared" si="151"/>
        <v>a</v>
      </c>
      <c r="B124" s="28" t="s">
        <v>27</v>
      </c>
      <c r="C124" s="29" t="s">
        <v>35</v>
      </c>
      <c r="D124" s="30">
        <f t="shared" si="200"/>
        <v>50</v>
      </c>
      <c r="E124" s="31">
        <f t="shared" si="200"/>
        <v>45.032000000000004</v>
      </c>
      <c r="F124" s="31">
        <f t="shared" si="200"/>
        <v>24.579000000000001</v>
      </c>
      <c r="G124" s="31">
        <f t="shared" si="200"/>
        <v>28.211819999999999</v>
      </c>
      <c r="H124" s="31">
        <f t="shared" si="190"/>
        <v>18.070350000000001</v>
      </c>
      <c r="I124" s="32">
        <f t="shared" si="190"/>
        <v>16.844709999999999</v>
      </c>
      <c r="J124" s="33">
        <f t="shared" si="190"/>
        <v>12.14428</v>
      </c>
      <c r="K124" s="33">
        <f t="shared" si="190"/>
        <v>10.363850000000001</v>
      </c>
      <c r="L124" s="34">
        <f t="shared" si="152"/>
        <v>1.147801782009032</v>
      </c>
      <c r="M124" s="30">
        <f t="shared" si="201"/>
        <v>1.7189999999999997E-2</v>
      </c>
      <c r="N124" s="30">
        <f t="shared" si="201"/>
        <v>3.0634900000000003</v>
      </c>
      <c r="O124" s="30">
        <f t="shared" si="193"/>
        <v>2.1909500000000004</v>
      </c>
      <c r="P124" s="30">
        <v>1.7804299999999991</v>
      </c>
      <c r="Q124" s="30">
        <v>3.5</v>
      </c>
      <c r="R124" s="30">
        <v>4.700429999999999</v>
      </c>
      <c r="S124" s="30">
        <f t="shared" si="159"/>
        <v>10.141469999999998</v>
      </c>
      <c r="T124" s="32">
        <f t="shared" si="153"/>
        <v>-3.6328199999999988</v>
      </c>
      <c r="U124" s="34">
        <f t="shared" si="154"/>
        <v>0.62648383371824479</v>
      </c>
      <c r="V124" s="131">
        <f t="shared" si="178"/>
        <v>16.820180000000004</v>
      </c>
      <c r="W124" s="30">
        <f t="shared" ref="W124:Y124" si="206">W140+W156+W172+W188+W204+W220+W236+W252+W268+W284+W300</f>
        <v>24.982480000000002</v>
      </c>
      <c r="X124" s="91">
        <f t="shared" si="206"/>
        <v>24.982480000000002</v>
      </c>
      <c r="Y124" s="91">
        <f t="shared" si="206"/>
        <v>0</v>
      </c>
      <c r="Z124" s="30">
        <f t="shared" si="195"/>
        <v>13.5</v>
      </c>
      <c r="AA124" s="30" t="e">
        <f>G124+#REF!</f>
        <v>#REF!</v>
      </c>
      <c r="AB124" s="92" t="e">
        <f>IF(OR(E124="",E124=0),"",(G124+#REF!)/E124)</f>
        <v>#REF!</v>
      </c>
      <c r="AC124" s="30">
        <f t="shared" si="155"/>
        <v>28.211819999999999</v>
      </c>
      <c r="AD124" s="30">
        <f t="shared" si="156"/>
        <v>16.820180000000004</v>
      </c>
      <c r="AE124" s="91">
        <f t="shared" si="192"/>
        <v>0</v>
      </c>
      <c r="AF124" s="91">
        <f t="shared" si="157"/>
        <v>45.032000000000004</v>
      </c>
      <c r="AG124" s="91">
        <v>45.032000000000004</v>
      </c>
      <c r="AH124" s="91">
        <f t="shared" si="158"/>
        <v>16.820180000000004</v>
      </c>
      <c r="AI124" s="31"/>
    </row>
    <row r="125" spans="1:35" s="14" customFormat="1" ht="36">
      <c r="A125" s="14" t="str">
        <f t="shared" si="151"/>
        <v>a</v>
      </c>
      <c r="B125" s="21" t="s">
        <v>27</v>
      </c>
      <c r="C125" s="22" t="s">
        <v>36</v>
      </c>
      <c r="D125" s="23">
        <f t="shared" si="200"/>
        <v>1000</v>
      </c>
      <c r="E125" s="24">
        <f t="shared" si="200"/>
        <v>932.7</v>
      </c>
      <c r="F125" s="24">
        <f t="shared" si="200"/>
        <v>252.708</v>
      </c>
      <c r="G125" s="24">
        <f t="shared" si="200"/>
        <v>283.8</v>
      </c>
      <c r="H125" s="24">
        <f t="shared" si="190"/>
        <v>155.71101999999999</v>
      </c>
      <c r="I125" s="25">
        <f t="shared" si="190"/>
        <v>113.17751</v>
      </c>
      <c r="J125" s="26">
        <f t="shared" si="190"/>
        <v>94.33350999999999</v>
      </c>
      <c r="K125" s="26">
        <f t="shared" si="190"/>
        <v>66.637679999999989</v>
      </c>
      <c r="L125" s="27">
        <f t="shared" si="152"/>
        <v>1.1230352818272473</v>
      </c>
      <c r="M125" s="23">
        <f t="shared" si="201"/>
        <v>0</v>
      </c>
      <c r="N125" s="23">
        <f t="shared" si="201"/>
        <v>0</v>
      </c>
      <c r="O125" s="23">
        <f t="shared" si="193"/>
        <v>64.145679999999984</v>
      </c>
      <c r="P125" s="23">
        <v>27.695830000000001</v>
      </c>
      <c r="Q125" s="23">
        <v>65</v>
      </c>
      <c r="R125" s="23">
        <v>18.844000000000008</v>
      </c>
      <c r="S125" s="23">
        <f t="shared" si="159"/>
        <v>128.08898000000002</v>
      </c>
      <c r="T125" s="25">
        <f t="shared" si="153"/>
        <v>-31.092000000000013</v>
      </c>
      <c r="U125" s="27">
        <f t="shared" si="154"/>
        <v>0.30427790286265682</v>
      </c>
      <c r="V125" s="130">
        <f t="shared" si="178"/>
        <v>648.90000000000009</v>
      </c>
      <c r="W125" s="23">
        <f t="shared" ref="W125:Y125" si="207">W141+W157+W173+W189+W205+W221+W237+W253+W269+W285+W301</f>
        <v>244.57382000000001</v>
      </c>
      <c r="X125" s="89">
        <f t="shared" si="207"/>
        <v>244.57382000000001</v>
      </c>
      <c r="Y125" s="89">
        <f t="shared" si="207"/>
        <v>554.79999999999995</v>
      </c>
      <c r="Z125" s="23">
        <f t="shared" si="195"/>
        <v>300</v>
      </c>
      <c r="AA125" s="23" t="e">
        <f>G125+#REF!</f>
        <v>#REF!</v>
      </c>
      <c r="AB125" s="90" t="e">
        <f>IF(OR(E125="",E125=0),"",(G125+#REF!)/E125)</f>
        <v>#REF!</v>
      </c>
      <c r="AC125" s="23">
        <f t="shared" si="155"/>
        <v>838.59999999999991</v>
      </c>
      <c r="AD125" s="23">
        <f t="shared" si="156"/>
        <v>94.100000000000136</v>
      </c>
      <c r="AE125" s="91">
        <f t="shared" si="192"/>
        <v>1.5</v>
      </c>
      <c r="AF125" s="91">
        <f t="shared" si="157"/>
        <v>931.2</v>
      </c>
      <c r="AG125" s="91">
        <v>931.2</v>
      </c>
      <c r="AH125" s="91">
        <f t="shared" si="158"/>
        <v>92.600000000000136</v>
      </c>
      <c r="AI125" s="24"/>
    </row>
    <row r="126" spans="1:35" s="14" customFormat="1" ht="15" customHeight="1">
      <c r="A126" s="14" t="str">
        <f t="shared" si="151"/>
        <v>b</v>
      </c>
      <c r="B126" s="21" t="s">
        <v>27</v>
      </c>
      <c r="C126" s="40" t="s">
        <v>37</v>
      </c>
      <c r="D126" s="41">
        <f t="shared" si="200"/>
        <v>0</v>
      </c>
      <c r="E126" s="42">
        <f t="shared" si="200"/>
        <v>0</v>
      </c>
      <c r="F126" s="42">
        <f t="shared" si="200"/>
        <v>0</v>
      </c>
      <c r="G126" s="42">
        <f t="shared" si="200"/>
        <v>0</v>
      </c>
      <c r="H126" s="42">
        <f t="shared" si="190"/>
        <v>0</v>
      </c>
      <c r="I126" s="43">
        <f t="shared" si="190"/>
        <v>0</v>
      </c>
      <c r="J126" s="44">
        <f t="shared" si="190"/>
        <v>0</v>
      </c>
      <c r="K126" s="44">
        <f t="shared" si="190"/>
        <v>0</v>
      </c>
      <c r="L126" s="45" t="str">
        <f t="shared" si="152"/>
        <v/>
      </c>
      <c r="M126" s="41">
        <f t="shared" si="201"/>
        <v>0</v>
      </c>
      <c r="N126" s="41">
        <f t="shared" si="201"/>
        <v>0</v>
      </c>
      <c r="O126" s="41">
        <f t="shared" si="193"/>
        <v>0</v>
      </c>
      <c r="P126" s="41">
        <v>0</v>
      </c>
      <c r="Q126" s="41">
        <v>0</v>
      </c>
      <c r="R126" s="41">
        <v>0</v>
      </c>
      <c r="S126" s="41">
        <f t="shared" si="159"/>
        <v>0</v>
      </c>
      <c r="T126" s="43">
        <f t="shared" si="153"/>
        <v>0</v>
      </c>
      <c r="U126" s="45" t="str">
        <f t="shared" si="154"/>
        <v/>
      </c>
      <c r="V126" s="133">
        <f t="shared" si="178"/>
        <v>0</v>
      </c>
      <c r="W126" s="41">
        <f t="shared" ref="W126:Y126" si="208">W142+W158+W174+W190+W206+W222+W238+W254+W270+W286+W302</f>
        <v>0</v>
      </c>
      <c r="X126" s="95">
        <f t="shared" si="208"/>
        <v>0</v>
      </c>
      <c r="Y126" s="95">
        <f t="shared" si="208"/>
        <v>0</v>
      </c>
      <c r="Z126" s="41">
        <f t="shared" si="195"/>
        <v>0</v>
      </c>
      <c r="AA126" s="41" t="e">
        <f>G126+#REF!</f>
        <v>#REF!</v>
      </c>
      <c r="AB126" s="96" t="str">
        <f>IF(OR(E126="",E126=0),"",(G126+#REF!)/E126)</f>
        <v/>
      </c>
      <c r="AC126" s="41">
        <f t="shared" si="155"/>
        <v>0</v>
      </c>
      <c r="AD126" s="41">
        <f t="shared" si="156"/>
        <v>0</v>
      </c>
      <c r="AE126" s="91">
        <f t="shared" si="192"/>
        <v>0</v>
      </c>
      <c r="AF126" s="91">
        <f t="shared" si="157"/>
        <v>0</v>
      </c>
      <c r="AG126" s="91">
        <v>0</v>
      </c>
      <c r="AH126" s="91">
        <f t="shared" si="158"/>
        <v>0</v>
      </c>
      <c r="AI126" s="42"/>
    </row>
    <row r="127" spans="1:35" s="14" customFormat="1" ht="15.75" customHeight="1" thickBot="1">
      <c r="A127" s="14" t="str">
        <f t="shared" si="151"/>
        <v>b</v>
      </c>
      <c r="B127" s="46" t="s">
        <v>27</v>
      </c>
      <c r="C127" s="58" t="s">
        <v>38</v>
      </c>
      <c r="D127" s="59">
        <f t="shared" si="200"/>
        <v>0</v>
      </c>
      <c r="E127" s="60">
        <f t="shared" si="200"/>
        <v>0</v>
      </c>
      <c r="F127" s="60">
        <f t="shared" si="200"/>
        <v>0</v>
      </c>
      <c r="G127" s="60">
        <f t="shared" si="200"/>
        <v>0</v>
      </c>
      <c r="H127" s="60">
        <f t="shared" si="190"/>
        <v>0</v>
      </c>
      <c r="I127" s="61">
        <f t="shared" si="190"/>
        <v>0</v>
      </c>
      <c r="J127" s="62">
        <f t="shared" si="190"/>
        <v>0</v>
      </c>
      <c r="K127" s="62">
        <f t="shared" si="190"/>
        <v>0</v>
      </c>
      <c r="L127" s="63" t="str">
        <f t="shared" si="152"/>
        <v/>
      </c>
      <c r="M127" s="59">
        <f t="shared" si="201"/>
        <v>0</v>
      </c>
      <c r="N127" s="59">
        <f t="shared" si="201"/>
        <v>0</v>
      </c>
      <c r="O127" s="59">
        <f t="shared" si="193"/>
        <v>0</v>
      </c>
      <c r="P127" s="59">
        <v>0</v>
      </c>
      <c r="Q127" s="59">
        <v>0</v>
      </c>
      <c r="R127" s="59">
        <v>0</v>
      </c>
      <c r="S127" s="59">
        <f t="shared" si="159"/>
        <v>0</v>
      </c>
      <c r="T127" s="61">
        <f t="shared" si="153"/>
        <v>0</v>
      </c>
      <c r="U127" s="63" t="str">
        <f t="shared" si="154"/>
        <v/>
      </c>
      <c r="V127" s="136">
        <f t="shared" si="178"/>
        <v>0</v>
      </c>
      <c r="W127" s="59">
        <f t="shared" ref="W127:Y127" si="209">W143+W159+W175+W191+W207+W223+W239+W255+W271+W287+W303</f>
        <v>0</v>
      </c>
      <c r="X127" s="105">
        <f t="shared" si="209"/>
        <v>0</v>
      </c>
      <c r="Y127" s="105">
        <f t="shared" si="209"/>
        <v>0</v>
      </c>
      <c r="Z127" s="59">
        <f t="shared" si="195"/>
        <v>0</v>
      </c>
      <c r="AA127" s="59" t="e">
        <f>G127+#REF!</f>
        <v>#REF!</v>
      </c>
      <c r="AB127" s="106" t="str">
        <f>IF(OR(E127="",E127=0),"",(G127+#REF!)/E127)</f>
        <v/>
      </c>
      <c r="AC127" s="59">
        <f t="shared" si="155"/>
        <v>0</v>
      </c>
      <c r="AD127" s="59">
        <f t="shared" si="156"/>
        <v>0</v>
      </c>
      <c r="AE127" s="91">
        <f t="shared" si="192"/>
        <v>0</v>
      </c>
      <c r="AF127" s="91">
        <f t="shared" si="157"/>
        <v>0</v>
      </c>
      <c r="AG127" s="91">
        <v>0</v>
      </c>
      <c r="AH127" s="91">
        <f t="shared" si="158"/>
        <v>0</v>
      </c>
      <c r="AI127" s="60"/>
    </row>
    <row r="128" spans="1:35" s="14" customFormat="1" ht="46.5" customHeight="1" thickTop="1" thickBot="1">
      <c r="A128" s="14" t="str">
        <f t="shared" si="151"/>
        <v>a</v>
      </c>
      <c r="B128" s="139" t="s">
        <v>73</v>
      </c>
      <c r="C128" s="150" t="s">
        <v>74</v>
      </c>
      <c r="D128" s="150">
        <f t="shared" ref="D128:K128" si="210">D129+D141+D142+D143</f>
        <v>13730</v>
      </c>
      <c r="E128" s="151">
        <f t="shared" si="210"/>
        <v>21541.600000000002</v>
      </c>
      <c r="F128" s="151">
        <f t="shared" si="210"/>
        <v>13820.296</v>
      </c>
      <c r="G128" s="151">
        <f t="shared" si="210"/>
        <v>15368.199999999999</v>
      </c>
      <c r="H128" s="151">
        <f t="shared" si="210"/>
        <v>12078.944840000002</v>
      </c>
      <c r="I128" s="152">
        <f t="shared" si="210"/>
        <v>10594.51888</v>
      </c>
      <c r="J128" s="153">
        <f t="shared" si="210"/>
        <v>9005.2112799999995</v>
      </c>
      <c r="K128" s="153">
        <f t="shared" si="210"/>
        <v>7522.7693899999995</v>
      </c>
      <c r="L128" s="154">
        <f t="shared" si="152"/>
        <v>1.1120022320795444</v>
      </c>
      <c r="M128" s="150">
        <f>M129+M141+M142+M143</f>
        <v>0</v>
      </c>
      <c r="N128" s="150">
        <f>N129+N141+N142+N143</f>
        <v>2099.1291499999998</v>
      </c>
      <c r="O128" s="150">
        <f>O129+O141+O142+O143</f>
        <v>1610.8384299999993</v>
      </c>
      <c r="P128" s="150">
        <f>P129+P141+P142+P143</f>
        <v>7721.304000000001</v>
      </c>
      <c r="Q128" s="150">
        <f>Q129+Q141+Q142+Q143</f>
        <v>0</v>
      </c>
      <c r="R128" s="150">
        <v>1589.3076000000001</v>
      </c>
      <c r="S128" s="150">
        <f t="shared" si="159"/>
        <v>3289.255159999997</v>
      </c>
      <c r="T128" s="152">
        <f t="shared" si="153"/>
        <v>-1547.9039999999986</v>
      </c>
      <c r="U128" s="154">
        <f t="shared" si="154"/>
        <v>0.71341961599881143</v>
      </c>
      <c r="V128" s="155">
        <f t="shared" si="178"/>
        <v>6173.4000000000033</v>
      </c>
      <c r="W128" s="150">
        <f t="shared" ref="W128:Y128" si="211">W129+W141+W142+W143</f>
        <v>13794.07322</v>
      </c>
      <c r="X128" s="157">
        <f t="shared" si="211"/>
        <v>13794.07322</v>
      </c>
      <c r="Y128" s="157">
        <f t="shared" si="211"/>
        <v>5734.8</v>
      </c>
      <c r="Z128" s="150">
        <f>Z129+Z141+Z142+Z143</f>
        <v>5654.3130000000001</v>
      </c>
      <c r="AA128" s="150"/>
      <c r="AB128" s="156"/>
      <c r="AC128" s="150">
        <f t="shared" si="155"/>
        <v>21103</v>
      </c>
      <c r="AD128" s="150">
        <f t="shared" si="156"/>
        <v>438.60000000000218</v>
      </c>
      <c r="AE128" s="157">
        <f t="shared" ref="AE128" si="212">AE129+AE141+AE142+AE143</f>
        <v>20</v>
      </c>
      <c r="AF128" s="157">
        <f t="shared" si="157"/>
        <v>21521.600000000002</v>
      </c>
      <c r="AG128" s="157">
        <f t="shared" ref="AG128" si="213">AG129+AG141+AG142+AG143</f>
        <v>21521.600000000002</v>
      </c>
      <c r="AH128" s="157">
        <f t="shared" si="158"/>
        <v>418.60000000000218</v>
      </c>
      <c r="AI128" s="151"/>
    </row>
    <row r="129" spans="1:35" s="14" customFormat="1" ht="15.75" customHeight="1" thickTop="1">
      <c r="A129" s="14" t="str">
        <f t="shared" si="151"/>
        <v>a</v>
      </c>
      <c r="B129" s="21" t="s">
        <v>27</v>
      </c>
      <c r="C129" s="40" t="s">
        <v>28</v>
      </c>
      <c r="D129" s="41">
        <f t="shared" ref="D129:K129" si="214">D130+D134+D136+D137+D138+D139+D140</f>
        <v>12730</v>
      </c>
      <c r="E129" s="42">
        <f t="shared" si="214"/>
        <v>20608.900000000001</v>
      </c>
      <c r="F129" s="42">
        <f t="shared" si="214"/>
        <v>13567.588</v>
      </c>
      <c r="G129" s="42">
        <f t="shared" si="214"/>
        <v>15084.4</v>
      </c>
      <c r="H129" s="42">
        <f t="shared" si="214"/>
        <v>11923.233820000001</v>
      </c>
      <c r="I129" s="43">
        <f t="shared" si="214"/>
        <v>10481.34137</v>
      </c>
      <c r="J129" s="44">
        <f t="shared" si="214"/>
        <v>8910.8777699999991</v>
      </c>
      <c r="K129" s="44">
        <f t="shared" si="214"/>
        <v>7456.1317099999997</v>
      </c>
      <c r="L129" s="45">
        <f t="shared" si="152"/>
        <v>1.1117967320352005</v>
      </c>
      <c r="M129" s="41">
        <f>M130+M134+M136+M137+M138+M139+M140</f>
        <v>0</v>
      </c>
      <c r="N129" s="41">
        <f>N130+N134+N136+N137+N138+N139+N140</f>
        <v>2099.1291499999998</v>
      </c>
      <c r="O129" s="41">
        <f>O130+O134+O136+O137+O138+O139+O140</f>
        <v>1546.6927499999993</v>
      </c>
      <c r="P129" s="41">
        <f>P130+P134+P136+P137+P138+P139+P140</f>
        <v>7041.3120000000008</v>
      </c>
      <c r="Q129" s="41">
        <f>Q130+Q134+Q136+Q137+Q138+Q139+Q140</f>
        <v>0</v>
      </c>
      <c r="R129" s="41">
        <v>1570.463600000001</v>
      </c>
      <c r="S129" s="41">
        <f t="shared" si="159"/>
        <v>3161.1661799999983</v>
      </c>
      <c r="T129" s="43">
        <f t="shared" si="153"/>
        <v>-1516.8119999999999</v>
      </c>
      <c r="U129" s="45">
        <f t="shared" si="154"/>
        <v>0.73193620232035672</v>
      </c>
      <c r="V129" s="133">
        <f t="shared" si="178"/>
        <v>5524.5000000000018</v>
      </c>
      <c r="W129" s="41">
        <f t="shared" ref="W129:Y129" si="215">W130+W134+W136+W137+W138+W139+W140</f>
        <v>13549.499400000001</v>
      </c>
      <c r="X129" s="95">
        <f t="shared" si="215"/>
        <v>13549.499400000001</v>
      </c>
      <c r="Y129" s="95">
        <f t="shared" si="215"/>
        <v>5180</v>
      </c>
      <c r="Z129" s="41">
        <f>Z130+Z134+Z136+Z137+Z138+Z139+Z140</f>
        <v>5354.3130000000001</v>
      </c>
      <c r="AA129" s="41"/>
      <c r="AB129" s="96"/>
      <c r="AC129" s="41">
        <f t="shared" si="155"/>
        <v>20264.400000000001</v>
      </c>
      <c r="AD129" s="41">
        <f t="shared" si="156"/>
        <v>344.5</v>
      </c>
      <c r="AE129" s="95">
        <f t="shared" ref="AE129" si="216">AE130+AE134+AE136+AE137+AE138+AE139+AE140</f>
        <v>18.5</v>
      </c>
      <c r="AF129" s="95">
        <f t="shared" si="157"/>
        <v>20590.400000000001</v>
      </c>
      <c r="AG129" s="95">
        <f t="shared" ref="AG129" si="217">AG130+AG134+AG136+AG137+AG138+AG139+AG140</f>
        <v>20590.400000000001</v>
      </c>
      <c r="AH129" s="95">
        <f t="shared" si="158"/>
        <v>326</v>
      </c>
      <c r="AI129" s="42"/>
    </row>
    <row r="130" spans="1:35" s="14" customFormat="1" ht="18" customHeight="1">
      <c r="A130" s="14" t="str">
        <f t="shared" si="151"/>
        <v>a</v>
      </c>
      <c r="B130" s="28" t="s">
        <v>27</v>
      </c>
      <c r="C130" s="29" t="s">
        <v>29</v>
      </c>
      <c r="D130" s="35">
        <v>8229</v>
      </c>
      <c r="E130" s="36">
        <v>16112</v>
      </c>
      <c r="F130" s="36">
        <v>10884.955</v>
      </c>
      <c r="G130" s="36">
        <f>SUM(G131:G133)</f>
        <v>12151.400000000001</v>
      </c>
      <c r="H130" s="36">
        <v>9608.9938499999989</v>
      </c>
      <c r="I130" s="37">
        <f>SUM(I131:I133)</f>
        <v>8419.7341099999994</v>
      </c>
      <c r="J130" s="38">
        <f>SUM(J131:J133)</f>
        <v>7143.4510599999994</v>
      </c>
      <c r="K130" s="38">
        <f>SUM(K131:K133)</f>
        <v>5973.0999300000003</v>
      </c>
      <c r="L130" s="39">
        <f t="shared" si="152"/>
        <v>1.1163482072273152</v>
      </c>
      <c r="M130" s="35">
        <v>0</v>
      </c>
      <c r="N130" s="35">
        <v>1785.4868899999997</v>
      </c>
      <c r="O130" s="35">
        <f>SUM(O131:O133)</f>
        <v>1151.8494599999995</v>
      </c>
      <c r="P130" s="35">
        <f>E130-F130</f>
        <v>5227.0450000000001</v>
      </c>
      <c r="Q130" s="35">
        <v>0</v>
      </c>
      <c r="R130" s="35">
        <v>1276.28305</v>
      </c>
      <c r="S130" s="35">
        <f t="shared" si="159"/>
        <v>2542.4061500000025</v>
      </c>
      <c r="T130" s="37">
        <f t="shared" si="153"/>
        <v>-1266.4450000000015</v>
      </c>
      <c r="U130" s="39">
        <f t="shared" si="154"/>
        <v>0.75418321747765649</v>
      </c>
      <c r="V130" s="132">
        <f t="shared" si="178"/>
        <v>3960.5999999999985</v>
      </c>
      <c r="W130" s="35">
        <f t="shared" ref="W130:Y130" si="218">SUM(W131:W133)</f>
        <v>10845.201059999999</v>
      </c>
      <c r="X130" s="114">
        <f t="shared" si="218"/>
        <v>10845.201059999999</v>
      </c>
      <c r="Y130" s="114">
        <f t="shared" si="218"/>
        <v>4380</v>
      </c>
      <c r="Z130" s="35">
        <v>4177</v>
      </c>
      <c r="AA130" s="35"/>
      <c r="AB130" s="94"/>
      <c r="AC130" s="35">
        <f t="shared" si="155"/>
        <v>16531.400000000001</v>
      </c>
      <c r="AD130" s="35">
        <f t="shared" si="156"/>
        <v>-419.40000000000146</v>
      </c>
      <c r="AE130" s="114">
        <v>0</v>
      </c>
      <c r="AF130" s="114">
        <f t="shared" si="157"/>
        <v>16112</v>
      </c>
      <c r="AG130" s="114">
        <v>16112</v>
      </c>
      <c r="AH130" s="114">
        <f t="shared" si="158"/>
        <v>-419.40000000000146</v>
      </c>
      <c r="AI130" s="36"/>
    </row>
    <row r="131" spans="1:35" s="14" customFormat="1" ht="18" customHeight="1">
      <c r="A131" s="14" t="str">
        <f t="shared" si="151"/>
        <v>a</v>
      </c>
      <c r="B131" s="28"/>
      <c r="C131" s="55" t="s">
        <v>51</v>
      </c>
      <c r="D131" s="35"/>
      <c r="E131" s="36"/>
      <c r="F131" s="36"/>
      <c r="G131" s="36">
        <v>10398.200000000001</v>
      </c>
      <c r="H131" s="36"/>
      <c r="I131" s="37">
        <v>7112.0591100000001</v>
      </c>
      <c r="J131" s="38">
        <v>5945.7760599999992</v>
      </c>
      <c r="K131" s="38">
        <v>4885.5399299999999</v>
      </c>
      <c r="L131" s="39" t="str">
        <f t="shared" si="152"/>
        <v/>
      </c>
      <c r="M131" s="35"/>
      <c r="N131" s="35"/>
      <c r="O131" s="35">
        <v>1041.8594599999997</v>
      </c>
      <c r="P131" s="35">
        <f t="shared" ref="P131:P143" si="219">E131-F131</f>
        <v>0</v>
      </c>
      <c r="Q131" s="35">
        <v>0</v>
      </c>
      <c r="R131" s="35">
        <v>1166.2830500000009</v>
      </c>
      <c r="S131" s="35">
        <f t="shared" si="159"/>
        <v>10398.200000000001</v>
      </c>
      <c r="T131" s="37" t="str">
        <f t="shared" si="153"/>
        <v/>
      </c>
      <c r="U131" s="39" t="str">
        <f t="shared" si="154"/>
        <v/>
      </c>
      <c r="V131" s="132">
        <f t="shared" si="178"/>
        <v>-10398.200000000001</v>
      </c>
      <c r="W131" s="35">
        <v>9265.18606</v>
      </c>
      <c r="X131" s="114">
        <v>9265.18606</v>
      </c>
      <c r="Y131" s="114">
        <v>2720</v>
      </c>
      <c r="Z131" s="35"/>
      <c r="AA131" s="35"/>
      <c r="AB131" s="94"/>
      <c r="AC131" s="35">
        <f t="shared" si="155"/>
        <v>13118.2</v>
      </c>
      <c r="AD131" s="35">
        <f t="shared" si="156"/>
        <v>-13118.2</v>
      </c>
      <c r="AE131" s="114">
        <v>0</v>
      </c>
      <c r="AF131" s="114">
        <f t="shared" si="157"/>
        <v>0</v>
      </c>
      <c r="AG131" s="114">
        <v>0</v>
      </c>
      <c r="AH131" s="114">
        <f t="shared" si="158"/>
        <v>-13118.2</v>
      </c>
      <c r="AI131" s="36"/>
    </row>
    <row r="132" spans="1:35" s="14" customFormat="1" ht="18" customHeight="1">
      <c r="A132" s="14" t="str">
        <f t="shared" si="151"/>
        <v>a</v>
      </c>
      <c r="B132" s="28"/>
      <c r="C132" s="55" t="s">
        <v>52</v>
      </c>
      <c r="D132" s="35"/>
      <c r="E132" s="36"/>
      <c r="F132" s="36"/>
      <c r="G132" s="36">
        <v>0</v>
      </c>
      <c r="H132" s="36"/>
      <c r="I132" s="37">
        <v>0</v>
      </c>
      <c r="J132" s="38">
        <v>0</v>
      </c>
      <c r="K132" s="38">
        <v>0</v>
      </c>
      <c r="L132" s="39" t="str">
        <f t="shared" si="152"/>
        <v/>
      </c>
      <c r="M132" s="35"/>
      <c r="N132" s="35"/>
      <c r="O132" s="35">
        <v>0</v>
      </c>
      <c r="P132" s="35">
        <f t="shared" si="219"/>
        <v>0</v>
      </c>
      <c r="Q132" s="35">
        <v>0</v>
      </c>
      <c r="R132" s="35">
        <v>0</v>
      </c>
      <c r="S132" s="35">
        <f t="shared" si="159"/>
        <v>0</v>
      </c>
      <c r="T132" s="37" t="str">
        <f t="shared" si="153"/>
        <v/>
      </c>
      <c r="U132" s="39" t="str">
        <f t="shared" si="154"/>
        <v/>
      </c>
      <c r="V132" s="132">
        <f t="shared" si="178"/>
        <v>0</v>
      </c>
      <c r="W132" s="35">
        <v>0</v>
      </c>
      <c r="X132" s="114">
        <v>0</v>
      </c>
      <c r="Y132" s="114">
        <v>1360</v>
      </c>
      <c r="Z132" s="35"/>
      <c r="AA132" s="35"/>
      <c r="AB132" s="94"/>
      <c r="AC132" s="35">
        <f t="shared" si="155"/>
        <v>1360</v>
      </c>
      <c r="AD132" s="35">
        <f t="shared" si="156"/>
        <v>-1360</v>
      </c>
      <c r="AE132" s="114">
        <v>0</v>
      </c>
      <c r="AF132" s="114">
        <f t="shared" si="157"/>
        <v>0</v>
      </c>
      <c r="AG132" s="114">
        <v>0</v>
      </c>
      <c r="AH132" s="114">
        <f t="shared" si="158"/>
        <v>-1360</v>
      </c>
      <c r="AI132" s="36"/>
    </row>
    <row r="133" spans="1:35" s="14" customFormat="1" ht="18" customHeight="1">
      <c r="A133" s="14" t="str">
        <f t="shared" ref="A133:A196" si="220">IF((E133+G133+V133+Y133+AC133+AD133+AE133&lt;&gt;0),"a","b")</f>
        <v>a</v>
      </c>
      <c r="B133" s="28"/>
      <c r="C133" s="55" t="s">
        <v>53</v>
      </c>
      <c r="D133" s="35"/>
      <c r="E133" s="36"/>
      <c r="F133" s="36"/>
      <c r="G133" s="36">
        <v>1753.2</v>
      </c>
      <c r="H133" s="36"/>
      <c r="I133" s="37">
        <v>1307.675</v>
      </c>
      <c r="J133" s="38">
        <v>1197.675</v>
      </c>
      <c r="K133" s="38">
        <v>1087.56</v>
      </c>
      <c r="L133" s="39" t="str">
        <f t="shared" ref="L133:L196" si="221">IF(OR(F133="",F133=0),"",G133/F133)</f>
        <v/>
      </c>
      <c r="M133" s="35"/>
      <c r="N133" s="35"/>
      <c r="O133" s="35">
        <v>109.9899999999999</v>
      </c>
      <c r="P133" s="35">
        <f t="shared" si="219"/>
        <v>0</v>
      </c>
      <c r="Q133" s="35">
        <v>0</v>
      </c>
      <c r="R133" s="35">
        <v>110</v>
      </c>
      <c r="S133" s="35">
        <f t="shared" si="159"/>
        <v>1753.2</v>
      </c>
      <c r="T133" s="37" t="str">
        <f t="shared" ref="T133:T196" si="222">IF(OR(C133="თანამდებობრივი სარგო",C133="პრემია",C133="დანამატი",C133="მ.შ. შტატგარეშეთა შრომის ანაზღაურება"),"",F133-G133)</f>
        <v/>
      </c>
      <c r="U133" s="39" t="str">
        <f t="shared" ref="U133:U196" si="223">IF(OR(E133="",E133=0),"",G133/E133)</f>
        <v/>
      </c>
      <c r="V133" s="132">
        <f t="shared" si="178"/>
        <v>-1753.2</v>
      </c>
      <c r="W133" s="35">
        <v>1580.0150000000001</v>
      </c>
      <c r="X133" s="114">
        <v>1580.0150000000001</v>
      </c>
      <c r="Y133" s="114">
        <v>300</v>
      </c>
      <c r="Z133" s="35"/>
      <c r="AA133" s="35"/>
      <c r="AB133" s="94"/>
      <c r="AC133" s="35">
        <f t="shared" ref="AC133:AC196" si="224">G133+Y133</f>
        <v>2053.1999999999998</v>
      </c>
      <c r="AD133" s="35">
        <f t="shared" ref="AD133:AD196" si="225">E133-AC133</f>
        <v>-2053.1999999999998</v>
      </c>
      <c r="AE133" s="114">
        <v>0</v>
      </c>
      <c r="AF133" s="114">
        <f t="shared" ref="AF133:AF196" si="226">E133-AE133</f>
        <v>0</v>
      </c>
      <c r="AG133" s="114">
        <v>0</v>
      </c>
      <c r="AH133" s="114">
        <f t="shared" ref="AH133:AH196" si="227">AG133-AC133</f>
        <v>-2053.1999999999998</v>
      </c>
      <c r="AI133" s="36"/>
    </row>
    <row r="134" spans="1:35" s="14" customFormat="1" ht="18" customHeight="1">
      <c r="A134" s="14" t="str">
        <f t="shared" si="220"/>
        <v>a</v>
      </c>
      <c r="B134" s="28" t="s">
        <v>27</v>
      </c>
      <c r="C134" s="29" t="s">
        <v>30</v>
      </c>
      <c r="D134" s="35">
        <v>4397</v>
      </c>
      <c r="E134" s="36">
        <v>4259.5</v>
      </c>
      <c r="F134" s="36">
        <v>2477.7739999999999</v>
      </c>
      <c r="G134" s="36">
        <v>2715.9</v>
      </c>
      <c r="H134" s="36">
        <v>2117.6185</v>
      </c>
      <c r="I134" s="37">
        <v>1870.07492</v>
      </c>
      <c r="J134" s="38">
        <v>1584.47837</v>
      </c>
      <c r="K134" s="38">
        <v>1319.9756599999998</v>
      </c>
      <c r="L134" s="39">
        <f t="shared" si="221"/>
        <v>1.0961048102046433</v>
      </c>
      <c r="M134" s="35">
        <v>0</v>
      </c>
      <c r="N134" s="35">
        <v>302.19952000000001</v>
      </c>
      <c r="O134" s="35">
        <v>384.24448999999981</v>
      </c>
      <c r="P134" s="35">
        <f t="shared" si="219"/>
        <v>1781.7260000000001</v>
      </c>
      <c r="Q134" s="35">
        <v>0</v>
      </c>
      <c r="R134" s="35">
        <v>285.59654999999998</v>
      </c>
      <c r="S134" s="35">
        <f t="shared" ref="S134:S197" si="228">G134-H134</f>
        <v>598.28150000000005</v>
      </c>
      <c r="T134" s="37">
        <f t="shared" si="222"/>
        <v>-238.1260000000002</v>
      </c>
      <c r="U134" s="39">
        <f t="shared" si="223"/>
        <v>0.63761004812771449</v>
      </c>
      <c r="V134" s="132">
        <f t="shared" si="178"/>
        <v>1543.6</v>
      </c>
      <c r="W134" s="35">
        <v>2498.4431800000002</v>
      </c>
      <c r="X134" s="114">
        <v>2498.4431800000002</v>
      </c>
      <c r="Y134" s="114">
        <v>800</v>
      </c>
      <c r="Z134" s="35">
        <v>1151.7249999999999</v>
      </c>
      <c r="AA134" s="35"/>
      <c r="AB134" s="94"/>
      <c r="AC134" s="35">
        <f t="shared" si="224"/>
        <v>3515.9</v>
      </c>
      <c r="AD134" s="35">
        <f t="shared" si="225"/>
        <v>743.59999999999991</v>
      </c>
      <c r="AE134" s="114">
        <v>18.5</v>
      </c>
      <c r="AF134" s="114">
        <f t="shared" si="226"/>
        <v>4241</v>
      </c>
      <c r="AG134" s="114">
        <v>4241</v>
      </c>
      <c r="AH134" s="114">
        <f t="shared" si="227"/>
        <v>725.09999999999991</v>
      </c>
      <c r="AI134" s="36"/>
    </row>
    <row r="135" spans="1:35" s="14" customFormat="1" ht="36" customHeight="1">
      <c r="A135" s="14" t="str">
        <f t="shared" si="220"/>
        <v>a</v>
      </c>
      <c r="B135" s="28"/>
      <c r="C135" s="55" t="s">
        <v>55</v>
      </c>
      <c r="D135" s="35"/>
      <c r="E135" s="36"/>
      <c r="F135" s="36"/>
      <c r="G135" s="36">
        <v>673.7</v>
      </c>
      <c r="H135" s="36"/>
      <c r="I135" s="37">
        <v>485.89213000000001</v>
      </c>
      <c r="J135" s="38">
        <v>415.31227000000001</v>
      </c>
      <c r="K135" s="38">
        <v>338.21563000000003</v>
      </c>
      <c r="L135" s="39" t="str">
        <f t="shared" si="221"/>
        <v/>
      </c>
      <c r="M135" s="35"/>
      <c r="N135" s="35"/>
      <c r="O135" s="35">
        <v>68.492979999999989</v>
      </c>
      <c r="P135" s="35">
        <f t="shared" si="219"/>
        <v>0</v>
      </c>
      <c r="Q135" s="35">
        <v>0</v>
      </c>
      <c r="R135" s="35">
        <v>70.579859999999996</v>
      </c>
      <c r="S135" s="35">
        <f t="shared" si="228"/>
        <v>673.7</v>
      </c>
      <c r="T135" s="37" t="str">
        <f t="shared" si="222"/>
        <v/>
      </c>
      <c r="U135" s="39" t="str">
        <f t="shared" si="223"/>
        <v/>
      </c>
      <c r="V135" s="132">
        <f t="shared" si="178"/>
        <v>-673.7</v>
      </c>
      <c r="W135" s="35">
        <v>626.03684999999996</v>
      </c>
      <c r="X135" s="114">
        <v>626.03684999999996</v>
      </c>
      <c r="Y135" s="114">
        <v>161</v>
      </c>
      <c r="Z135" s="35"/>
      <c r="AA135" s="35"/>
      <c r="AB135" s="94"/>
      <c r="AC135" s="35">
        <f t="shared" si="224"/>
        <v>834.7</v>
      </c>
      <c r="AD135" s="35">
        <f t="shared" si="225"/>
        <v>-834.7</v>
      </c>
      <c r="AE135" s="114">
        <v>0</v>
      </c>
      <c r="AF135" s="114">
        <f t="shared" si="226"/>
        <v>0</v>
      </c>
      <c r="AG135" s="114">
        <v>0</v>
      </c>
      <c r="AH135" s="114">
        <f t="shared" si="227"/>
        <v>-834.7</v>
      </c>
      <c r="AI135" s="36"/>
    </row>
    <row r="136" spans="1:35" s="14" customFormat="1" ht="18" customHeight="1">
      <c r="A136" s="14" t="str">
        <f t="shared" si="220"/>
        <v>b</v>
      </c>
      <c r="B136" s="28" t="s">
        <v>27</v>
      </c>
      <c r="C136" s="29" t="s">
        <v>31</v>
      </c>
      <c r="D136" s="35">
        <v>0</v>
      </c>
      <c r="E136" s="36">
        <v>0</v>
      </c>
      <c r="F136" s="36">
        <v>0</v>
      </c>
      <c r="G136" s="36">
        <v>0</v>
      </c>
      <c r="H136" s="36">
        <v>0</v>
      </c>
      <c r="I136" s="37">
        <v>0</v>
      </c>
      <c r="J136" s="38">
        <v>0</v>
      </c>
      <c r="K136" s="38">
        <v>0</v>
      </c>
      <c r="L136" s="39" t="str">
        <f t="shared" si="221"/>
        <v/>
      </c>
      <c r="M136" s="35">
        <v>0</v>
      </c>
      <c r="N136" s="35">
        <v>0</v>
      </c>
      <c r="O136" s="35">
        <v>0</v>
      </c>
      <c r="P136" s="35">
        <f t="shared" si="219"/>
        <v>0</v>
      </c>
      <c r="Q136" s="35">
        <v>0</v>
      </c>
      <c r="R136" s="35">
        <v>0</v>
      </c>
      <c r="S136" s="35">
        <f t="shared" si="228"/>
        <v>0</v>
      </c>
      <c r="T136" s="37">
        <f t="shared" si="222"/>
        <v>0</v>
      </c>
      <c r="U136" s="39" t="str">
        <f t="shared" si="223"/>
        <v/>
      </c>
      <c r="V136" s="132">
        <f t="shared" si="178"/>
        <v>0</v>
      </c>
      <c r="W136" s="35">
        <v>0</v>
      </c>
      <c r="X136" s="114">
        <v>0</v>
      </c>
      <c r="Y136" s="114">
        <v>0</v>
      </c>
      <c r="Z136" s="35">
        <v>0</v>
      </c>
      <c r="AA136" s="35"/>
      <c r="AB136" s="94"/>
      <c r="AC136" s="35">
        <f t="shared" si="224"/>
        <v>0</v>
      </c>
      <c r="AD136" s="35">
        <f t="shared" si="225"/>
        <v>0</v>
      </c>
      <c r="AE136" s="114">
        <v>0</v>
      </c>
      <c r="AF136" s="114">
        <f t="shared" si="226"/>
        <v>0</v>
      </c>
      <c r="AG136" s="114">
        <v>0</v>
      </c>
      <c r="AH136" s="114">
        <f t="shared" si="227"/>
        <v>0</v>
      </c>
      <c r="AI136" s="36"/>
    </row>
    <row r="137" spans="1:35" s="14" customFormat="1" ht="18" customHeight="1">
      <c r="A137" s="14" t="str">
        <f t="shared" si="220"/>
        <v>b</v>
      </c>
      <c r="B137" s="28" t="s">
        <v>27</v>
      </c>
      <c r="C137" s="29" t="s">
        <v>32</v>
      </c>
      <c r="D137" s="35">
        <v>0</v>
      </c>
      <c r="E137" s="36">
        <v>0</v>
      </c>
      <c r="F137" s="36">
        <v>0</v>
      </c>
      <c r="G137" s="36">
        <v>0</v>
      </c>
      <c r="H137" s="36">
        <v>0</v>
      </c>
      <c r="I137" s="37">
        <v>0</v>
      </c>
      <c r="J137" s="38">
        <v>0</v>
      </c>
      <c r="K137" s="38">
        <v>0</v>
      </c>
      <c r="L137" s="39" t="str">
        <f t="shared" si="221"/>
        <v/>
      </c>
      <c r="M137" s="35">
        <v>0</v>
      </c>
      <c r="N137" s="35">
        <v>0</v>
      </c>
      <c r="O137" s="35">
        <v>0</v>
      </c>
      <c r="P137" s="35">
        <f t="shared" si="219"/>
        <v>0</v>
      </c>
      <c r="Q137" s="35">
        <v>0</v>
      </c>
      <c r="R137" s="35">
        <v>0</v>
      </c>
      <c r="S137" s="35">
        <f t="shared" si="228"/>
        <v>0</v>
      </c>
      <c r="T137" s="37">
        <f t="shared" si="222"/>
        <v>0</v>
      </c>
      <c r="U137" s="39" t="str">
        <f t="shared" si="223"/>
        <v/>
      </c>
      <c r="V137" s="132">
        <f t="shared" si="178"/>
        <v>0</v>
      </c>
      <c r="W137" s="35">
        <v>0</v>
      </c>
      <c r="X137" s="114">
        <v>0</v>
      </c>
      <c r="Y137" s="114">
        <v>0</v>
      </c>
      <c r="Z137" s="35">
        <v>0</v>
      </c>
      <c r="AA137" s="35"/>
      <c r="AB137" s="94"/>
      <c r="AC137" s="35">
        <f t="shared" si="224"/>
        <v>0</v>
      </c>
      <c r="AD137" s="35">
        <f t="shared" si="225"/>
        <v>0</v>
      </c>
      <c r="AE137" s="114">
        <v>0</v>
      </c>
      <c r="AF137" s="114">
        <f t="shared" si="226"/>
        <v>0</v>
      </c>
      <c r="AG137" s="114">
        <v>0</v>
      </c>
      <c r="AH137" s="114">
        <f t="shared" si="227"/>
        <v>0</v>
      </c>
      <c r="AI137" s="36"/>
    </row>
    <row r="138" spans="1:35" s="14" customFormat="1" ht="18" customHeight="1">
      <c r="A138" s="14" t="str">
        <f t="shared" si="220"/>
        <v>a</v>
      </c>
      <c r="B138" s="28" t="s">
        <v>27</v>
      </c>
      <c r="C138" s="29" t="s">
        <v>33</v>
      </c>
      <c r="D138" s="35">
        <v>0</v>
      </c>
      <c r="E138" s="36">
        <v>2.5</v>
      </c>
      <c r="F138" s="36">
        <v>2.5</v>
      </c>
      <c r="G138" s="36">
        <v>2.4</v>
      </c>
      <c r="H138" s="36">
        <v>2.4289099999999997</v>
      </c>
      <c r="I138" s="37">
        <v>2.4289099999999997</v>
      </c>
      <c r="J138" s="38">
        <v>2.4289099999999997</v>
      </c>
      <c r="K138" s="38">
        <v>0</v>
      </c>
      <c r="L138" s="39">
        <f t="shared" si="221"/>
        <v>0.96</v>
      </c>
      <c r="M138" s="35">
        <v>0</v>
      </c>
      <c r="N138" s="35">
        <v>0</v>
      </c>
      <c r="O138" s="35">
        <v>0</v>
      </c>
      <c r="P138" s="35">
        <f t="shared" si="219"/>
        <v>0</v>
      </c>
      <c r="Q138" s="35">
        <v>0</v>
      </c>
      <c r="R138" s="35">
        <v>0</v>
      </c>
      <c r="S138" s="35">
        <f t="shared" si="228"/>
        <v>-2.8909999999999769E-2</v>
      </c>
      <c r="T138" s="37">
        <f t="shared" si="222"/>
        <v>0.10000000000000009</v>
      </c>
      <c r="U138" s="39">
        <f t="shared" si="223"/>
        <v>0.96</v>
      </c>
      <c r="V138" s="132">
        <f t="shared" si="178"/>
        <v>0.10000000000000009</v>
      </c>
      <c r="W138" s="35">
        <v>2.4289099999999997</v>
      </c>
      <c r="X138" s="114">
        <v>2.4289099999999997</v>
      </c>
      <c r="Y138" s="114">
        <v>0</v>
      </c>
      <c r="Z138" s="35">
        <v>0</v>
      </c>
      <c r="AA138" s="35"/>
      <c r="AB138" s="94"/>
      <c r="AC138" s="35">
        <f t="shared" si="224"/>
        <v>2.4</v>
      </c>
      <c r="AD138" s="35">
        <f t="shared" si="225"/>
        <v>0.10000000000000009</v>
      </c>
      <c r="AE138" s="114">
        <v>0</v>
      </c>
      <c r="AF138" s="114">
        <f t="shared" si="226"/>
        <v>2.5</v>
      </c>
      <c r="AG138" s="114">
        <v>2.5</v>
      </c>
      <c r="AH138" s="114">
        <f t="shared" si="227"/>
        <v>0.10000000000000009</v>
      </c>
      <c r="AI138" s="36"/>
    </row>
    <row r="139" spans="1:35" s="14" customFormat="1" ht="18" customHeight="1">
      <c r="A139" s="14" t="str">
        <f t="shared" si="220"/>
        <v>a</v>
      </c>
      <c r="B139" s="28" t="s">
        <v>27</v>
      </c>
      <c r="C139" s="29" t="s">
        <v>34</v>
      </c>
      <c r="D139" s="35">
        <v>59</v>
      </c>
      <c r="E139" s="36">
        <v>200</v>
      </c>
      <c r="F139" s="36">
        <v>186</v>
      </c>
      <c r="G139" s="36">
        <v>194.4</v>
      </c>
      <c r="H139" s="36">
        <v>181.83190999999999</v>
      </c>
      <c r="I139" s="37">
        <v>177.63691</v>
      </c>
      <c r="J139" s="38">
        <v>172.53042000000002</v>
      </c>
      <c r="K139" s="38">
        <v>155.95273999999998</v>
      </c>
      <c r="L139" s="39">
        <f t="shared" si="221"/>
        <v>1.0451612903225806</v>
      </c>
      <c r="M139" s="35">
        <v>0</v>
      </c>
      <c r="N139" s="35">
        <v>9.4665400000000073</v>
      </c>
      <c r="O139" s="35">
        <v>8.7500099999999748</v>
      </c>
      <c r="P139" s="35">
        <f t="shared" si="219"/>
        <v>14</v>
      </c>
      <c r="Q139" s="35">
        <v>0</v>
      </c>
      <c r="R139" s="35">
        <v>5.1064899999999795</v>
      </c>
      <c r="S139" s="35">
        <f t="shared" si="228"/>
        <v>12.568090000000012</v>
      </c>
      <c r="T139" s="37">
        <f t="shared" si="222"/>
        <v>-8.4000000000000057</v>
      </c>
      <c r="U139" s="39">
        <f t="shared" si="223"/>
        <v>0.97199999999999998</v>
      </c>
      <c r="V139" s="132">
        <f t="shared" si="178"/>
        <v>5.5999999999999943</v>
      </c>
      <c r="W139" s="35">
        <v>185.37045999999998</v>
      </c>
      <c r="X139" s="114">
        <v>185.37045999999998</v>
      </c>
      <c r="Y139" s="114">
        <v>0</v>
      </c>
      <c r="Z139" s="35">
        <v>14</v>
      </c>
      <c r="AA139" s="35"/>
      <c r="AB139" s="94"/>
      <c r="AC139" s="35">
        <f t="shared" si="224"/>
        <v>194.4</v>
      </c>
      <c r="AD139" s="35">
        <f t="shared" si="225"/>
        <v>5.5999999999999943</v>
      </c>
      <c r="AE139" s="114">
        <v>0</v>
      </c>
      <c r="AF139" s="114">
        <f t="shared" si="226"/>
        <v>200</v>
      </c>
      <c r="AG139" s="114">
        <v>200</v>
      </c>
      <c r="AH139" s="114">
        <f t="shared" si="227"/>
        <v>5.5999999999999943</v>
      </c>
      <c r="AI139" s="36"/>
    </row>
    <row r="140" spans="1:35" s="14" customFormat="1" ht="18" customHeight="1">
      <c r="A140" s="14" t="str">
        <f t="shared" si="220"/>
        <v>a</v>
      </c>
      <c r="B140" s="28" t="s">
        <v>27</v>
      </c>
      <c r="C140" s="29" t="s">
        <v>35</v>
      </c>
      <c r="D140" s="35">
        <v>45</v>
      </c>
      <c r="E140" s="36">
        <v>34.9</v>
      </c>
      <c r="F140" s="36">
        <v>16.359000000000002</v>
      </c>
      <c r="G140" s="36">
        <v>20.3</v>
      </c>
      <c r="H140" s="36">
        <v>12.36065</v>
      </c>
      <c r="I140" s="37">
        <v>11.466520000000001</v>
      </c>
      <c r="J140" s="38">
        <v>7.9890100000000004</v>
      </c>
      <c r="K140" s="38">
        <v>7.1033800000000005</v>
      </c>
      <c r="L140" s="39">
        <f t="shared" si="221"/>
        <v>1.2409071459135643</v>
      </c>
      <c r="M140" s="35">
        <v>0</v>
      </c>
      <c r="N140" s="35">
        <v>1.9762000000000002</v>
      </c>
      <c r="O140" s="35">
        <v>1.8487900000000002</v>
      </c>
      <c r="P140" s="35">
        <f t="shared" si="219"/>
        <v>18.540999999999997</v>
      </c>
      <c r="Q140" s="35">
        <v>0</v>
      </c>
      <c r="R140" s="35">
        <v>3.4775100000000005</v>
      </c>
      <c r="S140" s="35">
        <f t="shared" si="228"/>
        <v>7.939350000000001</v>
      </c>
      <c r="T140" s="37">
        <f t="shared" si="222"/>
        <v>-3.9409999999999989</v>
      </c>
      <c r="U140" s="39">
        <f t="shared" si="223"/>
        <v>0.58166189111747857</v>
      </c>
      <c r="V140" s="132">
        <f t="shared" si="178"/>
        <v>14.599999999999998</v>
      </c>
      <c r="W140" s="35">
        <v>18.055790000000002</v>
      </c>
      <c r="X140" s="114">
        <v>18.055790000000002</v>
      </c>
      <c r="Y140" s="114">
        <v>0</v>
      </c>
      <c r="Z140" s="35">
        <v>11.587999999999999</v>
      </c>
      <c r="AA140" s="35"/>
      <c r="AB140" s="94"/>
      <c r="AC140" s="35">
        <f t="shared" si="224"/>
        <v>20.3</v>
      </c>
      <c r="AD140" s="35">
        <f t="shared" si="225"/>
        <v>14.599999999999998</v>
      </c>
      <c r="AE140" s="114">
        <v>0</v>
      </c>
      <c r="AF140" s="114">
        <f t="shared" si="226"/>
        <v>34.9</v>
      </c>
      <c r="AG140" s="114">
        <v>34.9</v>
      </c>
      <c r="AH140" s="114">
        <f t="shared" si="227"/>
        <v>14.599999999999998</v>
      </c>
      <c r="AI140" s="36"/>
    </row>
    <row r="141" spans="1:35" s="14" customFormat="1" ht="18" customHeight="1">
      <c r="A141" s="14" t="str">
        <f t="shared" si="220"/>
        <v>a</v>
      </c>
      <c r="B141" s="21" t="s">
        <v>27</v>
      </c>
      <c r="C141" s="40" t="s">
        <v>36</v>
      </c>
      <c r="D141" s="41">
        <v>1000</v>
      </c>
      <c r="E141" s="42">
        <v>932.7</v>
      </c>
      <c r="F141" s="42">
        <v>252.708</v>
      </c>
      <c r="G141" s="42">
        <v>283.8</v>
      </c>
      <c r="H141" s="42">
        <v>155.71101999999999</v>
      </c>
      <c r="I141" s="43">
        <v>113.17751</v>
      </c>
      <c r="J141" s="44">
        <v>94.33350999999999</v>
      </c>
      <c r="K141" s="44">
        <v>66.637679999999989</v>
      </c>
      <c r="L141" s="45">
        <f t="shared" si="221"/>
        <v>1.1230352818272473</v>
      </c>
      <c r="M141" s="41">
        <v>0</v>
      </c>
      <c r="N141" s="41">
        <v>0</v>
      </c>
      <c r="O141" s="41">
        <v>64.145679999999984</v>
      </c>
      <c r="P141" s="41">
        <f t="shared" si="219"/>
        <v>679.99200000000008</v>
      </c>
      <c r="Q141" s="41">
        <v>0</v>
      </c>
      <c r="R141" s="41">
        <v>18.844000000000008</v>
      </c>
      <c r="S141" s="41">
        <f t="shared" si="228"/>
        <v>128.08898000000002</v>
      </c>
      <c r="T141" s="43">
        <f t="shared" si="222"/>
        <v>-31.092000000000013</v>
      </c>
      <c r="U141" s="45">
        <f t="shared" si="223"/>
        <v>0.30427790286265682</v>
      </c>
      <c r="V141" s="133">
        <f t="shared" si="178"/>
        <v>648.90000000000009</v>
      </c>
      <c r="W141" s="41">
        <v>244.57382000000001</v>
      </c>
      <c r="X141" s="115">
        <v>244.57382000000001</v>
      </c>
      <c r="Y141" s="115">
        <v>554.79999999999995</v>
      </c>
      <c r="Z141" s="41">
        <v>300</v>
      </c>
      <c r="AA141" s="41"/>
      <c r="AB141" s="96"/>
      <c r="AC141" s="41">
        <f t="shared" si="224"/>
        <v>838.59999999999991</v>
      </c>
      <c r="AD141" s="41">
        <f t="shared" si="225"/>
        <v>94.100000000000136</v>
      </c>
      <c r="AE141" s="115">
        <v>1.5</v>
      </c>
      <c r="AF141" s="115">
        <f t="shared" si="226"/>
        <v>931.2</v>
      </c>
      <c r="AG141" s="115">
        <v>931.2</v>
      </c>
      <c r="AH141" s="115">
        <f t="shared" si="227"/>
        <v>92.600000000000136</v>
      </c>
      <c r="AI141" s="42"/>
    </row>
    <row r="142" spans="1:35" s="14" customFormat="1" ht="15" customHeight="1">
      <c r="A142" s="14" t="str">
        <f t="shared" si="220"/>
        <v>b</v>
      </c>
      <c r="B142" s="21" t="s">
        <v>27</v>
      </c>
      <c r="C142" s="40" t="s">
        <v>37</v>
      </c>
      <c r="D142" s="41">
        <v>0</v>
      </c>
      <c r="E142" s="42">
        <v>0</v>
      </c>
      <c r="F142" s="42">
        <v>0</v>
      </c>
      <c r="G142" s="42">
        <v>0</v>
      </c>
      <c r="H142" s="42">
        <v>0</v>
      </c>
      <c r="I142" s="43">
        <v>0</v>
      </c>
      <c r="J142" s="44">
        <v>0</v>
      </c>
      <c r="K142" s="44">
        <v>0</v>
      </c>
      <c r="L142" s="45" t="str">
        <f t="shared" si="221"/>
        <v/>
      </c>
      <c r="M142" s="41">
        <v>0</v>
      </c>
      <c r="N142" s="41">
        <v>0</v>
      </c>
      <c r="O142" s="41">
        <v>0</v>
      </c>
      <c r="P142" s="41">
        <f t="shared" si="219"/>
        <v>0</v>
      </c>
      <c r="Q142" s="41">
        <v>0</v>
      </c>
      <c r="R142" s="41">
        <v>0</v>
      </c>
      <c r="S142" s="41">
        <f t="shared" si="228"/>
        <v>0</v>
      </c>
      <c r="T142" s="43">
        <f t="shared" si="222"/>
        <v>0</v>
      </c>
      <c r="U142" s="45" t="str">
        <f t="shared" si="223"/>
        <v/>
      </c>
      <c r="V142" s="133">
        <f t="shared" si="178"/>
        <v>0</v>
      </c>
      <c r="W142" s="41">
        <v>0</v>
      </c>
      <c r="X142" s="115">
        <v>0</v>
      </c>
      <c r="Y142" s="115">
        <v>0</v>
      </c>
      <c r="Z142" s="41">
        <v>0</v>
      </c>
      <c r="AA142" s="41"/>
      <c r="AB142" s="96"/>
      <c r="AC142" s="41">
        <f t="shared" si="224"/>
        <v>0</v>
      </c>
      <c r="AD142" s="41">
        <f t="shared" si="225"/>
        <v>0</v>
      </c>
      <c r="AE142" s="115">
        <v>0</v>
      </c>
      <c r="AF142" s="115">
        <f t="shared" si="226"/>
        <v>0</v>
      </c>
      <c r="AG142" s="115">
        <v>0</v>
      </c>
      <c r="AH142" s="115">
        <f t="shared" si="227"/>
        <v>0</v>
      </c>
      <c r="AI142" s="42"/>
    </row>
    <row r="143" spans="1:35" s="14" customFormat="1" ht="15.75" customHeight="1" thickBot="1">
      <c r="A143" s="14" t="str">
        <f t="shared" si="220"/>
        <v>b</v>
      </c>
      <c r="B143" s="46" t="s">
        <v>27</v>
      </c>
      <c r="C143" s="58" t="s">
        <v>38</v>
      </c>
      <c r="D143" s="59">
        <v>0</v>
      </c>
      <c r="E143" s="60">
        <v>0</v>
      </c>
      <c r="F143" s="60">
        <v>0</v>
      </c>
      <c r="G143" s="60">
        <v>0</v>
      </c>
      <c r="H143" s="60">
        <v>0</v>
      </c>
      <c r="I143" s="61">
        <v>0</v>
      </c>
      <c r="J143" s="62">
        <v>0</v>
      </c>
      <c r="K143" s="62">
        <v>0</v>
      </c>
      <c r="L143" s="63" t="str">
        <f t="shared" si="221"/>
        <v/>
      </c>
      <c r="M143" s="59">
        <v>0</v>
      </c>
      <c r="N143" s="59">
        <v>0</v>
      </c>
      <c r="O143" s="59">
        <v>0</v>
      </c>
      <c r="P143" s="59">
        <f t="shared" si="219"/>
        <v>0</v>
      </c>
      <c r="Q143" s="59">
        <v>0</v>
      </c>
      <c r="R143" s="59">
        <v>0</v>
      </c>
      <c r="S143" s="59">
        <f t="shared" si="228"/>
        <v>0</v>
      </c>
      <c r="T143" s="61">
        <f t="shared" si="222"/>
        <v>0</v>
      </c>
      <c r="U143" s="63" t="str">
        <f t="shared" si="223"/>
        <v/>
      </c>
      <c r="V143" s="136">
        <f t="shared" si="178"/>
        <v>0</v>
      </c>
      <c r="W143" s="59">
        <v>0</v>
      </c>
      <c r="X143" s="116">
        <v>0</v>
      </c>
      <c r="Y143" s="116">
        <v>0</v>
      </c>
      <c r="Z143" s="59">
        <v>0</v>
      </c>
      <c r="AA143" s="59"/>
      <c r="AB143" s="106"/>
      <c r="AC143" s="59">
        <f t="shared" si="224"/>
        <v>0</v>
      </c>
      <c r="AD143" s="59">
        <f t="shared" si="225"/>
        <v>0</v>
      </c>
      <c r="AE143" s="116">
        <v>0</v>
      </c>
      <c r="AF143" s="116">
        <f t="shared" si="226"/>
        <v>0</v>
      </c>
      <c r="AG143" s="116">
        <v>0</v>
      </c>
      <c r="AH143" s="116">
        <f t="shared" si="227"/>
        <v>0</v>
      </c>
      <c r="AI143" s="60"/>
    </row>
    <row r="144" spans="1:35" s="14" customFormat="1" ht="46.5" customHeight="1" thickTop="1" thickBot="1">
      <c r="A144" s="14" t="str">
        <f t="shared" si="220"/>
        <v>a</v>
      </c>
      <c r="B144" s="15" t="s">
        <v>75</v>
      </c>
      <c r="C144" s="66" t="s">
        <v>76</v>
      </c>
      <c r="D144" s="67">
        <f t="shared" ref="D144:K144" si="229">D145+D157+D158+D159</f>
        <v>1687</v>
      </c>
      <c r="E144" s="68">
        <f t="shared" si="229"/>
        <v>215.184</v>
      </c>
      <c r="F144" s="68">
        <f t="shared" si="229"/>
        <v>201.59399999999999</v>
      </c>
      <c r="G144" s="68">
        <f t="shared" si="229"/>
        <v>208.70668999999998</v>
      </c>
      <c r="H144" s="68">
        <f t="shared" si="229"/>
        <v>188.60466999999997</v>
      </c>
      <c r="I144" s="69">
        <f t="shared" si="229"/>
        <v>183.82628</v>
      </c>
      <c r="J144" s="70">
        <f t="shared" si="229"/>
        <v>180.49033</v>
      </c>
      <c r="K144" s="70">
        <f t="shared" si="229"/>
        <v>174.37583000000001</v>
      </c>
      <c r="L144" s="71">
        <f t="shared" si="221"/>
        <v>1.0352822504638035</v>
      </c>
      <c r="M144" s="67">
        <f>M145+M157+M158+M159</f>
        <v>0</v>
      </c>
      <c r="N144" s="67">
        <f>N145+N157+N158+N159</f>
        <v>10.177649999999996</v>
      </c>
      <c r="O144" s="67">
        <f>O145+O157+O158+O159</f>
        <v>6.9054399999999987</v>
      </c>
      <c r="P144" s="67">
        <f>P145+P157+P158+P159</f>
        <v>6.1145000000000032</v>
      </c>
      <c r="Q144" s="67">
        <v>0</v>
      </c>
      <c r="R144" s="67">
        <v>3.3359499999999969</v>
      </c>
      <c r="S144" s="67">
        <f t="shared" si="228"/>
        <v>20.10202000000001</v>
      </c>
      <c r="T144" s="69">
        <f t="shared" si="222"/>
        <v>-7.1126899999999864</v>
      </c>
      <c r="U144" s="71">
        <f t="shared" si="223"/>
        <v>0.96989873782437352</v>
      </c>
      <c r="V144" s="137">
        <f t="shared" si="178"/>
        <v>6.477310000000017</v>
      </c>
      <c r="W144" s="67">
        <f t="shared" ref="W144:Y144" si="230">W145+W157+W158+W159</f>
        <v>203.43541999999999</v>
      </c>
      <c r="X144" s="117">
        <f t="shared" si="230"/>
        <v>203.43541999999999</v>
      </c>
      <c r="Y144" s="117">
        <f t="shared" si="230"/>
        <v>0</v>
      </c>
      <c r="Z144" s="67">
        <f>Z145+Z157+Z158+Z159</f>
        <v>13.59</v>
      </c>
      <c r="AA144" s="67"/>
      <c r="AB144" s="113"/>
      <c r="AC144" s="67">
        <f t="shared" si="224"/>
        <v>208.70668999999998</v>
      </c>
      <c r="AD144" s="67">
        <f t="shared" si="225"/>
        <v>6.477310000000017</v>
      </c>
      <c r="AE144" s="117">
        <f t="shared" ref="AE144" si="231">AE145+AE157+AE158+AE159</f>
        <v>0</v>
      </c>
      <c r="AF144" s="117">
        <f t="shared" si="226"/>
        <v>215.184</v>
      </c>
      <c r="AG144" s="117">
        <f t="shared" ref="AG144" si="232">AG145+AG157+AG158+AG159</f>
        <v>215.184</v>
      </c>
      <c r="AH144" s="117">
        <f t="shared" si="227"/>
        <v>6.477310000000017</v>
      </c>
      <c r="AI144" s="68"/>
    </row>
    <row r="145" spans="1:35" s="14" customFormat="1" ht="15.75" customHeight="1" thickTop="1">
      <c r="A145" s="14" t="str">
        <f t="shared" si="220"/>
        <v>a</v>
      </c>
      <c r="B145" s="21" t="s">
        <v>27</v>
      </c>
      <c r="C145" s="40" t="s">
        <v>28</v>
      </c>
      <c r="D145" s="41">
        <f>SUM(D146:D156)</f>
        <v>1687</v>
      </c>
      <c r="E145" s="42">
        <f t="shared" ref="E145:G145" si="233">E146+E150+E152+E153+E154+E155+E156</f>
        <v>215.184</v>
      </c>
      <c r="F145" s="42">
        <f t="shared" si="233"/>
        <v>201.59399999999999</v>
      </c>
      <c r="G145" s="42">
        <f t="shared" si="233"/>
        <v>208.70668999999998</v>
      </c>
      <c r="H145" s="42">
        <f t="shared" ref="H145:K145" si="234">H146+H150+H152+H153+H154+H155+H156</f>
        <v>188.60466999999997</v>
      </c>
      <c r="I145" s="43">
        <f t="shared" si="234"/>
        <v>183.82628</v>
      </c>
      <c r="J145" s="44">
        <f t="shared" si="234"/>
        <v>180.49033</v>
      </c>
      <c r="K145" s="44">
        <f t="shared" si="234"/>
        <v>174.37583000000001</v>
      </c>
      <c r="L145" s="45">
        <f t="shared" si="221"/>
        <v>1.0352822504638035</v>
      </c>
      <c r="M145" s="41">
        <f>M146+M150+M152+M153+M154+M155+M156</f>
        <v>0</v>
      </c>
      <c r="N145" s="41">
        <f>N146+N150+N152+N153+N154+N155+N156</f>
        <v>10.177649999999996</v>
      </c>
      <c r="O145" s="41">
        <f>O146+O150+O152+O153+O154+O155+O156</f>
        <v>6.9054399999999987</v>
      </c>
      <c r="P145" s="41">
        <f>P146+P150+P152+P153+P154+P155+P156</f>
        <v>6.1145000000000032</v>
      </c>
      <c r="Q145" s="41">
        <v>0</v>
      </c>
      <c r="R145" s="41">
        <v>3.3359499999999969</v>
      </c>
      <c r="S145" s="41">
        <f t="shared" si="228"/>
        <v>20.10202000000001</v>
      </c>
      <c r="T145" s="43">
        <f t="shared" si="222"/>
        <v>-7.1126899999999864</v>
      </c>
      <c r="U145" s="45">
        <f t="shared" si="223"/>
        <v>0.96989873782437352</v>
      </c>
      <c r="V145" s="133">
        <f t="shared" si="178"/>
        <v>6.477310000000017</v>
      </c>
      <c r="W145" s="41">
        <f t="shared" ref="W145:Y145" si="235">W146+W150+W152+W153+W154+W155+W156</f>
        <v>203.43541999999999</v>
      </c>
      <c r="X145" s="110">
        <f t="shared" si="235"/>
        <v>203.43541999999999</v>
      </c>
      <c r="Y145" s="110">
        <f t="shared" si="235"/>
        <v>0</v>
      </c>
      <c r="Z145" s="41">
        <f>Z146+Z150+Z152+Z153+Z154+Z155+Z156</f>
        <v>13.59</v>
      </c>
      <c r="AA145" s="41"/>
      <c r="AB145" s="96"/>
      <c r="AC145" s="41">
        <f t="shared" si="224"/>
        <v>208.70668999999998</v>
      </c>
      <c r="AD145" s="41">
        <f t="shared" si="225"/>
        <v>6.477310000000017</v>
      </c>
      <c r="AE145" s="110">
        <f t="shared" ref="AE145" si="236">AE146+AE150+AE152+AE153+AE154+AE155+AE156</f>
        <v>0</v>
      </c>
      <c r="AF145" s="110">
        <f t="shared" si="226"/>
        <v>215.184</v>
      </c>
      <c r="AG145" s="110">
        <f t="shared" ref="AG145" si="237">AG146+AG150+AG152+AG153+AG154+AG155+AG156</f>
        <v>215.184</v>
      </c>
      <c r="AH145" s="110">
        <f t="shared" si="227"/>
        <v>6.477310000000017</v>
      </c>
      <c r="AI145" s="42"/>
    </row>
    <row r="146" spans="1:35" s="14" customFormat="1" ht="18" customHeight="1">
      <c r="A146" s="14" t="str">
        <f t="shared" si="220"/>
        <v>a</v>
      </c>
      <c r="B146" s="28" t="s">
        <v>27</v>
      </c>
      <c r="C146" s="29" t="s">
        <v>29</v>
      </c>
      <c r="D146" s="35">
        <v>1596</v>
      </c>
      <c r="E146" s="36">
        <v>125.17400000000001</v>
      </c>
      <c r="F146" s="36">
        <v>125.17400000000001</v>
      </c>
      <c r="G146" s="36">
        <f>SUM(G147:G149)</f>
        <v>125.17314999999999</v>
      </c>
      <c r="H146" s="36">
        <f>SUM(H147:H149)</f>
        <v>125.17314999999999</v>
      </c>
      <c r="I146" s="37">
        <f>SUM(I147:I149)</f>
        <v>125.17314999999999</v>
      </c>
      <c r="J146" s="38">
        <f>SUM(J147:J149)</f>
        <v>125.17314999999999</v>
      </c>
      <c r="K146" s="38">
        <f>SUM(K147:K149)</f>
        <v>125.17314999999999</v>
      </c>
      <c r="L146" s="39">
        <f t="shared" si="221"/>
        <v>0.99999320945244208</v>
      </c>
      <c r="M146" s="35">
        <v>0</v>
      </c>
      <c r="N146" s="35">
        <v>0</v>
      </c>
      <c r="O146" s="35">
        <f>SUM(O147:O149)</f>
        <v>0</v>
      </c>
      <c r="P146" s="35">
        <v>0</v>
      </c>
      <c r="Q146" s="35">
        <v>0</v>
      </c>
      <c r="R146" s="35">
        <v>0</v>
      </c>
      <c r="S146" s="35">
        <f t="shared" si="228"/>
        <v>0</v>
      </c>
      <c r="T146" s="37">
        <f t="shared" si="222"/>
        <v>8.5000000001400622E-4</v>
      </c>
      <c r="U146" s="39">
        <f t="shared" si="223"/>
        <v>0.99999320945244208</v>
      </c>
      <c r="V146" s="132">
        <f t="shared" si="178"/>
        <v>8.5000000001400622E-4</v>
      </c>
      <c r="W146" s="35">
        <f t="shared" ref="W146:X146" si="238">SUM(W147:W149)</f>
        <v>125.17314999999999</v>
      </c>
      <c r="X146" s="118">
        <f t="shared" si="238"/>
        <v>125.17314999999999</v>
      </c>
      <c r="Y146" s="118">
        <v>0</v>
      </c>
      <c r="Z146" s="35">
        <v>0</v>
      </c>
      <c r="AA146" s="35"/>
      <c r="AB146" s="94"/>
      <c r="AC146" s="35">
        <f t="shared" si="224"/>
        <v>125.17314999999999</v>
      </c>
      <c r="AD146" s="35">
        <f t="shared" si="225"/>
        <v>8.5000000001400622E-4</v>
      </c>
      <c r="AE146" s="118">
        <v>0</v>
      </c>
      <c r="AF146" s="118">
        <f t="shared" si="226"/>
        <v>125.17400000000001</v>
      </c>
      <c r="AG146" s="118">
        <v>125.17400000000001</v>
      </c>
      <c r="AH146" s="118">
        <f t="shared" si="227"/>
        <v>8.5000000001400622E-4</v>
      </c>
      <c r="AI146" s="36"/>
    </row>
    <row r="147" spans="1:35" s="14" customFormat="1" ht="18" customHeight="1">
      <c r="A147" s="14" t="str">
        <f t="shared" si="220"/>
        <v>b</v>
      </c>
      <c r="B147" s="28"/>
      <c r="C147" s="55" t="s">
        <v>51</v>
      </c>
      <c r="D147" s="35"/>
      <c r="E147" s="36"/>
      <c r="F147" s="36"/>
      <c r="G147" s="36">
        <v>125.17314999999999</v>
      </c>
      <c r="H147" s="36">
        <v>125.17314999999999</v>
      </c>
      <c r="I147" s="37">
        <v>125.17314999999999</v>
      </c>
      <c r="J147" s="38">
        <v>125.17314999999999</v>
      </c>
      <c r="K147" s="38">
        <v>125.17314999999999</v>
      </c>
      <c r="L147" s="39" t="str">
        <f t="shared" si="221"/>
        <v/>
      </c>
      <c r="M147" s="35"/>
      <c r="N147" s="35"/>
      <c r="O147" s="35">
        <v>0</v>
      </c>
      <c r="P147" s="35">
        <v>0</v>
      </c>
      <c r="Q147" s="35">
        <v>0</v>
      </c>
      <c r="R147" s="35">
        <v>0</v>
      </c>
      <c r="S147" s="35">
        <f t="shared" si="228"/>
        <v>0</v>
      </c>
      <c r="T147" s="37" t="str">
        <f t="shared" si="222"/>
        <v/>
      </c>
      <c r="U147" s="39" t="str">
        <f t="shared" si="223"/>
        <v/>
      </c>
      <c r="V147" s="132">
        <f t="shared" si="178"/>
        <v>-125.17314999999999</v>
      </c>
      <c r="W147" s="35">
        <v>125.17314999999999</v>
      </c>
      <c r="X147" s="118">
        <v>125.17314999999999</v>
      </c>
      <c r="Y147" s="118">
        <v>0</v>
      </c>
      <c r="Z147" s="35"/>
      <c r="AA147" s="35"/>
      <c r="AB147" s="94"/>
      <c r="AC147" s="35">
        <f t="shared" si="224"/>
        <v>125.17314999999999</v>
      </c>
      <c r="AD147" s="35">
        <f t="shared" si="225"/>
        <v>-125.17314999999999</v>
      </c>
      <c r="AE147" s="118">
        <v>0</v>
      </c>
      <c r="AF147" s="118">
        <f t="shared" si="226"/>
        <v>0</v>
      </c>
      <c r="AG147" s="118">
        <v>0</v>
      </c>
      <c r="AH147" s="118">
        <f t="shared" si="227"/>
        <v>-125.17314999999999</v>
      </c>
      <c r="AI147" s="36"/>
    </row>
    <row r="148" spans="1:35" s="14" customFormat="1" ht="18" customHeight="1">
      <c r="A148" s="14" t="str">
        <f t="shared" si="220"/>
        <v>b</v>
      </c>
      <c r="B148" s="28"/>
      <c r="C148" s="55" t="s">
        <v>52</v>
      </c>
      <c r="D148" s="35"/>
      <c r="E148" s="36"/>
      <c r="F148" s="36"/>
      <c r="G148" s="36"/>
      <c r="H148" s="36"/>
      <c r="I148" s="37">
        <v>0</v>
      </c>
      <c r="J148" s="38">
        <v>0</v>
      </c>
      <c r="K148" s="38">
        <v>0</v>
      </c>
      <c r="L148" s="39" t="str">
        <f t="shared" si="221"/>
        <v/>
      </c>
      <c r="M148" s="35"/>
      <c r="N148" s="35"/>
      <c r="O148" s="35">
        <v>0</v>
      </c>
      <c r="P148" s="35">
        <v>0</v>
      </c>
      <c r="Q148" s="35">
        <v>0</v>
      </c>
      <c r="R148" s="35">
        <v>0</v>
      </c>
      <c r="S148" s="35">
        <f t="shared" si="228"/>
        <v>0</v>
      </c>
      <c r="T148" s="37" t="str">
        <f t="shared" si="222"/>
        <v/>
      </c>
      <c r="U148" s="39" t="str">
        <f t="shared" si="223"/>
        <v/>
      </c>
      <c r="V148" s="132">
        <f t="shared" si="178"/>
        <v>0</v>
      </c>
      <c r="W148" s="35"/>
      <c r="X148" s="118"/>
      <c r="Y148" s="118">
        <v>0</v>
      </c>
      <c r="Z148" s="35"/>
      <c r="AA148" s="35"/>
      <c r="AB148" s="94"/>
      <c r="AC148" s="35">
        <f t="shared" si="224"/>
        <v>0</v>
      </c>
      <c r="AD148" s="35">
        <f t="shared" si="225"/>
        <v>0</v>
      </c>
      <c r="AE148" s="118">
        <v>0</v>
      </c>
      <c r="AF148" s="118">
        <f t="shared" si="226"/>
        <v>0</v>
      </c>
      <c r="AG148" s="118">
        <v>0</v>
      </c>
      <c r="AH148" s="118">
        <f t="shared" si="227"/>
        <v>0</v>
      </c>
      <c r="AI148" s="36"/>
    </row>
    <row r="149" spans="1:35" s="14" customFormat="1" ht="18" customHeight="1">
      <c r="A149" s="14" t="str">
        <f t="shared" si="220"/>
        <v>b</v>
      </c>
      <c r="B149" s="28"/>
      <c r="C149" s="55" t="s">
        <v>53</v>
      </c>
      <c r="D149" s="35"/>
      <c r="E149" s="36"/>
      <c r="F149" s="36"/>
      <c r="G149" s="36"/>
      <c r="H149" s="36"/>
      <c r="I149" s="37">
        <v>0</v>
      </c>
      <c r="J149" s="38">
        <v>0</v>
      </c>
      <c r="K149" s="38">
        <v>0</v>
      </c>
      <c r="L149" s="39" t="str">
        <f t="shared" si="221"/>
        <v/>
      </c>
      <c r="M149" s="35"/>
      <c r="N149" s="35"/>
      <c r="O149" s="35">
        <v>0</v>
      </c>
      <c r="P149" s="35">
        <v>0</v>
      </c>
      <c r="Q149" s="35">
        <v>0</v>
      </c>
      <c r="R149" s="35">
        <v>0</v>
      </c>
      <c r="S149" s="35">
        <f t="shared" si="228"/>
        <v>0</v>
      </c>
      <c r="T149" s="37" t="str">
        <f t="shared" si="222"/>
        <v/>
      </c>
      <c r="U149" s="39" t="str">
        <f t="shared" si="223"/>
        <v/>
      </c>
      <c r="V149" s="132">
        <f t="shared" si="178"/>
        <v>0</v>
      </c>
      <c r="W149" s="35"/>
      <c r="X149" s="118"/>
      <c r="Y149" s="118">
        <v>0</v>
      </c>
      <c r="Z149" s="35"/>
      <c r="AA149" s="35"/>
      <c r="AB149" s="94"/>
      <c r="AC149" s="35">
        <f t="shared" si="224"/>
        <v>0</v>
      </c>
      <c r="AD149" s="35">
        <f t="shared" si="225"/>
        <v>0</v>
      </c>
      <c r="AE149" s="118">
        <v>0</v>
      </c>
      <c r="AF149" s="118">
        <f t="shared" si="226"/>
        <v>0</v>
      </c>
      <c r="AG149" s="118">
        <v>0</v>
      </c>
      <c r="AH149" s="118">
        <f t="shared" si="227"/>
        <v>0</v>
      </c>
      <c r="AI149" s="36"/>
    </row>
    <row r="150" spans="1:35" s="14" customFormat="1" ht="18" customHeight="1">
      <c r="A150" s="14" t="str">
        <f t="shared" si="220"/>
        <v>a</v>
      </c>
      <c r="B150" s="28"/>
      <c r="C150" s="29" t="s">
        <v>30</v>
      </c>
      <c r="D150" s="35">
        <v>86</v>
      </c>
      <c r="E150" s="36">
        <v>83.75</v>
      </c>
      <c r="F150" s="36">
        <v>71</v>
      </c>
      <c r="G150" s="36">
        <v>78</v>
      </c>
      <c r="H150" s="36">
        <v>58.717709999999997</v>
      </c>
      <c r="I150" s="37">
        <v>54.184019999999997</v>
      </c>
      <c r="J150" s="38">
        <v>51.368110000000001</v>
      </c>
      <c r="K150" s="38">
        <v>45.829149999999998</v>
      </c>
      <c r="L150" s="39">
        <f t="shared" si="221"/>
        <v>1.0985915492957747</v>
      </c>
      <c r="M150" s="35">
        <v>0</v>
      </c>
      <c r="N150" s="35">
        <v>9.3338399999999968</v>
      </c>
      <c r="O150" s="35">
        <v>6.5636599999999987</v>
      </c>
      <c r="P150" s="35">
        <v>5.538960000000003</v>
      </c>
      <c r="Q150" s="35">
        <v>0</v>
      </c>
      <c r="R150" s="35">
        <v>2.8159099999999953</v>
      </c>
      <c r="S150" s="35">
        <f t="shared" si="228"/>
        <v>19.282290000000003</v>
      </c>
      <c r="T150" s="37">
        <f t="shared" si="222"/>
        <v>-7</v>
      </c>
      <c r="U150" s="39">
        <f t="shared" si="223"/>
        <v>0.93134328358208951</v>
      </c>
      <c r="V150" s="132">
        <f t="shared" si="178"/>
        <v>5.75</v>
      </c>
      <c r="W150" s="35">
        <v>72.902330000000006</v>
      </c>
      <c r="X150" s="118">
        <v>72.902330000000006</v>
      </c>
      <c r="Y150" s="118">
        <v>0</v>
      </c>
      <c r="Z150" s="35">
        <v>12.75</v>
      </c>
      <c r="AA150" s="35"/>
      <c r="AB150" s="94"/>
      <c r="AC150" s="35">
        <f t="shared" si="224"/>
        <v>78</v>
      </c>
      <c r="AD150" s="35">
        <f t="shared" si="225"/>
        <v>5.75</v>
      </c>
      <c r="AE150" s="118">
        <v>0</v>
      </c>
      <c r="AF150" s="118">
        <f t="shared" si="226"/>
        <v>83.75</v>
      </c>
      <c r="AG150" s="118">
        <v>83.75</v>
      </c>
      <c r="AH150" s="118">
        <f t="shared" si="227"/>
        <v>5.75</v>
      </c>
      <c r="AI150" s="36"/>
    </row>
    <row r="151" spans="1:35" s="14" customFormat="1" ht="36" customHeight="1">
      <c r="A151" s="14" t="str">
        <f t="shared" si="220"/>
        <v>b</v>
      </c>
      <c r="B151" s="28"/>
      <c r="C151" s="55" t="s">
        <v>55</v>
      </c>
      <c r="D151" s="35"/>
      <c r="E151" s="36"/>
      <c r="F151" s="36"/>
      <c r="G151" s="36">
        <v>0.75</v>
      </c>
      <c r="H151" s="36"/>
      <c r="I151" s="37">
        <v>0.75</v>
      </c>
      <c r="J151" s="38">
        <v>0.75</v>
      </c>
      <c r="K151" s="38">
        <v>0.75</v>
      </c>
      <c r="L151" s="39" t="str">
        <f t="shared" si="221"/>
        <v/>
      </c>
      <c r="M151" s="35"/>
      <c r="N151" s="35"/>
      <c r="O151" s="35">
        <v>0</v>
      </c>
      <c r="P151" s="35">
        <v>0</v>
      </c>
      <c r="Q151" s="35">
        <v>0</v>
      </c>
      <c r="R151" s="35">
        <v>0</v>
      </c>
      <c r="S151" s="35">
        <f t="shared" si="228"/>
        <v>0.75</v>
      </c>
      <c r="T151" s="37" t="str">
        <f t="shared" si="222"/>
        <v/>
      </c>
      <c r="U151" s="39" t="str">
        <f t="shared" si="223"/>
        <v/>
      </c>
      <c r="V151" s="132">
        <f t="shared" si="178"/>
        <v>-0.75</v>
      </c>
      <c r="W151" s="35">
        <v>0.75</v>
      </c>
      <c r="X151" s="118">
        <v>0.75</v>
      </c>
      <c r="Y151" s="118">
        <v>0</v>
      </c>
      <c r="Z151" s="35"/>
      <c r="AA151" s="35"/>
      <c r="AB151" s="94"/>
      <c r="AC151" s="35">
        <f t="shared" si="224"/>
        <v>0.75</v>
      </c>
      <c r="AD151" s="35">
        <f t="shared" si="225"/>
        <v>-0.75</v>
      </c>
      <c r="AE151" s="118">
        <v>0</v>
      </c>
      <c r="AF151" s="118">
        <f t="shared" si="226"/>
        <v>0</v>
      </c>
      <c r="AG151" s="118">
        <v>0</v>
      </c>
      <c r="AH151" s="118">
        <f t="shared" si="227"/>
        <v>-0.75</v>
      </c>
      <c r="AI151" s="36"/>
    </row>
    <row r="152" spans="1:35" s="14" customFormat="1" ht="18" customHeight="1">
      <c r="A152" s="14" t="str">
        <f t="shared" si="220"/>
        <v>b</v>
      </c>
      <c r="B152" s="28" t="s">
        <v>27</v>
      </c>
      <c r="C152" s="29" t="s">
        <v>31</v>
      </c>
      <c r="D152" s="35">
        <v>0</v>
      </c>
      <c r="E152" s="36">
        <v>0</v>
      </c>
      <c r="F152" s="36">
        <v>0</v>
      </c>
      <c r="G152" s="36">
        <v>0</v>
      </c>
      <c r="H152" s="36">
        <v>0</v>
      </c>
      <c r="I152" s="37">
        <v>0</v>
      </c>
      <c r="J152" s="38">
        <v>0</v>
      </c>
      <c r="K152" s="38">
        <v>0</v>
      </c>
      <c r="L152" s="39" t="str">
        <f t="shared" si="221"/>
        <v/>
      </c>
      <c r="M152" s="35">
        <v>0</v>
      </c>
      <c r="N152" s="35">
        <v>0</v>
      </c>
      <c r="O152" s="35">
        <v>0</v>
      </c>
      <c r="P152" s="35">
        <v>0</v>
      </c>
      <c r="Q152" s="35">
        <v>0</v>
      </c>
      <c r="R152" s="35">
        <v>0</v>
      </c>
      <c r="S152" s="35">
        <f t="shared" si="228"/>
        <v>0</v>
      </c>
      <c r="T152" s="37">
        <f t="shared" si="222"/>
        <v>0</v>
      </c>
      <c r="U152" s="39" t="str">
        <f t="shared" si="223"/>
        <v/>
      </c>
      <c r="V152" s="132">
        <f t="shared" si="178"/>
        <v>0</v>
      </c>
      <c r="W152" s="35">
        <v>0</v>
      </c>
      <c r="X152" s="118">
        <v>0</v>
      </c>
      <c r="Y152" s="118">
        <v>0</v>
      </c>
      <c r="Z152" s="35">
        <v>0</v>
      </c>
      <c r="AA152" s="35"/>
      <c r="AB152" s="94"/>
      <c r="AC152" s="35">
        <f t="shared" si="224"/>
        <v>0</v>
      </c>
      <c r="AD152" s="35">
        <f t="shared" si="225"/>
        <v>0</v>
      </c>
      <c r="AE152" s="118">
        <v>0</v>
      </c>
      <c r="AF152" s="118">
        <f t="shared" si="226"/>
        <v>0</v>
      </c>
      <c r="AG152" s="118">
        <v>0</v>
      </c>
      <c r="AH152" s="118">
        <f t="shared" si="227"/>
        <v>0</v>
      </c>
      <c r="AI152" s="36"/>
    </row>
    <row r="153" spans="1:35" s="14" customFormat="1" ht="18" customHeight="1">
      <c r="A153" s="14" t="str">
        <f t="shared" si="220"/>
        <v>b</v>
      </c>
      <c r="B153" s="28" t="s">
        <v>27</v>
      </c>
      <c r="C153" s="29" t="s">
        <v>32</v>
      </c>
      <c r="D153" s="35">
        <v>0</v>
      </c>
      <c r="E153" s="36">
        <v>0</v>
      </c>
      <c r="F153" s="36">
        <v>0</v>
      </c>
      <c r="G153" s="36">
        <v>0</v>
      </c>
      <c r="H153" s="36">
        <v>0</v>
      </c>
      <c r="I153" s="37">
        <v>0</v>
      </c>
      <c r="J153" s="38">
        <v>0</v>
      </c>
      <c r="K153" s="38">
        <v>0</v>
      </c>
      <c r="L153" s="39" t="str">
        <f t="shared" si="221"/>
        <v/>
      </c>
      <c r="M153" s="35">
        <v>0</v>
      </c>
      <c r="N153" s="35">
        <v>0</v>
      </c>
      <c r="O153" s="35">
        <v>0</v>
      </c>
      <c r="P153" s="35">
        <v>0</v>
      </c>
      <c r="Q153" s="35">
        <v>0</v>
      </c>
      <c r="R153" s="35">
        <v>0</v>
      </c>
      <c r="S153" s="35">
        <f t="shared" si="228"/>
        <v>0</v>
      </c>
      <c r="T153" s="37">
        <f t="shared" si="222"/>
        <v>0</v>
      </c>
      <c r="U153" s="39" t="str">
        <f t="shared" si="223"/>
        <v/>
      </c>
      <c r="V153" s="132">
        <f t="shared" si="178"/>
        <v>0</v>
      </c>
      <c r="W153" s="35">
        <v>0</v>
      </c>
      <c r="X153" s="118">
        <v>0</v>
      </c>
      <c r="Y153" s="118">
        <v>0</v>
      </c>
      <c r="Z153" s="35">
        <v>0</v>
      </c>
      <c r="AA153" s="35"/>
      <c r="AB153" s="94"/>
      <c r="AC153" s="35">
        <f t="shared" si="224"/>
        <v>0</v>
      </c>
      <c r="AD153" s="35">
        <f t="shared" si="225"/>
        <v>0</v>
      </c>
      <c r="AE153" s="118">
        <v>0</v>
      </c>
      <c r="AF153" s="118">
        <f t="shared" si="226"/>
        <v>0</v>
      </c>
      <c r="AG153" s="118">
        <v>0</v>
      </c>
      <c r="AH153" s="118">
        <f t="shared" si="227"/>
        <v>0</v>
      </c>
      <c r="AI153" s="36"/>
    </row>
    <row r="154" spans="1:35" s="14" customFormat="1" ht="18" customHeight="1">
      <c r="A154" s="14" t="str">
        <f t="shared" si="220"/>
        <v>b</v>
      </c>
      <c r="B154" s="28" t="s">
        <v>27</v>
      </c>
      <c r="C154" s="29" t="s">
        <v>33</v>
      </c>
      <c r="D154" s="35">
        <v>0</v>
      </c>
      <c r="E154" s="36">
        <v>0</v>
      </c>
      <c r="F154" s="36">
        <v>0</v>
      </c>
      <c r="G154" s="36">
        <v>0</v>
      </c>
      <c r="H154" s="36">
        <v>0</v>
      </c>
      <c r="I154" s="37">
        <v>0</v>
      </c>
      <c r="J154" s="38">
        <v>0</v>
      </c>
      <c r="K154" s="38">
        <v>0</v>
      </c>
      <c r="L154" s="39" t="str">
        <f t="shared" si="221"/>
        <v/>
      </c>
      <c r="M154" s="35">
        <v>0</v>
      </c>
      <c r="N154" s="35">
        <v>0</v>
      </c>
      <c r="O154" s="35">
        <v>0</v>
      </c>
      <c r="P154" s="35">
        <v>0</v>
      </c>
      <c r="Q154" s="35">
        <v>0</v>
      </c>
      <c r="R154" s="35">
        <v>0</v>
      </c>
      <c r="S154" s="35">
        <f t="shared" si="228"/>
        <v>0</v>
      </c>
      <c r="T154" s="37">
        <f t="shared" si="222"/>
        <v>0</v>
      </c>
      <c r="U154" s="39" t="str">
        <f t="shared" si="223"/>
        <v/>
      </c>
      <c r="V154" s="132">
        <f t="shared" si="178"/>
        <v>0</v>
      </c>
      <c r="W154" s="35">
        <v>0</v>
      </c>
      <c r="X154" s="118">
        <v>0</v>
      </c>
      <c r="Y154" s="118">
        <v>0</v>
      </c>
      <c r="Z154" s="35">
        <v>0</v>
      </c>
      <c r="AA154" s="35"/>
      <c r="AB154" s="94"/>
      <c r="AC154" s="35">
        <f t="shared" si="224"/>
        <v>0</v>
      </c>
      <c r="AD154" s="35">
        <f t="shared" si="225"/>
        <v>0</v>
      </c>
      <c r="AE154" s="118">
        <v>0</v>
      </c>
      <c r="AF154" s="118">
        <f t="shared" si="226"/>
        <v>0</v>
      </c>
      <c r="AG154" s="118">
        <v>0</v>
      </c>
      <c r="AH154" s="118">
        <f t="shared" si="227"/>
        <v>0</v>
      </c>
      <c r="AI154" s="36"/>
    </row>
    <row r="155" spans="1:35" s="14" customFormat="1" ht="18" customHeight="1">
      <c r="A155" s="14" t="str">
        <f t="shared" si="220"/>
        <v>a</v>
      </c>
      <c r="B155" s="28" t="s">
        <v>27</v>
      </c>
      <c r="C155" s="29" t="s">
        <v>34</v>
      </c>
      <c r="D155" s="35">
        <v>5</v>
      </c>
      <c r="E155" s="36">
        <v>5</v>
      </c>
      <c r="F155" s="36">
        <v>4.5</v>
      </c>
      <c r="G155" s="36">
        <v>4.3335400000000002</v>
      </c>
      <c r="H155" s="36">
        <v>3.9001000000000001</v>
      </c>
      <c r="I155" s="37">
        <v>3.7827100000000002</v>
      </c>
      <c r="J155" s="38">
        <v>3.3690700000000002</v>
      </c>
      <c r="K155" s="38">
        <v>2.92482</v>
      </c>
      <c r="L155" s="39">
        <f t="shared" si="221"/>
        <v>0.96300888888888891</v>
      </c>
      <c r="M155" s="35">
        <v>0</v>
      </c>
      <c r="N155" s="35">
        <v>0.76240999999999981</v>
      </c>
      <c r="O155" s="35">
        <v>0.23946999999999985</v>
      </c>
      <c r="P155" s="35">
        <v>0.44425000000000026</v>
      </c>
      <c r="Q155" s="35">
        <v>0</v>
      </c>
      <c r="R155" s="35">
        <v>0.41364000000000001</v>
      </c>
      <c r="S155" s="35">
        <f t="shared" si="228"/>
        <v>0.43344000000000005</v>
      </c>
      <c r="T155" s="37">
        <f t="shared" si="222"/>
        <v>0.16645999999999983</v>
      </c>
      <c r="U155" s="39">
        <f t="shared" si="223"/>
        <v>0.86670800000000003</v>
      </c>
      <c r="V155" s="132">
        <f t="shared" si="178"/>
        <v>0.66645999999999983</v>
      </c>
      <c r="W155" s="35">
        <v>4.3335400000000002</v>
      </c>
      <c r="X155" s="118">
        <v>4.3335400000000002</v>
      </c>
      <c r="Y155" s="118">
        <v>0</v>
      </c>
      <c r="Z155" s="35">
        <v>0.5</v>
      </c>
      <c r="AA155" s="35"/>
      <c r="AB155" s="94"/>
      <c r="AC155" s="35">
        <f t="shared" si="224"/>
        <v>4.3335400000000002</v>
      </c>
      <c r="AD155" s="35">
        <f t="shared" si="225"/>
        <v>0.66645999999999983</v>
      </c>
      <c r="AE155" s="118">
        <v>0</v>
      </c>
      <c r="AF155" s="118">
        <f t="shared" si="226"/>
        <v>5</v>
      </c>
      <c r="AG155" s="118">
        <v>5</v>
      </c>
      <c r="AH155" s="118">
        <f t="shared" si="227"/>
        <v>0.66645999999999983</v>
      </c>
      <c r="AI155" s="36"/>
    </row>
    <row r="156" spans="1:35" s="14" customFormat="1" ht="18" customHeight="1">
      <c r="A156" s="14" t="str">
        <f t="shared" si="220"/>
        <v>a</v>
      </c>
      <c r="B156" s="28" t="s">
        <v>27</v>
      </c>
      <c r="C156" s="29" t="s">
        <v>35</v>
      </c>
      <c r="D156" s="35">
        <v>0</v>
      </c>
      <c r="E156" s="36">
        <v>1.26</v>
      </c>
      <c r="F156" s="36">
        <v>0.92</v>
      </c>
      <c r="G156" s="36">
        <v>1.2</v>
      </c>
      <c r="H156" s="36">
        <v>0.81371000000000004</v>
      </c>
      <c r="I156" s="37">
        <v>0.68640000000000001</v>
      </c>
      <c r="J156" s="38">
        <v>0.57999999999999996</v>
      </c>
      <c r="K156" s="38">
        <v>0.44871</v>
      </c>
      <c r="L156" s="39">
        <f t="shared" si="221"/>
        <v>1.3043478260869563</v>
      </c>
      <c r="M156" s="35">
        <v>0</v>
      </c>
      <c r="N156" s="35">
        <v>8.1399999999999972E-2</v>
      </c>
      <c r="O156" s="35">
        <v>0.10231000000000001</v>
      </c>
      <c r="P156" s="35">
        <v>0.13128999999999996</v>
      </c>
      <c r="Q156" s="35">
        <v>0</v>
      </c>
      <c r="R156" s="35">
        <v>0.10640000000000005</v>
      </c>
      <c r="S156" s="35">
        <f t="shared" si="228"/>
        <v>0.38628999999999991</v>
      </c>
      <c r="T156" s="37">
        <f t="shared" si="222"/>
        <v>-0.27999999999999992</v>
      </c>
      <c r="U156" s="39">
        <f t="shared" si="223"/>
        <v>0.95238095238095233</v>
      </c>
      <c r="V156" s="132">
        <f t="shared" si="178"/>
        <v>6.0000000000000053E-2</v>
      </c>
      <c r="W156" s="35">
        <v>1.0264000000000002</v>
      </c>
      <c r="X156" s="118">
        <v>1.0264000000000002</v>
      </c>
      <c r="Y156" s="118">
        <v>0</v>
      </c>
      <c r="Z156" s="35">
        <v>0.34</v>
      </c>
      <c r="AA156" s="35"/>
      <c r="AB156" s="94"/>
      <c r="AC156" s="35">
        <f t="shared" si="224"/>
        <v>1.2</v>
      </c>
      <c r="AD156" s="35">
        <f t="shared" si="225"/>
        <v>6.0000000000000053E-2</v>
      </c>
      <c r="AE156" s="118">
        <v>0</v>
      </c>
      <c r="AF156" s="118">
        <f t="shared" si="226"/>
        <v>1.26</v>
      </c>
      <c r="AG156" s="118">
        <v>1.26</v>
      </c>
      <c r="AH156" s="118">
        <f t="shared" si="227"/>
        <v>6.0000000000000053E-2</v>
      </c>
      <c r="AI156" s="36"/>
    </row>
    <row r="157" spans="1:35" s="14" customFormat="1" ht="30" customHeight="1">
      <c r="A157" s="14" t="str">
        <f t="shared" si="220"/>
        <v>b</v>
      </c>
      <c r="B157" s="21" t="s">
        <v>27</v>
      </c>
      <c r="C157" s="40" t="s">
        <v>36</v>
      </c>
      <c r="D157" s="41">
        <v>0</v>
      </c>
      <c r="E157" s="42">
        <v>0</v>
      </c>
      <c r="F157" s="42">
        <v>0</v>
      </c>
      <c r="G157" s="42">
        <v>0</v>
      </c>
      <c r="H157" s="42">
        <v>0</v>
      </c>
      <c r="I157" s="43">
        <v>0</v>
      </c>
      <c r="J157" s="44">
        <v>0</v>
      </c>
      <c r="K157" s="44">
        <v>0</v>
      </c>
      <c r="L157" s="45" t="str">
        <f t="shared" si="221"/>
        <v/>
      </c>
      <c r="M157" s="41">
        <v>0</v>
      </c>
      <c r="N157" s="41">
        <v>0</v>
      </c>
      <c r="O157" s="41">
        <v>0</v>
      </c>
      <c r="P157" s="41">
        <v>0</v>
      </c>
      <c r="Q157" s="41">
        <v>0</v>
      </c>
      <c r="R157" s="41">
        <v>0</v>
      </c>
      <c r="S157" s="41">
        <f t="shared" si="228"/>
        <v>0</v>
      </c>
      <c r="T157" s="43">
        <f t="shared" si="222"/>
        <v>0</v>
      </c>
      <c r="U157" s="45" t="str">
        <f t="shared" si="223"/>
        <v/>
      </c>
      <c r="V157" s="133">
        <f t="shared" ref="V157:V220" si="239">E157-G157</f>
        <v>0</v>
      </c>
      <c r="W157" s="41">
        <v>0</v>
      </c>
      <c r="X157" s="119">
        <v>0</v>
      </c>
      <c r="Y157" s="119">
        <v>0</v>
      </c>
      <c r="Z157" s="41">
        <v>0</v>
      </c>
      <c r="AA157" s="41"/>
      <c r="AB157" s="96"/>
      <c r="AC157" s="41">
        <f t="shared" si="224"/>
        <v>0</v>
      </c>
      <c r="AD157" s="41">
        <f t="shared" si="225"/>
        <v>0</v>
      </c>
      <c r="AE157" s="119">
        <v>0</v>
      </c>
      <c r="AF157" s="119">
        <f t="shared" si="226"/>
        <v>0</v>
      </c>
      <c r="AG157" s="119">
        <v>0</v>
      </c>
      <c r="AH157" s="119">
        <f t="shared" si="227"/>
        <v>0</v>
      </c>
      <c r="AI157" s="42"/>
    </row>
    <row r="158" spans="1:35" s="14" customFormat="1" ht="15" customHeight="1">
      <c r="A158" s="14" t="str">
        <f t="shared" si="220"/>
        <v>b</v>
      </c>
      <c r="B158" s="21" t="s">
        <v>27</v>
      </c>
      <c r="C158" s="40" t="s">
        <v>37</v>
      </c>
      <c r="D158" s="41">
        <v>0</v>
      </c>
      <c r="E158" s="42">
        <v>0</v>
      </c>
      <c r="F158" s="42">
        <v>0</v>
      </c>
      <c r="G158" s="42">
        <v>0</v>
      </c>
      <c r="H158" s="42">
        <v>0</v>
      </c>
      <c r="I158" s="43">
        <v>0</v>
      </c>
      <c r="J158" s="44">
        <v>0</v>
      </c>
      <c r="K158" s="44">
        <v>0</v>
      </c>
      <c r="L158" s="45" t="str">
        <f t="shared" si="221"/>
        <v/>
      </c>
      <c r="M158" s="41">
        <v>0</v>
      </c>
      <c r="N158" s="41">
        <v>0</v>
      </c>
      <c r="O158" s="41">
        <v>0</v>
      </c>
      <c r="P158" s="41">
        <v>0</v>
      </c>
      <c r="Q158" s="41">
        <v>0</v>
      </c>
      <c r="R158" s="41">
        <v>0</v>
      </c>
      <c r="S158" s="41">
        <f t="shared" si="228"/>
        <v>0</v>
      </c>
      <c r="T158" s="43">
        <f t="shared" si="222"/>
        <v>0</v>
      </c>
      <c r="U158" s="45" t="str">
        <f t="shared" si="223"/>
        <v/>
      </c>
      <c r="V158" s="133">
        <f t="shared" si="239"/>
        <v>0</v>
      </c>
      <c r="W158" s="41">
        <v>0</v>
      </c>
      <c r="X158" s="119">
        <v>0</v>
      </c>
      <c r="Y158" s="119">
        <v>0</v>
      </c>
      <c r="Z158" s="41">
        <v>0</v>
      </c>
      <c r="AA158" s="41"/>
      <c r="AB158" s="96"/>
      <c r="AC158" s="41">
        <f t="shared" si="224"/>
        <v>0</v>
      </c>
      <c r="AD158" s="41">
        <f t="shared" si="225"/>
        <v>0</v>
      </c>
      <c r="AE158" s="119">
        <v>0</v>
      </c>
      <c r="AF158" s="119">
        <f t="shared" si="226"/>
        <v>0</v>
      </c>
      <c r="AG158" s="119">
        <v>0</v>
      </c>
      <c r="AH158" s="119">
        <f t="shared" si="227"/>
        <v>0</v>
      </c>
      <c r="AI158" s="42"/>
    </row>
    <row r="159" spans="1:35" s="14" customFormat="1" ht="15.75" customHeight="1" thickBot="1">
      <c r="A159" s="14" t="str">
        <f t="shared" si="220"/>
        <v>b</v>
      </c>
      <c r="B159" s="46" t="s">
        <v>27</v>
      </c>
      <c r="C159" s="58" t="s">
        <v>38</v>
      </c>
      <c r="D159" s="59">
        <v>0</v>
      </c>
      <c r="E159" s="60">
        <v>0</v>
      </c>
      <c r="F159" s="60">
        <v>0</v>
      </c>
      <c r="G159" s="60">
        <v>0</v>
      </c>
      <c r="H159" s="60">
        <v>0</v>
      </c>
      <c r="I159" s="61">
        <v>0</v>
      </c>
      <c r="J159" s="62">
        <v>0</v>
      </c>
      <c r="K159" s="62">
        <v>0</v>
      </c>
      <c r="L159" s="63" t="str">
        <f t="shared" si="221"/>
        <v/>
      </c>
      <c r="M159" s="59">
        <v>0</v>
      </c>
      <c r="N159" s="59">
        <v>0</v>
      </c>
      <c r="O159" s="59">
        <v>0</v>
      </c>
      <c r="P159" s="59">
        <v>0</v>
      </c>
      <c r="Q159" s="59">
        <v>0</v>
      </c>
      <c r="R159" s="59">
        <v>0</v>
      </c>
      <c r="S159" s="59">
        <f t="shared" si="228"/>
        <v>0</v>
      </c>
      <c r="T159" s="61">
        <f t="shared" si="222"/>
        <v>0</v>
      </c>
      <c r="U159" s="63" t="str">
        <f t="shared" si="223"/>
        <v/>
      </c>
      <c r="V159" s="136">
        <f t="shared" si="239"/>
        <v>0</v>
      </c>
      <c r="W159" s="59">
        <v>0</v>
      </c>
      <c r="X159" s="120">
        <v>0</v>
      </c>
      <c r="Y159" s="120">
        <v>0</v>
      </c>
      <c r="Z159" s="59">
        <v>0</v>
      </c>
      <c r="AA159" s="59"/>
      <c r="AB159" s="106"/>
      <c r="AC159" s="59">
        <f t="shared" si="224"/>
        <v>0</v>
      </c>
      <c r="AD159" s="59">
        <f t="shared" si="225"/>
        <v>0</v>
      </c>
      <c r="AE159" s="120">
        <v>0</v>
      </c>
      <c r="AF159" s="120">
        <f t="shared" si="226"/>
        <v>0</v>
      </c>
      <c r="AG159" s="120">
        <v>0</v>
      </c>
      <c r="AH159" s="120">
        <f t="shared" si="227"/>
        <v>0</v>
      </c>
      <c r="AI159" s="60"/>
    </row>
    <row r="160" spans="1:35" s="14" customFormat="1" ht="46.5" customHeight="1" thickTop="1" thickBot="1">
      <c r="A160" s="14" t="str">
        <f t="shared" si="220"/>
        <v>a</v>
      </c>
      <c r="B160" s="15" t="s">
        <v>77</v>
      </c>
      <c r="C160" s="66" t="s">
        <v>78</v>
      </c>
      <c r="D160" s="67">
        <f t="shared" ref="D160:K160" si="240">D161+D173+D174+D175</f>
        <v>1176</v>
      </c>
      <c r="E160" s="68">
        <f t="shared" si="240"/>
        <v>155.994</v>
      </c>
      <c r="F160" s="68">
        <f t="shared" si="240"/>
        <v>144.89400000000001</v>
      </c>
      <c r="G160" s="68">
        <f t="shared" si="240"/>
        <v>146.36181999999999</v>
      </c>
      <c r="H160" s="68">
        <f t="shared" si="240"/>
        <v>136.36641999999998</v>
      </c>
      <c r="I160" s="69">
        <f t="shared" si="240"/>
        <v>133.49713</v>
      </c>
      <c r="J160" s="70">
        <f t="shared" si="240"/>
        <v>131.40101999999999</v>
      </c>
      <c r="K160" s="70">
        <f t="shared" si="240"/>
        <v>128.69033999999999</v>
      </c>
      <c r="L160" s="71">
        <f t="shared" si="221"/>
        <v>1.0101303021519179</v>
      </c>
      <c r="M160" s="67">
        <f>M161+M173+M174+M175</f>
        <v>0</v>
      </c>
      <c r="N160" s="67">
        <f>N161+N173+N174+N175</f>
        <v>9.0976200000000009</v>
      </c>
      <c r="O160" s="67">
        <f>O161+O173+O174+O175</f>
        <v>6.350499999999994</v>
      </c>
      <c r="P160" s="67">
        <f>P161+P173+P174+P175</f>
        <v>2.7106800000000035</v>
      </c>
      <c r="Q160" s="67">
        <v>0</v>
      </c>
      <c r="R160" s="67">
        <v>2.0961100000000101</v>
      </c>
      <c r="S160" s="67">
        <f t="shared" si="228"/>
        <v>9.9954000000000178</v>
      </c>
      <c r="T160" s="69">
        <f t="shared" si="222"/>
        <v>-1.467819999999989</v>
      </c>
      <c r="U160" s="71">
        <f t="shared" si="223"/>
        <v>0.9382528815210841</v>
      </c>
      <c r="V160" s="137">
        <f t="shared" si="239"/>
        <v>9.6321800000000053</v>
      </c>
      <c r="W160" s="67">
        <f t="shared" ref="W160:Y160" si="241">W161+W173+W174+W175</f>
        <v>143.50465</v>
      </c>
      <c r="X160" s="117">
        <f t="shared" si="241"/>
        <v>143.50465</v>
      </c>
      <c r="Y160" s="117">
        <f t="shared" si="241"/>
        <v>0</v>
      </c>
      <c r="Z160" s="67">
        <f>Z161+Z173+Z174+Z175</f>
        <v>11.1</v>
      </c>
      <c r="AA160" s="67"/>
      <c r="AB160" s="113"/>
      <c r="AC160" s="67">
        <f t="shared" si="224"/>
        <v>146.36181999999999</v>
      </c>
      <c r="AD160" s="67">
        <f t="shared" si="225"/>
        <v>9.6321800000000053</v>
      </c>
      <c r="AE160" s="117">
        <f t="shared" ref="AE160" si="242">AE161+AE173+AE174+AE175</f>
        <v>0</v>
      </c>
      <c r="AF160" s="117">
        <f t="shared" si="226"/>
        <v>155.994</v>
      </c>
      <c r="AG160" s="117">
        <f t="shared" ref="AG160" si="243">AG161+AG173+AG174+AG175</f>
        <v>155.994</v>
      </c>
      <c r="AH160" s="117">
        <f t="shared" si="227"/>
        <v>9.6321800000000053</v>
      </c>
      <c r="AI160" s="68"/>
    </row>
    <row r="161" spans="1:35" s="14" customFormat="1" ht="15.75" customHeight="1" thickTop="1">
      <c r="A161" s="14" t="str">
        <f t="shared" si="220"/>
        <v>a</v>
      </c>
      <c r="B161" s="21" t="s">
        <v>27</v>
      </c>
      <c r="C161" s="40" t="s">
        <v>28</v>
      </c>
      <c r="D161" s="41">
        <f>SUM(D162:D172)</f>
        <v>1176</v>
      </c>
      <c r="E161" s="42">
        <f t="shared" ref="E161:G161" si="244">E162+E166+E168+E169+E170+E171+E172</f>
        <v>155.994</v>
      </c>
      <c r="F161" s="42">
        <f t="shared" si="244"/>
        <v>144.89400000000001</v>
      </c>
      <c r="G161" s="42">
        <f t="shared" si="244"/>
        <v>146.36181999999999</v>
      </c>
      <c r="H161" s="42">
        <f t="shared" ref="H161:K161" si="245">H162+H166+H168+H169+H170+H171+H172</f>
        <v>136.36641999999998</v>
      </c>
      <c r="I161" s="43">
        <f t="shared" si="245"/>
        <v>133.49713</v>
      </c>
      <c r="J161" s="44">
        <f t="shared" si="245"/>
        <v>131.40101999999999</v>
      </c>
      <c r="K161" s="44">
        <f t="shared" si="245"/>
        <v>128.69033999999999</v>
      </c>
      <c r="L161" s="45">
        <f t="shared" si="221"/>
        <v>1.0101303021519179</v>
      </c>
      <c r="M161" s="41">
        <f>M162+M166+M168+M169+M170+M171+M172</f>
        <v>0</v>
      </c>
      <c r="N161" s="41">
        <f>N162+N166+N168+N169+N170+N171+N172</f>
        <v>9.0976200000000009</v>
      </c>
      <c r="O161" s="41">
        <f>O162+O166+O168+O169+O170+O171+O172</f>
        <v>6.350499999999994</v>
      </c>
      <c r="P161" s="41">
        <f>P162+P166+P168+P169+P170+P171+P172</f>
        <v>2.7106800000000035</v>
      </c>
      <c r="Q161" s="41">
        <v>0</v>
      </c>
      <c r="R161" s="41">
        <v>2.0961100000000101</v>
      </c>
      <c r="S161" s="41">
        <f t="shared" si="228"/>
        <v>9.9954000000000178</v>
      </c>
      <c r="T161" s="43">
        <f t="shared" si="222"/>
        <v>-1.467819999999989</v>
      </c>
      <c r="U161" s="45">
        <f t="shared" si="223"/>
        <v>0.9382528815210841</v>
      </c>
      <c r="V161" s="133">
        <f t="shared" si="239"/>
        <v>9.6321800000000053</v>
      </c>
      <c r="W161" s="41">
        <f t="shared" ref="W161:Y161" si="246">W162+W166+W168+W169+W170+W171+W172</f>
        <v>143.50465</v>
      </c>
      <c r="X161" s="110">
        <f t="shared" si="246"/>
        <v>143.50465</v>
      </c>
      <c r="Y161" s="110">
        <f t="shared" si="246"/>
        <v>0</v>
      </c>
      <c r="Z161" s="41">
        <f>Z162+Z166+Z168+Z169+Z170+Z171+Z172</f>
        <v>11.1</v>
      </c>
      <c r="AA161" s="41"/>
      <c r="AB161" s="96"/>
      <c r="AC161" s="41">
        <f t="shared" si="224"/>
        <v>146.36181999999999</v>
      </c>
      <c r="AD161" s="41">
        <f t="shared" si="225"/>
        <v>9.6321800000000053</v>
      </c>
      <c r="AE161" s="110">
        <f t="shared" ref="AE161" si="247">AE162+AE166+AE168+AE169+AE170+AE171+AE172</f>
        <v>0</v>
      </c>
      <c r="AF161" s="110">
        <f t="shared" si="226"/>
        <v>155.994</v>
      </c>
      <c r="AG161" s="110">
        <f t="shared" ref="AG161" si="248">AG162+AG166+AG168+AG169+AG170+AG171+AG172</f>
        <v>155.994</v>
      </c>
      <c r="AH161" s="110">
        <f t="shared" si="227"/>
        <v>9.6321800000000053</v>
      </c>
      <c r="AI161" s="42"/>
    </row>
    <row r="162" spans="1:35" s="14" customFormat="1" ht="18" customHeight="1">
      <c r="A162" s="14" t="str">
        <f t="shared" si="220"/>
        <v>a</v>
      </c>
      <c r="B162" s="28" t="s">
        <v>27</v>
      </c>
      <c r="C162" s="29" t="s">
        <v>29</v>
      </c>
      <c r="D162" s="35">
        <v>1094</v>
      </c>
      <c r="E162" s="36">
        <v>84.593999999999994</v>
      </c>
      <c r="F162" s="36">
        <v>84.593999999999994</v>
      </c>
      <c r="G162" s="36">
        <f>SUM(G163:G165)</f>
        <v>84.593229999999991</v>
      </c>
      <c r="H162" s="36">
        <f>SUM(H163:H165)</f>
        <v>84.593229999999991</v>
      </c>
      <c r="I162" s="37">
        <f>SUM(I163:I165)</f>
        <v>84.593229999999991</v>
      </c>
      <c r="J162" s="38">
        <f>SUM(J163:J165)</f>
        <v>84.593229999999991</v>
      </c>
      <c r="K162" s="38">
        <f>SUM(K163:K165)</f>
        <v>84.593229999999991</v>
      </c>
      <c r="L162" s="39">
        <f t="shared" si="221"/>
        <v>0.99999089769960037</v>
      </c>
      <c r="M162" s="35">
        <v>0</v>
      </c>
      <c r="N162" s="35">
        <v>0</v>
      </c>
      <c r="O162" s="35">
        <f>SUM(O163:O165)</f>
        <v>0</v>
      </c>
      <c r="P162" s="35">
        <v>0</v>
      </c>
      <c r="Q162" s="35">
        <v>0</v>
      </c>
      <c r="R162" s="35">
        <v>0</v>
      </c>
      <c r="S162" s="35">
        <f t="shared" si="228"/>
        <v>0</v>
      </c>
      <c r="T162" s="37">
        <f t="shared" si="222"/>
        <v>7.7000000000282398E-4</v>
      </c>
      <c r="U162" s="39">
        <f t="shared" si="223"/>
        <v>0.99999089769960037</v>
      </c>
      <c r="V162" s="132">
        <f t="shared" si="239"/>
        <v>7.7000000000282398E-4</v>
      </c>
      <c r="W162" s="35">
        <f t="shared" ref="W162:X162" si="249">SUM(W163:W165)</f>
        <v>84.593229999999991</v>
      </c>
      <c r="X162" s="118">
        <f t="shared" si="249"/>
        <v>84.593229999999991</v>
      </c>
      <c r="Y162" s="118">
        <v>0</v>
      </c>
      <c r="Z162" s="35">
        <v>0</v>
      </c>
      <c r="AA162" s="35"/>
      <c r="AB162" s="94"/>
      <c r="AC162" s="35">
        <f t="shared" si="224"/>
        <v>84.593229999999991</v>
      </c>
      <c r="AD162" s="35">
        <f t="shared" si="225"/>
        <v>7.7000000000282398E-4</v>
      </c>
      <c r="AE162" s="118">
        <v>0</v>
      </c>
      <c r="AF162" s="118">
        <f t="shared" si="226"/>
        <v>84.593999999999994</v>
      </c>
      <c r="AG162" s="118">
        <v>84.593999999999994</v>
      </c>
      <c r="AH162" s="118">
        <f t="shared" si="227"/>
        <v>7.7000000000282398E-4</v>
      </c>
      <c r="AI162" s="36"/>
    </row>
    <row r="163" spans="1:35" s="14" customFormat="1" ht="18" customHeight="1">
      <c r="A163" s="14" t="str">
        <f t="shared" si="220"/>
        <v>b</v>
      </c>
      <c r="B163" s="28"/>
      <c r="C163" s="55" t="s">
        <v>51</v>
      </c>
      <c r="D163" s="35"/>
      <c r="E163" s="36"/>
      <c r="F163" s="36"/>
      <c r="G163" s="36">
        <v>84.593229999999991</v>
      </c>
      <c r="H163" s="36">
        <v>84.593229999999991</v>
      </c>
      <c r="I163" s="37">
        <v>84.593229999999991</v>
      </c>
      <c r="J163" s="38">
        <v>84.593229999999991</v>
      </c>
      <c r="K163" s="38">
        <v>84.593229999999991</v>
      </c>
      <c r="L163" s="39" t="str">
        <f t="shared" si="221"/>
        <v/>
      </c>
      <c r="M163" s="35"/>
      <c r="N163" s="35"/>
      <c r="O163" s="35">
        <v>0</v>
      </c>
      <c r="P163" s="35">
        <v>0</v>
      </c>
      <c r="Q163" s="35">
        <v>0</v>
      </c>
      <c r="R163" s="35">
        <v>0</v>
      </c>
      <c r="S163" s="35">
        <f t="shared" si="228"/>
        <v>0</v>
      </c>
      <c r="T163" s="37" t="str">
        <f t="shared" si="222"/>
        <v/>
      </c>
      <c r="U163" s="39" t="str">
        <f t="shared" si="223"/>
        <v/>
      </c>
      <c r="V163" s="132">
        <f t="shared" si="239"/>
        <v>-84.593229999999991</v>
      </c>
      <c r="W163" s="35">
        <v>84.593229999999991</v>
      </c>
      <c r="X163" s="118">
        <v>84.593229999999991</v>
      </c>
      <c r="Y163" s="118">
        <v>0</v>
      </c>
      <c r="Z163" s="35"/>
      <c r="AA163" s="35"/>
      <c r="AB163" s="94"/>
      <c r="AC163" s="35">
        <f t="shared" si="224"/>
        <v>84.593229999999991</v>
      </c>
      <c r="AD163" s="35">
        <f t="shared" si="225"/>
        <v>-84.593229999999991</v>
      </c>
      <c r="AE163" s="118">
        <v>0</v>
      </c>
      <c r="AF163" s="118">
        <f t="shared" si="226"/>
        <v>0</v>
      </c>
      <c r="AG163" s="118">
        <v>0</v>
      </c>
      <c r="AH163" s="118">
        <f t="shared" si="227"/>
        <v>-84.593229999999991</v>
      </c>
      <c r="AI163" s="36"/>
    </row>
    <row r="164" spans="1:35" s="14" customFormat="1" ht="18" customHeight="1">
      <c r="A164" s="14" t="str">
        <f t="shared" si="220"/>
        <v>b</v>
      </c>
      <c r="B164" s="28"/>
      <c r="C164" s="55" t="s">
        <v>52</v>
      </c>
      <c r="D164" s="35"/>
      <c r="E164" s="36"/>
      <c r="F164" s="36"/>
      <c r="G164" s="36"/>
      <c r="H164" s="36"/>
      <c r="I164" s="37">
        <v>0</v>
      </c>
      <c r="J164" s="38">
        <v>0</v>
      </c>
      <c r="K164" s="38">
        <v>0</v>
      </c>
      <c r="L164" s="39" t="str">
        <f t="shared" si="221"/>
        <v/>
      </c>
      <c r="M164" s="35"/>
      <c r="N164" s="35"/>
      <c r="O164" s="35">
        <v>0</v>
      </c>
      <c r="P164" s="35">
        <v>0</v>
      </c>
      <c r="Q164" s="35">
        <v>0</v>
      </c>
      <c r="R164" s="35">
        <v>0</v>
      </c>
      <c r="S164" s="35">
        <f t="shared" si="228"/>
        <v>0</v>
      </c>
      <c r="T164" s="37" t="str">
        <f t="shared" si="222"/>
        <v/>
      </c>
      <c r="U164" s="39" t="str">
        <f t="shared" si="223"/>
        <v/>
      </c>
      <c r="V164" s="132">
        <f t="shared" si="239"/>
        <v>0</v>
      </c>
      <c r="W164" s="35"/>
      <c r="X164" s="118"/>
      <c r="Y164" s="118">
        <v>0</v>
      </c>
      <c r="Z164" s="35"/>
      <c r="AA164" s="35"/>
      <c r="AB164" s="94"/>
      <c r="AC164" s="35">
        <f t="shared" si="224"/>
        <v>0</v>
      </c>
      <c r="AD164" s="35">
        <f t="shared" si="225"/>
        <v>0</v>
      </c>
      <c r="AE164" s="118">
        <v>0</v>
      </c>
      <c r="AF164" s="118">
        <f t="shared" si="226"/>
        <v>0</v>
      </c>
      <c r="AG164" s="118">
        <v>0</v>
      </c>
      <c r="AH164" s="118">
        <f t="shared" si="227"/>
        <v>0</v>
      </c>
      <c r="AI164" s="36"/>
    </row>
    <row r="165" spans="1:35" s="14" customFormat="1" ht="18" customHeight="1">
      <c r="A165" s="14" t="str">
        <f t="shared" si="220"/>
        <v>b</v>
      </c>
      <c r="B165" s="28"/>
      <c r="C165" s="55" t="s">
        <v>53</v>
      </c>
      <c r="D165" s="35"/>
      <c r="E165" s="36"/>
      <c r="F165" s="36"/>
      <c r="G165" s="36"/>
      <c r="H165" s="36"/>
      <c r="I165" s="37">
        <v>0</v>
      </c>
      <c r="J165" s="38">
        <v>0</v>
      </c>
      <c r="K165" s="38">
        <v>0</v>
      </c>
      <c r="L165" s="39" t="str">
        <f t="shared" si="221"/>
        <v/>
      </c>
      <c r="M165" s="35"/>
      <c r="N165" s="35"/>
      <c r="O165" s="35">
        <v>0</v>
      </c>
      <c r="P165" s="35">
        <v>0</v>
      </c>
      <c r="Q165" s="35">
        <v>0</v>
      </c>
      <c r="R165" s="35">
        <v>0</v>
      </c>
      <c r="S165" s="35">
        <f t="shared" si="228"/>
        <v>0</v>
      </c>
      <c r="T165" s="37" t="str">
        <f t="shared" si="222"/>
        <v/>
      </c>
      <c r="U165" s="39" t="str">
        <f t="shared" si="223"/>
        <v/>
      </c>
      <c r="V165" s="132">
        <f t="shared" si="239"/>
        <v>0</v>
      </c>
      <c r="W165" s="35"/>
      <c r="X165" s="118"/>
      <c r="Y165" s="118">
        <v>0</v>
      </c>
      <c r="Z165" s="35"/>
      <c r="AA165" s="35"/>
      <c r="AB165" s="94"/>
      <c r="AC165" s="35">
        <f t="shared" si="224"/>
        <v>0</v>
      </c>
      <c r="AD165" s="35">
        <f t="shared" si="225"/>
        <v>0</v>
      </c>
      <c r="AE165" s="118">
        <v>0</v>
      </c>
      <c r="AF165" s="118">
        <f t="shared" si="226"/>
        <v>0</v>
      </c>
      <c r="AG165" s="118">
        <v>0</v>
      </c>
      <c r="AH165" s="118">
        <f t="shared" si="227"/>
        <v>0</v>
      </c>
      <c r="AI165" s="36"/>
    </row>
    <row r="166" spans="1:35" s="14" customFormat="1" ht="18" customHeight="1">
      <c r="A166" s="14" t="str">
        <f t="shared" si="220"/>
        <v>a</v>
      </c>
      <c r="B166" s="28"/>
      <c r="C166" s="29" t="s">
        <v>30</v>
      </c>
      <c r="D166" s="35">
        <v>76</v>
      </c>
      <c r="E166" s="36">
        <v>63.5</v>
      </c>
      <c r="F166" s="36">
        <v>53</v>
      </c>
      <c r="G166" s="36">
        <v>55.7</v>
      </c>
      <c r="H166" s="36">
        <v>45.765800000000006</v>
      </c>
      <c r="I166" s="37">
        <v>43.226510000000005</v>
      </c>
      <c r="J166" s="38">
        <v>41.274239999999999</v>
      </c>
      <c r="K166" s="38">
        <v>38.563559999999995</v>
      </c>
      <c r="L166" s="39">
        <f t="shared" si="221"/>
        <v>1.0509433962264152</v>
      </c>
      <c r="M166" s="35">
        <v>0</v>
      </c>
      <c r="N166" s="35">
        <v>8.2238100000000021</v>
      </c>
      <c r="O166" s="35">
        <v>5.6610199999999935</v>
      </c>
      <c r="P166" s="35">
        <v>2.7106800000000035</v>
      </c>
      <c r="Q166" s="35">
        <v>0</v>
      </c>
      <c r="R166" s="35">
        <v>1.9522700000000057</v>
      </c>
      <c r="S166" s="35">
        <f t="shared" si="228"/>
        <v>9.934199999999997</v>
      </c>
      <c r="T166" s="37">
        <f t="shared" si="222"/>
        <v>-2.7000000000000028</v>
      </c>
      <c r="U166" s="39">
        <f t="shared" si="223"/>
        <v>0.87716535433070875</v>
      </c>
      <c r="V166" s="132">
        <f t="shared" si="239"/>
        <v>7.7999999999999972</v>
      </c>
      <c r="W166" s="35">
        <v>52.842829999999999</v>
      </c>
      <c r="X166" s="118">
        <v>52.842829999999999</v>
      </c>
      <c r="Y166" s="118">
        <v>0</v>
      </c>
      <c r="Z166" s="35">
        <v>10.5</v>
      </c>
      <c r="AA166" s="35"/>
      <c r="AB166" s="94"/>
      <c r="AC166" s="35">
        <f t="shared" si="224"/>
        <v>55.7</v>
      </c>
      <c r="AD166" s="35">
        <f t="shared" si="225"/>
        <v>7.7999999999999972</v>
      </c>
      <c r="AE166" s="118">
        <v>0</v>
      </c>
      <c r="AF166" s="118">
        <f t="shared" si="226"/>
        <v>63.5</v>
      </c>
      <c r="AG166" s="118">
        <v>63.5</v>
      </c>
      <c r="AH166" s="118">
        <f t="shared" si="227"/>
        <v>7.7999999999999972</v>
      </c>
      <c r="AI166" s="36"/>
    </row>
    <row r="167" spans="1:35" s="14" customFormat="1" ht="36" customHeight="1">
      <c r="A167" s="14" t="str">
        <f t="shared" si="220"/>
        <v>b</v>
      </c>
      <c r="B167" s="28"/>
      <c r="C167" s="55" t="s">
        <v>55</v>
      </c>
      <c r="D167" s="35"/>
      <c r="E167" s="36"/>
      <c r="F167" s="36"/>
      <c r="G167" s="36">
        <v>1.5</v>
      </c>
      <c r="H167" s="36"/>
      <c r="I167" s="37">
        <v>1.5</v>
      </c>
      <c r="J167" s="38">
        <v>1.5</v>
      </c>
      <c r="K167" s="38">
        <v>1.5</v>
      </c>
      <c r="L167" s="39" t="str">
        <f t="shared" si="221"/>
        <v/>
      </c>
      <c r="M167" s="35"/>
      <c r="N167" s="35"/>
      <c r="O167" s="35">
        <v>0</v>
      </c>
      <c r="P167" s="35">
        <v>0</v>
      </c>
      <c r="Q167" s="35">
        <v>0</v>
      </c>
      <c r="R167" s="35">
        <v>0</v>
      </c>
      <c r="S167" s="35">
        <f t="shared" si="228"/>
        <v>1.5</v>
      </c>
      <c r="T167" s="37" t="str">
        <f t="shared" si="222"/>
        <v/>
      </c>
      <c r="U167" s="39" t="str">
        <f t="shared" si="223"/>
        <v/>
      </c>
      <c r="V167" s="132">
        <f t="shared" si="239"/>
        <v>-1.5</v>
      </c>
      <c r="W167" s="35">
        <v>1.5</v>
      </c>
      <c r="X167" s="118">
        <v>1.5</v>
      </c>
      <c r="Y167" s="118">
        <v>0</v>
      </c>
      <c r="Z167" s="35"/>
      <c r="AA167" s="35"/>
      <c r="AB167" s="94"/>
      <c r="AC167" s="35">
        <f t="shared" si="224"/>
        <v>1.5</v>
      </c>
      <c r="AD167" s="35">
        <f t="shared" si="225"/>
        <v>-1.5</v>
      </c>
      <c r="AE167" s="118">
        <v>0</v>
      </c>
      <c r="AF167" s="118">
        <f t="shared" si="226"/>
        <v>0</v>
      </c>
      <c r="AG167" s="118">
        <v>0</v>
      </c>
      <c r="AH167" s="118">
        <f t="shared" si="227"/>
        <v>-1.5</v>
      </c>
      <c r="AI167" s="36"/>
    </row>
    <row r="168" spans="1:35" s="14" customFormat="1" ht="18" customHeight="1">
      <c r="A168" s="14" t="str">
        <f t="shared" si="220"/>
        <v>b</v>
      </c>
      <c r="B168" s="28" t="s">
        <v>27</v>
      </c>
      <c r="C168" s="29" t="s">
        <v>31</v>
      </c>
      <c r="D168" s="35">
        <v>0</v>
      </c>
      <c r="E168" s="36">
        <v>0</v>
      </c>
      <c r="F168" s="36">
        <v>0</v>
      </c>
      <c r="G168" s="36">
        <v>0</v>
      </c>
      <c r="H168" s="36">
        <v>0</v>
      </c>
      <c r="I168" s="37">
        <v>0</v>
      </c>
      <c r="J168" s="38">
        <v>0</v>
      </c>
      <c r="K168" s="38">
        <v>0</v>
      </c>
      <c r="L168" s="39" t="str">
        <f t="shared" si="221"/>
        <v/>
      </c>
      <c r="M168" s="35">
        <v>0</v>
      </c>
      <c r="N168" s="35">
        <v>0</v>
      </c>
      <c r="O168" s="35">
        <v>0</v>
      </c>
      <c r="P168" s="35">
        <v>0</v>
      </c>
      <c r="Q168" s="35">
        <v>0</v>
      </c>
      <c r="R168" s="35">
        <v>0</v>
      </c>
      <c r="S168" s="35">
        <f t="shared" si="228"/>
        <v>0</v>
      </c>
      <c r="T168" s="37">
        <f t="shared" si="222"/>
        <v>0</v>
      </c>
      <c r="U168" s="39" t="str">
        <f t="shared" si="223"/>
        <v/>
      </c>
      <c r="V168" s="132">
        <f t="shared" si="239"/>
        <v>0</v>
      </c>
      <c r="W168" s="35">
        <v>0</v>
      </c>
      <c r="X168" s="118">
        <v>0</v>
      </c>
      <c r="Y168" s="118">
        <v>0</v>
      </c>
      <c r="Z168" s="35">
        <v>0</v>
      </c>
      <c r="AA168" s="35"/>
      <c r="AB168" s="94"/>
      <c r="AC168" s="35">
        <f t="shared" si="224"/>
        <v>0</v>
      </c>
      <c r="AD168" s="35">
        <f t="shared" si="225"/>
        <v>0</v>
      </c>
      <c r="AE168" s="118">
        <v>0</v>
      </c>
      <c r="AF168" s="118">
        <f t="shared" si="226"/>
        <v>0</v>
      </c>
      <c r="AG168" s="118">
        <v>0</v>
      </c>
      <c r="AH168" s="118">
        <f t="shared" si="227"/>
        <v>0</v>
      </c>
      <c r="AI168" s="36"/>
    </row>
    <row r="169" spans="1:35" s="14" customFormat="1" ht="18" customHeight="1">
      <c r="A169" s="14" t="str">
        <f t="shared" si="220"/>
        <v>b</v>
      </c>
      <c r="B169" s="28" t="s">
        <v>27</v>
      </c>
      <c r="C169" s="29" t="s">
        <v>32</v>
      </c>
      <c r="D169" s="35">
        <v>0</v>
      </c>
      <c r="E169" s="36">
        <v>0</v>
      </c>
      <c r="F169" s="36">
        <v>0</v>
      </c>
      <c r="G169" s="36">
        <v>0</v>
      </c>
      <c r="H169" s="36">
        <v>0</v>
      </c>
      <c r="I169" s="37">
        <v>0</v>
      </c>
      <c r="J169" s="38">
        <v>0</v>
      </c>
      <c r="K169" s="38">
        <v>0</v>
      </c>
      <c r="L169" s="39" t="str">
        <f t="shared" si="221"/>
        <v/>
      </c>
      <c r="M169" s="35">
        <v>0</v>
      </c>
      <c r="N169" s="35">
        <v>0</v>
      </c>
      <c r="O169" s="35">
        <v>0</v>
      </c>
      <c r="P169" s="35">
        <v>0</v>
      </c>
      <c r="Q169" s="35">
        <v>0</v>
      </c>
      <c r="R169" s="35">
        <v>0</v>
      </c>
      <c r="S169" s="35">
        <f t="shared" si="228"/>
        <v>0</v>
      </c>
      <c r="T169" s="37">
        <f t="shared" si="222"/>
        <v>0</v>
      </c>
      <c r="U169" s="39" t="str">
        <f t="shared" si="223"/>
        <v/>
      </c>
      <c r="V169" s="132">
        <f t="shared" si="239"/>
        <v>0</v>
      </c>
      <c r="W169" s="35">
        <v>0</v>
      </c>
      <c r="X169" s="118">
        <v>0</v>
      </c>
      <c r="Y169" s="118">
        <v>0</v>
      </c>
      <c r="Z169" s="35">
        <v>0</v>
      </c>
      <c r="AA169" s="35"/>
      <c r="AB169" s="94"/>
      <c r="AC169" s="35">
        <f t="shared" si="224"/>
        <v>0</v>
      </c>
      <c r="AD169" s="35">
        <f t="shared" si="225"/>
        <v>0</v>
      </c>
      <c r="AE169" s="118">
        <v>0</v>
      </c>
      <c r="AF169" s="118">
        <f t="shared" si="226"/>
        <v>0</v>
      </c>
      <c r="AG169" s="118">
        <v>0</v>
      </c>
      <c r="AH169" s="118">
        <f t="shared" si="227"/>
        <v>0</v>
      </c>
      <c r="AI169" s="36"/>
    </row>
    <row r="170" spans="1:35" s="14" customFormat="1" ht="18" customHeight="1">
      <c r="A170" s="14" t="str">
        <f t="shared" si="220"/>
        <v>b</v>
      </c>
      <c r="B170" s="28" t="s">
        <v>27</v>
      </c>
      <c r="C170" s="29" t="s">
        <v>33</v>
      </c>
      <c r="D170" s="35">
        <v>0</v>
      </c>
      <c r="E170" s="36">
        <v>0</v>
      </c>
      <c r="F170" s="36">
        <v>0</v>
      </c>
      <c r="G170" s="36">
        <v>0</v>
      </c>
      <c r="H170" s="36">
        <v>0</v>
      </c>
      <c r="I170" s="37">
        <v>0</v>
      </c>
      <c r="J170" s="38">
        <v>0</v>
      </c>
      <c r="K170" s="38">
        <v>0</v>
      </c>
      <c r="L170" s="39" t="str">
        <f t="shared" si="221"/>
        <v/>
      </c>
      <c r="M170" s="35">
        <v>0</v>
      </c>
      <c r="N170" s="35">
        <v>0</v>
      </c>
      <c r="O170" s="35">
        <v>0</v>
      </c>
      <c r="P170" s="35">
        <v>0</v>
      </c>
      <c r="Q170" s="35">
        <v>0</v>
      </c>
      <c r="R170" s="35">
        <v>0</v>
      </c>
      <c r="S170" s="35">
        <f t="shared" si="228"/>
        <v>0</v>
      </c>
      <c r="T170" s="37">
        <f t="shared" si="222"/>
        <v>0</v>
      </c>
      <c r="U170" s="39" t="str">
        <f t="shared" si="223"/>
        <v/>
      </c>
      <c r="V170" s="132">
        <f t="shared" si="239"/>
        <v>0</v>
      </c>
      <c r="W170" s="35">
        <v>0</v>
      </c>
      <c r="X170" s="118">
        <v>0</v>
      </c>
      <c r="Y170" s="118">
        <v>0</v>
      </c>
      <c r="Z170" s="35">
        <v>0</v>
      </c>
      <c r="AA170" s="35"/>
      <c r="AB170" s="94"/>
      <c r="AC170" s="35">
        <f t="shared" si="224"/>
        <v>0</v>
      </c>
      <c r="AD170" s="35">
        <f t="shared" si="225"/>
        <v>0</v>
      </c>
      <c r="AE170" s="118">
        <v>0</v>
      </c>
      <c r="AF170" s="118">
        <f t="shared" si="226"/>
        <v>0</v>
      </c>
      <c r="AG170" s="118">
        <v>0</v>
      </c>
      <c r="AH170" s="118">
        <f t="shared" si="227"/>
        <v>0</v>
      </c>
      <c r="AI170" s="36"/>
    </row>
    <row r="171" spans="1:35" s="14" customFormat="1" ht="18" customHeight="1">
      <c r="A171" s="14" t="str">
        <f t="shared" si="220"/>
        <v>a</v>
      </c>
      <c r="B171" s="28" t="s">
        <v>27</v>
      </c>
      <c r="C171" s="29" t="s">
        <v>34</v>
      </c>
      <c r="D171" s="35">
        <v>6</v>
      </c>
      <c r="E171" s="36">
        <v>7.5</v>
      </c>
      <c r="F171" s="36">
        <v>7</v>
      </c>
      <c r="G171" s="36">
        <v>6.00739</v>
      </c>
      <c r="H171" s="36">
        <v>6.00739</v>
      </c>
      <c r="I171" s="37">
        <v>5.6773899999999999</v>
      </c>
      <c r="J171" s="38">
        <v>5.53355</v>
      </c>
      <c r="K171" s="38">
        <v>5.53355</v>
      </c>
      <c r="L171" s="39">
        <f t="shared" si="221"/>
        <v>0.85819857142857148</v>
      </c>
      <c r="M171" s="35">
        <v>0</v>
      </c>
      <c r="N171" s="35">
        <v>0.87380999999999953</v>
      </c>
      <c r="O171" s="35">
        <v>0.68948000000000054</v>
      </c>
      <c r="P171" s="35">
        <v>0</v>
      </c>
      <c r="Q171" s="35">
        <v>0</v>
      </c>
      <c r="R171" s="35">
        <v>0.14383999999999997</v>
      </c>
      <c r="S171" s="35">
        <f t="shared" si="228"/>
        <v>0</v>
      </c>
      <c r="T171" s="37">
        <f t="shared" si="222"/>
        <v>0.99260999999999999</v>
      </c>
      <c r="U171" s="39">
        <f t="shared" si="223"/>
        <v>0.80098533333333333</v>
      </c>
      <c r="V171" s="132">
        <f t="shared" si="239"/>
        <v>1.49261</v>
      </c>
      <c r="W171" s="35">
        <v>6.00739</v>
      </c>
      <c r="X171" s="118">
        <v>6.00739</v>
      </c>
      <c r="Y171" s="118">
        <v>0</v>
      </c>
      <c r="Z171" s="35">
        <v>0.5</v>
      </c>
      <c r="AA171" s="35"/>
      <c r="AB171" s="94"/>
      <c r="AC171" s="35">
        <f t="shared" si="224"/>
        <v>6.00739</v>
      </c>
      <c r="AD171" s="35">
        <f t="shared" si="225"/>
        <v>1.49261</v>
      </c>
      <c r="AE171" s="118">
        <v>0</v>
      </c>
      <c r="AF171" s="118">
        <f t="shared" si="226"/>
        <v>7.5</v>
      </c>
      <c r="AG171" s="118">
        <v>7.5</v>
      </c>
      <c r="AH171" s="118">
        <f t="shared" si="227"/>
        <v>1.49261</v>
      </c>
      <c r="AI171" s="36"/>
    </row>
    <row r="172" spans="1:35" s="14" customFormat="1" ht="18" customHeight="1">
      <c r="A172" s="14" t="str">
        <f t="shared" si="220"/>
        <v>a</v>
      </c>
      <c r="B172" s="28" t="s">
        <v>27</v>
      </c>
      <c r="C172" s="29" t="s">
        <v>35</v>
      </c>
      <c r="D172" s="35">
        <v>0</v>
      </c>
      <c r="E172" s="36">
        <v>0.4</v>
      </c>
      <c r="F172" s="36">
        <v>0.3</v>
      </c>
      <c r="G172" s="36">
        <v>6.1200000000000004E-2</v>
      </c>
      <c r="H172" s="36">
        <v>0</v>
      </c>
      <c r="I172" s="37">
        <v>0</v>
      </c>
      <c r="J172" s="38">
        <v>0</v>
      </c>
      <c r="K172" s="38">
        <v>0</v>
      </c>
      <c r="L172" s="39">
        <f t="shared" si="221"/>
        <v>0.20400000000000001</v>
      </c>
      <c r="M172" s="35">
        <v>0</v>
      </c>
      <c r="N172" s="35">
        <v>0</v>
      </c>
      <c r="O172" s="35">
        <v>0</v>
      </c>
      <c r="P172" s="35">
        <v>0</v>
      </c>
      <c r="Q172" s="35">
        <v>0</v>
      </c>
      <c r="R172" s="35">
        <v>0</v>
      </c>
      <c r="S172" s="35">
        <f t="shared" si="228"/>
        <v>6.1200000000000004E-2</v>
      </c>
      <c r="T172" s="37">
        <f t="shared" si="222"/>
        <v>0.23879999999999998</v>
      </c>
      <c r="U172" s="39">
        <f t="shared" si="223"/>
        <v>0.153</v>
      </c>
      <c r="V172" s="132">
        <f t="shared" si="239"/>
        <v>0.33879999999999999</v>
      </c>
      <c r="W172" s="35">
        <v>6.1200000000000004E-2</v>
      </c>
      <c r="X172" s="118">
        <v>6.1200000000000004E-2</v>
      </c>
      <c r="Y172" s="118">
        <v>0</v>
      </c>
      <c r="Z172" s="35">
        <v>0.1</v>
      </c>
      <c r="AA172" s="35"/>
      <c r="AB172" s="94"/>
      <c r="AC172" s="35">
        <f t="shared" si="224"/>
        <v>6.1200000000000004E-2</v>
      </c>
      <c r="AD172" s="35">
        <f t="shared" si="225"/>
        <v>0.33879999999999999</v>
      </c>
      <c r="AE172" s="118">
        <v>0</v>
      </c>
      <c r="AF172" s="118">
        <f t="shared" si="226"/>
        <v>0.4</v>
      </c>
      <c r="AG172" s="118">
        <v>0.4</v>
      </c>
      <c r="AH172" s="118">
        <f t="shared" si="227"/>
        <v>0.33879999999999999</v>
      </c>
      <c r="AI172" s="36"/>
    </row>
    <row r="173" spans="1:35" s="14" customFormat="1" ht="30" customHeight="1">
      <c r="A173" s="14" t="str">
        <f t="shared" si="220"/>
        <v>b</v>
      </c>
      <c r="B173" s="21" t="s">
        <v>27</v>
      </c>
      <c r="C173" s="40" t="s">
        <v>36</v>
      </c>
      <c r="D173" s="41">
        <v>0</v>
      </c>
      <c r="E173" s="42">
        <v>0</v>
      </c>
      <c r="F173" s="42">
        <v>0</v>
      </c>
      <c r="G173" s="42">
        <v>0</v>
      </c>
      <c r="H173" s="42">
        <v>0</v>
      </c>
      <c r="I173" s="43">
        <v>0</v>
      </c>
      <c r="J173" s="44">
        <v>0</v>
      </c>
      <c r="K173" s="44">
        <v>0</v>
      </c>
      <c r="L173" s="45" t="str">
        <f t="shared" si="221"/>
        <v/>
      </c>
      <c r="M173" s="41">
        <v>0</v>
      </c>
      <c r="N173" s="41">
        <v>0</v>
      </c>
      <c r="O173" s="41">
        <v>0</v>
      </c>
      <c r="P173" s="41">
        <v>0</v>
      </c>
      <c r="Q173" s="41">
        <v>0</v>
      </c>
      <c r="R173" s="41">
        <v>0</v>
      </c>
      <c r="S173" s="41">
        <f t="shared" si="228"/>
        <v>0</v>
      </c>
      <c r="T173" s="43">
        <f t="shared" si="222"/>
        <v>0</v>
      </c>
      <c r="U173" s="45" t="str">
        <f t="shared" si="223"/>
        <v/>
      </c>
      <c r="V173" s="133">
        <f t="shared" si="239"/>
        <v>0</v>
      </c>
      <c r="W173" s="41">
        <v>0</v>
      </c>
      <c r="X173" s="119">
        <v>0</v>
      </c>
      <c r="Y173" s="119">
        <v>0</v>
      </c>
      <c r="Z173" s="41">
        <v>0</v>
      </c>
      <c r="AA173" s="41"/>
      <c r="AB173" s="96"/>
      <c r="AC173" s="41">
        <f t="shared" si="224"/>
        <v>0</v>
      </c>
      <c r="AD173" s="41">
        <f t="shared" si="225"/>
        <v>0</v>
      </c>
      <c r="AE173" s="119">
        <v>0</v>
      </c>
      <c r="AF173" s="119">
        <f t="shared" si="226"/>
        <v>0</v>
      </c>
      <c r="AG173" s="119">
        <v>0</v>
      </c>
      <c r="AH173" s="119">
        <f t="shared" si="227"/>
        <v>0</v>
      </c>
      <c r="AI173" s="42"/>
    </row>
    <row r="174" spans="1:35" s="14" customFormat="1" ht="15" customHeight="1">
      <c r="A174" s="14" t="str">
        <f t="shared" si="220"/>
        <v>b</v>
      </c>
      <c r="B174" s="21" t="s">
        <v>27</v>
      </c>
      <c r="C174" s="40" t="s">
        <v>37</v>
      </c>
      <c r="D174" s="41">
        <v>0</v>
      </c>
      <c r="E174" s="42">
        <v>0</v>
      </c>
      <c r="F174" s="42">
        <v>0</v>
      </c>
      <c r="G174" s="42">
        <v>0</v>
      </c>
      <c r="H174" s="42">
        <v>0</v>
      </c>
      <c r="I174" s="43">
        <v>0</v>
      </c>
      <c r="J174" s="44">
        <v>0</v>
      </c>
      <c r="K174" s="44">
        <v>0</v>
      </c>
      <c r="L174" s="45" t="str">
        <f t="shared" si="221"/>
        <v/>
      </c>
      <c r="M174" s="41">
        <v>0</v>
      </c>
      <c r="N174" s="41">
        <v>0</v>
      </c>
      <c r="O174" s="41">
        <v>0</v>
      </c>
      <c r="P174" s="41">
        <v>0</v>
      </c>
      <c r="Q174" s="41">
        <v>0</v>
      </c>
      <c r="R174" s="41">
        <v>0</v>
      </c>
      <c r="S174" s="41">
        <f t="shared" si="228"/>
        <v>0</v>
      </c>
      <c r="T174" s="43">
        <f t="shared" si="222"/>
        <v>0</v>
      </c>
      <c r="U174" s="45" t="str">
        <f t="shared" si="223"/>
        <v/>
      </c>
      <c r="V174" s="133">
        <f t="shared" si="239"/>
        <v>0</v>
      </c>
      <c r="W174" s="41">
        <v>0</v>
      </c>
      <c r="X174" s="119">
        <v>0</v>
      </c>
      <c r="Y174" s="119">
        <v>0</v>
      </c>
      <c r="Z174" s="41">
        <v>0</v>
      </c>
      <c r="AA174" s="41"/>
      <c r="AB174" s="96"/>
      <c r="AC174" s="41">
        <f t="shared" si="224"/>
        <v>0</v>
      </c>
      <c r="AD174" s="41">
        <f t="shared" si="225"/>
        <v>0</v>
      </c>
      <c r="AE174" s="119">
        <v>0</v>
      </c>
      <c r="AF174" s="119">
        <f t="shared" si="226"/>
        <v>0</v>
      </c>
      <c r="AG174" s="119">
        <v>0</v>
      </c>
      <c r="AH174" s="119">
        <f t="shared" si="227"/>
        <v>0</v>
      </c>
      <c r="AI174" s="42"/>
    </row>
    <row r="175" spans="1:35" s="14" customFormat="1" ht="15.75" customHeight="1" thickBot="1">
      <c r="A175" s="14" t="str">
        <f t="shared" si="220"/>
        <v>b</v>
      </c>
      <c r="B175" s="46" t="s">
        <v>27</v>
      </c>
      <c r="C175" s="58" t="s">
        <v>38</v>
      </c>
      <c r="D175" s="59">
        <v>0</v>
      </c>
      <c r="E175" s="60">
        <v>0</v>
      </c>
      <c r="F175" s="60">
        <v>0</v>
      </c>
      <c r="G175" s="60">
        <v>0</v>
      </c>
      <c r="H175" s="60">
        <v>0</v>
      </c>
      <c r="I175" s="61">
        <v>0</v>
      </c>
      <c r="J175" s="62">
        <v>0</v>
      </c>
      <c r="K175" s="62">
        <v>0</v>
      </c>
      <c r="L175" s="63" t="str">
        <f t="shared" si="221"/>
        <v/>
      </c>
      <c r="M175" s="59">
        <v>0</v>
      </c>
      <c r="N175" s="59">
        <v>0</v>
      </c>
      <c r="O175" s="59">
        <v>0</v>
      </c>
      <c r="P175" s="59">
        <v>0</v>
      </c>
      <c r="Q175" s="59">
        <v>0</v>
      </c>
      <c r="R175" s="59">
        <v>0</v>
      </c>
      <c r="S175" s="59">
        <f t="shared" si="228"/>
        <v>0</v>
      </c>
      <c r="T175" s="61">
        <f t="shared" si="222"/>
        <v>0</v>
      </c>
      <c r="U175" s="63" t="str">
        <f t="shared" si="223"/>
        <v/>
      </c>
      <c r="V175" s="136">
        <f t="shared" si="239"/>
        <v>0</v>
      </c>
      <c r="W175" s="59">
        <v>0</v>
      </c>
      <c r="X175" s="120">
        <v>0</v>
      </c>
      <c r="Y175" s="120">
        <v>0</v>
      </c>
      <c r="Z175" s="59">
        <v>0</v>
      </c>
      <c r="AA175" s="59"/>
      <c r="AB175" s="106"/>
      <c r="AC175" s="59">
        <f t="shared" si="224"/>
        <v>0</v>
      </c>
      <c r="AD175" s="59">
        <f t="shared" si="225"/>
        <v>0</v>
      </c>
      <c r="AE175" s="120">
        <v>0</v>
      </c>
      <c r="AF175" s="120">
        <f t="shared" si="226"/>
        <v>0</v>
      </c>
      <c r="AG175" s="120">
        <v>0</v>
      </c>
      <c r="AH175" s="120">
        <f t="shared" si="227"/>
        <v>0</v>
      </c>
      <c r="AI175" s="60"/>
    </row>
    <row r="176" spans="1:35" s="14" customFormat="1" ht="61.5" customHeight="1" thickTop="1" thickBot="1">
      <c r="A176" s="14" t="str">
        <f t="shared" si="220"/>
        <v>a</v>
      </c>
      <c r="B176" s="15" t="s">
        <v>79</v>
      </c>
      <c r="C176" s="66" t="s">
        <v>80</v>
      </c>
      <c r="D176" s="67">
        <f t="shared" ref="D176:K176" si="250">D177+D189+D190+D191</f>
        <v>1091</v>
      </c>
      <c r="E176" s="68">
        <f t="shared" si="250"/>
        <v>157.179</v>
      </c>
      <c r="F176" s="68">
        <f t="shared" si="250"/>
        <v>143.029</v>
      </c>
      <c r="G176" s="68">
        <f t="shared" si="250"/>
        <v>135.22889000000001</v>
      </c>
      <c r="H176" s="68">
        <f t="shared" si="250"/>
        <v>124.05749</v>
      </c>
      <c r="I176" s="69">
        <f t="shared" si="250"/>
        <v>121.68884</v>
      </c>
      <c r="J176" s="70">
        <f t="shared" si="250"/>
        <v>119.25896</v>
      </c>
      <c r="K176" s="70">
        <f t="shared" si="250"/>
        <v>116.53569</v>
      </c>
      <c r="L176" s="71">
        <f t="shared" si="221"/>
        <v>0.9454648358025296</v>
      </c>
      <c r="M176" s="67">
        <f>M177+M189+M190+M191</f>
        <v>0</v>
      </c>
      <c r="N176" s="67">
        <f>N177+N189+N190+N191</f>
        <v>6.1536799999999978</v>
      </c>
      <c r="O176" s="67">
        <f>O177+O189+O190+O191</f>
        <v>4.8696299999999999</v>
      </c>
      <c r="P176" s="67">
        <f>P177+P189+P190+P191</f>
        <v>2.7232699999999976</v>
      </c>
      <c r="Q176" s="67">
        <v>0</v>
      </c>
      <c r="R176" s="67">
        <v>2.4298799999999972</v>
      </c>
      <c r="S176" s="67">
        <f t="shared" si="228"/>
        <v>11.171400000000006</v>
      </c>
      <c r="T176" s="69">
        <f t="shared" si="222"/>
        <v>7.8001099999999894</v>
      </c>
      <c r="U176" s="71">
        <f t="shared" si="223"/>
        <v>0.86034960140985761</v>
      </c>
      <c r="V176" s="137">
        <f t="shared" si="239"/>
        <v>21.950109999999995</v>
      </c>
      <c r="W176" s="67">
        <f t="shared" ref="W176:Y176" si="251">W177+W189+W190+W191</f>
        <v>129.53091000000001</v>
      </c>
      <c r="X176" s="117">
        <f t="shared" si="251"/>
        <v>129.53091000000001</v>
      </c>
      <c r="Y176" s="117">
        <f t="shared" si="251"/>
        <v>0</v>
      </c>
      <c r="Z176" s="67">
        <f>Z177+Z189+Z190+Z191</f>
        <v>14.15</v>
      </c>
      <c r="AA176" s="67"/>
      <c r="AB176" s="113"/>
      <c r="AC176" s="67">
        <f t="shared" si="224"/>
        <v>135.22889000000001</v>
      </c>
      <c r="AD176" s="67">
        <f t="shared" si="225"/>
        <v>21.950109999999995</v>
      </c>
      <c r="AE176" s="117">
        <f t="shared" ref="AE176" si="252">AE177+AE189+AE190+AE191</f>
        <v>0</v>
      </c>
      <c r="AF176" s="117">
        <f t="shared" si="226"/>
        <v>157.179</v>
      </c>
      <c r="AG176" s="117">
        <f t="shared" ref="AG176" si="253">AG177+AG189+AG190+AG191</f>
        <v>157.179</v>
      </c>
      <c r="AH176" s="117">
        <f t="shared" si="227"/>
        <v>21.950109999999995</v>
      </c>
      <c r="AI176" s="68"/>
    </row>
    <row r="177" spans="1:35" s="14" customFormat="1" ht="15.75" customHeight="1" thickTop="1">
      <c r="A177" s="14" t="str">
        <f t="shared" si="220"/>
        <v>a</v>
      </c>
      <c r="B177" s="21" t="s">
        <v>27</v>
      </c>
      <c r="C177" s="40" t="s">
        <v>28</v>
      </c>
      <c r="D177" s="41">
        <f>SUM(D178:D188)</f>
        <v>1091</v>
      </c>
      <c r="E177" s="42">
        <f t="shared" ref="E177:G177" si="254">E178+E182+E184+E185+E186+E187+E188</f>
        <v>157.179</v>
      </c>
      <c r="F177" s="42">
        <f t="shared" si="254"/>
        <v>143.029</v>
      </c>
      <c r="G177" s="42">
        <f t="shared" si="254"/>
        <v>135.22889000000001</v>
      </c>
      <c r="H177" s="42">
        <f t="shared" ref="H177:K177" si="255">H178+H182+H184+H185+H186+H187+H188</f>
        <v>124.05749</v>
      </c>
      <c r="I177" s="43">
        <f t="shared" si="255"/>
        <v>121.68884</v>
      </c>
      <c r="J177" s="44">
        <f t="shared" si="255"/>
        <v>119.25896</v>
      </c>
      <c r="K177" s="44">
        <f t="shared" si="255"/>
        <v>116.53569</v>
      </c>
      <c r="L177" s="45">
        <f t="shared" si="221"/>
        <v>0.9454648358025296</v>
      </c>
      <c r="M177" s="41">
        <f>M178+M182+M184+M185+M186+M187+M188</f>
        <v>0</v>
      </c>
      <c r="N177" s="41">
        <f>N178+N182+N184+N185+N186+N187+N188</f>
        <v>6.1536799999999978</v>
      </c>
      <c r="O177" s="41">
        <f>O178+O182+O184+O185+O186+O187+O188</f>
        <v>4.8696299999999999</v>
      </c>
      <c r="P177" s="41">
        <f>P178+P182+P184+P185+P186+P187+P188</f>
        <v>2.7232699999999976</v>
      </c>
      <c r="Q177" s="41">
        <v>0</v>
      </c>
      <c r="R177" s="41">
        <v>2.4298799999999972</v>
      </c>
      <c r="S177" s="41">
        <f t="shared" si="228"/>
        <v>11.171400000000006</v>
      </c>
      <c r="T177" s="43">
        <f t="shared" si="222"/>
        <v>7.8001099999999894</v>
      </c>
      <c r="U177" s="45">
        <f t="shared" si="223"/>
        <v>0.86034960140985761</v>
      </c>
      <c r="V177" s="133">
        <f t="shared" si="239"/>
        <v>21.950109999999995</v>
      </c>
      <c r="W177" s="41">
        <f t="shared" ref="W177:Y177" si="256">W178+W182+W184+W185+W186+W187+W188</f>
        <v>129.53091000000001</v>
      </c>
      <c r="X177" s="110">
        <f t="shared" si="256"/>
        <v>129.53091000000001</v>
      </c>
      <c r="Y177" s="110">
        <f t="shared" si="256"/>
        <v>0</v>
      </c>
      <c r="Z177" s="41">
        <f>Z178+Z182+Z184+Z185+Z186+Z187+Z188</f>
        <v>14.15</v>
      </c>
      <c r="AA177" s="41"/>
      <c r="AB177" s="96"/>
      <c r="AC177" s="41">
        <f t="shared" si="224"/>
        <v>135.22889000000001</v>
      </c>
      <c r="AD177" s="41">
        <f t="shared" si="225"/>
        <v>21.950109999999995</v>
      </c>
      <c r="AE177" s="110">
        <f t="shared" ref="AE177" si="257">AE178+AE182+AE184+AE185+AE186+AE187+AE188</f>
        <v>0</v>
      </c>
      <c r="AF177" s="110">
        <f t="shared" si="226"/>
        <v>157.179</v>
      </c>
      <c r="AG177" s="110">
        <f t="shared" ref="AG177" si="258">AG178+AG182+AG184+AG185+AG186+AG187+AG188</f>
        <v>157.179</v>
      </c>
      <c r="AH177" s="110">
        <f t="shared" si="227"/>
        <v>21.950109999999995</v>
      </c>
      <c r="AI177" s="42"/>
    </row>
    <row r="178" spans="1:35" s="14" customFormat="1" ht="18" customHeight="1">
      <c r="A178" s="14" t="str">
        <f t="shared" si="220"/>
        <v>a</v>
      </c>
      <c r="B178" s="28" t="s">
        <v>27</v>
      </c>
      <c r="C178" s="29" t="s">
        <v>29</v>
      </c>
      <c r="D178" s="35">
        <v>1015</v>
      </c>
      <c r="E178" s="36">
        <v>78.129000000000005</v>
      </c>
      <c r="F178" s="36">
        <v>78.129000000000005</v>
      </c>
      <c r="G178" s="36">
        <f>SUM(G179:G181)</f>
        <v>78.128889999999998</v>
      </c>
      <c r="H178" s="36">
        <f>SUM(H179:H181)</f>
        <v>78.128889999999998</v>
      </c>
      <c r="I178" s="37">
        <f>SUM(I179:I181)</f>
        <v>78.128889999999998</v>
      </c>
      <c r="J178" s="38">
        <f>SUM(J179:J181)</f>
        <v>78.128889999999998</v>
      </c>
      <c r="K178" s="38">
        <f>SUM(K179:K181)</f>
        <v>78.128889999999998</v>
      </c>
      <c r="L178" s="39">
        <f t="shared" si="221"/>
        <v>0.99999859207208586</v>
      </c>
      <c r="M178" s="35">
        <v>0</v>
      </c>
      <c r="N178" s="35">
        <v>0</v>
      </c>
      <c r="O178" s="35">
        <f>SUM(O179:O181)</f>
        <v>0</v>
      </c>
      <c r="P178" s="35">
        <v>0</v>
      </c>
      <c r="Q178" s="35">
        <v>0</v>
      </c>
      <c r="R178" s="35">
        <v>0</v>
      </c>
      <c r="S178" s="35">
        <f t="shared" si="228"/>
        <v>0</v>
      </c>
      <c r="T178" s="37">
        <f t="shared" si="222"/>
        <v>1.1000000000649379E-4</v>
      </c>
      <c r="U178" s="39">
        <f t="shared" si="223"/>
        <v>0.99999859207208586</v>
      </c>
      <c r="V178" s="132">
        <f t="shared" si="239"/>
        <v>1.1000000000649379E-4</v>
      </c>
      <c r="W178" s="35">
        <f t="shared" ref="W178:X178" si="259">SUM(W179:W181)</f>
        <v>78.128889999999998</v>
      </c>
      <c r="X178" s="118">
        <f t="shared" si="259"/>
        <v>78.128889999999998</v>
      </c>
      <c r="Y178" s="118">
        <v>0</v>
      </c>
      <c r="Z178" s="35">
        <v>0</v>
      </c>
      <c r="AA178" s="35"/>
      <c r="AB178" s="94"/>
      <c r="AC178" s="35">
        <f t="shared" si="224"/>
        <v>78.128889999999998</v>
      </c>
      <c r="AD178" s="35">
        <f t="shared" si="225"/>
        <v>1.1000000000649379E-4</v>
      </c>
      <c r="AE178" s="118">
        <v>0</v>
      </c>
      <c r="AF178" s="118">
        <f t="shared" si="226"/>
        <v>78.129000000000005</v>
      </c>
      <c r="AG178" s="118">
        <v>78.129000000000005</v>
      </c>
      <c r="AH178" s="118">
        <f t="shared" si="227"/>
        <v>1.1000000000649379E-4</v>
      </c>
      <c r="AI178" s="36"/>
    </row>
    <row r="179" spans="1:35" s="14" customFormat="1" ht="18" customHeight="1">
      <c r="A179" s="14" t="str">
        <f t="shared" si="220"/>
        <v>b</v>
      </c>
      <c r="B179" s="28"/>
      <c r="C179" s="55" t="s">
        <v>51</v>
      </c>
      <c r="D179" s="35"/>
      <c r="E179" s="36"/>
      <c r="F179" s="36"/>
      <c r="G179" s="36">
        <v>78.128889999999998</v>
      </c>
      <c r="H179" s="36">
        <v>78.128889999999998</v>
      </c>
      <c r="I179" s="37">
        <v>78.128889999999998</v>
      </c>
      <c r="J179" s="38">
        <v>78.128889999999998</v>
      </c>
      <c r="K179" s="38">
        <v>78.128889999999998</v>
      </c>
      <c r="L179" s="39" t="str">
        <f t="shared" si="221"/>
        <v/>
      </c>
      <c r="M179" s="35"/>
      <c r="N179" s="35"/>
      <c r="O179" s="35">
        <v>0</v>
      </c>
      <c r="P179" s="35">
        <v>0</v>
      </c>
      <c r="Q179" s="35">
        <v>0</v>
      </c>
      <c r="R179" s="35">
        <v>0</v>
      </c>
      <c r="S179" s="35">
        <f t="shared" si="228"/>
        <v>0</v>
      </c>
      <c r="T179" s="37" t="str">
        <f t="shared" si="222"/>
        <v/>
      </c>
      <c r="U179" s="39" t="str">
        <f t="shared" si="223"/>
        <v/>
      </c>
      <c r="V179" s="132">
        <f t="shared" si="239"/>
        <v>-78.128889999999998</v>
      </c>
      <c r="W179" s="35">
        <v>78.128889999999998</v>
      </c>
      <c r="X179" s="118">
        <v>78.128889999999998</v>
      </c>
      <c r="Y179" s="118">
        <v>0</v>
      </c>
      <c r="Z179" s="35"/>
      <c r="AA179" s="35"/>
      <c r="AB179" s="94"/>
      <c r="AC179" s="35">
        <f t="shared" si="224"/>
        <v>78.128889999999998</v>
      </c>
      <c r="AD179" s="35">
        <f t="shared" si="225"/>
        <v>-78.128889999999998</v>
      </c>
      <c r="AE179" s="118">
        <v>0</v>
      </c>
      <c r="AF179" s="118">
        <f t="shared" si="226"/>
        <v>0</v>
      </c>
      <c r="AG179" s="118">
        <v>0</v>
      </c>
      <c r="AH179" s="118">
        <f t="shared" si="227"/>
        <v>-78.128889999999998</v>
      </c>
      <c r="AI179" s="36"/>
    </row>
    <row r="180" spans="1:35" s="14" customFormat="1" ht="18" customHeight="1">
      <c r="A180" s="14" t="str">
        <f t="shared" si="220"/>
        <v>b</v>
      </c>
      <c r="B180" s="28"/>
      <c r="C180" s="55" t="s">
        <v>52</v>
      </c>
      <c r="D180" s="35"/>
      <c r="E180" s="36"/>
      <c r="F180" s="36"/>
      <c r="G180" s="36"/>
      <c r="H180" s="36"/>
      <c r="I180" s="37">
        <v>0</v>
      </c>
      <c r="J180" s="38">
        <v>0</v>
      </c>
      <c r="K180" s="38">
        <v>0</v>
      </c>
      <c r="L180" s="39" t="str">
        <f t="shared" si="221"/>
        <v/>
      </c>
      <c r="M180" s="35"/>
      <c r="N180" s="35"/>
      <c r="O180" s="35">
        <v>0</v>
      </c>
      <c r="P180" s="35">
        <v>0</v>
      </c>
      <c r="Q180" s="35">
        <v>0</v>
      </c>
      <c r="R180" s="35">
        <v>0</v>
      </c>
      <c r="S180" s="35">
        <f t="shared" si="228"/>
        <v>0</v>
      </c>
      <c r="T180" s="37" t="str">
        <f t="shared" si="222"/>
        <v/>
      </c>
      <c r="U180" s="39" t="str">
        <f t="shared" si="223"/>
        <v/>
      </c>
      <c r="V180" s="132">
        <f t="shared" si="239"/>
        <v>0</v>
      </c>
      <c r="W180" s="35"/>
      <c r="X180" s="118"/>
      <c r="Y180" s="118">
        <v>0</v>
      </c>
      <c r="Z180" s="35"/>
      <c r="AA180" s="35"/>
      <c r="AB180" s="94"/>
      <c r="AC180" s="35">
        <f t="shared" si="224"/>
        <v>0</v>
      </c>
      <c r="AD180" s="35">
        <f t="shared" si="225"/>
        <v>0</v>
      </c>
      <c r="AE180" s="118">
        <v>0</v>
      </c>
      <c r="AF180" s="118">
        <f t="shared" si="226"/>
        <v>0</v>
      </c>
      <c r="AG180" s="118">
        <v>0</v>
      </c>
      <c r="AH180" s="118">
        <f t="shared" si="227"/>
        <v>0</v>
      </c>
      <c r="AI180" s="36"/>
    </row>
    <row r="181" spans="1:35" s="14" customFormat="1" ht="18" customHeight="1">
      <c r="A181" s="14" t="str">
        <f t="shared" si="220"/>
        <v>b</v>
      </c>
      <c r="B181" s="28"/>
      <c r="C181" s="55" t="s">
        <v>53</v>
      </c>
      <c r="D181" s="35"/>
      <c r="E181" s="36"/>
      <c r="F181" s="36"/>
      <c r="G181" s="36"/>
      <c r="H181" s="36"/>
      <c r="I181" s="37">
        <v>0</v>
      </c>
      <c r="J181" s="38">
        <v>0</v>
      </c>
      <c r="K181" s="38">
        <v>0</v>
      </c>
      <c r="L181" s="39" t="str">
        <f t="shared" si="221"/>
        <v/>
      </c>
      <c r="M181" s="35"/>
      <c r="N181" s="35"/>
      <c r="O181" s="35">
        <v>0</v>
      </c>
      <c r="P181" s="35">
        <v>0</v>
      </c>
      <c r="Q181" s="35">
        <v>0</v>
      </c>
      <c r="R181" s="35">
        <v>0</v>
      </c>
      <c r="S181" s="35">
        <f t="shared" si="228"/>
        <v>0</v>
      </c>
      <c r="T181" s="37" t="str">
        <f t="shared" si="222"/>
        <v/>
      </c>
      <c r="U181" s="39" t="str">
        <f t="shared" si="223"/>
        <v/>
      </c>
      <c r="V181" s="132">
        <f t="shared" si="239"/>
        <v>0</v>
      </c>
      <c r="W181" s="35"/>
      <c r="X181" s="118"/>
      <c r="Y181" s="118">
        <v>0</v>
      </c>
      <c r="Z181" s="35"/>
      <c r="AA181" s="35"/>
      <c r="AB181" s="94"/>
      <c r="AC181" s="35">
        <f t="shared" si="224"/>
        <v>0</v>
      </c>
      <c r="AD181" s="35">
        <f t="shared" si="225"/>
        <v>0</v>
      </c>
      <c r="AE181" s="118">
        <v>0</v>
      </c>
      <c r="AF181" s="118">
        <f t="shared" si="226"/>
        <v>0</v>
      </c>
      <c r="AG181" s="118">
        <v>0</v>
      </c>
      <c r="AH181" s="118">
        <f t="shared" si="227"/>
        <v>0</v>
      </c>
      <c r="AI181" s="36"/>
    </row>
    <row r="182" spans="1:35" s="14" customFormat="1" ht="18" customHeight="1">
      <c r="A182" s="14" t="str">
        <f t="shared" si="220"/>
        <v>a</v>
      </c>
      <c r="B182" s="28"/>
      <c r="C182" s="29" t="s">
        <v>30</v>
      </c>
      <c r="D182" s="35">
        <v>70</v>
      </c>
      <c r="E182" s="36">
        <v>72.05</v>
      </c>
      <c r="F182" s="36">
        <v>58.4</v>
      </c>
      <c r="G182" s="36">
        <v>50.2</v>
      </c>
      <c r="H182" s="36">
        <v>39.69847</v>
      </c>
      <c r="I182" s="37">
        <v>37.329819999999998</v>
      </c>
      <c r="J182" s="38">
        <v>35.396819999999998</v>
      </c>
      <c r="K182" s="38">
        <v>33.01558</v>
      </c>
      <c r="L182" s="39">
        <f t="shared" si="221"/>
        <v>0.85958904109589052</v>
      </c>
      <c r="M182" s="35">
        <v>0</v>
      </c>
      <c r="N182" s="35">
        <v>5.5453499999999982</v>
      </c>
      <c r="O182" s="35">
        <v>4.0867399999999989</v>
      </c>
      <c r="P182" s="35">
        <v>2.3812399999999982</v>
      </c>
      <c r="Q182" s="35">
        <v>0</v>
      </c>
      <c r="R182" s="35">
        <v>1.9329999999999998</v>
      </c>
      <c r="S182" s="35">
        <f t="shared" si="228"/>
        <v>10.501530000000002</v>
      </c>
      <c r="T182" s="37">
        <f t="shared" si="222"/>
        <v>8.1999999999999957</v>
      </c>
      <c r="U182" s="39">
        <f t="shared" si="223"/>
        <v>0.69673837612768919</v>
      </c>
      <c r="V182" s="132">
        <f t="shared" si="239"/>
        <v>21.849999999999994</v>
      </c>
      <c r="W182" s="35">
        <v>45.00826</v>
      </c>
      <c r="X182" s="118">
        <v>45.00826</v>
      </c>
      <c r="Y182" s="118">
        <v>0</v>
      </c>
      <c r="Z182" s="35">
        <v>13.65</v>
      </c>
      <c r="AA182" s="35"/>
      <c r="AB182" s="94"/>
      <c r="AC182" s="35">
        <f t="shared" si="224"/>
        <v>50.2</v>
      </c>
      <c r="AD182" s="35">
        <f t="shared" si="225"/>
        <v>21.849999999999994</v>
      </c>
      <c r="AE182" s="118">
        <v>0</v>
      </c>
      <c r="AF182" s="118">
        <f t="shared" si="226"/>
        <v>72.05</v>
      </c>
      <c r="AG182" s="118">
        <v>72.05</v>
      </c>
      <c r="AH182" s="118">
        <f t="shared" si="227"/>
        <v>21.849999999999994</v>
      </c>
      <c r="AI182" s="36"/>
    </row>
    <row r="183" spans="1:35" s="14" customFormat="1" ht="36" customHeight="1">
      <c r="A183" s="14" t="str">
        <f t="shared" si="220"/>
        <v>b</v>
      </c>
      <c r="B183" s="28"/>
      <c r="C183" s="55" t="s">
        <v>55</v>
      </c>
      <c r="D183" s="35"/>
      <c r="E183" s="36"/>
      <c r="F183" s="36"/>
      <c r="G183" s="36">
        <v>0.45</v>
      </c>
      <c r="H183" s="36"/>
      <c r="I183" s="37">
        <v>0.45</v>
      </c>
      <c r="J183" s="38">
        <v>0.45</v>
      </c>
      <c r="K183" s="38">
        <v>0.45</v>
      </c>
      <c r="L183" s="39" t="str">
        <f t="shared" si="221"/>
        <v/>
      </c>
      <c r="M183" s="35"/>
      <c r="N183" s="35"/>
      <c r="O183" s="35">
        <v>0</v>
      </c>
      <c r="P183" s="35">
        <v>0</v>
      </c>
      <c r="Q183" s="35">
        <v>0</v>
      </c>
      <c r="R183" s="35">
        <v>0</v>
      </c>
      <c r="S183" s="35">
        <f t="shared" si="228"/>
        <v>0.45</v>
      </c>
      <c r="T183" s="37" t="str">
        <f t="shared" si="222"/>
        <v/>
      </c>
      <c r="U183" s="39" t="str">
        <f t="shared" si="223"/>
        <v/>
      </c>
      <c r="V183" s="132">
        <f t="shared" si="239"/>
        <v>-0.45</v>
      </c>
      <c r="W183" s="35">
        <v>0.45</v>
      </c>
      <c r="X183" s="118">
        <v>0.45</v>
      </c>
      <c r="Y183" s="118">
        <v>0</v>
      </c>
      <c r="Z183" s="35"/>
      <c r="AA183" s="35"/>
      <c r="AB183" s="94"/>
      <c r="AC183" s="35">
        <f t="shared" si="224"/>
        <v>0.45</v>
      </c>
      <c r="AD183" s="35">
        <f t="shared" si="225"/>
        <v>-0.45</v>
      </c>
      <c r="AE183" s="118">
        <v>0</v>
      </c>
      <c r="AF183" s="118">
        <f t="shared" si="226"/>
        <v>0</v>
      </c>
      <c r="AG183" s="118">
        <v>0</v>
      </c>
      <c r="AH183" s="118">
        <f t="shared" si="227"/>
        <v>-0.45</v>
      </c>
      <c r="AI183" s="36"/>
    </row>
    <row r="184" spans="1:35" s="14" customFormat="1" ht="18" customHeight="1">
      <c r="A184" s="14" t="str">
        <f t="shared" si="220"/>
        <v>b</v>
      </c>
      <c r="B184" s="28" t="s">
        <v>27</v>
      </c>
      <c r="C184" s="29" t="s">
        <v>31</v>
      </c>
      <c r="D184" s="35">
        <v>0</v>
      </c>
      <c r="E184" s="36">
        <v>0</v>
      </c>
      <c r="F184" s="36">
        <v>0</v>
      </c>
      <c r="G184" s="36">
        <v>0</v>
      </c>
      <c r="H184" s="36">
        <v>0</v>
      </c>
      <c r="I184" s="37">
        <v>0</v>
      </c>
      <c r="J184" s="38">
        <v>0</v>
      </c>
      <c r="K184" s="38">
        <v>0</v>
      </c>
      <c r="L184" s="39" t="str">
        <f t="shared" si="221"/>
        <v/>
      </c>
      <c r="M184" s="35">
        <v>0</v>
      </c>
      <c r="N184" s="35">
        <v>0</v>
      </c>
      <c r="O184" s="35">
        <v>0</v>
      </c>
      <c r="P184" s="35">
        <v>0</v>
      </c>
      <c r="Q184" s="35">
        <v>0</v>
      </c>
      <c r="R184" s="35">
        <v>0</v>
      </c>
      <c r="S184" s="35">
        <f t="shared" si="228"/>
        <v>0</v>
      </c>
      <c r="T184" s="37">
        <f t="shared" si="222"/>
        <v>0</v>
      </c>
      <c r="U184" s="39" t="str">
        <f t="shared" si="223"/>
        <v/>
      </c>
      <c r="V184" s="132">
        <f t="shared" si="239"/>
        <v>0</v>
      </c>
      <c r="W184" s="35">
        <v>0</v>
      </c>
      <c r="X184" s="118">
        <v>0</v>
      </c>
      <c r="Y184" s="118">
        <v>0</v>
      </c>
      <c r="Z184" s="35">
        <v>0</v>
      </c>
      <c r="AA184" s="35"/>
      <c r="AB184" s="94"/>
      <c r="AC184" s="35">
        <f t="shared" si="224"/>
        <v>0</v>
      </c>
      <c r="AD184" s="35">
        <f t="shared" si="225"/>
        <v>0</v>
      </c>
      <c r="AE184" s="118">
        <v>0</v>
      </c>
      <c r="AF184" s="118">
        <f t="shared" si="226"/>
        <v>0</v>
      </c>
      <c r="AG184" s="118">
        <v>0</v>
      </c>
      <c r="AH184" s="118">
        <f t="shared" si="227"/>
        <v>0</v>
      </c>
      <c r="AI184" s="36"/>
    </row>
    <row r="185" spans="1:35" s="14" customFormat="1" ht="18" customHeight="1">
      <c r="A185" s="14" t="str">
        <f t="shared" si="220"/>
        <v>b</v>
      </c>
      <c r="B185" s="28" t="s">
        <v>27</v>
      </c>
      <c r="C185" s="29" t="s">
        <v>32</v>
      </c>
      <c r="D185" s="35">
        <v>0</v>
      </c>
      <c r="E185" s="36">
        <v>0</v>
      </c>
      <c r="F185" s="36">
        <v>0</v>
      </c>
      <c r="G185" s="36">
        <v>0</v>
      </c>
      <c r="H185" s="36">
        <v>0</v>
      </c>
      <c r="I185" s="37">
        <v>0</v>
      </c>
      <c r="J185" s="38">
        <v>0</v>
      </c>
      <c r="K185" s="38">
        <v>0</v>
      </c>
      <c r="L185" s="39" t="str">
        <f t="shared" si="221"/>
        <v/>
      </c>
      <c r="M185" s="35">
        <v>0</v>
      </c>
      <c r="N185" s="35">
        <v>0</v>
      </c>
      <c r="O185" s="35">
        <v>0</v>
      </c>
      <c r="P185" s="35">
        <v>0</v>
      </c>
      <c r="Q185" s="35">
        <v>0</v>
      </c>
      <c r="R185" s="35">
        <v>0</v>
      </c>
      <c r="S185" s="35">
        <f t="shared" si="228"/>
        <v>0</v>
      </c>
      <c r="T185" s="37">
        <f t="shared" si="222"/>
        <v>0</v>
      </c>
      <c r="U185" s="39" t="str">
        <f t="shared" si="223"/>
        <v/>
      </c>
      <c r="V185" s="132">
        <f t="shared" si="239"/>
        <v>0</v>
      </c>
      <c r="W185" s="35">
        <v>0</v>
      </c>
      <c r="X185" s="118">
        <v>0</v>
      </c>
      <c r="Y185" s="118">
        <v>0</v>
      </c>
      <c r="Z185" s="35">
        <v>0</v>
      </c>
      <c r="AA185" s="35"/>
      <c r="AB185" s="94"/>
      <c r="AC185" s="35">
        <f t="shared" si="224"/>
        <v>0</v>
      </c>
      <c r="AD185" s="35">
        <f t="shared" si="225"/>
        <v>0</v>
      </c>
      <c r="AE185" s="118">
        <v>0</v>
      </c>
      <c r="AF185" s="118">
        <f t="shared" si="226"/>
        <v>0</v>
      </c>
      <c r="AG185" s="118">
        <v>0</v>
      </c>
      <c r="AH185" s="118">
        <f t="shared" si="227"/>
        <v>0</v>
      </c>
      <c r="AI185" s="36"/>
    </row>
    <row r="186" spans="1:35" s="14" customFormat="1" ht="18" customHeight="1">
      <c r="A186" s="14" t="str">
        <f t="shared" si="220"/>
        <v>b</v>
      </c>
      <c r="B186" s="28" t="s">
        <v>27</v>
      </c>
      <c r="C186" s="29" t="s">
        <v>33</v>
      </c>
      <c r="D186" s="35">
        <v>0</v>
      </c>
      <c r="E186" s="36">
        <v>0</v>
      </c>
      <c r="F186" s="36">
        <v>0</v>
      </c>
      <c r="G186" s="36">
        <v>0</v>
      </c>
      <c r="H186" s="36">
        <v>0</v>
      </c>
      <c r="I186" s="37">
        <v>0</v>
      </c>
      <c r="J186" s="38">
        <v>0</v>
      </c>
      <c r="K186" s="38">
        <v>0</v>
      </c>
      <c r="L186" s="39" t="str">
        <f t="shared" si="221"/>
        <v/>
      </c>
      <c r="M186" s="35">
        <v>0</v>
      </c>
      <c r="N186" s="35">
        <v>0</v>
      </c>
      <c r="O186" s="35">
        <v>0</v>
      </c>
      <c r="P186" s="35">
        <v>0</v>
      </c>
      <c r="Q186" s="35">
        <v>0</v>
      </c>
      <c r="R186" s="35">
        <v>0</v>
      </c>
      <c r="S186" s="35">
        <f t="shared" si="228"/>
        <v>0</v>
      </c>
      <c r="T186" s="37">
        <f t="shared" si="222"/>
        <v>0</v>
      </c>
      <c r="U186" s="39" t="str">
        <f t="shared" si="223"/>
        <v/>
      </c>
      <c r="V186" s="132">
        <f t="shared" si="239"/>
        <v>0</v>
      </c>
      <c r="W186" s="35">
        <v>0</v>
      </c>
      <c r="X186" s="118">
        <v>0</v>
      </c>
      <c r="Y186" s="118">
        <v>0</v>
      </c>
      <c r="Z186" s="35">
        <v>0</v>
      </c>
      <c r="AA186" s="35"/>
      <c r="AB186" s="94"/>
      <c r="AC186" s="35">
        <f t="shared" si="224"/>
        <v>0</v>
      </c>
      <c r="AD186" s="35">
        <f t="shared" si="225"/>
        <v>0</v>
      </c>
      <c r="AE186" s="118">
        <v>0</v>
      </c>
      <c r="AF186" s="118">
        <f t="shared" si="226"/>
        <v>0</v>
      </c>
      <c r="AG186" s="118">
        <v>0</v>
      </c>
      <c r="AH186" s="118">
        <f t="shared" si="227"/>
        <v>0</v>
      </c>
      <c r="AI186" s="36"/>
    </row>
    <row r="187" spans="1:35" s="14" customFormat="1" ht="18" customHeight="1">
      <c r="A187" s="14" t="str">
        <f t="shared" si="220"/>
        <v>a</v>
      </c>
      <c r="B187" s="28" t="s">
        <v>27</v>
      </c>
      <c r="C187" s="29" t="s">
        <v>34</v>
      </c>
      <c r="D187" s="35">
        <v>6</v>
      </c>
      <c r="E187" s="36">
        <v>7</v>
      </c>
      <c r="F187" s="36">
        <v>6.5</v>
      </c>
      <c r="G187" s="36">
        <v>6.9</v>
      </c>
      <c r="H187" s="36">
        <v>6.2301299999999999</v>
      </c>
      <c r="I187" s="37">
        <v>6.2301299999999999</v>
      </c>
      <c r="J187" s="38">
        <v>5.73325</v>
      </c>
      <c r="K187" s="38">
        <v>5.3912200000000006</v>
      </c>
      <c r="L187" s="39">
        <f t="shared" si="221"/>
        <v>1.0615384615384615</v>
      </c>
      <c r="M187" s="35">
        <v>0</v>
      </c>
      <c r="N187" s="35">
        <v>0.60832999999999993</v>
      </c>
      <c r="O187" s="35">
        <v>0.78289000000000097</v>
      </c>
      <c r="P187" s="35">
        <v>0.34202999999999939</v>
      </c>
      <c r="Q187" s="35">
        <v>0</v>
      </c>
      <c r="R187" s="35">
        <v>0.49687999999999999</v>
      </c>
      <c r="S187" s="35">
        <f t="shared" si="228"/>
        <v>0.66987000000000041</v>
      </c>
      <c r="T187" s="37">
        <f t="shared" si="222"/>
        <v>-0.40000000000000036</v>
      </c>
      <c r="U187" s="39">
        <f t="shared" si="223"/>
        <v>0.98571428571428577</v>
      </c>
      <c r="V187" s="132">
        <f t="shared" si="239"/>
        <v>9.9999999999999645E-2</v>
      </c>
      <c r="W187" s="35">
        <v>6.3937600000000003</v>
      </c>
      <c r="X187" s="118">
        <v>6.3937600000000003</v>
      </c>
      <c r="Y187" s="118">
        <v>0</v>
      </c>
      <c r="Z187" s="35">
        <v>0.5</v>
      </c>
      <c r="AA187" s="35"/>
      <c r="AB187" s="94"/>
      <c r="AC187" s="35">
        <f t="shared" si="224"/>
        <v>6.9</v>
      </c>
      <c r="AD187" s="35">
        <f t="shared" si="225"/>
        <v>9.9999999999999645E-2</v>
      </c>
      <c r="AE187" s="118">
        <v>0</v>
      </c>
      <c r="AF187" s="118">
        <f t="shared" si="226"/>
        <v>7</v>
      </c>
      <c r="AG187" s="118">
        <v>7</v>
      </c>
      <c r="AH187" s="118">
        <f t="shared" si="227"/>
        <v>9.9999999999999645E-2</v>
      </c>
      <c r="AI187" s="36"/>
    </row>
    <row r="188" spans="1:35" s="14" customFormat="1" ht="18" customHeight="1">
      <c r="A188" s="14" t="str">
        <f t="shared" si="220"/>
        <v>b</v>
      </c>
      <c r="B188" s="28" t="s">
        <v>27</v>
      </c>
      <c r="C188" s="29" t="s">
        <v>35</v>
      </c>
      <c r="D188" s="35">
        <v>0</v>
      </c>
      <c r="E188" s="36">
        <v>0</v>
      </c>
      <c r="F188" s="36">
        <v>0</v>
      </c>
      <c r="G188" s="36">
        <v>0</v>
      </c>
      <c r="H188" s="36">
        <v>0</v>
      </c>
      <c r="I188" s="37">
        <v>0</v>
      </c>
      <c r="J188" s="38">
        <v>0</v>
      </c>
      <c r="K188" s="38">
        <v>0</v>
      </c>
      <c r="L188" s="39" t="str">
        <f t="shared" si="221"/>
        <v/>
      </c>
      <c r="M188" s="35">
        <v>0</v>
      </c>
      <c r="N188" s="35">
        <v>0</v>
      </c>
      <c r="O188" s="35">
        <v>0</v>
      </c>
      <c r="P188" s="35">
        <v>0</v>
      </c>
      <c r="Q188" s="35">
        <v>0</v>
      </c>
      <c r="R188" s="35">
        <v>0</v>
      </c>
      <c r="S188" s="35">
        <f t="shared" si="228"/>
        <v>0</v>
      </c>
      <c r="T188" s="37">
        <f t="shared" si="222"/>
        <v>0</v>
      </c>
      <c r="U188" s="39" t="str">
        <f t="shared" si="223"/>
        <v/>
      </c>
      <c r="V188" s="132">
        <f t="shared" si="239"/>
        <v>0</v>
      </c>
      <c r="W188" s="35">
        <v>0</v>
      </c>
      <c r="X188" s="118">
        <v>0</v>
      </c>
      <c r="Y188" s="118">
        <v>0</v>
      </c>
      <c r="Z188" s="35">
        <v>0</v>
      </c>
      <c r="AA188" s="35"/>
      <c r="AB188" s="94"/>
      <c r="AC188" s="35">
        <f t="shared" si="224"/>
        <v>0</v>
      </c>
      <c r="AD188" s="35">
        <f t="shared" si="225"/>
        <v>0</v>
      </c>
      <c r="AE188" s="118">
        <v>0</v>
      </c>
      <c r="AF188" s="118">
        <f t="shared" si="226"/>
        <v>0</v>
      </c>
      <c r="AG188" s="118">
        <v>0</v>
      </c>
      <c r="AH188" s="118">
        <f t="shared" si="227"/>
        <v>0</v>
      </c>
      <c r="AI188" s="36"/>
    </row>
    <row r="189" spans="1:35" s="14" customFormat="1" ht="30" customHeight="1">
      <c r="A189" s="14" t="str">
        <f t="shared" si="220"/>
        <v>b</v>
      </c>
      <c r="B189" s="21" t="s">
        <v>27</v>
      </c>
      <c r="C189" s="40" t="s">
        <v>36</v>
      </c>
      <c r="D189" s="41">
        <v>0</v>
      </c>
      <c r="E189" s="42">
        <v>0</v>
      </c>
      <c r="F189" s="42">
        <v>0</v>
      </c>
      <c r="G189" s="42">
        <v>0</v>
      </c>
      <c r="H189" s="42">
        <v>0</v>
      </c>
      <c r="I189" s="43">
        <v>0</v>
      </c>
      <c r="J189" s="44">
        <v>0</v>
      </c>
      <c r="K189" s="44">
        <v>0</v>
      </c>
      <c r="L189" s="45" t="str">
        <f t="shared" si="221"/>
        <v/>
      </c>
      <c r="M189" s="41">
        <v>0</v>
      </c>
      <c r="N189" s="41">
        <v>0</v>
      </c>
      <c r="O189" s="41">
        <v>0</v>
      </c>
      <c r="P189" s="41">
        <v>0</v>
      </c>
      <c r="Q189" s="41">
        <v>0</v>
      </c>
      <c r="R189" s="41">
        <v>0</v>
      </c>
      <c r="S189" s="41">
        <f t="shared" si="228"/>
        <v>0</v>
      </c>
      <c r="T189" s="43">
        <f t="shared" si="222"/>
        <v>0</v>
      </c>
      <c r="U189" s="45" t="str">
        <f t="shared" si="223"/>
        <v/>
      </c>
      <c r="V189" s="133">
        <f t="shared" si="239"/>
        <v>0</v>
      </c>
      <c r="W189" s="41">
        <v>0</v>
      </c>
      <c r="X189" s="119">
        <v>0</v>
      </c>
      <c r="Y189" s="119">
        <v>0</v>
      </c>
      <c r="Z189" s="41">
        <v>0</v>
      </c>
      <c r="AA189" s="41"/>
      <c r="AB189" s="96"/>
      <c r="AC189" s="41">
        <f t="shared" si="224"/>
        <v>0</v>
      </c>
      <c r="AD189" s="41">
        <f t="shared" si="225"/>
        <v>0</v>
      </c>
      <c r="AE189" s="119">
        <v>0</v>
      </c>
      <c r="AF189" s="119">
        <f t="shared" si="226"/>
        <v>0</v>
      </c>
      <c r="AG189" s="119">
        <v>0</v>
      </c>
      <c r="AH189" s="119">
        <f t="shared" si="227"/>
        <v>0</v>
      </c>
      <c r="AI189" s="42"/>
    </row>
    <row r="190" spans="1:35" s="14" customFormat="1" ht="15" customHeight="1">
      <c r="A190" s="14" t="str">
        <f t="shared" si="220"/>
        <v>b</v>
      </c>
      <c r="B190" s="21" t="s">
        <v>27</v>
      </c>
      <c r="C190" s="40" t="s">
        <v>37</v>
      </c>
      <c r="D190" s="41">
        <v>0</v>
      </c>
      <c r="E190" s="42">
        <v>0</v>
      </c>
      <c r="F190" s="42">
        <v>0</v>
      </c>
      <c r="G190" s="42">
        <v>0</v>
      </c>
      <c r="H190" s="42">
        <v>0</v>
      </c>
      <c r="I190" s="43">
        <v>0</v>
      </c>
      <c r="J190" s="44">
        <v>0</v>
      </c>
      <c r="K190" s="44">
        <v>0</v>
      </c>
      <c r="L190" s="45" t="str">
        <f t="shared" si="221"/>
        <v/>
      </c>
      <c r="M190" s="41">
        <v>0</v>
      </c>
      <c r="N190" s="41">
        <v>0</v>
      </c>
      <c r="O190" s="41">
        <v>0</v>
      </c>
      <c r="P190" s="41">
        <v>0</v>
      </c>
      <c r="Q190" s="41">
        <v>0</v>
      </c>
      <c r="R190" s="41">
        <v>0</v>
      </c>
      <c r="S190" s="41">
        <f t="shared" si="228"/>
        <v>0</v>
      </c>
      <c r="T190" s="43">
        <f t="shared" si="222"/>
        <v>0</v>
      </c>
      <c r="U190" s="45" t="str">
        <f t="shared" si="223"/>
        <v/>
      </c>
      <c r="V190" s="133">
        <f t="shared" si="239"/>
        <v>0</v>
      </c>
      <c r="W190" s="41">
        <v>0</v>
      </c>
      <c r="X190" s="119">
        <v>0</v>
      </c>
      <c r="Y190" s="119">
        <v>0</v>
      </c>
      <c r="Z190" s="41">
        <v>0</v>
      </c>
      <c r="AA190" s="41"/>
      <c r="AB190" s="96"/>
      <c r="AC190" s="41">
        <f t="shared" si="224"/>
        <v>0</v>
      </c>
      <c r="AD190" s="41">
        <f t="shared" si="225"/>
        <v>0</v>
      </c>
      <c r="AE190" s="119">
        <v>0</v>
      </c>
      <c r="AF190" s="119">
        <f t="shared" si="226"/>
        <v>0</v>
      </c>
      <c r="AG190" s="119">
        <v>0</v>
      </c>
      <c r="AH190" s="119">
        <f t="shared" si="227"/>
        <v>0</v>
      </c>
      <c r="AI190" s="42"/>
    </row>
    <row r="191" spans="1:35" s="14" customFormat="1" ht="15.75" customHeight="1" thickBot="1">
      <c r="A191" s="14" t="str">
        <f t="shared" si="220"/>
        <v>b</v>
      </c>
      <c r="B191" s="46" t="s">
        <v>27</v>
      </c>
      <c r="C191" s="58" t="s">
        <v>38</v>
      </c>
      <c r="D191" s="59">
        <v>0</v>
      </c>
      <c r="E191" s="60">
        <v>0</v>
      </c>
      <c r="F191" s="60">
        <v>0</v>
      </c>
      <c r="G191" s="60">
        <v>0</v>
      </c>
      <c r="H191" s="60">
        <v>0</v>
      </c>
      <c r="I191" s="61">
        <v>0</v>
      </c>
      <c r="J191" s="62">
        <v>0</v>
      </c>
      <c r="K191" s="62">
        <v>0</v>
      </c>
      <c r="L191" s="63" t="str">
        <f t="shared" si="221"/>
        <v/>
      </c>
      <c r="M191" s="59">
        <v>0</v>
      </c>
      <c r="N191" s="59">
        <v>0</v>
      </c>
      <c r="O191" s="59">
        <v>0</v>
      </c>
      <c r="P191" s="59">
        <v>0</v>
      </c>
      <c r="Q191" s="59">
        <v>0</v>
      </c>
      <c r="R191" s="59">
        <v>0</v>
      </c>
      <c r="S191" s="59">
        <f t="shared" si="228"/>
        <v>0</v>
      </c>
      <c r="T191" s="61">
        <f t="shared" si="222"/>
        <v>0</v>
      </c>
      <c r="U191" s="63" t="str">
        <f t="shared" si="223"/>
        <v/>
      </c>
      <c r="V191" s="136">
        <f t="shared" si="239"/>
        <v>0</v>
      </c>
      <c r="W191" s="59">
        <v>0</v>
      </c>
      <c r="X191" s="120">
        <v>0</v>
      </c>
      <c r="Y191" s="120">
        <v>0</v>
      </c>
      <c r="Z191" s="59">
        <v>0</v>
      </c>
      <c r="AA191" s="59"/>
      <c r="AB191" s="106"/>
      <c r="AC191" s="59">
        <f t="shared" si="224"/>
        <v>0</v>
      </c>
      <c r="AD191" s="59">
        <f t="shared" si="225"/>
        <v>0</v>
      </c>
      <c r="AE191" s="120">
        <v>0</v>
      </c>
      <c r="AF191" s="120">
        <f t="shared" si="226"/>
        <v>0</v>
      </c>
      <c r="AG191" s="120">
        <v>0</v>
      </c>
      <c r="AH191" s="120">
        <f t="shared" si="227"/>
        <v>0</v>
      </c>
      <c r="AI191" s="60"/>
    </row>
    <row r="192" spans="1:35" s="14" customFormat="1" ht="61.5" customHeight="1" thickTop="1" thickBot="1">
      <c r="A192" s="14" t="str">
        <f t="shared" si="220"/>
        <v>a</v>
      </c>
      <c r="B192" s="15" t="s">
        <v>81</v>
      </c>
      <c r="C192" s="66" t="s">
        <v>82</v>
      </c>
      <c r="D192" s="67">
        <f t="shared" ref="D192:K192" si="260">D193+D205+D206+D207</f>
        <v>876</v>
      </c>
      <c r="E192" s="68">
        <f t="shared" si="260"/>
        <v>107.91799999999999</v>
      </c>
      <c r="F192" s="68">
        <f t="shared" si="260"/>
        <v>98.468000000000004</v>
      </c>
      <c r="G192" s="68">
        <f t="shared" si="260"/>
        <v>92.767460000000014</v>
      </c>
      <c r="H192" s="68">
        <f t="shared" si="260"/>
        <v>87.147390000000001</v>
      </c>
      <c r="I192" s="69">
        <f t="shared" si="260"/>
        <v>85.760229999999993</v>
      </c>
      <c r="J192" s="70">
        <f t="shared" si="260"/>
        <v>84.267660000000006</v>
      </c>
      <c r="K192" s="70">
        <f t="shared" si="260"/>
        <v>82.440120000000007</v>
      </c>
      <c r="L192" s="71">
        <f t="shared" si="221"/>
        <v>0.94210768980785642</v>
      </c>
      <c r="M192" s="67">
        <f>M193+M205+M206+M207</f>
        <v>0</v>
      </c>
      <c r="N192" s="67">
        <f>N193+N205+N206+N207</f>
        <v>5.5415399999999995</v>
      </c>
      <c r="O192" s="67">
        <f>O193+O205+O206+O207</f>
        <v>2.1099500000000018</v>
      </c>
      <c r="P192" s="67">
        <f>P193+P205+P206+P207</f>
        <v>1.8275399999999977</v>
      </c>
      <c r="Q192" s="67">
        <v>0</v>
      </c>
      <c r="R192" s="67">
        <v>1.4925699999999864</v>
      </c>
      <c r="S192" s="67">
        <f t="shared" si="228"/>
        <v>5.6200700000000126</v>
      </c>
      <c r="T192" s="69">
        <f t="shared" si="222"/>
        <v>5.7005399999999895</v>
      </c>
      <c r="U192" s="71">
        <f t="shared" si="223"/>
        <v>0.85961063029337104</v>
      </c>
      <c r="V192" s="137">
        <f t="shared" si="239"/>
        <v>15.150539999999978</v>
      </c>
      <c r="W192" s="67">
        <f t="shared" ref="W192:Y192" si="261">W193+W205+W206+W207</f>
        <v>90.751400000000004</v>
      </c>
      <c r="X192" s="117">
        <f t="shared" si="261"/>
        <v>90.751400000000004</v>
      </c>
      <c r="Y192" s="117">
        <f t="shared" si="261"/>
        <v>0</v>
      </c>
      <c r="Z192" s="67">
        <f>Z193+Z205+Z206+Z207</f>
        <v>9.4500000000000011</v>
      </c>
      <c r="AA192" s="67"/>
      <c r="AB192" s="113"/>
      <c r="AC192" s="67">
        <f t="shared" si="224"/>
        <v>92.767460000000014</v>
      </c>
      <c r="AD192" s="67">
        <f t="shared" si="225"/>
        <v>15.150539999999978</v>
      </c>
      <c r="AE192" s="117">
        <f t="shared" ref="AE192" si="262">AE193+AE205+AE206+AE207</f>
        <v>0</v>
      </c>
      <c r="AF192" s="117">
        <f t="shared" si="226"/>
        <v>107.91799999999999</v>
      </c>
      <c r="AG192" s="117">
        <f t="shared" ref="AG192" si="263">AG193+AG205+AG206+AG207</f>
        <v>107.91799999999999</v>
      </c>
      <c r="AH192" s="117">
        <f t="shared" si="227"/>
        <v>15.150539999999978</v>
      </c>
      <c r="AI192" s="68"/>
    </row>
    <row r="193" spans="1:35" s="14" customFormat="1" ht="15.75" customHeight="1" thickTop="1">
      <c r="A193" s="14" t="str">
        <f t="shared" si="220"/>
        <v>a</v>
      </c>
      <c r="B193" s="21" t="s">
        <v>27</v>
      </c>
      <c r="C193" s="40" t="s">
        <v>28</v>
      </c>
      <c r="D193" s="41">
        <f>SUM(D194:D204)</f>
        <v>876</v>
      </c>
      <c r="E193" s="42">
        <f t="shared" ref="E193:G193" si="264">E194+E198+E200+E201+E202+E203+E204</f>
        <v>107.91799999999999</v>
      </c>
      <c r="F193" s="42">
        <f t="shared" si="264"/>
        <v>98.468000000000004</v>
      </c>
      <c r="G193" s="42">
        <f t="shared" si="264"/>
        <v>92.767460000000014</v>
      </c>
      <c r="H193" s="42">
        <f t="shared" ref="H193:K193" si="265">H194+H198+H200+H201+H202+H203+H204</f>
        <v>87.147390000000001</v>
      </c>
      <c r="I193" s="43">
        <f t="shared" si="265"/>
        <v>85.760229999999993</v>
      </c>
      <c r="J193" s="44">
        <f t="shared" si="265"/>
        <v>84.267660000000006</v>
      </c>
      <c r="K193" s="44">
        <f t="shared" si="265"/>
        <v>82.440120000000007</v>
      </c>
      <c r="L193" s="45">
        <f t="shared" si="221"/>
        <v>0.94210768980785642</v>
      </c>
      <c r="M193" s="41">
        <f>M194+M198+M200+M201+M202+M203+M204</f>
        <v>0</v>
      </c>
      <c r="N193" s="41">
        <f>N194+N198+N200+N201+N202+N203+N204</f>
        <v>5.5415399999999995</v>
      </c>
      <c r="O193" s="41">
        <f>O194+O198+O200+O201+O202+O203+O204</f>
        <v>2.1099500000000018</v>
      </c>
      <c r="P193" s="41">
        <f>P194+P198+P200+P201+P202+P203+P204</f>
        <v>1.8275399999999977</v>
      </c>
      <c r="Q193" s="41">
        <v>0</v>
      </c>
      <c r="R193" s="41">
        <v>1.4925699999999864</v>
      </c>
      <c r="S193" s="41">
        <f t="shared" si="228"/>
        <v>5.6200700000000126</v>
      </c>
      <c r="T193" s="43">
        <f t="shared" si="222"/>
        <v>5.7005399999999895</v>
      </c>
      <c r="U193" s="45">
        <f t="shared" si="223"/>
        <v>0.85961063029337104</v>
      </c>
      <c r="V193" s="133">
        <f t="shared" si="239"/>
        <v>15.150539999999978</v>
      </c>
      <c r="W193" s="41">
        <f t="shared" ref="W193:Y193" si="266">W194+W198+W200+W201+W202+W203+W204</f>
        <v>90.751400000000004</v>
      </c>
      <c r="X193" s="110">
        <f t="shared" si="266"/>
        <v>90.751400000000004</v>
      </c>
      <c r="Y193" s="110">
        <f t="shared" si="266"/>
        <v>0</v>
      </c>
      <c r="Z193" s="41">
        <f>Z194+Z198+Z200+Z201+Z202+Z203+Z204</f>
        <v>9.4500000000000011</v>
      </c>
      <c r="AA193" s="41"/>
      <c r="AB193" s="96"/>
      <c r="AC193" s="41">
        <f t="shared" si="224"/>
        <v>92.767460000000014</v>
      </c>
      <c r="AD193" s="41">
        <f t="shared" si="225"/>
        <v>15.150539999999978</v>
      </c>
      <c r="AE193" s="110">
        <f t="shared" ref="AE193" si="267">AE194+AE198+AE200+AE201+AE202+AE203+AE204</f>
        <v>0</v>
      </c>
      <c r="AF193" s="110">
        <f t="shared" si="226"/>
        <v>107.91799999999999</v>
      </c>
      <c r="AG193" s="110">
        <f t="shared" ref="AG193" si="268">AG194+AG198+AG200+AG201+AG202+AG203+AG204</f>
        <v>107.91799999999999</v>
      </c>
      <c r="AH193" s="110">
        <f t="shared" si="227"/>
        <v>15.150539999999978</v>
      </c>
      <c r="AI193" s="42"/>
    </row>
    <row r="194" spans="1:35" s="14" customFormat="1" ht="18" customHeight="1">
      <c r="A194" s="14" t="str">
        <f t="shared" si="220"/>
        <v>a</v>
      </c>
      <c r="B194" s="28"/>
      <c r="C194" s="29" t="s">
        <v>29</v>
      </c>
      <c r="D194" s="35">
        <v>825</v>
      </c>
      <c r="E194" s="36">
        <v>60.667999999999999</v>
      </c>
      <c r="F194" s="36">
        <v>60.667999999999999</v>
      </c>
      <c r="G194" s="36">
        <f>SUM(G195:G197)</f>
        <v>60.667459999999998</v>
      </c>
      <c r="H194" s="36">
        <f>SUM(H195:H197)</f>
        <v>60.667459999999998</v>
      </c>
      <c r="I194" s="37">
        <f>SUM(I195:I197)</f>
        <v>60.667459999999998</v>
      </c>
      <c r="J194" s="38">
        <f>SUM(J195:J197)</f>
        <v>60.667459999999998</v>
      </c>
      <c r="K194" s="38">
        <f>SUM(K195:K197)</f>
        <v>60.667459999999998</v>
      </c>
      <c r="L194" s="39">
        <f t="shared" si="221"/>
        <v>0.99999109909672312</v>
      </c>
      <c r="M194" s="35">
        <v>0</v>
      </c>
      <c r="N194" s="35">
        <v>0</v>
      </c>
      <c r="O194" s="35">
        <f>SUM(O195:O197)</f>
        <v>0</v>
      </c>
      <c r="P194" s="35">
        <v>0</v>
      </c>
      <c r="Q194" s="35">
        <v>0</v>
      </c>
      <c r="R194" s="35">
        <v>0</v>
      </c>
      <c r="S194" s="35">
        <f t="shared" si="228"/>
        <v>0</v>
      </c>
      <c r="T194" s="37">
        <f t="shared" si="222"/>
        <v>5.4000000000087311E-4</v>
      </c>
      <c r="U194" s="39">
        <f t="shared" si="223"/>
        <v>0.99999109909672312</v>
      </c>
      <c r="V194" s="132">
        <f t="shared" si="239"/>
        <v>5.4000000000087311E-4</v>
      </c>
      <c r="W194" s="35">
        <f t="shared" ref="W194:X194" si="269">SUM(W195:W197)</f>
        <v>60.667459999999998</v>
      </c>
      <c r="X194" s="118">
        <f t="shared" si="269"/>
        <v>60.667459999999998</v>
      </c>
      <c r="Y194" s="118">
        <v>0</v>
      </c>
      <c r="Z194" s="35">
        <v>0</v>
      </c>
      <c r="AA194" s="35"/>
      <c r="AB194" s="94"/>
      <c r="AC194" s="35">
        <f t="shared" si="224"/>
        <v>60.667459999999998</v>
      </c>
      <c r="AD194" s="35">
        <f t="shared" si="225"/>
        <v>5.4000000000087311E-4</v>
      </c>
      <c r="AE194" s="118">
        <v>0</v>
      </c>
      <c r="AF194" s="118">
        <f t="shared" si="226"/>
        <v>60.667999999999999</v>
      </c>
      <c r="AG194" s="118">
        <v>60.667999999999999</v>
      </c>
      <c r="AH194" s="118">
        <f t="shared" si="227"/>
        <v>5.4000000000087311E-4</v>
      </c>
      <c r="AI194" s="36"/>
    </row>
    <row r="195" spans="1:35" s="14" customFormat="1" ht="18" customHeight="1">
      <c r="A195" s="14" t="str">
        <f t="shared" si="220"/>
        <v>b</v>
      </c>
      <c r="B195" s="28"/>
      <c r="C195" s="55" t="s">
        <v>51</v>
      </c>
      <c r="D195" s="35"/>
      <c r="E195" s="36"/>
      <c r="F195" s="36"/>
      <c r="G195" s="36">
        <v>60.667459999999998</v>
      </c>
      <c r="H195" s="36">
        <v>60.667459999999998</v>
      </c>
      <c r="I195" s="37">
        <v>60.667459999999998</v>
      </c>
      <c r="J195" s="38">
        <v>60.667459999999998</v>
      </c>
      <c r="K195" s="38">
        <v>60.667459999999998</v>
      </c>
      <c r="L195" s="39" t="str">
        <f t="shared" si="221"/>
        <v/>
      </c>
      <c r="M195" s="35"/>
      <c r="N195" s="35"/>
      <c r="O195" s="35">
        <v>0</v>
      </c>
      <c r="P195" s="35">
        <v>0</v>
      </c>
      <c r="Q195" s="35">
        <v>0</v>
      </c>
      <c r="R195" s="35">
        <v>0</v>
      </c>
      <c r="S195" s="35">
        <f t="shared" si="228"/>
        <v>0</v>
      </c>
      <c r="T195" s="37" t="str">
        <f t="shared" si="222"/>
        <v/>
      </c>
      <c r="U195" s="39" t="str">
        <f t="shared" si="223"/>
        <v/>
      </c>
      <c r="V195" s="132">
        <f t="shared" si="239"/>
        <v>-60.667459999999998</v>
      </c>
      <c r="W195" s="35">
        <v>60.667459999999998</v>
      </c>
      <c r="X195" s="118">
        <v>60.667459999999998</v>
      </c>
      <c r="Y195" s="118">
        <v>0</v>
      </c>
      <c r="Z195" s="35"/>
      <c r="AA195" s="35"/>
      <c r="AB195" s="94"/>
      <c r="AC195" s="35">
        <f t="shared" si="224"/>
        <v>60.667459999999998</v>
      </c>
      <c r="AD195" s="35">
        <f t="shared" si="225"/>
        <v>-60.667459999999998</v>
      </c>
      <c r="AE195" s="118">
        <v>0</v>
      </c>
      <c r="AF195" s="118">
        <f t="shared" si="226"/>
        <v>0</v>
      </c>
      <c r="AG195" s="118">
        <v>0</v>
      </c>
      <c r="AH195" s="118">
        <f t="shared" si="227"/>
        <v>-60.667459999999998</v>
      </c>
      <c r="AI195" s="36"/>
    </row>
    <row r="196" spans="1:35" s="14" customFormat="1" ht="18" customHeight="1">
      <c r="A196" s="14" t="str">
        <f t="shared" si="220"/>
        <v>b</v>
      </c>
      <c r="B196" s="28"/>
      <c r="C196" s="55" t="s">
        <v>52</v>
      </c>
      <c r="D196" s="35"/>
      <c r="E196" s="36"/>
      <c r="F196" s="36"/>
      <c r="G196" s="36">
        <v>0</v>
      </c>
      <c r="H196" s="36">
        <v>0</v>
      </c>
      <c r="I196" s="37">
        <v>0</v>
      </c>
      <c r="J196" s="38">
        <v>0</v>
      </c>
      <c r="K196" s="38">
        <v>0</v>
      </c>
      <c r="L196" s="39" t="str">
        <f t="shared" si="221"/>
        <v/>
      </c>
      <c r="M196" s="35"/>
      <c r="N196" s="35"/>
      <c r="O196" s="35">
        <v>0</v>
      </c>
      <c r="P196" s="35">
        <v>0</v>
      </c>
      <c r="Q196" s="35">
        <v>0</v>
      </c>
      <c r="R196" s="35">
        <v>0</v>
      </c>
      <c r="S196" s="35">
        <f t="shared" si="228"/>
        <v>0</v>
      </c>
      <c r="T196" s="37" t="str">
        <f t="shared" si="222"/>
        <v/>
      </c>
      <c r="U196" s="39" t="str">
        <f t="shared" si="223"/>
        <v/>
      </c>
      <c r="V196" s="132">
        <f t="shared" si="239"/>
        <v>0</v>
      </c>
      <c r="W196" s="35">
        <v>0</v>
      </c>
      <c r="X196" s="118">
        <v>0</v>
      </c>
      <c r="Y196" s="118">
        <v>0</v>
      </c>
      <c r="Z196" s="35"/>
      <c r="AA196" s="35"/>
      <c r="AB196" s="94"/>
      <c r="AC196" s="35">
        <f t="shared" si="224"/>
        <v>0</v>
      </c>
      <c r="AD196" s="35">
        <f t="shared" si="225"/>
        <v>0</v>
      </c>
      <c r="AE196" s="118">
        <v>0</v>
      </c>
      <c r="AF196" s="118">
        <f t="shared" si="226"/>
        <v>0</v>
      </c>
      <c r="AG196" s="118">
        <v>0</v>
      </c>
      <c r="AH196" s="118">
        <f t="shared" si="227"/>
        <v>0</v>
      </c>
      <c r="AI196" s="36"/>
    </row>
    <row r="197" spans="1:35" s="14" customFormat="1" ht="18" customHeight="1">
      <c r="A197" s="14" t="str">
        <f t="shared" ref="A197:A260" si="270">IF((E197+G197+V197+Y197+AC197+AD197+AE197&lt;&gt;0),"a","b")</f>
        <v>b</v>
      </c>
      <c r="B197" s="28"/>
      <c r="C197" s="55" t="s">
        <v>53</v>
      </c>
      <c r="D197" s="35"/>
      <c r="E197" s="36"/>
      <c r="F197" s="36"/>
      <c r="G197" s="36">
        <v>0</v>
      </c>
      <c r="H197" s="36">
        <v>0</v>
      </c>
      <c r="I197" s="37">
        <v>0</v>
      </c>
      <c r="J197" s="38">
        <v>0</v>
      </c>
      <c r="K197" s="38">
        <v>0</v>
      </c>
      <c r="L197" s="39" t="str">
        <f t="shared" ref="L197:L260" si="271">IF(OR(F197="",F197=0),"",G197/F197)</f>
        <v/>
      </c>
      <c r="M197" s="35"/>
      <c r="N197" s="35"/>
      <c r="O197" s="35">
        <v>0</v>
      </c>
      <c r="P197" s="35">
        <v>0</v>
      </c>
      <c r="Q197" s="35">
        <v>0</v>
      </c>
      <c r="R197" s="35">
        <v>0</v>
      </c>
      <c r="S197" s="35">
        <f t="shared" si="228"/>
        <v>0</v>
      </c>
      <c r="T197" s="37" t="str">
        <f t="shared" ref="T197:T260" si="272">IF(OR(C197="თანამდებობრივი სარგო",C197="პრემია",C197="დანამატი",C197="მ.შ. შტატგარეშეთა შრომის ანაზღაურება"),"",F197-G197)</f>
        <v/>
      </c>
      <c r="U197" s="39" t="str">
        <f t="shared" ref="U197:U260" si="273">IF(OR(E197="",E197=0),"",G197/E197)</f>
        <v/>
      </c>
      <c r="V197" s="132">
        <f t="shared" si="239"/>
        <v>0</v>
      </c>
      <c r="W197" s="35">
        <v>0</v>
      </c>
      <c r="X197" s="118">
        <v>0</v>
      </c>
      <c r="Y197" s="118">
        <v>0</v>
      </c>
      <c r="Z197" s="35"/>
      <c r="AA197" s="35"/>
      <c r="AB197" s="94"/>
      <c r="AC197" s="35">
        <f t="shared" ref="AC197:AC260" si="274">G197+Y197</f>
        <v>0</v>
      </c>
      <c r="AD197" s="35">
        <f t="shared" ref="AD197:AD260" si="275">E197-AC197</f>
        <v>0</v>
      </c>
      <c r="AE197" s="118">
        <v>0</v>
      </c>
      <c r="AF197" s="118">
        <f t="shared" ref="AF197:AF260" si="276">E197-AE197</f>
        <v>0</v>
      </c>
      <c r="AG197" s="118">
        <v>0</v>
      </c>
      <c r="AH197" s="118">
        <f t="shared" ref="AH197:AH260" si="277">AG197-AC197</f>
        <v>0</v>
      </c>
      <c r="AI197" s="36"/>
    </row>
    <row r="198" spans="1:35" s="14" customFormat="1" ht="18" customHeight="1">
      <c r="A198" s="14" t="str">
        <f t="shared" si="270"/>
        <v>a</v>
      </c>
      <c r="B198" s="28" t="s">
        <v>27</v>
      </c>
      <c r="C198" s="29" t="s">
        <v>30</v>
      </c>
      <c r="D198" s="35">
        <v>46</v>
      </c>
      <c r="E198" s="36">
        <v>41.05</v>
      </c>
      <c r="F198" s="36">
        <v>32.4</v>
      </c>
      <c r="G198" s="36">
        <v>28.3</v>
      </c>
      <c r="H198" s="36">
        <v>22.999749999999999</v>
      </c>
      <c r="I198" s="37">
        <v>21.639919999999996</v>
      </c>
      <c r="J198" s="38">
        <v>20.20468</v>
      </c>
      <c r="K198" s="38">
        <v>18.606180000000002</v>
      </c>
      <c r="L198" s="39">
        <f t="shared" si="271"/>
        <v>0.87345679012345689</v>
      </c>
      <c r="M198" s="35">
        <v>0</v>
      </c>
      <c r="N198" s="35">
        <v>4.752699999999999</v>
      </c>
      <c r="O198" s="35">
        <v>2.0179700000000018</v>
      </c>
      <c r="P198" s="35">
        <v>1.5984999999999978</v>
      </c>
      <c r="Q198" s="35">
        <v>0</v>
      </c>
      <c r="R198" s="35">
        <v>1.4352399999999967</v>
      </c>
      <c r="S198" s="35">
        <f t="shared" ref="S198:S261" si="278">G198-H198</f>
        <v>5.3002500000000019</v>
      </c>
      <c r="T198" s="37">
        <f t="shared" si="272"/>
        <v>4.0999999999999979</v>
      </c>
      <c r="U198" s="39">
        <f t="shared" si="273"/>
        <v>0.68940316686967118</v>
      </c>
      <c r="V198" s="132">
        <f t="shared" si="239"/>
        <v>12.749999999999996</v>
      </c>
      <c r="W198" s="35">
        <v>26.459099999999999</v>
      </c>
      <c r="X198" s="118">
        <v>26.459099999999999</v>
      </c>
      <c r="Y198" s="118">
        <v>0</v>
      </c>
      <c r="Z198" s="35">
        <v>8.65</v>
      </c>
      <c r="AA198" s="35"/>
      <c r="AB198" s="94"/>
      <c r="AC198" s="35">
        <f t="shared" si="274"/>
        <v>28.3</v>
      </c>
      <c r="AD198" s="35">
        <f t="shared" si="275"/>
        <v>12.749999999999996</v>
      </c>
      <c r="AE198" s="118">
        <v>0</v>
      </c>
      <c r="AF198" s="118">
        <f t="shared" si="276"/>
        <v>41.05</v>
      </c>
      <c r="AG198" s="118">
        <v>41.05</v>
      </c>
      <c r="AH198" s="118">
        <f t="shared" si="277"/>
        <v>12.749999999999996</v>
      </c>
      <c r="AI198" s="36"/>
    </row>
    <row r="199" spans="1:35" s="14" customFormat="1" ht="36" customHeight="1">
      <c r="A199" s="14" t="str">
        <f t="shared" si="270"/>
        <v>b</v>
      </c>
      <c r="B199" s="28"/>
      <c r="C199" s="55" t="s">
        <v>55</v>
      </c>
      <c r="D199" s="35"/>
      <c r="E199" s="36"/>
      <c r="F199" s="36"/>
      <c r="G199" s="36"/>
      <c r="H199" s="36"/>
      <c r="I199" s="37">
        <v>0</v>
      </c>
      <c r="J199" s="38">
        <v>0</v>
      </c>
      <c r="K199" s="38">
        <v>0</v>
      </c>
      <c r="L199" s="39" t="str">
        <f t="shared" si="271"/>
        <v/>
      </c>
      <c r="M199" s="35"/>
      <c r="N199" s="35"/>
      <c r="O199" s="35">
        <v>0</v>
      </c>
      <c r="P199" s="35">
        <v>0</v>
      </c>
      <c r="Q199" s="35">
        <v>0</v>
      </c>
      <c r="R199" s="35">
        <v>0</v>
      </c>
      <c r="S199" s="35">
        <f t="shared" si="278"/>
        <v>0</v>
      </c>
      <c r="T199" s="37" t="str">
        <f t="shared" si="272"/>
        <v/>
      </c>
      <c r="U199" s="39" t="str">
        <f t="shared" si="273"/>
        <v/>
      </c>
      <c r="V199" s="132">
        <f t="shared" si="239"/>
        <v>0</v>
      </c>
      <c r="W199" s="35"/>
      <c r="X199" s="118"/>
      <c r="Y199" s="118">
        <v>0</v>
      </c>
      <c r="Z199" s="35"/>
      <c r="AA199" s="35"/>
      <c r="AB199" s="94"/>
      <c r="AC199" s="35">
        <f t="shared" si="274"/>
        <v>0</v>
      </c>
      <c r="AD199" s="35">
        <f t="shared" si="275"/>
        <v>0</v>
      </c>
      <c r="AE199" s="118">
        <v>0</v>
      </c>
      <c r="AF199" s="118">
        <f t="shared" si="276"/>
        <v>0</v>
      </c>
      <c r="AG199" s="118">
        <v>0</v>
      </c>
      <c r="AH199" s="118">
        <f t="shared" si="277"/>
        <v>0</v>
      </c>
      <c r="AI199" s="36"/>
    </row>
    <row r="200" spans="1:35" s="14" customFormat="1" ht="18" customHeight="1">
      <c r="A200" s="14" t="str">
        <f t="shared" si="270"/>
        <v>b</v>
      </c>
      <c r="B200" s="28" t="s">
        <v>27</v>
      </c>
      <c r="C200" s="29" t="s">
        <v>31</v>
      </c>
      <c r="D200" s="35">
        <v>0</v>
      </c>
      <c r="E200" s="36">
        <v>0</v>
      </c>
      <c r="F200" s="36">
        <v>0</v>
      </c>
      <c r="G200" s="36">
        <v>0</v>
      </c>
      <c r="H200" s="36">
        <v>0</v>
      </c>
      <c r="I200" s="37">
        <v>0</v>
      </c>
      <c r="J200" s="38">
        <v>0</v>
      </c>
      <c r="K200" s="38">
        <v>0</v>
      </c>
      <c r="L200" s="39" t="str">
        <f t="shared" si="271"/>
        <v/>
      </c>
      <c r="M200" s="35">
        <v>0</v>
      </c>
      <c r="N200" s="35">
        <v>0</v>
      </c>
      <c r="O200" s="35">
        <v>0</v>
      </c>
      <c r="P200" s="35">
        <v>0</v>
      </c>
      <c r="Q200" s="35">
        <v>0</v>
      </c>
      <c r="R200" s="35">
        <v>0</v>
      </c>
      <c r="S200" s="35">
        <f t="shared" si="278"/>
        <v>0</v>
      </c>
      <c r="T200" s="37">
        <f t="shared" si="272"/>
        <v>0</v>
      </c>
      <c r="U200" s="39" t="str">
        <f t="shared" si="273"/>
        <v/>
      </c>
      <c r="V200" s="132">
        <f t="shared" si="239"/>
        <v>0</v>
      </c>
      <c r="W200" s="35">
        <v>0</v>
      </c>
      <c r="X200" s="118">
        <v>0</v>
      </c>
      <c r="Y200" s="118">
        <v>0</v>
      </c>
      <c r="Z200" s="35">
        <v>0</v>
      </c>
      <c r="AA200" s="35"/>
      <c r="AB200" s="94"/>
      <c r="AC200" s="35">
        <f t="shared" si="274"/>
        <v>0</v>
      </c>
      <c r="AD200" s="35">
        <f t="shared" si="275"/>
        <v>0</v>
      </c>
      <c r="AE200" s="118">
        <v>0</v>
      </c>
      <c r="AF200" s="118">
        <f t="shared" si="276"/>
        <v>0</v>
      </c>
      <c r="AG200" s="118">
        <v>0</v>
      </c>
      <c r="AH200" s="118">
        <f t="shared" si="277"/>
        <v>0</v>
      </c>
      <c r="AI200" s="36"/>
    </row>
    <row r="201" spans="1:35" s="14" customFormat="1" ht="18" customHeight="1">
      <c r="A201" s="14" t="str">
        <f t="shared" si="270"/>
        <v>b</v>
      </c>
      <c r="B201" s="28" t="s">
        <v>27</v>
      </c>
      <c r="C201" s="29" t="s">
        <v>32</v>
      </c>
      <c r="D201" s="35">
        <v>0</v>
      </c>
      <c r="E201" s="36">
        <v>0</v>
      </c>
      <c r="F201" s="36">
        <v>0</v>
      </c>
      <c r="G201" s="36">
        <v>0</v>
      </c>
      <c r="H201" s="36">
        <v>0</v>
      </c>
      <c r="I201" s="37">
        <v>0</v>
      </c>
      <c r="J201" s="38">
        <v>0</v>
      </c>
      <c r="K201" s="38">
        <v>0</v>
      </c>
      <c r="L201" s="39" t="str">
        <f t="shared" si="271"/>
        <v/>
      </c>
      <c r="M201" s="35">
        <v>0</v>
      </c>
      <c r="N201" s="35">
        <v>0</v>
      </c>
      <c r="O201" s="35">
        <v>0</v>
      </c>
      <c r="P201" s="35">
        <v>0</v>
      </c>
      <c r="Q201" s="35">
        <v>0</v>
      </c>
      <c r="R201" s="35">
        <v>0</v>
      </c>
      <c r="S201" s="35">
        <f t="shared" si="278"/>
        <v>0</v>
      </c>
      <c r="T201" s="37">
        <f t="shared" si="272"/>
        <v>0</v>
      </c>
      <c r="U201" s="39" t="str">
        <f t="shared" si="273"/>
        <v/>
      </c>
      <c r="V201" s="132">
        <f t="shared" si="239"/>
        <v>0</v>
      </c>
      <c r="W201" s="35">
        <v>0</v>
      </c>
      <c r="X201" s="118">
        <v>0</v>
      </c>
      <c r="Y201" s="118">
        <v>0</v>
      </c>
      <c r="Z201" s="35">
        <v>0</v>
      </c>
      <c r="AA201" s="35"/>
      <c r="AB201" s="94"/>
      <c r="AC201" s="35">
        <f t="shared" si="274"/>
        <v>0</v>
      </c>
      <c r="AD201" s="35">
        <f t="shared" si="275"/>
        <v>0</v>
      </c>
      <c r="AE201" s="118">
        <v>0</v>
      </c>
      <c r="AF201" s="118">
        <f t="shared" si="276"/>
        <v>0</v>
      </c>
      <c r="AG201" s="118">
        <v>0</v>
      </c>
      <c r="AH201" s="118">
        <f t="shared" si="277"/>
        <v>0</v>
      </c>
      <c r="AI201" s="36"/>
    </row>
    <row r="202" spans="1:35" s="14" customFormat="1" ht="18" customHeight="1">
      <c r="A202" s="14" t="str">
        <f t="shared" si="270"/>
        <v>b</v>
      </c>
      <c r="B202" s="28" t="s">
        <v>27</v>
      </c>
      <c r="C202" s="29" t="s">
        <v>33</v>
      </c>
      <c r="D202" s="35">
        <v>0</v>
      </c>
      <c r="E202" s="36">
        <v>0</v>
      </c>
      <c r="F202" s="36">
        <v>0</v>
      </c>
      <c r="G202" s="36">
        <v>0</v>
      </c>
      <c r="H202" s="36">
        <v>0</v>
      </c>
      <c r="I202" s="37">
        <v>0</v>
      </c>
      <c r="J202" s="38">
        <v>0</v>
      </c>
      <c r="K202" s="38">
        <v>0</v>
      </c>
      <c r="L202" s="39" t="str">
        <f t="shared" si="271"/>
        <v/>
      </c>
      <c r="M202" s="35">
        <v>0</v>
      </c>
      <c r="N202" s="35">
        <v>0</v>
      </c>
      <c r="O202" s="35">
        <v>0</v>
      </c>
      <c r="P202" s="35">
        <v>0</v>
      </c>
      <c r="Q202" s="35">
        <v>0</v>
      </c>
      <c r="R202" s="35">
        <v>0</v>
      </c>
      <c r="S202" s="35">
        <f t="shared" si="278"/>
        <v>0</v>
      </c>
      <c r="T202" s="37">
        <f t="shared" si="272"/>
        <v>0</v>
      </c>
      <c r="U202" s="39" t="str">
        <f t="shared" si="273"/>
        <v/>
      </c>
      <c r="V202" s="132">
        <f t="shared" si="239"/>
        <v>0</v>
      </c>
      <c r="W202" s="35">
        <v>0</v>
      </c>
      <c r="X202" s="118">
        <v>0</v>
      </c>
      <c r="Y202" s="118">
        <v>0</v>
      </c>
      <c r="Z202" s="35">
        <v>0</v>
      </c>
      <c r="AA202" s="35"/>
      <c r="AB202" s="94"/>
      <c r="AC202" s="35">
        <f t="shared" si="274"/>
        <v>0</v>
      </c>
      <c r="AD202" s="35">
        <f t="shared" si="275"/>
        <v>0</v>
      </c>
      <c r="AE202" s="118">
        <v>0</v>
      </c>
      <c r="AF202" s="118">
        <f t="shared" si="276"/>
        <v>0</v>
      </c>
      <c r="AG202" s="118">
        <v>0</v>
      </c>
      <c r="AH202" s="118">
        <f t="shared" si="277"/>
        <v>0</v>
      </c>
      <c r="AI202" s="36"/>
    </row>
    <row r="203" spans="1:35" s="14" customFormat="1" ht="18" customHeight="1">
      <c r="A203" s="14" t="str">
        <f t="shared" si="270"/>
        <v>a</v>
      </c>
      <c r="B203" s="28" t="s">
        <v>27</v>
      </c>
      <c r="C203" s="29" t="s">
        <v>34</v>
      </c>
      <c r="D203" s="35">
        <v>5</v>
      </c>
      <c r="E203" s="36">
        <v>5</v>
      </c>
      <c r="F203" s="36">
        <v>4.5</v>
      </c>
      <c r="G203" s="36">
        <v>2.9</v>
      </c>
      <c r="H203" s="36">
        <v>2.8509600000000002</v>
      </c>
      <c r="I203" s="37">
        <v>2.8509600000000002</v>
      </c>
      <c r="J203" s="38">
        <v>2.8509600000000002</v>
      </c>
      <c r="K203" s="38">
        <v>2.6918600000000001</v>
      </c>
      <c r="L203" s="39">
        <f t="shared" si="271"/>
        <v>0.64444444444444438</v>
      </c>
      <c r="M203" s="35">
        <v>0</v>
      </c>
      <c r="N203" s="35">
        <v>0.69686000000000015</v>
      </c>
      <c r="O203" s="35">
        <v>0</v>
      </c>
      <c r="P203" s="35">
        <v>0.15910000000000002</v>
      </c>
      <c r="Q203" s="35">
        <v>0</v>
      </c>
      <c r="R203" s="35">
        <v>0</v>
      </c>
      <c r="S203" s="35">
        <f t="shared" si="278"/>
        <v>4.903999999999975E-2</v>
      </c>
      <c r="T203" s="37">
        <f t="shared" si="272"/>
        <v>1.6</v>
      </c>
      <c r="U203" s="39">
        <f t="shared" si="273"/>
        <v>0.57999999999999996</v>
      </c>
      <c r="V203" s="132">
        <f t="shared" si="239"/>
        <v>2.1</v>
      </c>
      <c r="W203" s="35">
        <v>2.8509600000000002</v>
      </c>
      <c r="X203" s="118">
        <v>2.8509600000000002</v>
      </c>
      <c r="Y203" s="118">
        <v>0</v>
      </c>
      <c r="Z203" s="35">
        <v>0.5</v>
      </c>
      <c r="AA203" s="35"/>
      <c r="AB203" s="94"/>
      <c r="AC203" s="35">
        <f t="shared" si="274"/>
        <v>2.9</v>
      </c>
      <c r="AD203" s="35">
        <f t="shared" si="275"/>
        <v>2.1</v>
      </c>
      <c r="AE203" s="118">
        <v>0</v>
      </c>
      <c r="AF203" s="118">
        <f t="shared" si="276"/>
        <v>5</v>
      </c>
      <c r="AG203" s="118">
        <v>5</v>
      </c>
      <c r="AH203" s="118">
        <f t="shared" si="277"/>
        <v>2.1</v>
      </c>
      <c r="AI203" s="36"/>
    </row>
    <row r="204" spans="1:35" s="14" customFormat="1" ht="18" customHeight="1">
      <c r="A204" s="14" t="str">
        <f t="shared" si="270"/>
        <v>a</v>
      </c>
      <c r="B204" s="28" t="s">
        <v>27</v>
      </c>
      <c r="C204" s="29" t="s">
        <v>35</v>
      </c>
      <c r="D204" s="35">
        <v>0</v>
      </c>
      <c r="E204" s="36">
        <v>1.2</v>
      </c>
      <c r="F204" s="36">
        <v>0.9</v>
      </c>
      <c r="G204" s="36">
        <v>0.9</v>
      </c>
      <c r="H204" s="36">
        <v>0.62922</v>
      </c>
      <c r="I204" s="37">
        <v>0.60189000000000004</v>
      </c>
      <c r="J204" s="38">
        <v>0.54455999999999993</v>
      </c>
      <c r="K204" s="38">
        <v>0.47461999999999999</v>
      </c>
      <c r="L204" s="39">
        <f t="shared" si="271"/>
        <v>1</v>
      </c>
      <c r="M204" s="35">
        <v>0</v>
      </c>
      <c r="N204" s="35">
        <v>9.1979999999999965E-2</v>
      </c>
      <c r="O204" s="35">
        <v>9.1980000000000006E-2</v>
      </c>
      <c r="P204" s="35">
        <v>6.9939999999999947E-2</v>
      </c>
      <c r="Q204" s="35">
        <v>0</v>
      </c>
      <c r="R204" s="35">
        <v>5.7330000000000103E-2</v>
      </c>
      <c r="S204" s="35">
        <f t="shared" si="278"/>
        <v>0.27078000000000002</v>
      </c>
      <c r="T204" s="37">
        <f t="shared" si="272"/>
        <v>0</v>
      </c>
      <c r="U204" s="39">
        <f t="shared" si="273"/>
        <v>0.75</v>
      </c>
      <c r="V204" s="132">
        <f t="shared" si="239"/>
        <v>0.29999999999999993</v>
      </c>
      <c r="W204" s="35">
        <v>0.77388000000000001</v>
      </c>
      <c r="X204" s="118">
        <v>0.77388000000000001</v>
      </c>
      <c r="Y204" s="118">
        <v>0</v>
      </c>
      <c r="Z204" s="35">
        <v>0.3</v>
      </c>
      <c r="AA204" s="35"/>
      <c r="AB204" s="94"/>
      <c r="AC204" s="35">
        <f t="shared" si="274"/>
        <v>0.9</v>
      </c>
      <c r="AD204" s="35">
        <f t="shared" si="275"/>
        <v>0.29999999999999993</v>
      </c>
      <c r="AE204" s="118">
        <v>0</v>
      </c>
      <c r="AF204" s="118">
        <f t="shared" si="276"/>
        <v>1.2</v>
      </c>
      <c r="AG204" s="118">
        <v>1.2</v>
      </c>
      <c r="AH204" s="118">
        <f t="shared" si="277"/>
        <v>0.29999999999999993</v>
      </c>
      <c r="AI204" s="36"/>
    </row>
    <row r="205" spans="1:35" s="14" customFormat="1" ht="30" customHeight="1">
      <c r="A205" s="14" t="str">
        <f t="shared" si="270"/>
        <v>b</v>
      </c>
      <c r="B205" s="21" t="s">
        <v>27</v>
      </c>
      <c r="C205" s="40" t="s">
        <v>36</v>
      </c>
      <c r="D205" s="41">
        <v>0</v>
      </c>
      <c r="E205" s="42">
        <v>0</v>
      </c>
      <c r="F205" s="42">
        <v>0</v>
      </c>
      <c r="G205" s="42">
        <v>0</v>
      </c>
      <c r="H205" s="42">
        <v>0</v>
      </c>
      <c r="I205" s="43">
        <v>0</v>
      </c>
      <c r="J205" s="44">
        <v>0</v>
      </c>
      <c r="K205" s="44">
        <v>0</v>
      </c>
      <c r="L205" s="45" t="str">
        <f t="shared" si="271"/>
        <v/>
      </c>
      <c r="M205" s="41">
        <v>0</v>
      </c>
      <c r="N205" s="41">
        <v>0</v>
      </c>
      <c r="O205" s="41">
        <v>0</v>
      </c>
      <c r="P205" s="41">
        <v>0</v>
      </c>
      <c r="Q205" s="41">
        <v>0</v>
      </c>
      <c r="R205" s="41">
        <v>0</v>
      </c>
      <c r="S205" s="41">
        <f t="shared" si="278"/>
        <v>0</v>
      </c>
      <c r="T205" s="43">
        <f t="shared" si="272"/>
        <v>0</v>
      </c>
      <c r="U205" s="45" t="str">
        <f t="shared" si="273"/>
        <v/>
      </c>
      <c r="V205" s="133">
        <f t="shared" si="239"/>
        <v>0</v>
      </c>
      <c r="W205" s="41">
        <v>0</v>
      </c>
      <c r="X205" s="119">
        <v>0</v>
      </c>
      <c r="Y205" s="119">
        <v>0</v>
      </c>
      <c r="Z205" s="41">
        <v>0</v>
      </c>
      <c r="AA205" s="41"/>
      <c r="AB205" s="96"/>
      <c r="AC205" s="41">
        <f t="shared" si="274"/>
        <v>0</v>
      </c>
      <c r="AD205" s="41">
        <f t="shared" si="275"/>
        <v>0</v>
      </c>
      <c r="AE205" s="119">
        <v>0</v>
      </c>
      <c r="AF205" s="119">
        <f t="shared" si="276"/>
        <v>0</v>
      </c>
      <c r="AG205" s="119">
        <v>0</v>
      </c>
      <c r="AH205" s="119">
        <f t="shared" si="277"/>
        <v>0</v>
      </c>
      <c r="AI205" s="42"/>
    </row>
    <row r="206" spans="1:35" s="14" customFormat="1" ht="15" customHeight="1">
      <c r="A206" s="14" t="str">
        <f t="shared" si="270"/>
        <v>b</v>
      </c>
      <c r="B206" s="21" t="s">
        <v>27</v>
      </c>
      <c r="C206" s="40" t="s">
        <v>37</v>
      </c>
      <c r="D206" s="41">
        <v>0</v>
      </c>
      <c r="E206" s="42">
        <v>0</v>
      </c>
      <c r="F206" s="42">
        <v>0</v>
      </c>
      <c r="G206" s="42">
        <v>0</v>
      </c>
      <c r="H206" s="42">
        <v>0</v>
      </c>
      <c r="I206" s="43">
        <v>0</v>
      </c>
      <c r="J206" s="44">
        <v>0</v>
      </c>
      <c r="K206" s="44">
        <v>0</v>
      </c>
      <c r="L206" s="45" t="str">
        <f t="shared" si="271"/>
        <v/>
      </c>
      <c r="M206" s="41">
        <v>0</v>
      </c>
      <c r="N206" s="41">
        <v>0</v>
      </c>
      <c r="O206" s="41">
        <v>0</v>
      </c>
      <c r="P206" s="41">
        <v>0</v>
      </c>
      <c r="Q206" s="41">
        <v>0</v>
      </c>
      <c r="R206" s="41">
        <v>0</v>
      </c>
      <c r="S206" s="41">
        <f t="shared" si="278"/>
        <v>0</v>
      </c>
      <c r="T206" s="43">
        <f t="shared" si="272"/>
        <v>0</v>
      </c>
      <c r="U206" s="45" t="str">
        <f t="shared" si="273"/>
        <v/>
      </c>
      <c r="V206" s="133">
        <f t="shared" si="239"/>
        <v>0</v>
      </c>
      <c r="W206" s="41">
        <v>0</v>
      </c>
      <c r="X206" s="119">
        <v>0</v>
      </c>
      <c r="Y206" s="119">
        <v>0</v>
      </c>
      <c r="Z206" s="41">
        <v>0</v>
      </c>
      <c r="AA206" s="41"/>
      <c r="AB206" s="96"/>
      <c r="AC206" s="41">
        <f t="shared" si="274"/>
        <v>0</v>
      </c>
      <c r="AD206" s="41">
        <f t="shared" si="275"/>
        <v>0</v>
      </c>
      <c r="AE206" s="119">
        <v>0</v>
      </c>
      <c r="AF206" s="119">
        <f t="shared" si="276"/>
        <v>0</v>
      </c>
      <c r="AG206" s="119">
        <v>0</v>
      </c>
      <c r="AH206" s="119">
        <f t="shared" si="277"/>
        <v>0</v>
      </c>
      <c r="AI206" s="42"/>
    </row>
    <row r="207" spans="1:35" s="14" customFormat="1" ht="15.75" customHeight="1" thickBot="1">
      <c r="A207" s="14" t="str">
        <f t="shared" si="270"/>
        <v>b</v>
      </c>
      <c r="B207" s="46" t="s">
        <v>27</v>
      </c>
      <c r="C207" s="58" t="s">
        <v>38</v>
      </c>
      <c r="D207" s="59">
        <v>0</v>
      </c>
      <c r="E207" s="60">
        <v>0</v>
      </c>
      <c r="F207" s="60">
        <v>0</v>
      </c>
      <c r="G207" s="60">
        <v>0</v>
      </c>
      <c r="H207" s="60">
        <v>0</v>
      </c>
      <c r="I207" s="61">
        <v>0</v>
      </c>
      <c r="J207" s="62">
        <v>0</v>
      </c>
      <c r="K207" s="62">
        <v>0</v>
      </c>
      <c r="L207" s="63" t="str">
        <f t="shared" si="271"/>
        <v/>
      </c>
      <c r="M207" s="59">
        <v>0</v>
      </c>
      <c r="N207" s="59">
        <v>0</v>
      </c>
      <c r="O207" s="59">
        <v>0</v>
      </c>
      <c r="P207" s="59">
        <v>0</v>
      </c>
      <c r="Q207" s="59">
        <v>0</v>
      </c>
      <c r="R207" s="59">
        <v>0</v>
      </c>
      <c r="S207" s="59">
        <f t="shared" si="278"/>
        <v>0</v>
      </c>
      <c r="T207" s="61">
        <f t="shared" si="272"/>
        <v>0</v>
      </c>
      <c r="U207" s="63" t="str">
        <f t="shared" si="273"/>
        <v/>
      </c>
      <c r="V207" s="136">
        <f t="shared" si="239"/>
        <v>0</v>
      </c>
      <c r="W207" s="59">
        <v>0</v>
      </c>
      <c r="X207" s="120">
        <v>0</v>
      </c>
      <c r="Y207" s="120">
        <v>0</v>
      </c>
      <c r="Z207" s="59">
        <v>0</v>
      </c>
      <c r="AA207" s="59"/>
      <c r="AB207" s="106"/>
      <c r="AC207" s="59">
        <f t="shared" si="274"/>
        <v>0</v>
      </c>
      <c r="AD207" s="59">
        <f t="shared" si="275"/>
        <v>0</v>
      </c>
      <c r="AE207" s="120">
        <v>0</v>
      </c>
      <c r="AF207" s="120">
        <f t="shared" si="276"/>
        <v>0</v>
      </c>
      <c r="AG207" s="120">
        <v>0</v>
      </c>
      <c r="AH207" s="120">
        <f t="shared" si="277"/>
        <v>0</v>
      </c>
      <c r="AI207" s="60"/>
    </row>
    <row r="208" spans="1:35" s="14" customFormat="1" ht="61.5" customHeight="1" thickTop="1" thickBot="1">
      <c r="A208" s="14" t="str">
        <f t="shared" si="270"/>
        <v>a</v>
      </c>
      <c r="B208" s="15" t="s">
        <v>83</v>
      </c>
      <c r="C208" s="66" t="s">
        <v>84</v>
      </c>
      <c r="D208" s="67">
        <f t="shared" ref="D208:K208" si="279">D209+D221+D222+D223</f>
        <v>1149</v>
      </c>
      <c r="E208" s="68">
        <f t="shared" si="279"/>
        <v>143.54000000000002</v>
      </c>
      <c r="F208" s="68">
        <f t="shared" si="279"/>
        <v>135.79000000000002</v>
      </c>
      <c r="G208" s="68">
        <f t="shared" si="279"/>
        <v>130.13976</v>
      </c>
      <c r="H208" s="68">
        <f t="shared" si="279"/>
        <v>118.06385</v>
      </c>
      <c r="I208" s="69">
        <f t="shared" si="279"/>
        <v>116.27863000000001</v>
      </c>
      <c r="J208" s="70">
        <f t="shared" si="279"/>
        <v>113.48407999999999</v>
      </c>
      <c r="K208" s="70">
        <f t="shared" si="279"/>
        <v>109.72671000000001</v>
      </c>
      <c r="L208" s="71">
        <f t="shared" si="271"/>
        <v>0.95838986670594284</v>
      </c>
      <c r="M208" s="67">
        <f>M209+M221+M222+M223</f>
        <v>0</v>
      </c>
      <c r="N208" s="67">
        <f>N209+N221+N222+N223</f>
        <v>5.58826</v>
      </c>
      <c r="O208" s="67">
        <f>O209+O221+O222+O223</f>
        <v>3.4464700000000015</v>
      </c>
      <c r="P208" s="67">
        <f>P209+P221+P222+P223</f>
        <v>3.7573699999999972</v>
      </c>
      <c r="Q208" s="67">
        <v>0</v>
      </c>
      <c r="R208" s="67">
        <v>2.7945500000000152</v>
      </c>
      <c r="S208" s="67">
        <f t="shared" si="278"/>
        <v>12.075909999999993</v>
      </c>
      <c r="T208" s="69">
        <f t="shared" si="272"/>
        <v>5.650240000000025</v>
      </c>
      <c r="U208" s="71">
        <f t="shared" si="273"/>
        <v>0.90664455900794183</v>
      </c>
      <c r="V208" s="137">
        <f t="shared" si="239"/>
        <v>13.400240000000025</v>
      </c>
      <c r="W208" s="67">
        <f t="shared" ref="W208:Y208" si="280">W209+W221+W222+W223</f>
        <v>125.66945000000001</v>
      </c>
      <c r="X208" s="117">
        <f t="shared" si="280"/>
        <v>125.66945000000001</v>
      </c>
      <c r="Y208" s="117">
        <f t="shared" si="280"/>
        <v>0</v>
      </c>
      <c r="Z208" s="67">
        <f>Z209+Z221+Z222+Z223</f>
        <v>7.75</v>
      </c>
      <c r="AA208" s="67"/>
      <c r="AB208" s="113"/>
      <c r="AC208" s="67">
        <f t="shared" si="274"/>
        <v>130.13976</v>
      </c>
      <c r="AD208" s="67">
        <f t="shared" si="275"/>
        <v>13.400240000000025</v>
      </c>
      <c r="AE208" s="117">
        <f t="shared" ref="AE208" si="281">AE209+AE221+AE222+AE223</f>
        <v>0</v>
      </c>
      <c r="AF208" s="117">
        <f t="shared" si="276"/>
        <v>143.54000000000002</v>
      </c>
      <c r="AG208" s="117">
        <f t="shared" ref="AG208" si="282">AG209+AG221+AG222+AG223</f>
        <v>143.54000000000002</v>
      </c>
      <c r="AH208" s="117">
        <f t="shared" si="277"/>
        <v>13.400240000000025</v>
      </c>
      <c r="AI208" s="68"/>
    </row>
    <row r="209" spans="1:35" s="14" customFormat="1" ht="15.75" customHeight="1" thickTop="1">
      <c r="A209" s="14" t="str">
        <f t="shared" si="270"/>
        <v>a</v>
      </c>
      <c r="B209" s="21" t="s">
        <v>27</v>
      </c>
      <c r="C209" s="40" t="s">
        <v>28</v>
      </c>
      <c r="D209" s="41">
        <f>SUM(D210:D220)</f>
        <v>1149</v>
      </c>
      <c r="E209" s="42">
        <f t="shared" ref="E209:G209" si="283">E210+E214+E216+E217+E218+E219+E220</f>
        <v>143.54000000000002</v>
      </c>
      <c r="F209" s="42">
        <f t="shared" si="283"/>
        <v>135.79000000000002</v>
      </c>
      <c r="G209" s="42">
        <f t="shared" si="283"/>
        <v>130.13976</v>
      </c>
      <c r="H209" s="42">
        <f t="shared" ref="H209:K209" si="284">H210+H214+H216+H217+H218+H219+H220</f>
        <v>118.06385</v>
      </c>
      <c r="I209" s="43">
        <f t="shared" si="284"/>
        <v>116.27863000000001</v>
      </c>
      <c r="J209" s="44">
        <f t="shared" si="284"/>
        <v>113.48407999999999</v>
      </c>
      <c r="K209" s="44">
        <f t="shared" si="284"/>
        <v>109.72671000000001</v>
      </c>
      <c r="L209" s="45">
        <f t="shared" si="271"/>
        <v>0.95838986670594284</v>
      </c>
      <c r="M209" s="41">
        <f>M210+M214+M216+M217+M218+M219+M220</f>
        <v>0</v>
      </c>
      <c r="N209" s="41">
        <f>N210+N214+N216+N217+N218+N219+N220</f>
        <v>5.58826</v>
      </c>
      <c r="O209" s="41">
        <f>O210+O214+O216+O217+O218+O219+O220</f>
        <v>3.4464700000000015</v>
      </c>
      <c r="P209" s="41">
        <f>P210+P214+P216+P217+P218+P219+P220</f>
        <v>3.7573699999999972</v>
      </c>
      <c r="Q209" s="41">
        <v>0</v>
      </c>
      <c r="R209" s="41">
        <v>2.7945500000000152</v>
      </c>
      <c r="S209" s="41">
        <f t="shared" si="278"/>
        <v>12.075909999999993</v>
      </c>
      <c r="T209" s="43">
        <f t="shared" si="272"/>
        <v>5.650240000000025</v>
      </c>
      <c r="U209" s="45">
        <f t="shared" si="273"/>
        <v>0.90664455900794183</v>
      </c>
      <c r="V209" s="133">
        <f t="shared" si="239"/>
        <v>13.400240000000025</v>
      </c>
      <c r="W209" s="41">
        <f t="shared" ref="W209:Y209" si="285">W210+W214+W216+W217+W218+W219+W220</f>
        <v>125.66945000000001</v>
      </c>
      <c r="X209" s="110">
        <f t="shared" si="285"/>
        <v>125.66945000000001</v>
      </c>
      <c r="Y209" s="110">
        <f t="shared" si="285"/>
        <v>0</v>
      </c>
      <c r="Z209" s="41">
        <f>Z210+Z214+Z216+Z217+Z218+Z219+Z220</f>
        <v>7.75</v>
      </c>
      <c r="AA209" s="41"/>
      <c r="AB209" s="96"/>
      <c r="AC209" s="41">
        <f t="shared" si="274"/>
        <v>130.13976</v>
      </c>
      <c r="AD209" s="41">
        <f t="shared" si="275"/>
        <v>13.400240000000025</v>
      </c>
      <c r="AE209" s="110">
        <f t="shared" ref="AE209" si="286">AE210+AE214+AE216+AE217+AE218+AE219+AE220</f>
        <v>0</v>
      </c>
      <c r="AF209" s="110">
        <f t="shared" si="276"/>
        <v>143.54000000000002</v>
      </c>
      <c r="AG209" s="110">
        <f t="shared" ref="AG209" si="287">AG210+AG214+AG216+AG217+AG218+AG219+AG220</f>
        <v>143.54000000000002</v>
      </c>
      <c r="AH209" s="110">
        <f t="shared" si="277"/>
        <v>13.400240000000025</v>
      </c>
      <c r="AI209" s="42"/>
    </row>
    <row r="210" spans="1:35" s="14" customFormat="1" ht="18" customHeight="1">
      <c r="A210" s="14" t="str">
        <f t="shared" si="270"/>
        <v>a</v>
      </c>
      <c r="B210" s="28" t="s">
        <v>27</v>
      </c>
      <c r="C210" s="29" t="s">
        <v>29</v>
      </c>
      <c r="D210" s="35">
        <v>1095</v>
      </c>
      <c r="E210" s="36">
        <v>86.04</v>
      </c>
      <c r="F210" s="36">
        <v>86.04</v>
      </c>
      <c r="G210" s="36">
        <f>SUM(G211:G213)</f>
        <v>86.039760000000001</v>
      </c>
      <c r="H210" s="36">
        <f>SUM(H211:H213)</f>
        <v>86.039760000000001</v>
      </c>
      <c r="I210" s="37">
        <f>SUM(I211:I213)</f>
        <v>86.039760000000001</v>
      </c>
      <c r="J210" s="38">
        <f>SUM(J211:J213)</f>
        <v>86.039760000000001</v>
      </c>
      <c r="K210" s="38">
        <f>SUM(K211:K213)</f>
        <v>86.039760000000001</v>
      </c>
      <c r="L210" s="39">
        <f t="shared" si="271"/>
        <v>0.99999721059972102</v>
      </c>
      <c r="M210" s="35">
        <v>0</v>
      </c>
      <c r="N210" s="35">
        <v>0</v>
      </c>
      <c r="O210" s="35">
        <f>SUM(O211:O213)</f>
        <v>0</v>
      </c>
      <c r="P210" s="35">
        <v>0</v>
      </c>
      <c r="Q210" s="35">
        <v>0</v>
      </c>
      <c r="R210" s="35">
        <v>0</v>
      </c>
      <c r="S210" s="35">
        <f t="shared" si="278"/>
        <v>0</v>
      </c>
      <c r="T210" s="37">
        <f t="shared" si="272"/>
        <v>2.40000000005125E-4</v>
      </c>
      <c r="U210" s="39">
        <f t="shared" si="273"/>
        <v>0.99999721059972102</v>
      </c>
      <c r="V210" s="132">
        <f t="shared" si="239"/>
        <v>2.40000000005125E-4</v>
      </c>
      <c r="W210" s="35">
        <f t="shared" ref="W210:X210" si="288">SUM(W211:W213)</f>
        <v>86.039760000000001</v>
      </c>
      <c r="X210" s="118">
        <f t="shared" si="288"/>
        <v>86.039760000000001</v>
      </c>
      <c r="Y210" s="118">
        <v>0</v>
      </c>
      <c r="Z210" s="35">
        <v>0</v>
      </c>
      <c r="AA210" s="35"/>
      <c r="AB210" s="94"/>
      <c r="AC210" s="35">
        <f t="shared" si="274"/>
        <v>86.039760000000001</v>
      </c>
      <c r="AD210" s="35">
        <f t="shared" si="275"/>
        <v>2.40000000005125E-4</v>
      </c>
      <c r="AE210" s="118">
        <v>0</v>
      </c>
      <c r="AF210" s="118">
        <f t="shared" si="276"/>
        <v>86.04</v>
      </c>
      <c r="AG210" s="118">
        <v>86.04</v>
      </c>
      <c r="AH210" s="118">
        <f t="shared" si="277"/>
        <v>2.40000000005125E-4</v>
      </c>
      <c r="AI210" s="36"/>
    </row>
    <row r="211" spans="1:35" s="14" customFormat="1" ht="18" customHeight="1">
      <c r="A211" s="14" t="str">
        <f t="shared" si="270"/>
        <v>b</v>
      </c>
      <c r="B211" s="28"/>
      <c r="C211" s="55" t="s">
        <v>51</v>
      </c>
      <c r="D211" s="35"/>
      <c r="E211" s="36"/>
      <c r="F211" s="36"/>
      <c r="G211" s="36">
        <v>86.039760000000001</v>
      </c>
      <c r="H211" s="36">
        <v>86.039760000000001</v>
      </c>
      <c r="I211" s="37">
        <v>86.039760000000001</v>
      </c>
      <c r="J211" s="38">
        <v>86.039760000000001</v>
      </c>
      <c r="K211" s="38">
        <v>86.039760000000001</v>
      </c>
      <c r="L211" s="39" t="str">
        <f t="shared" si="271"/>
        <v/>
      </c>
      <c r="M211" s="35"/>
      <c r="N211" s="35"/>
      <c r="O211" s="35">
        <v>0</v>
      </c>
      <c r="P211" s="35">
        <v>0</v>
      </c>
      <c r="Q211" s="35">
        <v>0</v>
      </c>
      <c r="R211" s="35">
        <v>0</v>
      </c>
      <c r="S211" s="35">
        <f t="shared" si="278"/>
        <v>0</v>
      </c>
      <c r="T211" s="37" t="str">
        <f t="shared" si="272"/>
        <v/>
      </c>
      <c r="U211" s="39" t="str">
        <f t="shared" si="273"/>
        <v/>
      </c>
      <c r="V211" s="132">
        <f t="shared" si="239"/>
        <v>-86.039760000000001</v>
      </c>
      <c r="W211" s="35">
        <v>86.039760000000001</v>
      </c>
      <c r="X211" s="118">
        <v>86.039760000000001</v>
      </c>
      <c r="Y211" s="118">
        <v>0</v>
      </c>
      <c r="Z211" s="35"/>
      <c r="AA211" s="35"/>
      <c r="AB211" s="94"/>
      <c r="AC211" s="35">
        <f t="shared" si="274"/>
        <v>86.039760000000001</v>
      </c>
      <c r="AD211" s="35">
        <f t="shared" si="275"/>
        <v>-86.039760000000001</v>
      </c>
      <c r="AE211" s="118">
        <v>0</v>
      </c>
      <c r="AF211" s="118">
        <f t="shared" si="276"/>
        <v>0</v>
      </c>
      <c r="AG211" s="118">
        <v>0</v>
      </c>
      <c r="AH211" s="118">
        <f t="shared" si="277"/>
        <v>-86.039760000000001</v>
      </c>
      <c r="AI211" s="36"/>
    </row>
    <row r="212" spans="1:35" s="14" customFormat="1" ht="18" customHeight="1">
      <c r="A212" s="14" t="str">
        <f t="shared" si="270"/>
        <v>b</v>
      </c>
      <c r="B212" s="28"/>
      <c r="C212" s="55" t="s">
        <v>52</v>
      </c>
      <c r="D212" s="35"/>
      <c r="E212" s="36"/>
      <c r="F212" s="36"/>
      <c r="G212" s="36">
        <v>0</v>
      </c>
      <c r="H212" s="36">
        <v>0</v>
      </c>
      <c r="I212" s="37">
        <v>0</v>
      </c>
      <c r="J212" s="38">
        <v>0</v>
      </c>
      <c r="K212" s="38">
        <v>0</v>
      </c>
      <c r="L212" s="39" t="str">
        <f t="shared" si="271"/>
        <v/>
      </c>
      <c r="M212" s="35"/>
      <c r="N212" s="35"/>
      <c r="O212" s="35">
        <v>0</v>
      </c>
      <c r="P212" s="35">
        <v>0</v>
      </c>
      <c r="Q212" s="35">
        <v>0</v>
      </c>
      <c r="R212" s="35">
        <v>0</v>
      </c>
      <c r="S212" s="35">
        <f t="shared" si="278"/>
        <v>0</v>
      </c>
      <c r="T212" s="37" t="str">
        <f t="shared" si="272"/>
        <v/>
      </c>
      <c r="U212" s="39" t="str">
        <f t="shared" si="273"/>
        <v/>
      </c>
      <c r="V212" s="132">
        <f t="shared" si="239"/>
        <v>0</v>
      </c>
      <c r="W212" s="35">
        <v>0</v>
      </c>
      <c r="X212" s="118">
        <v>0</v>
      </c>
      <c r="Y212" s="118">
        <v>0</v>
      </c>
      <c r="Z212" s="35"/>
      <c r="AA212" s="35"/>
      <c r="AB212" s="94"/>
      <c r="AC212" s="35">
        <f t="shared" si="274"/>
        <v>0</v>
      </c>
      <c r="AD212" s="35">
        <f t="shared" si="275"/>
        <v>0</v>
      </c>
      <c r="AE212" s="118">
        <v>0</v>
      </c>
      <c r="AF212" s="118">
        <f t="shared" si="276"/>
        <v>0</v>
      </c>
      <c r="AG212" s="118">
        <v>0</v>
      </c>
      <c r="AH212" s="118">
        <f t="shared" si="277"/>
        <v>0</v>
      </c>
      <c r="AI212" s="36"/>
    </row>
    <row r="213" spans="1:35" s="14" customFormat="1" ht="18" customHeight="1">
      <c r="A213" s="14" t="str">
        <f t="shared" si="270"/>
        <v>b</v>
      </c>
      <c r="B213" s="28"/>
      <c r="C213" s="55" t="s">
        <v>53</v>
      </c>
      <c r="D213" s="35"/>
      <c r="E213" s="36"/>
      <c r="F213" s="36"/>
      <c r="G213" s="36">
        <v>0</v>
      </c>
      <c r="H213" s="36">
        <v>0</v>
      </c>
      <c r="I213" s="37">
        <v>0</v>
      </c>
      <c r="J213" s="38">
        <v>0</v>
      </c>
      <c r="K213" s="38">
        <v>0</v>
      </c>
      <c r="L213" s="39" t="str">
        <f t="shared" si="271"/>
        <v/>
      </c>
      <c r="M213" s="35"/>
      <c r="N213" s="35"/>
      <c r="O213" s="35">
        <v>0</v>
      </c>
      <c r="P213" s="35">
        <v>0</v>
      </c>
      <c r="Q213" s="35">
        <v>0</v>
      </c>
      <c r="R213" s="35">
        <v>0</v>
      </c>
      <c r="S213" s="35">
        <f t="shared" si="278"/>
        <v>0</v>
      </c>
      <c r="T213" s="37" t="str">
        <f t="shared" si="272"/>
        <v/>
      </c>
      <c r="U213" s="39" t="str">
        <f t="shared" si="273"/>
        <v/>
      </c>
      <c r="V213" s="132">
        <f t="shared" si="239"/>
        <v>0</v>
      </c>
      <c r="W213" s="35">
        <v>0</v>
      </c>
      <c r="X213" s="118">
        <v>0</v>
      </c>
      <c r="Y213" s="118">
        <v>0</v>
      </c>
      <c r="Z213" s="35"/>
      <c r="AA213" s="35"/>
      <c r="AB213" s="94"/>
      <c r="AC213" s="35">
        <f t="shared" si="274"/>
        <v>0</v>
      </c>
      <c r="AD213" s="35">
        <f t="shared" si="275"/>
        <v>0</v>
      </c>
      <c r="AE213" s="118">
        <v>0</v>
      </c>
      <c r="AF213" s="118">
        <f t="shared" si="276"/>
        <v>0</v>
      </c>
      <c r="AG213" s="118">
        <v>0</v>
      </c>
      <c r="AH213" s="118">
        <f t="shared" si="277"/>
        <v>0</v>
      </c>
      <c r="AI213" s="36"/>
    </row>
    <row r="214" spans="1:35" s="14" customFormat="1" ht="18" customHeight="1">
      <c r="A214" s="14" t="str">
        <f t="shared" si="270"/>
        <v>a</v>
      </c>
      <c r="B214" s="28" t="s">
        <v>27</v>
      </c>
      <c r="C214" s="29" t="s">
        <v>30</v>
      </c>
      <c r="D214" s="35">
        <v>45</v>
      </c>
      <c r="E214" s="36">
        <v>45</v>
      </c>
      <c r="F214" s="36">
        <v>38</v>
      </c>
      <c r="G214" s="36">
        <v>32.5</v>
      </c>
      <c r="H214" s="36">
        <v>23.564160000000001</v>
      </c>
      <c r="I214" s="37">
        <v>21.778939999999999</v>
      </c>
      <c r="J214" s="38">
        <v>20.163709999999998</v>
      </c>
      <c r="K214" s="38">
        <v>18.356570000000001</v>
      </c>
      <c r="L214" s="39">
        <f t="shared" si="271"/>
        <v>0.85526315789473684</v>
      </c>
      <c r="M214" s="35">
        <v>0</v>
      </c>
      <c r="N214" s="35">
        <v>3.8427399999999996</v>
      </c>
      <c r="O214" s="35">
        <v>2.7964700000000011</v>
      </c>
      <c r="P214" s="35">
        <v>1.8071399999999969</v>
      </c>
      <c r="Q214" s="35">
        <v>0</v>
      </c>
      <c r="R214" s="35">
        <v>1.6152300000000004</v>
      </c>
      <c r="S214" s="35">
        <f t="shared" si="278"/>
        <v>8.9358399999999989</v>
      </c>
      <c r="T214" s="37">
        <f t="shared" si="272"/>
        <v>5.5</v>
      </c>
      <c r="U214" s="39">
        <f t="shared" si="273"/>
        <v>0.72222222222222221</v>
      </c>
      <c r="V214" s="132">
        <f t="shared" si="239"/>
        <v>12.5</v>
      </c>
      <c r="W214" s="35">
        <v>28.771330000000003</v>
      </c>
      <c r="X214" s="118">
        <v>28.771330000000003</v>
      </c>
      <c r="Y214" s="118">
        <v>0</v>
      </c>
      <c r="Z214" s="35">
        <v>7</v>
      </c>
      <c r="AA214" s="35"/>
      <c r="AB214" s="94"/>
      <c r="AC214" s="35">
        <f t="shared" si="274"/>
        <v>32.5</v>
      </c>
      <c r="AD214" s="35">
        <f t="shared" si="275"/>
        <v>12.5</v>
      </c>
      <c r="AE214" s="118">
        <v>0</v>
      </c>
      <c r="AF214" s="118">
        <f t="shared" si="276"/>
        <v>45</v>
      </c>
      <c r="AG214" s="118">
        <v>45</v>
      </c>
      <c r="AH214" s="118">
        <f t="shared" si="277"/>
        <v>12.5</v>
      </c>
      <c r="AI214" s="36"/>
    </row>
    <row r="215" spans="1:35" s="14" customFormat="1" ht="36" customHeight="1">
      <c r="A215" s="14" t="str">
        <f t="shared" si="270"/>
        <v>b</v>
      </c>
      <c r="B215" s="28"/>
      <c r="C215" s="55" t="s">
        <v>55</v>
      </c>
      <c r="D215" s="35"/>
      <c r="E215" s="36"/>
      <c r="F215" s="36"/>
      <c r="G215" s="36"/>
      <c r="H215" s="36"/>
      <c r="I215" s="37">
        <v>0</v>
      </c>
      <c r="J215" s="38">
        <v>0</v>
      </c>
      <c r="K215" s="38">
        <v>0</v>
      </c>
      <c r="L215" s="39" t="str">
        <f t="shared" si="271"/>
        <v/>
      </c>
      <c r="M215" s="35"/>
      <c r="N215" s="35"/>
      <c r="O215" s="35">
        <v>0</v>
      </c>
      <c r="P215" s="35">
        <v>0</v>
      </c>
      <c r="Q215" s="35">
        <v>0</v>
      </c>
      <c r="R215" s="35">
        <v>0</v>
      </c>
      <c r="S215" s="35">
        <f t="shared" si="278"/>
        <v>0</v>
      </c>
      <c r="T215" s="37" t="str">
        <f t="shared" si="272"/>
        <v/>
      </c>
      <c r="U215" s="39" t="str">
        <f t="shared" si="273"/>
        <v/>
      </c>
      <c r="V215" s="132">
        <f t="shared" si="239"/>
        <v>0</v>
      </c>
      <c r="W215" s="35"/>
      <c r="X215" s="118"/>
      <c r="Y215" s="118">
        <v>0</v>
      </c>
      <c r="Z215" s="35"/>
      <c r="AA215" s="35"/>
      <c r="AB215" s="94"/>
      <c r="AC215" s="35">
        <f t="shared" si="274"/>
        <v>0</v>
      </c>
      <c r="AD215" s="35">
        <f t="shared" si="275"/>
        <v>0</v>
      </c>
      <c r="AE215" s="118">
        <v>0</v>
      </c>
      <c r="AF215" s="118">
        <f t="shared" si="276"/>
        <v>0</v>
      </c>
      <c r="AG215" s="118">
        <v>0</v>
      </c>
      <c r="AH215" s="118">
        <f t="shared" si="277"/>
        <v>0</v>
      </c>
      <c r="AI215" s="36"/>
    </row>
    <row r="216" spans="1:35" s="14" customFormat="1" ht="18" customHeight="1">
      <c r="A216" s="14" t="str">
        <f t="shared" si="270"/>
        <v>b</v>
      </c>
      <c r="B216" s="28" t="s">
        <v>27</v>
      </c>
      <c r="C216" s="29" t="s">
        <v>31</v>
      </c>
      <c r="D216" s="35">
        <v>0</v>
      </c>
      <c r="E216" s="36">
        <v>0</v>
      </c>
      <c r="F216" s="36">
        <v>0</v>
      </c>
      <c r="G216" s="36">
        <v>0</v>
      </c>
      <c r="H216" s="36">
        <v>0</v>
      </c>
      <c r="I216" s="37">
        <v>0</v>
      </c>
      <c r="J216" s="38">
        <v>0</v>
      </c>
      <c r="K216" s="38">
        <v>0</v>
      </c>
      <c r="L216" s="39" t="str">
        <f t="shared" si="271"/>
        <v/>
      </c>
      <c r="M216" s="35">
        <v>0</v>
      </c>
      <c r="N216" s="35">
        <v>0</v>
      </c>
      <c r="O216" s="35">
        <v>0</v>
      </c>
      <c r="P216" s="35">
        <v>0</v>
      </c>
      <c r="Q216" s="35">
        <v>0</v>
      </c>
      <c r="R216" s="35">
        <v>0</v>
      </c>
      <c r="S216" s="35">
        <f t="shared" si="278"/>
        <v>0</v>
      </c>
      <c r="T216" s="37">
        <f t="shared" si="272"/>
        <v>0</v>
      </c>
      <c r="U216" s="39" t="str">
        <f t="shared" si="273"/>
        <v/>
      </c>
      <c r="V216" s="132">
        <f t="shared" si="239"/>
        <v>0</v>
      </c>
      <c r="W216" s="35">
        <v>0</v>
      </c>
      <c r="X216" s="118">
        <v>0</v>
      </c>
      <c r="Y216" s="118">
        <v>0</v>
      </c>
      <c r="Z216" s="35">
        <v>0</v>
      </c>
      <c r="AA216" s="35"/>
      <c r="AB216" s="94"/>
      <c r="AC216" s="35">
        <f t="shared" si="274"/>
        <v>0</v>
      </c>
      <c r="AD216" s="35">
        <f t="shared" si="275"/>
        <v>0</v>
      </c>
      <c r="AE216" s="118">
        <v>0</v>
      </c>
      <c r="AF216" s="118">
        <f t="shared" si="276"/>
        <v>0</v>
      </c>
      <c r="AG216" s="118">
        <v>0</v>
      </c>
      <c r="AH216" s="118">
        <f t="shared" si="277"/>
        <v>0</v>
      </c>
      <c r="AI216" s="36"/>
    </row>
    <row r="217" spans="1:35" s="14" customFormat="1" ht="18" customHeight="1">
      <c r="A217" s="14" t="str">
        <f t="shared" si="270"/>
        <v>b</v>
      </c>
      <c r="B217" s="28" t="s">
        <v>27</v>
      </c>
      <c r="C217" s="29" t="s">
        <v>32</v>
      </c>
      <c r="D217" s="35">
        <v>0</v>
      </c>
      <c r="E217" s="36">
        <v>0</v>
      </c>
      <c r="F217" s="36">
        <v>0</v>
      </c>
      <c r="G217" s="36">
        <v>0</v>
      </c>
      <c r="H217" s="36">
        <v>0</v>
      </c>
      <c r="I217" s="37">
        <v>0</v>
      </c>
      <c r="J217" s="38">
        <v>0</v>
      </c>
      <c r="K217" s="38">
        <v>0</v>
      </c>
      <c r="L217" s="39" t="str">
        <f t="shared" si="271"/>
        <v/>
      </c>
      <c r="M217" s="35">
        <v>0</v>
      </c>
      <c r="N217" s="35">
        <v>0</v>
      </c>
      <c r="O217" s="35">
        <v>0</v>
      </c>
      <c r="P217" s="35">
        <v>0</v>
      </c>
      <c r="Q217" s="35">
        <v>0</v>
      </c>
      <c r="R217" s="35">
        <v>0</v>
      </c>
      <c r="S217" s="35">
        <f t="shared" si="278"/>
        <v>0</v>
      </c>
      <c r="T217" s="37">
        <f t="shared" si="272"/>
        <v>0</v>
      </c>
      <c r="U217" s="39" t="str">
        <f t="shared" si="273"/>
        <v/>
      </c>
      <c r="V217" s="132">
        <f t="shared" si="239"/>
        <v>0</v>
      </c>
      <c r="W217" s="35">
        <v>0</v>
      </c>
      <c r="X217" s="118">
        <v>0</v>
      </c>
      <c r="Y217" s="118">
        <v>0</v>
      </c>
      <c r="Z217" s="35">
        <v>0</v>
      </c>
      <c r="AA217" s="35"/>
      <c r="AB217" s="94"/>
      <c r="AC217" s="35">
        <f t="shared" si="274"/>
        <v>0</v>
      </c>
      <c r="AD217" s="35">
        <f t="shared" si="275"/>
        <v>0</v>
      </c>
      <c r="AE217" s="118">
        <v>0</v>
      </c>
      <c r="AF217" s="118">
        <f t="shared" si="276"/>
        <v>0</v>
      </c>
      <c r="AG217" s="118">
        <v>0</v>
      </c>
      <c r="AH217" s="118">
        <f t="shared" si="277"/>
        <v>0</v>
      </c>
      <c r="AI217" s="36"/>
    </row>
    <row r="218" spans="1:35" s="14" customFormat="1" ht="18" customHeight="1">
      <c r="A218" s="14" t="str">
        <f t="shared" si="270"/>
        <v>b</v>
      </c>
      <c r="B218" s="28" t="s">
        <v>27</v>
      </c>
      <c r="C218" s="29" t="s">
        <v>33</v>
      </c>
      <c r="D218" s="35">
        <v>0</v>
      </c>
      <c r="E218" s="36">
        <v>0</v>
      </c>
      <c r="F218" s="36">
        <v>0</v>
      </c>
      <c r="G218" s="36">
        <v>0</v>
      </c>
      <c r="H218" s="36">
        <v>0</v>
      </c>
      <c r="I218" s="37">
        <v>0</v>
      </c>
      <c r="J218" s="38">
        <v>0</v>
      </c>
      <c r="K218" s="38">
        <v>0</v>
      </c>
      <c r="L218" s="39" t="str">
        <f t="shared" si="271"/>
        <v/>
      </c>
      <c r="M218" s="35">
        <v>0</v>
      </c>
      <c r="N218" s="35">
        <v>0</v>
      </c>
      <c r="O218" s="35">
        <v>0</v>
      </c>
      <c r="P218" s="35">
        <v>0</v>
      </c>
      <c r="Q218" s="35">
        <v>0</v>
      </c>
      <c r="R218" s="35">
        <v>0</v>
      </c>
      <c r="S218" s="35">
        <f t="shared" si="278"/>
        <v>0</v>
      </c>
      <c r="T218" s="37">
        <f t="shared" si="272"/>
        <v>0</v>
      </c>
      <c r="U218" s="39" t="str">
        <f t="shared" si="273"/>
        <v/>
      </c>
      <c r="V218" s="132">
        <f t="shared" si="239"/>
        <v>0</v>
      </c>
      <c r="W218" s="35">
        <v>0</v>
      </c>
      <c r="X218" s="118">
        <v>0</v>
      </c>
      <c r="Y218" s="118">
        <v>0</v>
      </c>
      <c r="Z218" s="35">
        <v>0</v>
      </c>
      <c r="AA218" s="35"/>
      <c r="AB218" s="94"/>
      <c r="AC218" s="35">
        <f t="shared" si="274"/>
        <v>0</v>
      </c>
      <c r="AD218" s="35">
        <f t="shared" si="275"/>
        <v>0</v>
      </c>
      <c r="AE218" s="118">
        <v>0</v>
      </c>
      <c r="AF218" s="118">
        <f t="shared" si="276"/>
        <v>0</v>
      </c>
      <c r="AG218" s="118">
        <v>0</v>
      </c>
      <c r="AH218" s="118">
        <f t="shared" si="277"/>
        <v>0</v>
      </c>
      <c r="AI218" s="36"/>
    </row>
    <row r="219" spans="1:35" s="14" customFormat="1" ht="18" customHeight="1">
      <c r="A219" s="14" t="str">
        <f t="shared" si="270"/>
        <v>a</v>
      </c>
      <c r="B219" s="28" t="s">
        <v>27</v>
      </c>
      <c r="C219" s="29" t="s">
        <v>34</v>
      </c>
      <c r="D219" s="35">
        <v>4</v>
      </c>
      <c r="E219" s="36">
        <v>7.5</v>
      </c>
      <c r="F219" s="36">
        <v>7.25</v>
      </c>
      <c r="G219" s="36">
        <v>7.3</v>
      </c>
      <c r="H219" s="36">
        <v>5.0866499999999997</v>
      </c>
      <c r="I219" s="37">
        <v>5.0866499999999997</v>
      </c>
      <c r="J219" s="38">
        <v>4.86165</v>
      </c>
      <c r="K219" s="38">
        <v>3.3885800000000001</v>
      </c>
      <c r="L219" s="39">
        <f t="shared" si="271"/>
        <v>1.0068965517241379</v>
      </c>
      <c r="M219" s="35">
        <v>0</v>
      </c>
      <c r="N219" s="35">
        <v>0.8488</v>
      </c>
      <c r="O219" s="35">
        <v>0.65000000000000036</v>
      </c>
      <c r="P219" s="35">
        <v>1.4730699999999999</v>
      </c>
      <c r="Q219" s="35">
        <v>0</v>
      </c>
      <c r="R219" s="35">
        <v>0.22499999999999964</v>
      </c>
      <c r="S219" s="35">
        <f t="shared" si="278"/>
        <v>2.2133500000000002</v>
      </c>
      <c r="T219" s="37">
        <f t="shared" si="272"/>
        <v>-4.9999999999999822E-2</v>
      </c>
      <c r="U219" s="39">
        <f t="shared" si="273"/>
        <v>0.97333333333333327</v>
      </c>
      <c r="V219" s="132">
        <f t="shared" si="239"/>
        <v>0.20000000000000018</v>
      </c>
      <c r="W219" s="35">
        <v>7.0079200000000004</v>
      </c>
      <c r="X219" s="118">
        <v>7.0079200000000004</v>
      </c>
      <c r="Y219" s="118">
        <v>0</v>
      </c>
      <c r="Z219" s="35">
        <v>0.25</v>
      </c>
      <c r="AA219" s="35"/>
      <c r="AB219" s="94"/>
      <c r="AC219" s="35">
        <f t="shared" si="274"/>
        <v>7.3</v>
      </c>
      <c r="AD219" s="35">
        <f t="shared" si="275"/>
        <v>0.20000000000000018</v>
      </c>
      <c r="AE219" s="118">
        <v>0</v>
      </c>
      <c r="AF219" s="118">
        <f t="shared" si="276"/>
        <v>7.5</v>
      </c>
      <c r="AG219" s="118">
        <v>7.5</v>
      </c>
      <c r="AH219" s="118">
        <f t="shared" si="277"/>
        <v>0.20000000000000018</v>
      </c>
      <c r="AI219" s="36"/>
    </row>
    <row r="220" spans="1:35" s="14" customFormat="1" ht="18" customHeight="1">
      <c r="A220" s="14" t="str">
        <f t="shared" si="270"/>
        <v>a</v>
      </c>
      <c r="B220" s="28" t="s">
        <v>27</v>
      </c>
      <c r="C220" s="29" t="s">
        <v>35</v>
      </c>
      <c r="D220" s="35">
        <v>5</v>
      </c>
      <c r="E220" s="36">
        <v>5</v>
      </c>
      <c r="F220" s="36">
        <v>4.5</v>
      </c>
      <c r="G220" s="36">
        <v>4.3</v>
      </c>
      <c r="H220" s="36">
        <v>3.3732800000000003</v>
      </c>
      <c r="I220" s="37">
        <v>3.3732800000000003</v>
      </c>
      <c r="J220" s="38">
        <v>2.4189600000000002</v>
      </c>
      <c r="K220" s="38">
        <v>1.9418</v>
      </c>
      <c r="L220" s="39">
        <f t="shared" si="271"/>
        <v>0.95555555555555549</v>
      </c>
      <c r="M220" s="35">
        <v>0</v>
      </c>
      <c r="N220" s="35">
        <v>0.89672000000000007</v>
      </c>
      <c r="O220" s="35">
        <v>0</v>
      </c>
      <c r="P220" s="35">
        <v>0.47716000000000025</v>
      </c>
      <c r="Q220" s="35">
        <v>0</v>
      </c>
      <c r="R220" s="35">
        <v>0.95432000000000006</v>
      </c>
      <c r="S220" s="35">
        <f t="shared" si="278"/>
        <v>0.92671999999999954</v>
      </c>
      <c r="T220" s="37">
        <f t="shared" si="272"/>
        <v>0.20000000000000018</v>
      </c>
      <c r="U220" s="39">
        <f t="shared" si="273"/>
        <v>0.86</v>
      </c>
      <c r="V220" s="132">
        <f t="shared" si="239"/>
        <v>0.70000000000000018</v>
      </c>
      <c r="W220" s="35">
        <v>3.8504399999999999</v>
      </c>
      <c r="X220" s="118">
        <v>3.8504399999999999</v>
      </c>
      <c r="Y220" s="118">
        <v>0</v>
      </c>
      <c r="Z220" s="35">
        <v>0.5</v>
      </c>
      <c r="AA220" s="35"/>
      <c r="AB220" s="94"/>
      <c r="AC220" s="35">
        <f t="shared" si="274"/>
        <v>4.3</v>
      </c>
      <c r="AD220" s="35">
        <f t="shared" si="275"/>
        <v>0.70000000000000018</v>
      </c>
      <c r="AE220" s="118">
        <v>0</v>
      </c>
      <c r="AF220" s="118">
        <f t="shared" si="276"/>
        <v>5</v>
      </c>
      <c r="AG220" s="118">
        <v>5</v>
      </c>
      <c r="AH220" s="118">
        <f t="shared" si="277"/>
        <v>0.70000000000000018</v>
      </c>
      <c r="AI220" s="36"/>
    </row>
    <row r="221" spans="1:35" s="14" customFormat="1" ht="30" customHeight="1">
      <c r="A221" s="14" t="str">
        <f t="shared" si="270"/>
        <v>b</v>
      </c>
      <c r="B221" s="21" t="s">
        <v>27</v>
      </c>
      <c r="C221" s="40" t="s">
        <v>36</v>
      </c>
      <c r="D221" s="41">
        <v>0</v>
      </c>
      <c r="E221" s="42">
        <v>0</v>
      </c>
      <c r="F221" s="42">
        <v>0</v>
      </c>
      <c r="G221" s="42">
        <v>0</v>
      </c>
      <c r="H221" s="42">
        <v>0</v>
      </c>
      <c r="I221" s="43">
        <v>0</v>
      </c>
      <c r="J221" s="44">
        <v>0</v>
      </c>
      <c r="K221" s="44">
        <v>0</v>
      </c>
      <c r="L221" s="45" t="str">
        <f t="shared" si="271"/>
        <v/>
      </c>
      <c r="M221" s="41">
        <v>0</v>
      </c>
      <c r="N221" s="41">
        <v>0</v>
      </c>
      <c r="O221" s="41">
        <v>0</v>
      </c>
      <c r="P221" s="41">
        <v>0</v>
      </c>
      <c r="Q221" s="41">
        <v>0</v>
      </c>
      <c r="R221" s="41">
        <v>0</v>
      </c>
      <c r="S221" s="41">
        <f t="shared" si="278"/>
        <v>0</v>
      </c>
      <c r="T221" s="43">
        <f t="shared" si="272"/>
        <v>0</v>
      </c>
      <c r="U221" s="45" t="str">
        <f t="shared" si="273"/>
        <v/>
      </c>
      <c r="V221" s="133">
        <f t="shared" ref="V221:V284" si="289">E221-G221</f>
        <v>0</v>
      </c>
      <c r="W221" s="41">
        <v>0</v>
      </c>
      <c r="X221" s="119">
        <v>0</v>
      </c>
      <c r="Y221" s="119">
        <v>0</v>
      </c>
      <c r="Z221" s="41">
        <v>0</v>
      </c>
      <c r="AA221" s="41"/>
      <c r="AB221" s="96"/>
      <c r="AC221" s="41">
        <f t="shared" si="274"/>
        <v>0</v>
      </c>
      <c r="AD221" s="41">
        <f t="shared" si="275"/>
        <v>0</v>
      </c>
      <c r="AE221" s="119">
        <v>0</v>
      </c>
      <c r="AF221" s="119">
        <f t="shared" si="276"/>
        <v>0</v>
      </c>
      <c r="AG221" s="119">
        <v>0</v>
      </c>
      <c r="AH221" s="119">
        <f t="shared" si="277"/>
        <v>0</v>
      </c>
      <c r="AI221" s="42"/>
    </row>
    <row r="222" spans="1:35" s="14" customFormat="1" ht="15" customHeight="1">
      <c r="A222" s="14" t="str">
        <f t="shared" si="270"/>
        <v>b</v>
      </c>
      <c r="B222" s="21" t="s">
        <v>27</v>
      </c>
      <c r="C222" s="40" t="s">
        <v>37</v>
      </c>
      <c r="D222" s="41">
        <v>0</v>
      </c>
      <c r="E222" s="42">
        <v>0</v>
      </c>
      <c r="F222" s="42">
        <v>0</v>
      </c>
      <c r="G222" s="42">
        <v>0</v>
      </c>
      <c r="H222" s="42">
        <v>0</v>
      </c>
      <c r="I222" s="43">
        <v>0</v>
      </c>
      <c r="J222" s="44">
        <v>0</v>
      </c>
      <c r="K222" s="44">
        <v>0</v>
      </c>
      <c r="L222" s="45" t="str">
        <f t="shared" si="271"/>
        <v/>
      </c>
      <c r="M222" s="41">
        <v>0</v>
      </c>
      <c r="N222" s="41">
        <v>0</v>
      </c>
      <c r="O222" s="41">
        <v>0</v>
      </c>
      <c r="P222" s="41">
        <v>0</v>
      </c>
      <c r="Q222" s="41">
        <v>0</v>
      </c>
      <c r="R222" s="41">
        <v>0</v>
      </c>
      <c r="S222" s="41">
        <f t="shared" si="278"/>
        <v>0</v>
      </c>
      <c r="T222" s="43">
        <f t="shared" si="272"/>
        <v>0</v>
      </c>
      <c r="U222" s="45" t="str">
        <f t="shared" si="273"/>
        <v/>
      </c>
      <c r="V222" s="133">
        <f t="shared" si="289"/>
        <v>0</v>
      </c>
      <c r="W222" s="41">
        <v>0</v>
      </c>
      <c r="X222" s="119">
        <v>0</v>
      </c>
      <c r="Y222" s="119">
        <v>0</v>
      </c>
      <c r="Z222" s="41">
        <v>0</v>
      </c>
      <c r="AA222" s="41"/>
      <c r="AB222" s="96"/>
      <c r="AC222" s="41">
        <f t="shared" si="274"/>
        <v>0</v>
      </c>
      <c r="AD222" s="41">
        <f t="shared" si="275"/>
        <v>0</v>
      </c>
      <c r="AE222" s="119">
        <v>0</v>
      </c>
      <c r="AF222" s="119">
        <f t="shared" si="276"/>
        <v>0</v>
      </c>
      <c r="AG222" s="119">
        <v>0</v>
      </c>
      <c r="AH222" s="119">
        <f t="shared" si="277"/>
        <v>0</v>
      </c>
      <c r="AI222" s="42"/>
    </row>
    <row r="223" spans="1:35" s="14" customFormat="1" ht="15.75" customHeight="1" thickBot="1">
      <c r="A223" s="14" t="str">
        <f t="shared" si="270"/>
        <v>b</v>
      </c>
      <c r="B223" s="46" t="s">
        <v>27</v>
      </c>
      <c r="C223" s="58" t="s">
        <v>38</v>
      </c>
      <c r="D223" s="59">
        <v>0</v>
      </c>
      <c r="E223" s="60">
        <v>0</v>
      </c>
      <c r="F223" s="60">
        <v>0</v>
      </c>
      <c r="G223" s="60">
        <v>0</v>
      </c>
      <c r="H223" s="60">
        <v>0</v>
      </c>
      <c r="I223" s="61">
        <v>0</v>
      </c>
      <c r="J223" s="62">
        <v>0</v>
      </c>
      <c r="K223" s="62">
        <v>0</v>
      </c>
      <c r="L223" s="63" t="str">
        <f t="shared" si="271"/>
        <v/>
      </c>
      <c r="M223" s="59">
        <v>0</v>
      </c>
      <c r="N223" s="59">
        <v>0</v>
      </c>
      <c r="O223" s="59">
        <v>0</v>
      </c>
      <c r="P223" s="59">
        <v>0</v>
      </c>
      <c r="Q223" s="59">
        <v>0</v>
      </c>
      <c r="R223" s="59">
        <v>0</v>
      </c>
      <c r="S223" s="59">
        <f t="shared" si="278"/>
        <v>0</v>
      </c>
      <c r="T223" s="61">
        <f t="shared" si="272"/>
        <v>0</v>
      </c>
      <c r="U223" s="63" t="str">
        <f t="shared" si="273"/>
        <v/>
      </c>
      <c r="V223" s="136">
        <f t="shared" si="289"/>
        <v>0</v>
      </c>
      <c r="W223" s="59">
        <v>0</v>
      </c>
      <c r="X223" s="120">
        <v>0</v>
      </c>
      <c r="Y223" s="120">
        <v>0</v>
      </c>
      <c r="Z223" s="59">
        <v>0</v>
      </c>
      <c r="AA223" s="59"/>
      <c r="AB223" s="106"/>
      <c r="AC223" s="59">
        <f t="shared" si="274"/>
        <v>0</v>
      </c>
      <c r="AD223" s="59">
        <f t="shared" si="275"/>
        <v>0</v>
      </c>
      <c r="AE223" s="120">
        <v>0</v>
      </c>
      <c r="AF223" s="120">
        <f t="shared" si="276"/>
        <v>0</v>
      </c>
      <c r="AG223" s="120">
        <v>0</v>
      </c>
      <c r="AH223" s="120">
        <f t="shared" si="277"/>
        <v>0</v>
      </c>
      <c r="AI223" s="60"/>
    </row>
    <row r="224" spans="1:35" s="14" customFormat="1" ht="61.5" customHeight="1" thickTop="1" thickBot="1">
      <c r="A224" s="14" t="str">
        <f t="shared" si="270"/>
        <v>a</v>
      </c>
      <c r="B224" s="15" t="s">
        <v>85</v>
      </c>
      <c r="C224" s="66" t="s">
        <v>86</v>
      </c>
      <c r="D224" s="67">
        <f t="shared" ref="D224:K224" si="290">D225+D237+D238+D239</f>
        <v>707</v>
      </c>
      <c r="E224" s="68">
        <f t="shared" si="290"/>
        <v>87.525000000000006</v>
      </c>
      <c r="F224" s="68">
        <f t="shared" si="290"/>
        <v>80.163000000000011</v>
      </c>
      <c r="G224" s="68">
        <f t="shared" si="290"/>
        <v>77.765849999999986</v>
      </c>
      <c r="H224" s="68">
        <f t="shared" si="290"/>
        <v>71.023279999999986</v>
      </c>
      <c r="I224" s="69">
        <f t="shared" si="290"/>
        <v>70.018929999999983</v>
      </c>
      <c r="J224" s="70">
        <f t="shared" si="290"/>
        <v>68.609689999999986</v>
      </c>
      <c r="K224" s="70">
        <f t="shared" si="290"/>
        <v>66.718479999999985</v>
      </c>
      <c r="L224" s="71">
        <f t="shared" si="271"/>
        <v>0.97009655327270661</v>
      </c>
      <c r="M224" s="67">
        <f>M225+M237+M238+M239</f>
        <v>0</v>
      </c>
      <c r="N224" s="67">
        <f>N225+N237+N238+N239</f>
        <v>3.0878800000000006</v>
      </c>
      <c r="O224" s="67">
        <f>O225+O237+O238+O239</f>
        <v>2.6801300000000006</v>
      </c>
      <c r="P224" s="67">
        <f>P225+P237+P238+P239</f>
        <v>1.8912099999999996</v>
      </c>
      <c r="Q224" s="67">
        <v>0</v>
      </c>
      <c r="R224" s="67">
        <v>1.4092399999999969</v>
      </c>
      <c r="S224" s="67">
        <f t="shared" si="278"/>
        <v>6.7425700000000006</v>
      </c>
      <c r="T224" s="69">
        <f t="shared" si="272"/>
        <v>2.3971500000000248</v>
      </c>
      <c r="U224" s="71">
        <f t="shared" si="273"/>
        <v>0.88849871465295605</v>
      </c>
      <c r="V224" s="137">
        <f t="shared" si="289"/>
        <v>9.7591500000000195</v>
      </c>
      <c r="W224" s="67">
        <f t="shared" ref="W224:Y224" si="291">W225+W237+W238+W239</f>
        <v>74.413609999999991</v>
      </c>
      <c r="X224" s="117">
        <f t="shared" si="291"/>
        <v>74.413609999999991</v>
      </c>
      <c r="Y224" s="117">
        <f t="shared" si="291"/>
        <v>0</v>
      </c>
      <c r="Z224" s="67">
        <f>Z225+Z237+Z238+Z239</f>
        <v>7.3620000000000001</v>
      </c>
      <c r="AA224" s="67"/>
      <c r="AB224" s="113"/>
      <c r="AC224" s="67">
        <f t="shared" si="274"/>
        <v>77.765849999999986</v>
      </c>
      <c r="AD224" s="67">
        <f t="shared" si="275"/>
        <v>9.7591500000000195</v>
      </c>
      <c r="AE224" s="117">
        <f t="shared" ref="AE224" si="292">AE225+AE237+AE238+AE239</f>
        <v>0</v>
      </c>
      <c r="AF224" s="117">
        <f t="shared" si="276"/>
        <v>87.525000000000006</v>
      </c>
      <c r="AG224" s="117">
        <f t="shared" ref="AG224" si="293">AG225+AG237+AG238+AG239</f>
        <v>87.525000000000006</v>
      </c>
      <c r="AH224" s="117">
        <f t="shared" si="277"/>
        <v>9.7591500000000195</v>
      </c>
      <c r="AI224" s="68"/>
    </row>
    <row r="225" spans="1:35" s="14" customFormat="1" ht="15.75" customHeight="1" thickTop="1">
      <c r="A225" s="14" t="str">
        <f t="shared" si="270"/>
        <v>a</v>
      </c>
      <c r="B225" s="21" t="s">
        <v>27</v>
      </c>
      <c r="C225" s="40" t="s">
        <v>28</v>
      </c>
      <c r="D225" s="41">
        <f>SUM(D226:D236)</f>
        <v>707</v>
      </c>
      <c r="E225" s="42">
        <f t="shared" ref="E225:G225" si="294">E226+E230+E232+E233+E234+E235+E236</f>
        <v>87.525000000000006</v>
      </c>
      <c r="F225" s="42">
        <f t="shared" si="294"/>
        <v>80.163000000000011</v>
      </c>
      <c r="G225" s="42">
        <f t="shared" si="294"/>
        <v>77.765849999999986</v>
      </c>
      <c r="H225" s="42">
        <f t="shared" ref="H225:K225" si="295">H226+H230+H232+H233+H234+H235+H236</f>
        <v>71.023279999999986</v>
      </c>
      <c r="I225" s="43">
        <f t="shared" si="295"/>
        <v>70.018929999999983</v>
      </c>
      <c r="J225" s="44">
        <f t="shared" si="295"/>
        <v>68.609689999999986</v>
      </c>
      <c r="K225" s="44">
        <f t="shared" si="295"/>
        <v>66.718479999999985</v>
      </c>
      <c r="L225" s="45">
        <f t="shared" si="271"/>
        <v>0.97009655327270661</v>
      </c>
      <c r="M225" s="41">
        <f>M226+M230+M232+M233+M234+M235+M236</f>
        <v>0</v>
      </c>
      <c r="N225" s="41">
        <f>N226+N230+N232+N233+N234+N235+N236</f>
        <v>3.0878800000000006</v>
      </c>
      <c r="O225" s="41">
        <f>O226+O230+O232+O233+O234+O235+O236</f>
        <v>2.6801300000000006</v>
      </c>
      <c r="P225" s="41">
        <f>P226+P230+P232+P233+P234+P235+P236</f>
        <v>1.8912099999999996</v>
      </c>
      <c r="Q225" s="41">
        <v>0</v>
      </c>
      <c r="R225" s="41">
        <v>1.4092399999999969</v>
      </c>
      <c r="S225" s="41">
        <f t="shared" si="278"/>
        <v>6.7425700000000006</v>
      </c>
      <c r="T225" s="43">
        <f t="shared" si="272"/>
        <v>2.3971500000000248</v>
      </c>
      <c r="U225" s="45">
        <f t="shared" si="273"/>
        <v>0.88849871465295605</v>
      </c>
      <c r="V225" s="133">
        <f t="shared" si="289"/>
        <v>9.7591500000000195</v>
      </c>
      <c r="W225" s="41">
        <f t="shared" ref="W225:Y225" si="296">W226+W230+W232+W233+W234+W235+W236</f>
        <v>74.413609999999991</v>
      </c>
      <c r="X225" s="110">
        <f t="shared" si="296"/>
        <v>74.413609999999991</v>
      </c>
      <c r="Y225" s="110">
        <f t="shared" si="296"/>
        <v>0</v>
      </c>
      <c r="Z225" s="41">
        <f>Z226+Z230+Z232+Z233+Z234+Z235+Z236</f>
        <v>7.3620000000000001</v>
      </c>
      <c r="AA225" s="41"/>
      <c r="AB225" s="96"/>
      <c r="AC225" s="41">
        <f t="shared" si="274"/>
        <v>77.765849999999986</v>
      </c>
      <c r="AD225" s="41">
        <f t="shared" si="275"/>
        <v>9.7591500000000195</v>
      </c>
      <c r="AE225" s="110">
        <f t="shared" ref="AE225" si="297">AE226+AE230+AE232+AE233+AE234+AE235+AE236</f>
        <v>0</v>
      </c>
      <c r="AF225" s="110">
        <f t="shared" si="276"/>
        <v>87.525000000000006</v>
      </c>
      <c r="AG225" s="110">
        <f t="shared" ref="AG225" si="298">AG226+AG230+AG232+AG233+AG234+AG235+AG236</f>
        <v>87.525000000000006</v>
      </c>
      <c r="AH225" s="110">
        <f t="shared" si="277"/>
        <v>9.7591500000000195</v>
      </c>
      <c r="AI225" s="42"/>
    </row>
    <row r="226" spans="1:35" s="14" customFormat="1" ht="18" customHeight="1">
      <c r="A226" s="14" t="str">
        <f t="shared" si="270"/>
        <v>a</v>
      </c>
      <c r="B226" s="28"/>
      <c r="C226" s="29" t="s">
        <v>29</v>
      </c>
      <c r="D226" s="35">
        <v>672</v>
      </c>
      <c r="E226" s="36">
        <v>51.813000000000002</v>
      </c>
      <c r="F226" s="36">
        <v>51.813000000000002</v>
      </c>
      <c r="G226" s="36">
        <f>SUM(G227:G229)</f>
        <v>51.812589999999993</v>
      </c>
      <c r="H226" s="36">
        <f>SUM(H227:H229)</f>
        <v>51.812589999999993</v>
      </c>
      <c r="I226" s="37">
        <f>SUM(I227:I229)</f>
        <v>51.812589999999993</v>
      </c>
      <c r="J226" s="38">
        <f>SUM(J227:J229)</f>
        <v>51.812589999999993</v>
      </c>
      <c r="K226" s="38">
        <f>SUM(K227:K229)</f>
        <v>51.812589999999993</v>
      </c>
      <c r="L226" s="39">
        <f t="shared" si="271"/>
        <v>0.99999208692799091</v>
      </c>
      <c r="M226" s="35">
        <v>0</v>
      </c>
      <c r="N226" s="35">
        <v>0</v>
      </c>
      <c r="O226" s="35">
        <f>SUM(O227:O229)</f>
        <v>0</v>
      </c>
      <c r="P226" s="35">
        <v>0</v>
      </c>
      <c r="Q226" s="35">
        <v>0</v>
      </c>
      <c r="R226" s="35">
        <v>0</v>
      </c>
      <c r="S226" s="35">
        <f t="shared" si="278"/>
        <v>0</v>
      </c>
      <c r="T226" s="37">
        <f t="shared" si="272"/>
        <v>4.1000000000934733E-4</v>
      </c>
      <c r="U226" s="39">
        <f t="shared" si="273"/>
        <v>0.99999208692799091</v>
      </c>
      <c r="V226" s="132">
        <f t="shared" si="289"/>
        <v>4.1000000000934733E-4</v>
      </c>
      <c r="W226" s="35">
        <f t="shared" ref="W226:X226" si="299">SUM(W227:W229)</f>
        <v>51.812589999999993</v>
      </c>
      <c r="X226" s="118">
        <f t="shared" si="299"/>
        <v>51.812589999999993</v>
      </c>
      <c r="Y226" s="118">
        <v>0</v>
      </c>
      <c r="Z226" s="35">
        <v>0</v>
      </c>
      <c r="AA226" s="35"/>
      <c r="AB226" s="94"/>
      <c r="AC226" s="35">
        <f t="shared" si="274"/>
        <v>51.812589999999993</v>
      </c>
      <c r="AD226" s="35">
        <f t="shared" si="275"/>
        <v>4.1000000000934733E-4</v>
      </c>
      <c r="AE226" s="118">
        <v>0</v>
      </c>
      <c r="AF226" s="118">
        <f t="shared" si="276"/>
        <v>51.813000000000002</v>
      </c>
      <c r="AG226" s="118">
        <v>51.813000000000002</v>
      </c>
      <c r="AH226" s="118">
        <f t="shared" si="277"/>
        <v>4.1000000000934733E-4</v>
      </c>
      <c r="AI226" s="36"/>
    </row>
    <row r="227" spans="1:35" s="14" customFormat="1" ht="18" customHeight="1">
      <c r="A227" s="14" t="str">
        <f t="shared" si="270"/>
        <v>b</v>
      </c>
      <c r="B227" s="28"/>
      <c r="C227" s="55" t="s">
        <v>51</v>
      </c>
      <c r="D227" s="35"/>
      <c r="E227" s="36"/>
      <c r="F227" s="36"/>
      <c r="G227" s="36">
        <v>51.812589999999993</v>
      </c>
      <c r="H227" s="36">
        <v>51.812589999999993</v>
      </c>
      <c r="I227" s="37">
        <v>51.812589999999993</v>
      </c>
      <c r="J227" s="38">
        <v>51.812589999999993</v>
      </c>
      <c r="K227" s="38">
        <v>51.812589999999993</v>
      </c>
      <c r="L227" s="39" t="str">
        <f t="shared" si="271"/>
        <v/>
      </c>
      <c r="M227" s="35"/>
      <c r="N227" s="35"/>
      <c r="O227" s="35">
        <v>0</v>
      </c>
      <c r="P227" s="35">
        <v>0</v>
      </c>
      <c r="Q227" s="35">
        <v>0</v>
      </c>
      <c r="R227" s="35">
        <v>0</v>
      </c>
      <c r="S227" s="35">
        <f t="shared" si="278"/>
        <v>0</v>
      </c>
      <c r="T227" s="37" t="str">
        <f t="shared" si="272"/>
        <v/>
      </c>
      <c r="U227" s="39" t="str">
        <f t="shared" si="273"/>
        <v/>
      </c>
      <c r="V227" s="132">
        <f t="shared" si="289"/>
        <v>-51.812589999999993</v>
      </c>
      <c r="W227" s="35">
        <v>51.812589999999993</v>
      </c>
      <c r="X227" s="118">
        <v>51.812589999999993</v>
      </c>
      <c r="Y227" s="118">
        <v>0</v>
      </c>
      <c r="Z227" s="35"/>
      <c r="AA227" s="35"/>
      <c r="AB227" s="94"/>
      <c r="AC227" s="35">
        <f t="shared" si="274"/>
        <v>51.812589999999993</v>
      </c>
      <c r="AD227" s="35">
        <f t="shared" si="275"/>
        <v>-51.812589999999993</v>
      </c>
      <c r="AE227" s="118">
        <v>0</v>
      </c>
      <c r="AF227" s="118">
        <f t="shared" si="276"/>
        <v>0</v>
      </c>
      <c r="AG227" s="118">
        <v>0</v>
      </c>
      <c r="AH227" s="118">
        <f t="shared" si="277"/>
        <v>-51.812589999999993</v>
      </c>
      <c r="AI227" s="36"/>
    </row>
    <row r="228" spans="1:35" s="14" customFormat="1" ht="18" customHeight="1">
      <c r="A228" s="14" t="str">
        <f t="shared" si="270"/>
        <v>b</v>
      </c>
      <c r="B228" s="28"/>
      <c r="C228" s="55" t="s">
        <v>52</v>
      </c>
      <c r="D228" s="35"/>
      <c r="E228" s="36"/>
      <c r="F228" s="36"/>
      <c r="G228" s="36">
        <v>0</v>
      </c>
      <c r="H228" s="36">
        <v>0</v>
      </c>
      <c r="I228" s="37">
        <v>0</v>
      </c>
      <c r="J228" s="38">
        <v>0</v>
      </c>
      <c r="K228" s="38">
        <v>0</v>
      </c>
      <c r="L228" s="39" t="str">
        <f t="shared" si="271"/>
        <v/>
      </c>
      <c r="M228" s="35"/>
      <c r="N228" s="35"/>
      <c r="O228" s="35">
        <v>0</v>
      </c>
      <c r="P228" s="35">
        <v>0</v>
      </c>
      <c r="Q228" s="35">
        <v>0</v>
      </c>
      <c r="R228" s="35">
        <v>0</v>
      </c>
      <c r="S228" s="35">
        <f t="shared" si="278"/>
        <v>0</v>
      </c>
      <c r="T228" s="37" t="str">
        <f t="shared" si="272"/>
        <v/>
      </c>
      <c r="U228" s="39" t="str">
        <f t="shared" si="273"/>
        <v/>
      </c>
      <c r="V228" s="132">
        <f t="shared" si="289"/>
        <v>0</v>
      </c>
      <c r="W228" s="35">
        <v>0</v>
      </c>
      <c r="X228" s="118">
        <v>0</v>
      </c>
      <c r="Y228" s="118">
        <v>0</v>
      </c>
      <c r="Z228" s="35"/>
      <c r="AA228" s="35"/>
      <c r="AB228" s="94"/>
      <c r="AC228" s="35">
        <f t="shared" si="274"/>
        <v>0</v>
      </c>
      <c r="AD228" s="35">
        <f t="shared" si="275"/>
        <v>0</v>
      </c>
      <c r="AE228" s="118">
        <v>0</v>
      </c>
      <c r="AF228" s="118">
        <f t="shared" si="276"/>
        <v>0</v>
      </c>
      <c r="AG228" s="118">
        <v>0</v>
      </c>
      <c r="AH228" s="118">
        <f t="shared" si="277"/>
        <v>0</v>
      </c>
      <c r="AI228" s="36"/>
    </row>
    <row r="229" spans="1:35" s="14" customFormat="1" ht="18" customHeight="1">
      <c r="A229" s="14" t="str">
        <f t="shared" si="270"/>
        <v>b</v>
      </c>
      <c r="B229" s="28"/>
      <c r="C229" s="55" t="s">
        <v>53</v>
      </c>
      <c r="D229" s="35"/>
      <c r="E229" s="36"/>
      <c r="F229" s="36"/>
      <c r="G229" s="36">
        <v>0</v>
      </c>
      <c r="H229" s="36">
        <v>0</v>
      </c>
      <c r="I229" s="37">
        <v>0</v>
      </c>
      <c r="J229" s="38">
        <v>0</v>
      </c>
      <c r="K229" s="38">
        <v>0</v>
      </c>
      <c r="L229" s="39" t="str">
        <f t="shared" si="271"/>
        <v/>
      </c>
      <c r="M229" s="35"/>
      <c r="N229" s="35"/>
      <c r="O229" s="35">
        <v>0</v>
      </c>
      <c r="P229" s="35">
        <v>0</v>
      </c>
      <c r="Q229" s="35">
        <v>0</v>
      </c>
      <c r="R229" s="35">
        <v>0</v>
      </c>
      <c r="S229" s="35">
        <f t="shared" si="278"/>
        <v>0</v>
      </c>
      <c r="T229" s="37" t="str">
        <f t="shared" si="272"/>
        <v/>
      </c>
      <c r="U229" s="39" t="str">
        <f t="shared" si="273"/>
        <v/>
      </c>
      <c r="V229" s="132">
        <f t="shared" si="289"/>
        <v>0</v>
      </c>
      <c r="W229" s="35">
        <v>0</v>
      </c>
      <c r="X229" s="118">
        <v>0</v>
      </c>
      <c r="Y229" s="118">
        <v>0</v>
      </c>
      <c r="Z229" s="35"/>
      <c r="AA229" s="35"/>
      <c r="AB229" s="94"/>
      <c r="AC229" s="35">
        <f t="shared" si="274"/>
        <v>0</v>
      </c>
      <c r="AD229" s="35">
        <f t="shared" si="275"/>
        <v>0</v>
      </c>
      <c r="AE229" s="118">
        <v>0</v>
      </c>
      <c r="AF229" s="118">
        <f t="shared" si="276"/>
        <v>0</v>
      </c>
      <c r="AG229" s="118">
        <v>0</v>
      </c>
      <c r="AH229" s="118">
        <f t="shared" si="277"/>
        <v>0</v>
      </c>
      <c r="AI229" s="36"/>
    </row>
    <row r="230" spans="1:35" s="14" customFormat="1" ht="18" customHeight="1">
      <c r="A230" s="14" t="str">
        <f t="shared" si="270"/>
        <v>a</v>
      </c>
      <c r="B230" s="28" t="s">
        <v>27</v>
      </c>
      <c r="C230" s="54" t="s">
        <v>54</v>
      </c>
      <c r="D230" s="35">
        <v>34</v>
      </c>
      <c r="E230" s="36">
        <v>34</v>
      </c>
      <c r="F230" s="36">
        <v>27</v>
      </c>
      <c r="G230" s="36">
        <v>25.2</v>
      </c>
      <c r="H230" s="36">
        <v>18.63579</v>
      </c>
      <c r="I230" s="37">
        <v>17.8566</v>
      </c>
      <c r="J230" s="38">
        <v>16.535019999999999</v>
      </c>
      <c r="K230" s="38">
        <v>14.73147</v>
      </c>
      <c r="L230" s="39">
        <f t="shared" si="271"/>
        <v>0.93333333333333335</v>
      </c>
      <c r="M230" s="35">
        <v>0</v>
      </c>
      <c r="N230" s="35">
        <v>2.9721200000000008</v>
      </c>
      <c r="O230" s="35">
        <v>2.6214700000000004</v>
      </c>
      <c r="P230" s="35">
        <v>1.8035499999999995</v>
      </c>
      <c r="Q230" s="35">
        <v>0</v>
      </c>
      <c r="R230" s="35">
        <v>1.3215800000000009</v>
      </c>
      <c r="S230" s="35">
        <f t="shared" si="278"/>
        <v>6.5642099999999992</v>
      </c>
      <c r="T230" s="37">
        <f t="shared" si="272"/>
        <v>1.8000000000000007</v>
      </c>
      <c r="U230" s="39">
        <f t="shared" si="273"/>
        <v>0.74117647058823533</v>
      </c>
      <c r="V230" s="132">
        <f t="shared" si="289"/>
        <v>8.8000000000000007</v>
      </c>
      <c r="W230" s="35">
        <v>21.8508</v>
      </c>
      <c r="X230" s="118">
        <v>21.8508</v>
      </c>
      <c r="Y230" s="118">
        <v>0</v>
      </c>
      <c r="Z230" s="35">
        <v>7</v>
      </c>
      <c r="AA230" s="35"/>
      <c r="AB230" s="94"/>
      <c r="AC230" s="35">
        <f t="shared" si="274"/>
        <v>25.2</v>
      </c>
      <c r="AD230" s="35">
        <f t="shared" si="275"/>
        <v>8.8000000000000007</v>
      </c>
      <c r="AE230" s="118">
        <v>0</v>
      </c>
      <c r="AF230" s="118">
        <f t="shared" si="276"/>
        <v>34</v>
      </c>
      <c r="AG230" s="118">
        <v>34</v>
      </c>
      <c r="AH230" s="118">
        <f t="shared" si="277"/>
        <v>8.8000000000000007</v>
      </c>
      <c r="AI230" s="36"/>
    </row>
    <row r="231" spans="1:35" s="14" customFormat="1" ht="36" customHeight="1">
      <c r="A231" s="14" t="str">
        <f t="shared" si="270"/>
        <v>b</v>
      </c>
      <c r="B231" s="28"/>
      <c r="C231" s="55" t="s">
        <v>55</v>
      </c>
      <c r="D231" s="35"/>
      <c r="E231" s="36"/>
      <c r="F231" s="36"/>
      <c r="G231" s="36"/>
      <c r="H231" s="36"/>
      <c r="I231" s="37">
        <v>0</v>
      </c>
      <c r="J231" s="38">
        <v>0</v>
      </c>
      <c r="K231" s="38">
        <v>0</v>
      </c>
      <c r="L231" s="39" t="str">
        <f t="shared" si="271"/>
        <v/>
      </c>
      <c r="M231" s="35"/>
      <c r="N231" s="35"/>
      <c r="O231" s="35">
        <v>0</v>
      </c>
      <c r="P231" s="35">
        <v>0</v>
      </c>
      <c r="Q231" s="35">
        <v>0</v>
      </c>
      <c r="R231" s="35">
        <v>0</v>
      </c>
      <c r="S231" s="35">
        <f t="shared" si="278"/>
        <v>0</v>
      </c>
      <c r="T231" s="37" t="str">
        <f t="shared" si="272"/>
        <v/>
      </c>
      <c r="U231" s="39" t="str">
        <f t="shared" si="273"/>
        <v/>
      </c>
      <c r="V231" s="132">
        <f t="shared" si="289"/>
        <v>0</v>
      </c>
      <c r="W231" s="35"/>
      <c r="X231" s="118"/>
      <c r="Y231" s="118">
        <v>0</v>
      </c>
      <c r="Z231" s="35"/>
      <c r="AA231" s="35"/>
      <c r="AB231" s="94"/>
      <c r="AC231" s="35">
        <f t="shared" si="274"/>
        <v>0</v>
      </c>
      <c r="AD231" s="35">
        <f t="shared" si="275"/>
        <v>0</v>
      </c>
      <c r="AE231" s="118">
        <v>0</v>
      </c>
      <c r="AF231" s="118">
        <f t="shared" si="276"/>
        <v>0</v>
      </c>
      <c r="AG231" s="118">
        <v>0</v>
      </c>
      <c r="AH231" s="118">
        <f t="shared" si="277"/>
        <v>0</v>
      </c>
      <c r="AI231" s="36"/>
    </row>
    <row r="232" spans="1:35" s="14" customFormat="1" ht="18" customHeight="1">
      <c r="A232" s="14" t="str">
        <f t="shared" si="270"/>
        <v>b</v>
      </c>
      <c r="B232" s="28" t="s">
        <v>27</v>
      </c>
      <c r="C232" s="29" t="s">
        <v>31</v>
      </c>
      <c r="D232" s="35">
        <v>0</v>
      </c>
      <c r="E232" s="36">
        <v>0</v>
      </c>
      <c r="F232" s="36">
        <v>0</v>
      </c>
      <c r="G232" s="36">
        <v>0</v>
      </c>
      <c r="H232" s="36">
        <v>0</v>
      </c>
      <c r="I232" s="37">
        <v>0</v>
      </c>
      <c r="J232" s="38">
        <v>0</v>
      </c>
      <c r="K232" s="38">
        <v>0</v>
      </c>
      <c r="L232" s="39" t="str">
        <f t="shared" si="271"/>
        <v/>
      </c>
      <c r="M232" s="35">
        <v>0</v>
      </c>
      <c r="N232" s="35">
        <v>0</v>
      </c>
      <c r="O232" s="35">
        <v>0</v>
      </c>
      <c r="P232" s="35">
        <v>0</v>
      </c>
      <c r="Q232" s="35">
        <v>0</v>
      </c>
      <c r="R232" s="35">
        <v>0</v>
      </c>
      <c r="S232" s="35">
        <f t="shared" si="278"/>
        <v>0</v>
      </c>
      <c r="T232" s="37">
        <f t="shared" si="272"/>
        <v>0</v>
      </c>
      <c r="U232" s="39" t="str">
        <f t="shared" si="273"/>
        <v/>
      </c>
      <c r="V232" s="132">
        <f t="shared" si="289"/>
        <v>0</v>
      </c>
      <c r="W232" s="35">
        <v>0</v>
      </c>
      <c r="X232" s="118">
        <v>0</v>
      </c>
      <c r="Y232" s="118">
        <v>0</v>
      </c>
      <c r="Z232" s="35">
        <v>0</v>
      </c>
      <c r="AA232" s="35"/>
      <c r="AB232" s="94"/>
      <c r="AC232" s="35">
        <f t="shared" si="274"/>
        <v>0</v>
      </c>
      <c r="AD232" s="35">
        <f t="shared" si="275"/>
        <v>0</v>
      </c>
      <c r="AE232" s="118">
        <v>0</v>
      </c>
      <c r="AF232" s="118">
        <f t="shared" si="276"/>
        <v>0</v>
      </c>
      <c r="AG232" s="118">
        <v>0</v>
      </c>
      <c r="AH232" s="118">
        <f t="shared" si="277"/>
        <v>0</v>
      </c>
      <c r="AI232" s="36"/>
    </row>
    <row r="233" spans="1:35" s="14" customFormat="1" ht="18" customHeight="1">
      <c r="A233" s="14" t="str">
        <f t="shared" si="270"/>
        <v>b</v>
      </c>
      <c r="B233" s="28" t="s">
        <v>27</v>
      </c>
      <c r="C233" s="29" t="s">
        <v>32</v>
      </c>
      <c r="D233" s="35">
        <v>0</v>
      </c>
      <c r="E233" s="36">
        <v>0</v>
      </c>
      <c r="F233" s="36">
        <v>0</v>
      </c>
      <c r="G233" s="36">
        <v>0</v>
      </c>
      <c r="H233" s="36">
        <v>0</v>
      </c>
      <c r="I233" s="37">
        <v>0</v>
      </c>
      <c r="J233" s="38">
        <v>0</v>
      </c>
      <c r="K233" s="38">
        <v>0</v>
      </c>
      <c r="L233" s="39" t="str">
        <f t="shared" si="271"/>
        <v/>
      </c>
      <c r="M233" s="35">
        <v>0</v>
      </c>
      <c r="N233" s="35">
        <v>0</v>
      </c>
      <c r="O233" s="35">
        <v>0</v>
      </c>
      <c r="P233" s="35">
        <v>0</v>
      </c>
      <c r="Q233" s="35">
        <v>0</v>
      </c>
      <c r="R233" s="35">
        <v>0</v>
      </c>
      <c r="S233" s="35">
        <f t="shared" si="278"/>
        <v>0</v>
      </c>
      <c r="T233" s="37">
        <f t="shared" si="272"/>
        <v>0</v>
      </c>
      <c r="U233" s="39" t="str">
        <f t="shared" si="273"/>
        <v/>
      </c>
      <c r="V233" s="132">
        <f t="shared" si="289"/>
        <v>0</v>
      </c>
      <c r="W233" s="35">
        <v>0</v>
      </c>
      <c r="X233" s="118">
        <v>0</v>
      </c>
      <c r="Y233" s="118">
        <v>0</v>
      </c>
      <c r="Z233" s="35">
        <v>0</v>
      </c>
      <c r="AA233" s="35"/>
      <c r="AB233" s="94"/>
      <c r="AC233" s="35">
        <f t="shared" si="274"/>
        <v>0</v>
      </c>
      <c r="AD233" s="35">
        <f t="shared" si="275"/>
        <v>0</v>
      </c>
      <c r="AE233" s="118">
        <v>0</v>
      </c>
      <c r="AF233" s="118">
        <f t="shared" si="276"/>
        <v>0</v>
      </c>
      <c r="AG233" s="118">
        <v>0</v>
      </c>
      <c r="AH233" s="118">
        <f t="shared" si="277"/>
        <v>0</v>
      </c>
      <c r="AI233" s="36"/>
    </row>
    <row r="234" spans="1:35" s="14" customFormat="1" ht="18" customHeight="1">
      <c r="A234" s="14" t="str">
        <f t="shared" si="270"/>
        <v>b</v>
      </c>
      <c r="B234" s="28" t="s">
        <v>27</v>
      </c>
      <c r="C234" s="29" t="s">
        <v>33</v>
      </c>
      <c r="D234" s="35">
        <v>0</v>
      </c>
      <c r="E234" s="36">
        <v>0</v>
      </c>
      <c r="F234" s="36">
        <v>0</v>
      </c>
      <c r="G234" s="36">
        <v>0</v>
      </c>
      <c r="H234" s="36">
        <v>0</v>
      </c>
      <c r="I234" s="37">
        <v>0</v>
      </c>
      <c r="J234" s="38">
        <v>0</v>
      </c>
      <c r="K234" s="38">
        <v>0</v>
      </c>
      <c r="L234" s="39" t="str">
        <f t="shared" si="271"/>
        <v/>
      </c>
      <c r="M234" s="35">
        <v>0</v>
      </c>
      <c r="N234" s="35">
        <v>0</v>
      </c>
      <c r="O234" s="35">
        <v>0</v>
      </c>
      <c r="P234" s="35">
        <v>0</v>
      </c>
      <c r="Q234" s="35">
        <v>0</v>
      </c>
      <c r="R234" s="35">
        <v>0</v>
      </c>
      <c r="S234" s="35">
        <f t="shared" si="278"/>
        <v>0</v>
      </c>
      <c r="T234" s="37">
        <f t="shared" si="272"/>
        <v>0</v>
      </c>
      <c r="U234" s="39" t="str">
        <f t="shared" si="273"/>
        <v/>
      </c>
      <c r="V234" s="132">
        <f t="shared" si="289"/>
        <v>0</v>
      </c>
      <c r="W234" s="35">
        <v>0</v>
      </c>
      <c r="X234" s="118">
        <v>0</v>
      </c>
      <c r="Y234" s="118">
        <v>0</v>
      </c>
      <c r="Z234" s="35">
        <v>0</v>
      </c>
      <c r="AA234" s="35"/>
      <c r="AB234" s="94"/>
      <c r="AC234" s="35">
        <f t="shared" si="274"/>
        <v>0</v>
      </c>
      <c r="AD234" s="35">
        <f t="shared" si="275"/>
        <v>0</v>
      </c>
      <c r="AE234" s="118">
        <v>0</v>
      </c>
      <c r="AF234" s="118">
        <f t="shared" si="276"/>
        <v>0</v>
      </c>
      <c r="AG234" s="118">
        <v>0</v>
      </c>
      <c r="AH234" s="118">
        <f t="shared" si="277"/>
        <v>0</v>
      </c>
      <c r="AI234" s="36"/>
    </row>
    <row r="235" spans="1:35" s="14" customFormat="1" ht="18" customHeight="1">
      <c r="A235" s="14" t="str">
        <f t="shared" si="270"/>
        <v>a</v>
      </c>
      <c r="B235" s="28" t="s">
        <v>27</v>
      </c>
      <c r="C235" s="29" t="s">
        <v>34</v>
      </c>
      <c r="D235" s="35">
        <v>1</v>
      </c>
      <c r="E235" s="36">
        <v>1</v>
      </c>
      <c r="F235" s="36">
        <v>0.9</v>
      </c>
      <c r="G235" s="36">
        <v>0.25325999999999999</v>
      </c>
      <c r="H235" s="36">
        <v>0.25325999999999999</v>
      </c>
      <c r="I235" s="37">
        <v>0.11576</v>
      </c>
      <c r="J235" s="38">
        <v>0.11576</v>
      </c>
      <c r="K235" s="38">
        <v>0.11576</v>
      </c>
      <c r="L235" s="39">
        <f t="shared" si="271"/>
        <v>0.28139999999999998</v>
      </c>
      <c r="M235" s="35">
        <v>0</v>
      </c>
      <c r="N235" s="35">
        <v>0.11576</v>
      </c>
      <c r="O235" s="35">
        <v>0</v>
      </c>
      <c r="P235" s="35">
        <v>0</v>
      </c>
      <c r="Q235" s="35">
        <v>0</v>
      </c>
      <c r="R235" s="35">
        <v>0</v>
      </c>
      <c r="S235" s="35">
        <f t="shared" si="278"/>
        <v>0</v>
      </c>
      <c r="T235" s="37">
        <f t="shared" si="272"/>
        <v>0.64674000000000009</v>
      </c>
      <c r="U235" s="39">
        <f t="shared" si="273"/>
        <v>0.25325999999999999</v>
      </c>
      <c r="V235" s="132">
        <f t="shared" si="289"/>
        <v>0.74673999999999996</v>
      </c>
      <c r="W235" s="35">
        <v>0.25325999999999999</v>
      </c>
      <c r="X235" s="118">
        <v>0.25325999999999999</v>
      </c>
      <c r="Y235" s="118">
        <v>0</v>
      </c>
      <c r="Z235" s="35">
        <v>0.1</v>
      </c>
      <c r="AA235" s="35"/>
      <c r="AB235" s="94"/>
      <c r="AC235" s="35">
        <f t="shared" si="274"/>
        <v>0.25325999999999999</v>
      </c>
      <c r="AD235" s="35">
        <f t="shared" si="275"/>
        <v>0.74673999999999996</v>
      </c>
      <c r="AE235" s="118">
        <v>0</v>
      </c>
      <c r="AF235" s="118">
        <f t="shared" si="276"/>
        <v>1</v>
      </c>
      <c r="AG235" s="118">
        <v>1</v>
      </c>
      <c r="AH235" s="118">
        <f t="shared" si="277"/>
        <v>0.74673999999999996</v>
      </c>
      <c r="AI235" s="36"/>
    </row>
    <row r="236" spans="1:35" s="14" customFormat="1" ht="18" customHeight="1">
      <c r="A236" s="14" t="str">
        <f t="shared" si="270"/>
        <v>a</v>
      </c>
      <c r="B236" s="28" t="s">
        <v>27</v>
      </c>
      <c r="C236" s="29" t="s">
        <v>35</v>
      </c>
      <c r="D236" s="35">
        <v>0</v>
      </c>
      <c r="E236" s="36">
        <v>0.71199999999999997</v>
      </c>
      <c r="F236" s="36">
        <v>0.45</v>
      </c>
      <c r="G236" s="36">
        <v>0.5</v>
      </c>
      <c r="H236" s="36">
        <v>0.32163999999999998</v>
      </c>
      <c r="I236" s="37">
        <v>0.23397999999999999</v>
      </c>
      <c r="J236" s="38">
        <v>0.14632000000000001</v>
      </c>
      <c r="K236" s="38">
        <v>5.8659999999999997E-2</v>
      </c>
      <c r="L236" s="39">
        <f t="shared" si="271"/>
        <v>1.1111111111111112</v>
      </c>
      <c r="M236" s="35">
        <v>0</v>
      </c>
      <c r="N236" s="35">
        <v>0</v>
      </c>
      <c r="O236" s="35">
        <v>5.8659999999999997E-2</v>
      </c>
      <c r="P236" s="35">
        <v>8.7660000000000016E-2</v>
      </c>
      <c r="Q236" s="35">
        <v>0</v>
      </c>
      <c r="R236" s="35">
        <v>8.7659999999999988E-2</v>
      </c>
      <c r="S236" s="35">
        <f t="shared" si="278"/>
        <v>0.17836000000000002</v>
      </c>
      <c r="T236" s="37">
        <f t="shared" si="272"/>
        <v>-4.9999999999999989E-2</v>
      </c>
      <c r="U236" s="39">
        <f t="shared" si="273"/>
        <v>0.702247191011236</v>
      </c>
      <c r="V236" s="132">
        <f t="shared" si="289"/>
        <v>0.21199999999999997</v>
      </c>
      <c r="W236" s="35">
        <v>0.49695999999999996</v>
      </c>
      <c r="X236" s="118">
        <v>0.49695999999999996</v>
      </c>
      <c r="Y236" s="118">
        <v>0</v>
      </c>
      <c r="Z236" s="35">
        <v>0.26200000000000001</v>
      </c>
      <c r="AA236" s="35"/>
      <c r="AB236" s="94"/>
      <c r="AC236" s="35">
        <f t="shared" si="274"/>
        <v>0.5</v>
      </c>
      <c r="AD236" s="35">
        <f t="shared" si="275"/>
        <v>0.21199999999999997</v>
      </c>
      <c r="AE236" s="118">
        <v>0</v>
      </c>
      <c r="AF236" s="118">
        <f t="shared" si="276"/>
        <v>0.71199999999999997</v>
      </c>
      <c r="AG236" s="118">
        <v>0.71199999999999997</v>
      </c>
      <c r="AH236" s="118">
        <f t="shared" si="277"/>
        <v>0.21199999999999997</v>
      </c>
      <c r="AI236" s="36"/>
    </row>
    <row r="237" spans="1:35" s="14" customFormat="1" ht="30" customHeight="1">
      <c r="A237" s="14" t="str">
        <f t="shared" si="270"/>
        <v>b</v>
      </c>
      <c r="B237" s="21" t="s">
        <v>27</v>
      </c>
      <c r="C237" s="40" t="s">
        <v>36</v>
      </c>
      <c r="D237" s="41">
        <v>0</v>
      </c>
      <c r="E237" s="42">
        <v>0</v>
      </c>
      <c r="F237" s="42">
        <v>0</v>
      </c>
      <c r="G237" s="42">
        <v>0</v>
      </c>
      <c r="H237" s="42">
        <v>0</v>
      </c>
      <c r="I237" s="43">
        <v>0</v>
      </c>
      <c r="J237" s="44">
        <v>0</v>
      </c>
      <c r="K237" s="44">
        <v>0</v>
      </c>
      <c r="L237" s="45" t="str">
        <f t="shared" si="271"/>
        <v/>
      </c>
      <c r="M237" s="41">
        <v>0</v>
      </c>
      <c r="N237" s="41">
        <v>0</v>
      </c>
      <c r="O237" s="41">
        <v>0</v>
      </c>
      <c r="P237" s="41">
        <v>0</v>
      </c>
      <c r="Q237" s="41">
        <v>0</v>
      </c>
      <c r="R237" s="41">
        <v>0</v>
      </c>
      <c r="S237" s="41">
        <f t="shared" si="278"/>
        <v>0</v>
      </c>
      <c r="T237" s="43">
        <f t="shared" si="272"/>
        <v>0</v>
      </c>
      <c r="U237" s="45" t="str">
        <f t="shared" si="273"/>
        <v/>
      </c>
      <c r="V237" s="133">
        <f t="shared" si="289"/>
        <v>0</v>
      </c>
      <c r="W237" s="41">
        <v>0</v>
      </c>
      <c r="X237" s="119">
        <v>0</v>
      </c>
      <c r="Y237" s="119">
        <v>0</v>
      </c>
      <c r="Z237" s="41">
        <v>0</v>
      </c>
      <c r="AA237" s="41"/>
      <c r="AB237" s="96"/>
      <c r="AC237" s="41">
        <f t="shared" si="274"/>
        <v>0</v>
      </c>
      <c r="AD237" s="41">
        <f t="shared" si="275"/>
        <v>0</v>
      </c>
      <c r="AE237" s="119">
        <v>0</v>
      </c>
      <c r="AF237" s="119">
        <f t="shared" si="276"/>
        <v>0</v>
      </c>
      <c r="AG237" s="119">
        <v>0</v>
      </c>
      <c r="AH237" s="119">
        <f t="shared" si="277"/>
        <v>0</v>
      </c>
      <c r="AI237" s="42"/>
    </row>
    <row r="238" spans="1:35" s="14" customFormat="1" ht="15" customHeight="1">
      <c r="A238" s="14" t="str">
        <f t="shared" si="270"/>
        <v>b</v>
      </c>
      <c r="B238" s="21" t="s">
        <v>27</v>
      </c>
      <c r="C238" s="40" t="s">
        <v>37</v>
      </c>
      <c r="D238" s="41">
        <v>0</v>
      </c>
      <c r="E238" s="42">
        <v>0</v>
      </c>
      <c r="F238" s="42">
        <v>0</v>
      </c>
      <c r="G238" s="42">
        <v>0</v>
      </c>
      <c r="H238" s="42">
        <v>0</v>
      </c>
      <c r="I238" s="43">
        <v>0</v>
      </c>
      <c r="J238" s="44">
        <v>0</v>
      </c>
      <c r="K238" s="44">
        <v>0</v>
      </c>
      <c r="L238" s="45" t="str">
        <f t="shared" si="271"/>
        <v/>
      </c>
      <c r="M238" s="41">
        <v>0</v>
      </c>
      <c r="N238" s="41">
        <v>0</v>
      </c>
      <c r="O238" s="41">
        <v>0</v>
      </c>
      <c r="P238" s="41">
        <v>0</v>
      </c>
      <c r="Q238" s="41">
        <v>0</v>
      </c>
      <c r="R238" s="41">
        <v>0</v>
      </c>
      <c r="S238" s="41">
        <f t="shared" si="278"/>
        <v>0</v>
      </c>
      <c r="T238" s="43">
        <f t="shared" si="272"/>
        <v>0</v>
      </c>
      <c r="U238" s="45" t="str">
        <f t="shared" si="273"/>
        <v/>
      </c>
      <c r="V238" s="133">
        <f t="shared" si="289"/>
        <v>0</v>
      </c>
      <c r="W238" s="41">
        <v>0</v>
      </c>
      <c r="X238" s="119">
        <v>0</v>
      </c>
      <c r="Y238" s="119">
        <v>0</v>
      </c>
      <c r="Z238" s="41">
        <v>0</v>
      </c>
      <c r="AA238" s="41"/>
      <c r="AB238" s="96"/>
      <c r="AC238" s="41">
        <f t="shared" si="274"/>
        <v>0</v>
      </c>
      <c r="AD238" s="41">
        <f t="shared" si="275"/>
        <v>0</v>
      </c>
      <c r="AE238" s="119">
        <v>0</v>
      </c>
      <c r="AF238" s="119">
        <f t="shared" si="276"/>
        <v>0</v>
      </c>
      <c r="AG238" s="119">
        <v>0</v>
      </c>
      <c r="AH238" s="119">
        <f t="shared" si="277"/>
        <v>0</v>
      </c>
      <c r="AI238" s="42"/>
    </row>
    <row r="239" spans="1:35" s="14" customFormat="1" ht="15.75" customHeight="1" thickBot="1">
      <c r="A239" s="14" t="str">
        <f t="shared" si="270"/>
        <v>b</v>
      </c>
      <c r="B239" s="46" t="s">
        <v>27</v>
      </c>
      <c r="C239" s="58" t="s">
        <v>38</v>
      </c>
      <c r="D239" s="59">
        <v>0</v>
      </c>
      <c r="E239" s="60">
        <v>0</v>
      </c>
      <c r="F239" s="60">
        <v>0</v>
      </c>
      <c r="G239" s="60">
        <v>0</v>
      </c>
      <c r="H239" s="60">
        <v>0</v>
      </c>
      <c r="I239" s="61">
        <v>0</v>
      </c>
      <c r="J239" s="62">
        <v>0</v>
      </c>
      <c r="K239" s="62">
        <v>0</v>
      </c>
      <c r="L239" s="63" t="str">
        <f t="shared" si="271"/>
        <v/>
      </c>
      <c r="M239" s="59">
        <v>0</v>
      </c>
      <c r="N239" s="59">
        <v>0</v>
      </c>
      <c r="O239" s="59">
        <v>0</v>
      </c>
      <c r="P239" s="59">
        <v>0</v>
      </c>
      <c r="Q239" s="59">
        <v>0</v>
      </c>
      <c r="R239" s="59">
        <v>0</v>
      </c>
      <c r="S239" s="59">
        <f t="shared" si="278"/>
        <v>0</v>
      </c>
      <c r="T239" s="61">
        <f t="shared" si="272"/>
        <v>0</v>
      </c>
      <c r="U239" s="63" t="str">
        <f t="shared" si="273"/>
        <v/>
      </c>
      <c r="V239" s="136">
        <f t="shared" si="289"/>
        <v>0</v>
      </c>
      <c r="W239" s="59">
        <v>0</v>
      </c>
      <c r="X239" s="120">
        <v>0</v>
      </c>
      <c r="Y239" s="120">
        <v>0</v>
      </c>
      <c r="Z239" s="59">
        <v>0</v>
      </c>
      <c r="AA239" s="59"/>
      <c r="AB239" s="106"/>
      <c r="AC239" s="59">
        <f t="shared" si="274"/>
        <v>0</v>
      </c>
      <c r="AD239" s="59">
        <f t="shared" si="275"/>
        <v>0</v>
      </c>
      <c r="AE239" s="120">
        <v>0</v>
      </c>
      <c r="AF239" s="120">
        <f t="shared" si="276"/>
        <v>0</v>
      </c>
      <c r="AG239" s="120">
        <v>0</v>
      </c>
      <c r="AH239" s="120">
        <f t="shared" si="277"/>
        <v>0</v>
      </c>
      <c r="AI239" s="60"/>
    </row>
    <row r="240" spans="1:35" s="14" customFormat="1" ht="61.5" customHeight="1" thickTop="1" thickBot="1">
      <c r="A240" s="14" t="str">
        <f t="shared" si="270"/>
        <v>a</v>
      </c>
      <c r="B240" s="15" t="s">
        <v>87</v>
      </c>
      <c r="C240" s="66" t="s">
        <v>88</v>
      </c>
      <c r="D240" s="67">
        <f t="shared" ref="D240:K240" si="300">D241+D253+D254+D255</f>
        <v>651</v>
      </c>
      <c r="E240" s="68">
        <f t="shared" si="300"/>
        <v>95.501000000000005</v>
      </c>
      <c r="F240" s="68">
        <f t="shared" si="300"/>
        <v>87.876000000000005</v>
      </c>
      <c r="G240" s="68">
        <f t="shared" si="300"/>
        <v>79.31298000000001</v>
      </c>
      <c r="H240" s="68">
        <f t="shared" si="300"/>
        <v>73.170729999999992</v>
      </c>
      <c r="I240" s="69">
        <f t="shared" si="300"/>
        <v>72.12512000000001</v>
      </c>
      <c r="J240" s="70">
        <f t="shared" si="300"/>
        <v>70.634859999999989</v>
      </c>
      <c r="K240" s="70">
        <f t="shared" si="300"/>
        <v>69.470649999999992</v>
      </c>
      <c r="L240" s="71">
        <f t="shared" si="271"/>
        <v>0.90255564659292642</v>
      </c>
      <c r="M240" s="67">
        <f>M241+M253+M254+M255</f>
        <v>1.7189999999999997E-2</v>
      </c>
      <c r="N240" s="67">
        <f>N241+N253+N254+N255</f>
        <v>3.88279</v>
      </c>
      <c r="O240" s="67">
        <f>O241+O253+O254+O255</f>
        <v>2.8626799999999988</v>
      </c>
      <c r="P240" s="67">
        <f>P241+P253+P254+P255</f>
        <v>1.164210000000002</v>
      </c>
      <c r="Q240" s="67">
        <v>0</v>
      </c>
      <c r="R240" s="67">
        <v>1.4902600000000206</v>
      </c>
      <c r="S240" s="67">
        <f t="shared" si="278"/>
        <v>6.1422500000000184</v>
      </c>
      <c r="T240" s="69">
        <f t="shared" si="272"/>
        <v>8.5630199999999945</v>
      </c>
      <c r="U240" s="71">
        <f t="shared" si="273"/>
        <v>0.83049371210772671</v>
      </c>
      <c r="V240" s="137">
        <f t="shared" si="289"/>
        <v>16.188019999999995</v>
      </c>
      <c r="W240" s="67">
        <f t="shared" ref="W240:Y240" si="301">W241+W253+W254+W255</f>
        <v>76.940440000000009</v>
      </c>
      <c r="X240" s="117">
        <f t="shared" si="301"/>
        <v>76.940440000000009</v>
      </c>
      <c r="Y240" s="117">
        <f t="shared" si="301"/>
        <v>0</v>
      </c>
      <c r="Z240" s="67">
        <f>Z241+Z253+Z254+Z255</f>
        <v>7.625</v>
      </c>
      <c r="AA240" s="67"/>
      <c r="AB240" s="113"/>
      <c r="AC240" s="67">
        <f t="shared" si="274"/>
        <v>79.31298000000001</v>
      </c>
      <c r="AD240" s="67">
        <f t="shared" si="275"/>
        <v>16.188019999999995</v>
      </c>
      <c r="AE240" s="117">
        <f t="shared" ref="AE240" si="302">AE241+AE253+AE254+AE255</f>
        <v>0</v>
      </c>
      <c r="AF240" s="117">
        <f t="shared" si="276"/>
        <v>95.501000000000005</v>
      </c>
      <c r="AG240" s="117">
        <f t="shared" ref="AG240" si="303">AG241+AG253+AG254+AG255</f>
        <v>95.501000000000005</v>
      </c>
      <c r="AH240" s="117">
        <f t="shared" si="277"/>
        <v>16.188019999999995</v>
      </c>
      <c r="AI240" s="68"/>
    </row>
    <row r="241" spans="1:35" s="14" customFormat="1" ht="15.75" customHeight="1" thickTop="1">
      <c r="A241" s="14" t="str">
        <f t="shared" si="270"/>
        <v>a</v>
      </c>
      <c r="B241" s="21" t="s">
        <v>27</v>
      </c>
      <c r="C241" s="40" t="s">
        <v>28</v>
      </c>
      <c r="D241" s="41">
        <f>SUM(D242:D252)</f>
        <v>651</v>
      </c>
      <c r="E241" s="42">
        <f t="shared" ref="E241:G241" si="304">E242+E246+E248+E249+E250+E251+E252</f>
        <v>95.501000000000005</v>
      </c>
      <c r="F241" s="42">
        <f t="shared" si="304"/>
        <v>87.876000000000005</v>
      </c>
      <c r="G241" s="42">
        <f t="shared" si="304"/>
        <v>79.31298000000001</v>
      </c>
      <c r="H241" s="42">
        <f t="shared" ref="H241:K241" si="305">H242+H246+H248+H249+H250+H251+H252</f>
        <v>73.170729999999992</v>
      </c>
      <c r="I241" s="43">
        <f t="shared" si="305"/>
        <v>72.12512000000001</v>
      </c>
      <c r="J241" s="44">
        <f t="shared" si="305"/>
        <v>70.634859999999989</v>
      </c>
      <c r="K241" s="44">
        <f t="shared" si="305"/>
        <v>69.470649999999992</v>
      </c>
      <c r="L241" s="45">
        <f t="shared" si="271"/>
        <v>0.90255564659292642</v>
      </c>
      <c r="M241" s="41">
        <f>M242+M246+M248+M249+M250+M251+M252</f>
        <v>1.7189999999999997E-2</v>
      </c>
      <c r="N241" s="41">
        <f>N242+N246+N248+N249+N250+N251+N252</f>
        <v>3.88279</v>
      </c>
      <c r="O241" s="41">
        <f>O242+O246+O248+O249+O250+O251+O252</f>
        <v>2.8626799999999988</v>
      </c>
      <c r="P241" s="41">
        <f>P242+P246+P248+P249+P250+P251+P252</f>
        <v>1.164210000000002</v>
      </c>
      <c r="Q241" s="41">
        <v>0</v>
      </c>
      <c r="R241" s="41">
        <v>1.4902600000000206</v>
      </c>
      <c r="S241" s="41">
        <f t="shared" si="278"/>
        <v>6.1422500000000184</v>
      </c>
      <c r="T241" s="43">
        <f t="shared" si="272"/>
        <v>8.5630199999999945</v>
      </c>
      <c r="U241" s="45">
        <f t="shared" si="273"/>
        <v>0.83049371210772671</v>
      </c>
      <c r="V241" s="133">
        <f t="shared" si="289"/>
        <v>16.188019999999995</v>
      </c>
      <c r="W241" s="41">
        <f t="shared" ref="W241:Y241" si="306">W242+W246+W248+W249+W250+W251+W252</f>
        <v>76.940440000000009</v>
      </c>
      <c r="X241" s="110">
        <f t="shared" si="306"/>
        <v>76.940440000000009</v>
      </c>
      <c r="Y241" s="110">
        <f t="shared" si="306"/>
        <v>0</v>
      </c>
      <c r="Z241" s="41">
        <f>Z242+Z246+Z248+Z249+Z250+Z251+Z252</f>
        <v>7.625</v>
      </c>
      <c r="AA241" s="41"/>
      <c r="AB241" s="96"/>
      <c r="AC241" s="41">
        <f t="shared" si="274"/>
        <v>79.31298000000001</v>
      </c>
      <c r="AD241" s="41">
        <f t="shared" si="275"/>
        <v>16.188019999999995</v>
      </c>
      <c r="AE241" s="110">
        <f t="shared" ref="AE241" si="307">AE242+AE246+AE248+AE249+AE250+AE251+AE252</f>
        <v>0</v>
      </c>
      <c r="AF241" s="110">
        <f t="shared" si="276"/>
        <v>95.501000000000005</v>
      </c>
      <c r="AG241" s="110">
        <f t="shared" ref="AG241" si="308">AG242+AG246+AG248+AG249+AG250+AG251+AG252</f>
        <v>95.501000000000005</v>
      </c>
      <c r="AH241" s="110">
        <f t="shared" si="277"/>
        <v>16.188019999999995</v>
      </c>
      <c r="AI241" s="42"/>
    </row>
    <row r="242" spans="1:35" s="14" customFormat="1" ht="18" customHeight="1">
      <c r="A242" s="14" t="str">
        <f t="shared" si="270"/>
        <v>a</v>
      </c>
      <c r="B242" s="28" t="s">
        <v>27</v>
      </c>
      <c r="C242" s="29" t="s">
        <v>29</v>
      </c>
      <c r="D242" s="35">
        <v>608</v>
      </c>
      <c r="E242" s="36">
        <v>48.500999999999998</v>
      </c>
      <c r="F242" s="36">
        <v>48.500999999999998</v>
      </c>
      <c r="G242" s="36">
        <f>SUM(G243:G245)</f>
        <v>48.500769999999996</v>
      </c>
      <c r="H242" s="36">
        <f>SUM(H243:H245)</f>
        <v>48.500769999999996</v>
      </c>
      <c r="I242" s="37">
        <f>SUM(I243:I245)</f>
        <v>48.500769999999996</v>
      </c>
      <c r="J242" s="38">
        <f>SUM(J243:J245)</f>
        <v>48.500769999999996</v>
      </c>
      <c r="K242" s="38">
        <f>SUM(K243:K245)</f>
        <v>48.500769999999996</v>
      </c>
      <c r="L242" s="39">
        <f t="shared" si="271"/>
        <v>0.99999525782973542</v>
      </c>
      <c r="M242" s="35">
        <v>0</v>
      </c>
      <c r="N242" s="35">
        <v>0</v>
      </c>
      <c r="O242" s="35">
        <f>SUM(O243:O245)</f>
        <v>0</v>
      </c>
      <c r="P242" s="35">
        <v>0</v>
      </c>
      <c r="Q242" s="35">
        <v>0</v>
      </c>
      <c r="R242" s="35">
        <v>0</v>
      </c>
      <c r="S242" s="35">
        <f t="shared" si="278"/>
        <v>0</v>
      </c>
      <c r="T242" s="37">
        <f t="shared" si="272"/>
        <v>2.3000000000195087E-4</v>
      </c>
      <c r="U242" s="39">
        <f t="shared" si="273"/>
        <v>0.99999525782973542</v>
      </c>
      <c r="V242" s="132">
        <f t="shared" si="289"/>
        <v>2.3000000000195087E-4</v>
      </c>
      <c r="W242" s="35">
        <f t="shared" ref="W242:X242" si="309">SUM(W243:W245)</f>
        <v>48.500769999999996</v>
      </c>
      <c r="X242" s="118">
        <f t="shared" si="309"/>
        <v>48.500769999999996</v>
      </c>
      <c r="Y242" s="118">
        <v>0</v>
      </c>
      <c r="Z242" s="35">
        <v>0</v>
      </c>
      <c r="AA242" s="35"/>
      <c r="AB242" s="94"/>
      <c r="AC242" s="35">
        <f t="shared" si="274"/>
        <v>48.500769999999996</v>
      </c>
      <c r="AD242" s="35">
        <f t="shared" si="275"/>
        <v>2.3000000000195087E-4</v>
      </c>
      <c r="AE242" s="118">
        <v>0</v>
      </c>
      <c r="AF242" s="118">
        <f t="shared" si="276"/>
        <v>48.500999999999998</v>
      </c>
      <c r="AG242" s="118">
        <v>48.500999999999998</v>
      </c>
      <c r="AH242" s="118">
        <f t="shared" si="277"/>
        <v>2.3000000000195087E-4</v>
      </c>
      <c r="AI242" s="36"/>
    </row>
    <row r="243" spans="1:35" s="14" customFormat="1" ht="18" customHeight="1">
      <c r="A243" s="14" t="str">
        <f t="shared" si="270"/>
        <v>b</v>
      </c>
      <c r="B243" s="28"/>
      <c r="C243" s="55" t="s">
        <v>51</v>
      </c>
      <c r="D243" s="35"/>
      <c r="E243" s="36"/>
      <c r="F243" s="36"/>
      <c r="G243" s="36">
        <v>48.500769999999996</v>
      </c>
      <c r="H243" s="36">
        <v>48.500769999999996</v>
      </c>
      <c r="I243" s="37">
        <v>48.500769999999996</v>
      </c>
      <c r="J243" s="38">
        <v>48.500769999999996</v>
      </c>
      <c r="K243" s="38">
        <v>48.500769999999996</v>
      </c>
      <c r="L243" s="39" t="str">
        <f t="shared" si="271"/>
        <v/>
      </c>
      <c r="M243" s="35"/>
      <c r="N243" s="35"/>
      <c r="O243" s="35">
        <v>0</v>
      </c>
      <c r="P243" s="35">
        <v>0</v>
      </c>
      <c r="Q243" s="35">
        <v>0</v>
      </c>
      <c r="R243" s="35">
        <v>0</v>
      </c>
      <c r="S243" s="35">
        <f t="shared" si="278"/>
        <v>0</v>
      </c>
      <c r="T243" s="37" t="str">
        <f t="shared" si="272"/>
        <v/>
      </c>
      <c r="U243" s="39" t="str">
        <f t="shared" si="273"/>
        <v/>
      </c>
      <c r="V243" s="132">
        <f t="shared" si="289"/>
        <v>-48.500769999999996</v>
      </c>
      <c r="W243" s="35">
        <v>48.500769999999996</v>
      </c>
      <c r="X243" s="118">
        <v>48.500769999999996</v>
      </c>
      <c r="Y243" s="118">
        <v>0</v>
      </c>
      <c r="Z243" s="35"/>
      <c r="AA243" s="35"/>
      <c r="AB243" s="94"/>
      <c r="AC243" s="35">
        <f t="shared" si="274"/>
        <v>48.500769999999996</v>
      </c>
      <c r="AD243" s="35">
        <f t="shared" si="275"/>
        <v>-48.500769999999996</v>
      </c>
      <c r="AE243" s="118">
        <v>0</v>
      </c>
      <c r="AF243" s="118">
        <f t="shared" si="276"/>
        <v>0</v>
      </c>
      <c r="AG243" s="118">
        <v>0</v>
      </c>
      <c r="AH243" s="118">
        <f t="shared" si="277"/>
        <v>-48.500769999999996</v>
      </c>
      <c r="AI243" s="36"/>
    </row>
    <row r="244" spans="1:35" s="14" customFormat="1" ht="18" customHeight="1">
      <c r="A244" s="14" t="str">
        <f t="shared" si="270"/>
        <v>b</v>
      </c>
      <c r="B244" s="28"/>
      <c r="C244" s="55" t="s">
        <v>52</v>
      </c>
      <c r="D244" s="35"/>
      <c r="E244" s="36"/>
      <c r="F244" s="36"/>
      <c r="G244" s="36">
        <v>0</v>
      </c>
      <c r="H244" s="36">
        <v>0</v>
      </c>
      <c r="I244" s="37">
        <v>0</v>
      </c>
      <c r="J244" s="38">
        <v>0</v>
      </c>
      <c r="K244" s="38">
        <v>0</v>
      </c>
      <c r="L244" s="39" t="str">
        <f t="shared" si="271"/>
        <v/>
      </c>
      <c r="M244" s="35"/>
      <c r="N244" s="35"/>
      <c r="O244" s="35">
        <v>0</v>
      </c>
      <c r="P244" s="35">
        <v>0</v>
      </c>
      <c r="Q244" s="35">
        <v>0</v>
      </c>
      <c r="R244" s="35">
        <v>0</v>
      </c>
      <c r="S244" s="35">
        <f t="shared" si="278"/>
        <v>0</v>
      </c>
      <c r="T244" s="37" t="str">
        <f t="shared" si="272"/>
        <v/>
      </c>
      <c r="U244" s="39" t="str">
        <f t="shared" si="273"/>
        <v/>
      </c>
      <c r="V244" s="132">
        <f t="shared" si="289"/>
        <v>0</v>
      </c>
      <c r="W244" s="35">
        <v>0</v>
      </c>
      <c r="X244" s="118">
        <v>0</v>
      </c>
      <c r="Y244" s="118">
        <v>0</v>
      </c>
      <c r="Z244" s="35"/>
      <c r="AA244" s="35"/>
      <c r="AB244" s="94"/>
      <c r="AC244" s="35">
        <f t="shared" si="274"/>
        <v>0</v>
      </c>
      <c r="AD244" s="35">
        <f t="shared" si="275"/>
        <v>0</v>
      </c>
      <c r="AE244" s="118">
        <v>0</v>
      </c>
      <c r="AF244" s="118">
        <f t="shared" si="276"/>
        <v>0</v>
      </c>
      <c r="AG244" s="118">
        <v>0</v>
      </c>
      <c r="AH244" s="118">
        <f t="shared" si="277"/>
        <v>0</v>
      </c>
      <c r="AI244" s="36"/>
    </row>
    <row r="245" spans="1:35" s="14" customFormat="1" ht="18" customHeight="1">
      <c r="A245" s="14" t="str">
        <f t="shared" si="270"/>
        <v>b</v>
      </c>
      <c r="B245" s="28"/>
      <c r="C245" s="55" t="s">
        <v>53</v>
      </c>
      <c r="D245" s="35"/>
      <c r="E245" s="36"/>
      <c r="F245" s="36"/>
      <c r="G245" s="36">
        <v>0</v>
      </c>
      <c r="H245" s="36">
        <v>0</v>
      </c>
      <c r="I245" s="37">
        <v>0</v>
      </c>
      <c r="J245" s="38">
        <v>0</v>
      </c>
      <c r="K245" s="38">
        <v>0</v>
      </c>
      <c r="L245" s="39" t="str">
        <f t="shared" si="271"/>
        <v/>
      </c>
      <c r="M245" s="35"/>
      <c r="N245" s="35"/>
      <c r="O245" s="35">
        <v>0</v>
      </c>
      <c r="P245" s="35">
        <v>0</v>
      </c>
      <c r="Q245" s="35">
        <v>0</v>
      </c>
      <c r="R245" s="35">
        <v>0</v>
      </c>
      <c r="S245" s="35">
        <f t="shared" si="278"/>
        <v>0</v>
      </c>
      <c r="T245" s="37" t="str">
        <f t="shared" si="272"/>
        <v/>
      </c>
      <c r="U245" s="39" t="str">
        <f t="shared" si="273"/>
        <v/>
      </c>
      <c r="V245" s="132">
        <f t="shared" si="289"/>
        <v>0</v>
      </c>
      <c r="W245" s="35">
        <v>0</v>
      </c>
      <c r="X245" s="118">
        <v>0</v>
      </c>
      <c r="Y245" s="118">
        <v>0</v>
      </c>
      <c r="Z245" s="35"/>
      <c r="AA245" s="35"/>
      <c r="AB245" s="94"/>
      <c r="AC245" s="35">
        <f t="shared" si="274"/>
        <v>0</v>
      </c>
      <c r="AD245" s="35">
        <f t="shared" si="275"/>
        <v>0</v>
      </c>
      <c r="AE245" s="118">
        <v>0</v>
      </c>
      <c r="AF245" s="118">
        <f t="shared" si="276"/>
        <v>0</v>
      </c>
      <c r="AG245" s="118">
        <v>0</v>
      </c>
      <c r="AH245" s="118">
        <f t="shared" si="277"/>
        <v>0</v>
      </c>
      <c r="AI245" s="36"/>
    </row>
    <row r="246" spans="1:35" s="14" customFormat="1" ht="18" customHeight="1">
      <c r="A246" s="14" t="str">
        <f t="shared" si="270"/>
        <v>a</v>
      </c>
      <c r="B246" s="28"/>
      <c r="C246" s="54" t="s">
        <v>54</v>
      </c>
      <c r="D246" s="35">
        <v>37</v>
      </c>
      <c r="E246" s="36">
        <v>39.5</v>
      </c>
      <c r="F246" s="36">
        <v>32.5</v>
      </c>
      <c r="G246" s="36">
        <v>23.8</v>
      </c>
      <c r="H246" s="36">
        <v>19.251759999999997</v>
      </c>
      <c r="I246" s="37">
        <v>18.22336</v>
      </c>
      <c r="J246" s="38">
        <v>17.400310000000001</v>
      </c>
      <c r="K246" s="38">
        <v>16.253309999999999</v>
      </c>
      <c r="L246" s="39">
        <f t="shared" si="271"/>
        <v>0.73230769230769233</v>
      </c>
      <c r="M246" s="35">
        <v>0</v>
      </c>
      <c r="N246" s="35">
        <v>3.1781800000000002</v>
      </c>
      <c r="O246" s="35">
        <v>2.8454699999999988</v>
      </c>
      <c r="P246" s="35">
        <v>1.147000000000002</v>
      </c>
      <c r="Q246" s="35">
        <v>0</v>
      </c>
      <c r="R246" s="35">
        <v>0.82304999999999851</v>
      </c>
      <c r="S246" s="35">
        <f t="shared" si="278"/>
        <v>4.5482400000000034</v>
      </c>
      <c r="T246" s="37">
        <f t="shared" si="272"/>
        <v>8.6999999999999993</v>
      </c>
      <c r="U246" s="39">
        <f t="shared" si="273"/>
        <v>0.60253164556962024</v>
      </c>
      <c r="V246" s="132">
        <f t="shared" si="289"/>
        <v>15.7</v>
      </c>
      <c r="W246" s="35">
        <v>21.660270000000001</v>
      </c>
      <c r="X246" s="118">
        <v>21.660270000000001</v>
      </c>
      <c r="Y246" s="118">
        <v>0</v>
      </c>
      <c r="Z246" s="35">
        <v>7</v>
      </c>
      <c r="AA246" s="35"/>
      <c r="AB246" s="94"/>
      <c r="AC246" s="35">
        <f t="shared" si="274"/>
        <v>23.8</v>
      </c>
      <c r="AD246" s="35">
        <f t="shared" si="275"/>
        <v>15.7</v>
      </c>
      <c r="AE246" s="118">
        <v>0</v>
      </c>
      <c r="AF246" s="118">
        <f t="shared" si="276"/>
        <v>39.5</v>
      </c>
      <c r="AG246" s="118">
        <v>39.5</v>
      </c>
      <c r="AH246" s="118">
        <f t="shared" si="277"/>
        <v>15.7</v>
      </c>
      <c r="AI246" s="36"/>
    </row>
    <row r="247" spans="1:35" s="14" customFormat="1" ht="36" customHeight="1">
      <c r="A247" s="14" t="str">
        <f t="shared" si="270"/>
        <v>b</v>
      </c>
      <c r="B247" s="28"/>
      <c r="C247" s="55" t="s">
        <v>55</v>
      </c>
      <c r="D247" s="35"/>
      <c r="E247" s="36"/>
      <c r="F247" s="36"/>
      <c r="G247" s="36"/>
      <c r="H247" s="36"/>
      <c r="I247" s="37">
        <v>0</v>
      </c>
      <c r="J247" s="38">
        <v>0</v>
      </c>
      <c r="K247" s="38">
        <v>0</v>
      </c>
      <c r="L247" s="39" t="str">
        <f t="shared" si="271"/>
        <v/>
      </c>
      <c r="M247" s="35"/>
      <c r="N247" s="35"/>
      <c r="O247" s="35">
        <v>0</v>
      </c>
      <c r="P247" s="35">
        <v>0</v>
      </c>
      <c r="Q247" s="35">
        <v>0</v>
      </c>
      <c r="R247" s="35">
        <v>0</v>
      </c>
      <c r="S247" s="35">
        <f t="shared" si="278"/>
        <v>0</v>
      </c>
      <c r="T247" s="37" t="str">
        <f t="shared" si="272"/>
        <v/>
      </c>
      <c r="U247" s="39" t="str">
        <f t="shared" si="273"/>
        <v/>
      </c>
      <c r="V247" s="132">
        <f t="shared" si="289"/>
        <v>0</v>
      </c>
      <c r="W247" s="35"/>
      <c r="X247" s="118"/>
      <c r="Y247" s="118">
        <v>0</v>
      </c>
      <c r="Z247" s="35"/>
      <c r="AA247" s="35"/>
      <c r="AB247" s="94"/>
      <c r="AC247" s="35">
        <f t="shared" si="274"/>
        <v>0</v>
      </c>
      <c r="AD247" s="35">
        <f t="shared" si="275"/>
        <v>0</v>
      </c>
      <c r="AE247" s="118">
        <v>0</v>
      </c>
      <c r="AF247" s="118">
        <f t="shared" si="276"/>
        <v>0</v>
      </c>
      <c r="AG247" s="118">
        <v>0</v>
      </c>
      <c r="AH247" s="118">
        <f t="shared" si="277"/>
        <v>0</v>
      </c>
      <c r="AI247" s="36"/>
    </row>
    <row r="248" spans="1:35" s="14" customFormat="1" ht="18" customHeight="1">
      <c r="A248" s="14" t="str">
        <f t="shared" si="270"/>
        <v>b</v>
      </c>
      <c r="B248" s="28" t="s">
        <v>27</v>
      </c>
      <c r="C248" s="29" t="s">
        <v>31</v>
      </c>
      <c r="D248" s="35">
        <v>0</v>
      </c>
      <c r="E248" s="36">
        <v>0</v>
      </c>
      <c r="F248" s="36">
        <v>0</v>
      </c>
      <c r="G248" s="36">
        <v>0</v>
      </c>
      <c r="H248" s="36">
        <v>0</v>
      </c>
      <c r="I248" s="37">
        <v>0</v>
      </c>
      <c r="J248" s="38">
        <v>0</v>
      </c>
      <c r="K248" s="38">
        <v>0</v>
      </c>
      <c r="L248" s="39" t="str">
        <f t="shared" si="271"/>
        <v/>
      </c>
      <c r="M248" s="35">
        <v>0</v>
      </c>
      <c r="N248" s="35">
        <v>0</v>
      </c>
      <c r="O248" s="35">
        <v>0</v>
      </c>
      <c r="P248" s="35">
        <v>0</v>
      </c>
      <c r="Q248" s="35">
        <v>0</v>
      </c>
      <c r="R248" s="35">
        <v>0</v>
      </c>
      <c r="S248" s="35">
        <f t="shared" si="278"/>
        <v>0</v>
      </c>
      <c r="T248" s="37">
        <f t="shared" si="272"/>
        <v>0</v>
      </c>
      <c r="U248" s="39" t="str">
        <f t="shared" si="273"/>
        <v/>
      </c>
      <c r="V248" s="132">
        <f t="shared" si="289"/>
        <v>0</v>
      </c>
      <c r="W248" s="35">
        <v>0</v>
      </c>
      <c r="X248" s="118">
        <v>0</v>
      </c>
      <c r="Y248" s="118">
        <v>0</v>
      </c>
      <c r="Z248" s="35">
        <v>0</v>
      </c>
      <c r="AA248" s="35"/>
      <c r="AB248" s="94"/>
      <c r="AC248" s="35">
        <f t="shared" si="274"/>
        <v>0</v>
      </c>
      <c r="AD248" s="35">
        <f t="shared" si="275"/>
        <v>0</v>
      </c>
      <c r="AE248" s="118">
        <v>0</v>
      </c>
      <c r="AF248" s="118">
        <f t="shared" si="276"/>
        <v>0</v>
      </c>
      <c r="AG248" s="118">
        <v>0</v>
      </c>
      <c r="AH248" s="118">
        <f t="shared" si="277"/>
        <v>0</v>
      </c>
      <c r="AI248" s="36"/>
    </row>
    <row r="249" spans="1:35" s="14" customFormat="1" ht="18" customHeight="1">
      <c r="A249" s="14" t="str">
        <f t="shared" si="270"/>
        <v>b</v>
      </c>
      <c r="B249" s="28" t="s">
        <v>27</v>
      </c>
      <c r="C249" s="29" t="s">
        <v>32</v>
      </c>
      <c r="D249" s="35">
        <v>0</v>
      </c>
      <c r="E249" s="36">
        <v>0</v>
      </c>
      <c r="F249" s="36">
        <v>0</v>
      </c>
      <c r="G249" s="36">
        <v>0</v>
      </c>
      <c r="H249" s="36">
        <v>0</v>
      </c>
      <c r="I249" s="37">
        <v>0</v>
      </c>
      <c r="J249" s="38">
        <v>0</v>
      </c>
      <c r="K249" s="38">
        <v>0</v>
      </c>
      <c r="L249" s="39" t="str">
        <f t="shared" si="271"/>
        <v/>
      </c>
      <c r="M249" s="35">
        <v>0</v>
      </c>
      <c r="N249" s="35">
        <v>0</v>
      </c>
      <c r="O249" s="35">
        <v>0</v>
      </c>
      <c r="P249" s="35">
        <v>0</v>
      </c>
      <c r="Q249" s="35">
        <v>0</v>
      </c>
      <c r="R249" s="35">
        <v>0</v>
      </c>
      <c r="S249" s="35">
        <f t="shared" si="278"/>
        <v>0</v>
      </c>
      <c r="T249" s="37">
        <f t="shared" si="272"/>
        <v>0</v>
      </c>
      <c r="U249" s="39" t="str">
        <f t="shared" si="273"/>
        <v/>
      </c>
      <c r="V249" s="132">
        <f t="shared" si="289"/>
        <v>0</v>
      </c>
      <c r="W249" s="35">
        <v>0</v>
      </c>
      <c r="X249" s="118">
        <v>0</v>
      </c>
      <c r="Y249" s="118">
        <v>0</v>
      </c>
      <c r="Z249" s="35">
        <v>0</v>
      </c>
      <c r="AA249" s="35"/>
      <c r="AB249" s="94"/>
      <c r="AC249" s="35">
        <f t="shared" si="274"/>
        <v>0</v>
      </c>
      <c r="AD249" s="35">
        <f t="shared" si="275"/>
        <v>0</v>
      </c>
      <c r="AE249" s="118">
        <v>0</v>
      </c>
      <c r="AF249" s="118">
        <f t="shared" si="276"/>
        <v>0</v>
      </c>
      <c r="AG249" s="118">
        <v>0</v>
      </c>
      <c r="AH249" s="118">
        <f t="shared" si="277"/>
        <v>0</v>
      </c>
      <c r="AI249" s="36"/>
    </row>
    <row r="250" spans="1:35" s="14" customFormat="1" ht="18" customHeight="1">
      <c r="A250" s="14" t="str">
        <f t="shared" si="270"/>
        <v>b</v>
      </c>
      <c r="B250" s="28" t="s">
        <v>27</v>
      </c>
      <c r="C250" s="29" t="s">
        <v>33</v>
      </c>
      <c r="D250" s="35">
        <v>0</v>
      </c>
      <c r="E250" s="36">
        <v>0</v>
      </c>
      <c r="F250" s="36">
        <v>0</v>
      </c>
      <c r="G250" s="36">
        <v>0</v>
      </c>
      <c r="H250" s="36">
        <v>0</v>
      </c>
      <c r="I250" s="37">
        <v>0</v>
      </c>
      <c r="J250" s="38">
        <v>0</v>
      </c>
      <c r="K250" s="38">
        <v>0</v>
      </c>
      <c r="L250" s="39" t="str">
        <f t="shared" si="271"/>
        <v/>
      </c>
      <c r="M250" s="35">
        <v>0</v>
      </c>
      <c r="N250" s="35">
        <v>0</v>
      </c>
      <c r="O250" s="35">
        <v>0</v>
      </c>
      <c r="P250" s="35">
        <v>0</v>
      </c>
      <c r="Q250" s="35">
        <v>0</v>
      </c>
      <c r="R250" s="35">
        <v>0</v>
      </c>
      <c r="S250" s="35">
        <f t="shared" si="278"/>
        <v>0</v>
      </c>
      <c r="T250" s="37">
        <f t="shared" si="272"/>
        <v>0</v>
      </c>
      <c r="U250" s="39" t="str">
        <f t="shared" si="273"/>
        <v/>
      </c>
      <c r="V250" s="132">
        <f t="shared" si="289"/>
        <v>0</v>
      </c>
      <c r="W250" s="35">
        <v>0</v>
      </c>
      <c r="X250" s="118">
        <v>0</v>
      </c>
      <c r="Y250" s="118">
        <v>0</v>
      </c>
      <c r="Z250" s="35">
        <v>0</v>
      </c>
      <c r="AA250" s="35"/>
      <c r="AB250" s="94"/>
      <c r="AC250" s="35">
        <f t="shared" si="274"/>
        <v>0</v>
      </c>
      <c r="AD250" s="35">
        <f t="shared" si="275"/>
        <v>0</v>
      </c>
      <c r="AE250" s="118">
        <v>0</v>
      </c>
      <c r="AF250" s="118">
        <f t="shared" si="276"/>
        <v>0</v>
      </c>
      <c r="AG250" s="118">
        <v>0</v>
      </c>
      <c r="AH250" s="118">
        <f t="shared" si="277"/>
        <v>0</v>
      </c>
      <c r="AI250" s="36"/>
    </row>
    <row r="251" spans="1:35" s="14" customFormat="1" ht="18" customHeight="1">
      <c r="A251" s="14" t="str">
        <f t="shared" si="270"/>
        <v>a</v>
      </c>
      <c r="B251" s="28" t="s">
        <v>27</v>
      </c>
      <c r="C251" s="29" t="s">
        <v>34</v>
      </c>
      <c r="D251" s="35">
        <v>6</v>
      </c>
      <c r="E251" s="36">
        <v>7</v>
      </c>
      <c r="F251" s="36">
        <v>6.5</v>
      </c>
      <c r="G251" s="36">
        <v>6.6122100000000001</v>
      </c>
      <c r="H251" s="36">
        <v>5.2854299999999999</v>
      </c>
      <c r="I251" s="37">
        <v>5.2854299999999999</v>
      </c>
      <c r="J251" s="38">
        <v>4.6354300000000004</v>
      </c>
      <c r="K251" s="38">
        <v>4.6354300000000004</v>
      </c>
      <c r="L251" s="39">
        <f t="shared" si="271"/>
        <v>1.017263076923077</v>
      </c>
      <c r="M251" s="35">
        <v>0</v>
      </c>
      <c r="N251" s="35">
        <v>0.68742000000000003</v>
      </c>
      <c r="O251" s="35">
        <v>0</v>
      </c>
      <c r="P251" s="35">
        <v>0</v>
      </c>
      <c r="Q251" s="35">
        <v>0</v>
      </c>
      <c r="R251" s="35">
        <v>0.64999999999999947</v>
      </c>
      <c r="S251" s="35">
        <f t="shared" si="278"/>
        <v>1.3267800000000003</v>
      </c>
      <c r="T251" s="37">
        <f t="shared" si="272"/>
        <v>-0.11221000000000014</v>
      </c>
      <c r="U251" s="39">
        <f t="shared" si="273"/>
        <v>0.94460142857142859</v>
      </c>
      <c r="V251" s="132">
        <f t="shared" si="289"/>
        <v>0.38778999999999986</v>
      </c>
      <c r="W251" s="35">
        <v>6.6122100000000001</v>
      </c>
      <c r="X251" s="118">
        <v>6.6122100000000001</v>
      </c>
      <c r="Y251" s="118">
        <v>0</v>
      </c>
      <c r="Z251" s="35">
        <v>0.5</v>
      </c>
      <c r="AA251" s="35"/>
      <c r="AB251" s="94"/>
      <c r="AC251" s="35">
        <f t="shared" si="274"/>
        <v>6.6122100000000001</v>
      </c>
      <c r="AD251" s="35">
        <f t="shared" si="275"/>
        <v>0.38778999999999986</v>
      </c>
      <c r="AE251" s="118">
        <v>0</v>
      </c>
      <c r="AF251" s="118">
        <f t="shared" si="276"/>
        <v>7</v>
      </c>
      <c r="AG251" s="118">
        <v>7</v>
      </c>
      <c r="AH251" s="118">
        <f t="shared" si="277"/>
        <v>0.38778999999999986</v>
      </c>
      <c r="AI251" s="36"/>
    </row>
    <row r="252" spans="1:35" s="14" customFormat="1" ht="18" customHeight="1">
      <c r="A252" s="14" t="str">
        <f t="shared" si="270"/>
        <v>a</v>
      </c>
      <c r="B252" s="28" t="s">
        <v>27</v>
      </c>
      <c r="C252" s="29" t="s">
        <v>35</v>
      </c>
      <c r="D252" s="35">
        <v>0</v>
      </c>
      <c r="E252" s="36">
        <v>0.5</v>
      </c>
      <c r="F252" s="36">
        <v>0.375</v>
      </c>
      <c r="G252" s="36">
        <v>0.4</v>
      </c>
      <c r="H252" s="36">
        <v>0.13277</v>
      </c>
      <c r="I252" s="37">
        <v>0.11556</v>
      </c>
      <c r="J252" s="38">
        <v>9.8349999999999993E-2</v>
      </c>
      <c r="K252" s="38">
        <v>8.1140000000000004E-2</v>
      </c>
      <c r="L252" s="39">
        <f t="shared" si="271"/>
        <v>1.0666666666666667</v>
      </c>
      <c r="M252" s="35">
        <v>1.7189999999999997E-2</v>
      </c>
      <c r="N252" s="35">
        <v>1.7189999999999997E-2</v>
      </c>
      <c r="O252" s="35">
        <v>1.7210000000000003E-2</v>
      </c>
      <c r="P252" s="35">
        <v>1.7209999999999989E-2</v>
      </c>
      <c r="Q252" s="35">
        <v>0</v>
      </c>
      <c r="R252" s="35">
        <v>1.7210000000000003E-2</v>
      </c>
      <c r="S252" s="35">
        <f t="shared" si="278"/>
        <v>0.26723000000000002</v>
      </c>
      <c r="T252" s="37">
        <f t="shared" si="272"/>
        <v>-2.5000000000000022E-2</v>
      </c>
      <c r="U252" s="39">
        <f t="shared" si="273"/>
        <v>0.8</v>
      </c>
      <c r="V252" s="132">
        <f t="shared" si="289"/>
        <v>9.9999999999999978E-2</v>
      </c>
      <c r="W252" s="35">
        <v>0.16719000000000001</v>
      </c>
      <c r="X252" s="118">
        <v>0.16719000000000001</v>
      </c>
      <c r="Y252" s="118">
        <v>0</v>
      </c>
      <c r="Z252" s="35">
        <v>0.125</v>
      </c>
      <c r="AA252" s="35"/>
      <c r="AB252" s="94"/>
      <c r="AC252" s="35">
        <f t="shared" si="274"/>
        <v>0.4</v>
      </c>
      <c r="AD252" s="35">
        <f t="shared" si="275"/>
        <v>9.9999999999999978E-2</v>
      </c>
      <c r="AE252" s="118">
        <v>0</v>
      </c>
      <c r="AF252" s="118">
        <f t="shared" si="276"/>
        <v>0.5</v>
      </c>
      <c r="AG252" s="118">
        <v>0.5</v>
      </c>
      <c r="AH252" s="118">
        <f t="shared" si="277"/>
        <v>9.9999999999999978E-2</v>
      </c>
      <c r="AI252" s="36"/>
    </row>
    <row r="253" spans="1:35" s="14" customFormat="1" ht="30" customHeight="1">
      <c r="A253" s="14" t="str">
        <f t="shared" si="270"/>
        <v>b</v>
      </c>
      <c r="B253" s="21" t="s">
        <v>27</v>
      </c>
      <c r="C253" s="40" t="s">
        <v>36</v>
      </c>
      <c r="D253" s="41">
        <v>0</v>
      </c>
      <c r="E253" s="42">
        <v>0</v>
      </c>
      <c r="F253" s="42">
        <v>0</v>
      </c>
      <c r="G253" s="42">
        <v>0</v>
      </c>
      <c r="H253" s="42">
        <v>0</v>
      </c>
      <c r="I253" s="43">
        <v>0</v>
      </c>
      <c r="J253" s="44">
        <v>0</v>
      </c>
      <c r="K253" s="44">
        <v>0</v>
      </c>
      <c r="L253" s="45" t="str">
        <f t="shared" si="271"/>
        <v/>
      </c>
      <c r="M253" s="41">
        <v>0</v>
      </c>
      <c r="N253" s="41">
        <v>0</v>
      </c>
      <c r="O253" s="41">
        <v>0</v>
      </c>
      <c r="P253" s="41">
        <v>0</v>
      </c>
      <c r="Q253" s="41">
        <v>0</v>
      </c>
      <c r="R253" s="41">
        <v>0</v>
      </c>
      <c r="S253" s="41">
        <f t="shared" si="278"/>
        <v>0</v>
      </c>
      <c r="T253" s="43">
        <f t="shared" si="272"/>
        <v>0</v>
      </c>
      <c r="U253" s="45" t="str">
        <f t="shared" si="273"/>
        <v/>
      </c>
      <c r="V253" s="133">
        <f t="shared" si="289"/>
        <v>0</v>
      </c>
      <c r="W253" s="41">
        <v>0</v>
      </c>
      <c r="X253" s="119">
        <v>0</v>
      </c>
      <c r="Y253" s="119">
        <v>0</v>
      </c>
      <c r="Z253" s="41">
        <v>0</v>
      </c>
      <c r="AA253" s="41"/>
      <c r="AB253" s="96"/>
      <c r="AC253" s="41">
        <f t="shared" si="274"/>
        <v>0</v>
      </c>
      <c r="AD253" s="41">
        <f t="shared" si="275"/>
        <v>0</v>
      </c>
      <c r="AE253" s="119">
        <v>0</v>
      </c>
      <c r="AF253" s="119">
        <f t="shared" si="276"/>
        <v>0</v>
      </c>
      <c r="AG253" s="119">
        <v>0</v>
      </c>
      <c r="AH253" s="119">
        <f t="shared" si="277"/>
        <v>0</v>
      </c>
      <c r="AI253" s="42"/>
    </row>
    <row r="254" spans="1:35" s="14" customFormat="1" ht="15" customHeight="1">
      <c r="A254" s="14" t="str">
        <f t="shared" si="270"/>
        <v>b</v>
      </c>
      <c r="B254" s="21" t="s">
        <v>27</v>
      </c>
      <c r="C254" s="40" t="s">
        <v>37</v>
      </c>
      <c r="D254" s="41">
        <v>0</v>
      </c>
      <c r="E254" s="42">
        <v>0</v>
      </c>
      <c r="F254" s="42">
        <v>0</v>
      </c>
      <c r="G254" s="42">
        <v>0</v>
      </c>
      <c r="H254" s="42">
        <v>0</v>
      </c>
      <c r="I254" s="43">
        <v>0</v>
      </c>
      <c r="J254" s="44">
        <v>0</v>
      </c>
      <c r="K254" s="44">
        <v>0</v>
      </c>
      <c r="L254" s="45" t="str">
        <f t="shared" si="271"/>
        <v/>
      </c>
      <c r="M254" s="41">
        <v>0</v>
      </c>
      <c r="N254" s="41">
        <v>0</v>
      </c>
      <c r="O254" s="41">
        <v>0</v>
      </c>
      <c r="P254" s="41">
        <v>0</v>
      </c>
      <c r="Q254" s="41">
        <v>0</v>
      </c>
      <c r="R254" s="41">
        <v>0</v>
      </c>
      <c r="S254" s="41">
        <f t="shared" si="278"/>
        <v>0</v>
      </c>
      <c r="T254" s="43">
        <f t="shared" si="272"/>
        <v>0</v>
      </c>
      <c r="U254" s="45" t="str">
        <f t="shared" si="273"/>
        <v/>
      </c>
      <c r="V254" s="133">
        <f t="shared" si="289"/>
        <v>0</v>
      </c>
      <c r="W254" s="41">
        <v>0</v>
      </c>
      <c r="X254" s="119">
        <v>0</v>
      </c>
      <c r="Y254" s="119">
        <v>0</v>
      </c>
      <c r="Z254" s="41">
        <v>0</v>
      </c>
      <c r="AA254" s="41"/>
      <c r="AB254" s="96"/>
      <c r="AC254" s="41">
        <f t="shared" si="274"/>
        <v>0</v>
      </c>
      <c r="AD254" s="41">
        <f t="shared" si="275"/>
        <v>0</v>
      </c>
      <c r="AE254" s="119">
        <v>0</v>
      </c>
      <c r="AF254" s="119">
        <f t="shared" si="276"/>
        <v>0</v>
      </c>
      <c r="AG254" s="119">
        <v>0</v>
      </c>
      <c r="AH254" s="119">
        <f t="shared" si="277"/>
        <v>0</v>
      </c>
      <c r="AI254" s="42"/>
    </row>
    <row r="255" spans="1:35" s="14" customFormat="1" ht="15.75" customHeight="1" thickBot="1">
      <c r="A255" s="14" t="str">
        <f t="shared" si="270"/>
        <v>b</v>
      </c>
      <c r="B255" s="46" t="s">
        <v>27</v>
      </c>
      <c r="C255" s="58" t="s">
        <v>38</v>
      </c>
      <c r="D255" s="59">
        <v>0</v>
      </c>
      <c r="E255" s="60">
        <v>0</v>
      </c>
      <c r="F255" s="60">
        <v>0</v>
      </c>
      <c r="G255" s="60">
        <v>0</v>
      </c>
      <c r="H255" s="60">
        <v>0</v>
      </c>
      <c r="I255" s="61">
        <v>0</v>
      </c>
      <c r="J255" s="62">
        <v>0</v>
      </c>
      <c r="K255" s="62">
        <v>0</v>
      </c>
      <c r="L255" s="63" t="str">
        <f t="shared" si="271"/>
        <v/>
      </c>
      <c r="M255" s="59">
        <v>0</v>
      </c>
      <c r="N255" s="59">
        <v>0</v>
      </c>
      <c r="O255" s="59">
        <v>0</v>
      </c>
      <c r="P255" s="59">
        <v>0</v>
      </c>
      <c r="Q255" s="59">
        <v>0</v>
      </c>
      <c r="R255" s="59">
        <v>0</v>
      </c>
      <c r="S255" s="59">
        <f t="shared" si="278"/>
        <v>0</v>
      </c>
      <c r="T255" s="61">
        <f t="shared" si="272"/>
        <v>0</v>
      </c>
      <c r="U255" s="63" t="str">
        <f t="shared" si="273"/>
        <v/>
      </c>
      <c r="V255" s="136">
        <f t="shared" si="289"/>
        <v>0</v>
      </c>
      <c r="W255" s="59">
        <v>0</v>
      </c>
      <c r="X255" s="120">
        <v>0</v>
      </c>
      <c r="Y255" s="120">
        <v>0</v>
      </c>
      <c r="Z255" s="59">
        <v>0</v>
      </c>
      <c r="AA255" s="59"/>
      <c r="AB255" s="106"/>
      <c r="AC255" s="59">
        <f t="shared" si="274"/>
        <v>0</v>
      </c>
      <c r="AD255" s="59">
        <f t="shared" si="275"/>
        <v>0</v>
      </c>
      <c r="AE255" s="120">
        <v>0</v>
      </c>
      <c r="AF255" s="120">
        <f t="shared" si="276"/>
        <v>0</v>
      </c>
      <c r="AG255" s="120">
        <v>0</v>
      </c>
      <c r="AH255" s="120">
        <f t="shared" si="277"/>
        <v>0</v>
      </c>
      <c r="AI255" s="60"/>
    </row>
    <row r="256" spans="1:35" s="14" customFormat="1" ht="46.5" customHeight="1" thickTop="1" thickBot="1">
      <c r="A256" s="14" t="str">
        <f t="shared" si="270"/>
        <v>a</v>
      </c>
      <c r="B256" s="15" t="s">
        <v>89</v>
      </c>
      <c r="C256" s="66" t="s">
        <v>90</v>
      </c>
      <c r="D256" s="67">
        <f t="shared" ref="D256:K256" si="310">D257+D269+D270+D271</f>
        <v>539</v>
      </c>
      <c r="E256" s="68">
        <f t="shared" si="310"/>
        <v>62.55</v>
      </c>
      <c r="F256" s="68">
        <f t="shared" si="310"/>
        <v>59.58</v>
      </c>
      <c r="G256" s="68">
        <f t="shared" si="310"/>
        <v>57.87865</v>
      </c>
      <c r="H256" s="68">
        <f t="shared" si="310"/>
        <v>54.386129999999994</v>
      </c>
      <c r="I256" s="69">
        <f t="shared" si="310"/>
        <v>53.621949999999998</v>
      </c>
      <c r="J256" s="70">
        <f t="shared" si="310"/>
        <v>51.91100999999999</v>
      </c>
      <c r="K256" s="70">
        <f t="shared" si="310"/>
        <v>49.676049999999996</v>
      </c>
      <c r="L256" s="71">
        <f t="shared" si="271"/>
        <v>0.9714442766028869</v>
      </c>
      <c r="M256" s="67">
        <f>M257+M269+M270+M271</f>
        <v>0</v>
      </c>
      <c r="N256" s="67">
        <f>N257+N269+N270+N271</f>
        <v>1.5683700000000007</v>
      </c>
      <c r="O256" s="67">
        <f>O257+O269+O270+O271</f>
        <v>3.4143599999999985</v>
      </c>
      <c r="P256" s="67">
        <f>P257+P269+P270+P271</f>
        <v>2.2349600000000009</v>
      </c>
      <c r="Q256" s="67">
        <v>0</v>
      </c>
      <c r="R256" s="67">
        <v>1.7109400000000079</v>
      </c>
      <c r="S256" s="67">
        <f t="shared" si="278"/>
        <v>3.4925200000000061</v>
      </c>
      <c r="T256" s="69">
        <f t="shared" si="272"/>
        <v>1.7013499999999979</v>
      </c>
      <c r="U256" s="71">
        <f t="shared" si="273"/>
        <v>0.92531814548361313</v>
      </c>
      <c r="V256" s="137">
        <f t="shared" si="289"/>
        <v>4.6713499999999968</v>
      </c>
      <c r="W256" s="67">
        <f t="shared" ref="W256:Y256" si="311">W257+W269+W270+W271</f>
        <v>56.682769999999998</v>
      </c>
      <c r="X256" s="117">
        <f t="shared" si="311"/>
        <v>56.682769999999998</v>
      </c>
      <c r="Y256" s="117">
        <f t="shared" si="311"/>
        <v>0</v>
      </c>
      <c r="Z256" s="67">
        <f>Z257+Z269+Z270+Z271</f>
        <v>2.97</v>
      </c>
      <c r="AA256" s="67"/>
      <c r="AB256" s="113"/>
      <c r="AC256" s="67">
        <f t="shared" si="274"/>
        <v>57.87865</v>
      </c>
      <c r="AD256" s="67">
        <f t="shared" si="275"/>
        <v>4.6713499999999968</v>
      </c>
      <c r="AE256" s="117">
        <f t="shared" ref="AE256" si="312">AE257+AE269+AE270+AE271</f>
        <v>0</v>
      </c>
      <c r="AF256" s="117">
        <f t="shared" si="276"/>
        <v>62.55</v>
      </c>
      <c r="AG256" s="117">
        <f t="shared" ref="AG256" si="313">AG257+AG269+AG270+AG271</f>
        <v>62.55</v>
      </c>
      <c r="AH256" s="117">
        <f t="shared" si="277"/>
        <v>4.6713499999999968</v>
      </c>
      <c r="AI256" s="68"/>
    </row>
    <row r="257" spans="1:35" s="14" customFormat="1" ht="15.75" customHeight="1" thickTop="1">
      <c r="A257" s="14" t="str">
        <f t="shared" si="270"/>
        <v>a</v>
      </c>
      <c r="B257" s="21" t="s">
        <v>27</v>
      </c>
      <c r="C257" s="40" t="s">
        <v>28</v>
      </c>
      <c r="D257" s="41">
        <f>SUM(D258:D268)</f>
        <v>539</v>
      </c>
      <c r="E257" s="42">
        <f t="shared" ref="E257:G257" si="314">E258+E262+E264+E265+E266+E267+E268</f>
        <v>62.55</v>
      </c>
      <c r="F257" s="42">
        <f t="shared" si="314"/>
        <v>59.58</v>
      </c>
      <c r="G257" s="42">
        <f t="shared" si="314"/>
        <v>57.87865</v>
      </c>
      <c r="H257" s="42">
        <f t="shared" ref="H257:K257" si="315">H258+H262+H264+H265+H266+H267+H268</f>
        <v>54.386129999999994</v>
      </c>
      <c r="I257" s="43">
        <f t="shared" si="315"/>
        <v>53.621949999999998</v>
      </c>
      <c r="J257" s="44">
        <f t="shared" si="315"/>
        <v>51.91100999999999</v>
      </c>
      <c r="K257" s="44">
        <f t="shared" si="315"/>
        <v>49.676049999999996</v>
      </c>
      <c r="L257" s="45">
        <f t="shared" si="271"/>
        <v>0.9714442766028869</v>
      </c>
      <c r="M257" s="41">
        <f>M258+M262+M264+M265+M266+M267+M268</f>
        <v>0</v>
      </c>
      <c r="N257" s="41">
        <f>N258+N262+N264+N265+N266+N267+N268</f>
        <v>1.5683700000000007</v>
      </c>
      <c r="O257" s="41">
        <f>O258+O262+O264+O265+O266+O267+O268</f>
        <v>3.4143599999999985</v>
      </c>
      <c r="P257" s="41">
        <f>P258+P262+P264+P265+P266+P267+P268</f>
        <v>2.2349600000000009</v>
      </c>
      <c r="Q257" s="41">
        <v>0</v>
      </c>
      <c r="R257" s="41">
        <v>1.7109400000000079</v>
      </c>
      <c r="S257" s="41">
        <f t="shared" si="278"/>
        <v>3.4925200000000061</v>
      </c>
      <c r="T257" s="43">
        <f t="shared" si="272"/>
        <v>1.7013499999999979</v>
      </c>
      <c r="U257" s="45">
        <f t="shared" si="273"/>
        <v>0.92531814548361313</v>
      </c>
      <c r="V257" s="133">
        <f t="shared" si="289"/>
        <v>4.6713499999999968</v>
      </c>
      <c r="W257" s="41">
        <f t="shared" ref="W257:Y257" si="316">W258+W262+W264+W265+W266+W267+W268</f>
        <v>56.682769999999998</v>
      </c>
      <c r="X257" s="110">
        <f t="shared" si="316"/>
        <v>56.682769999999998</v>
      </c>
      <c r="Y257" s="110">
        <f t="shared" si="316"/>
        <v>0</v>
      </c>
      <c r="Z257" s="41">
        <f>Z258+Z262+Z264+Z265+Z266+Z267+Z268</f>
        <v>2.97</v>
      </c>
      <c r="AA257" s="41"/>
      <c r="AB257" s="96"/>
      <c r="AC257" s="41">
        <f t="shared" si="274"/>
        <v>57.87865</v>
      </c>
      <c r="AD257" s="41">
        <f t="shared" si="275"/>
        <v>4.6713499999999968</v>
      </c>
      <c r="AE257" s="110">
        <f t="shared" ref="AE257" si="317">AE258+AE262+AE264+AE265+AE266+AE267+AE268</f>
        <v>0</v>
      </c>
      <c r="AF257" s="110">
        <f t="shared" si="276"/>
        <v>62.55</v>
      </c>
      <c r="AG257" s="110">
        <f t="shared" ref="AG257" si="318">AG258+AG262+AG264+AG265+AG266+AG267+AG268</f>
        <v>62.55</v>
      </c>
      <c r="AH257" s="110">
        <f t="shared" si="277"/>
        <v>4.6713499999999968</v>
      </c>
      <c r="AI257" s="42"/>
    </row>
    <row r="258" spans="1:35" s="14" customFormat="1" ht="18" customHeight="1">
      <c r="A258" s="14" t="str">
        <f t="shared" si="270"/>
        <v>a</v>
      </c>
      <c r="B258" s="28" t="s">
        <v>27</v>
      </c>
      <c r="C258" s="29" t="s">
        <v>29</v>
      </c>
      <c r="D258" s="35">
        <v>515</v>
      </c>
      <c r="E258" s="36">
        <v>39.549999999999997</v>
      </c>
      <c r="F258" s="36">
        <v>39.549999999999997</v>
      </c>
      <c r="G258" s="36">
        <f>SUM(G259:G261)</f>
        <v>39.549999999999997</v>
      </c>
      <c r="H258" s="36">
        <f>SUM(H259:H261)</f>
        <v>39.549999999999997</v>
      </c>
      <c r="I258" s="37">
        <f>SUM(I259:I261)</f>
        <v>39.549999999999997</v>
      </c>
      <c r="J258" s="38">
        <f>SUM(J259:J261)</f>
        <v>39.549999999999997</v>
      </c>
      <c r="K258" s="38">
        <f>SUM(K259:K261)</f>
        <v>39.549999999999997</v>
      </c>
      <c r="L258" s="39">
        <f t="shared" si="271"/>
        <v>1</v>
      </c>
      <c r="M258" s="35">
        <v>0</v>
      </c>
      <c r="N258" s="35">
        <v>0</v>
      </c>
      <c r="O258" s="35">
        <f>SUM(O259:O261)</f>
        <v>0</v>
      </c>
      <c r="P258" s="35">
        <v>0</v>
      </c>
      <c r="Q258" s="35">
        <v>0</v>
      </c>
      <c r="R258" s="35">
        <v>0</v>
      </c>
      <c r="S258" s="35">
        <f t="shared" si="278"/>
        <v>0</v>
      </c>
      <c r="T258" s="37">
        <f t="shared" si="272"/>
        <v>0</v>
      </c>
      <c r="U258" s="39">
        <f t="shared" si="273"/>
        <v>1</v>
      </c>
      <c r="V258" s="132">
        <f t="shared" si="289"/>
        <v>0</v>
      </c>
      <c r="W258" s="35">
        <f t="shared" ref="W258:X258" si="319">SUM(W259:W261)</f>
        <v>39.549999999999997</v>
      </c>
      <c r="X258" s="118">
        <f t="shared" si="319"/>
        <v>39.549999999999997</v>
      </c>
      <c r="Y258" s="118">
        <v>0</v>
      </c>
      <c r="Z258" s="35">
        <v>0</v>
      </c>
      <c r="AA258" s="35"/>
      <c r="AB258" s="94"/>
      <c r="AC258" s="35">
        <f t="shared" si="274"/>
        <v>39.549999999999997</v>
      </c>
      <c r="AD258" s="35">
        <f t="shared" si="275"/>
        <v>0</v>
      </c>
      <c r="AE258" s="118">
        <v>0</v>
      </c>
      <c r="AF258" s="118">
        <f t="shared" si="276"/>
        <v>39.549999999999997</v>
      </c>
      <c r="AG258" s="118">
        <v>39.549999999999997</v>
      </c>
      <c r="AH258" s="118">
        <f t="shared" si="277"/>
        <v>0</v>
      </c>
      <c r="AI258" s="36"/>
    </row>
    <row r="259" spans="1:35" s="14" customFormat="1" ht="18" customHeight="1">
      <c r="A259" s="14" t="str">
        <f t="shared" si="270"/>
        <v>b</v>
      </c>
      <c r="B259" s="28"/>
      <c r="C259" s="55" t="s">
        <v>51</v>
      </c>
      <c r="D259" s="35"/>
      <c r="E259" s="36"/>
      <c r="F259" s="36"/>
      <c r="G259" s="36">
        <v>39.549999999999997</v>
      </c>
      <c r="H259" s="36">
        <v>39.549999999999997</v>
      </c>
      <c r="I259" s="37">
        <v>39.549999999999997</v>
      </c>
      <c r="J259" s="38">
        <v>39.549999999999997</v>
      </c>
      <c r="K259" s="38">
        <v>39.549999999999997</v>
      </c>
      <c r="L259" s="39" t="str">
        <f t="shared" si="271"/>
        <v/>
      </c>
      <c r="M259" s="35"/>
      <c r="N259" s="35"/>
      <c r="O259" s="35">
        <v>0</v>
      </c>
      <c r="P259" s="35">
        <v>0</v>
      </c>
      <c r="Q259" s="35">
        <v>0</v>
      </c>
      <c r="R259" s="35">
        <v>0</v>
      </c>
      <c r="S259" s="35">
        <f t="shared" si="278"/>
        <v>0</v>
      </c>
      <c r="T259" s="37" t="str">
        <f t="shared" si="272"/>
        <v/>
      </c>
      <c r="U259" s="39" t="str">
        <f t="shared" si="273"/>
        <v/>
      </c>
      <c r="V259" s="132">
        <f t="shared" si="289"/>
        <v>-39.549999999999997</v>
      </c>
      <c r="W259" s="35">
        <v>39.549999999999997</v>
      </c>
      <c r="X259" s="118">
        <v>39.549999999999997</v>
      </c>
      <c r="Y259" s="118">
        <v>0</v>
      </c>
      <c r="Z259" s="35"/>
      <c r="AA259" s="35"/>
      <c r="AB259" s="94"/>
      <c r="AC259" s="35">
        <f t="shared" si="274"/>
        <v>39.549999999999997</v>
      </c>
      <c r="AD259" s="35">
        <f t="shared" si="275"/>
        <v>-39.549999999999997</v>
      </c>
      <c r="AE259" s="118">
        <v>0</v>
      </c>
      <c r="AF259" s="118">
        <f t="shared" si="276"/>
        <v>0</v>
      </c>
      <c r="AG259" s="118">
        <v>0</v>
      </c>
      <c r="AH259" s="118">
        <f t="shared" si="277"/>
        <v>-39.549999999999997</v>
      </c>
      <c r="AI259" s="36"/>
    </row>
    <row r="260" spans="1:35" s="14" customFormat="1" ht="18" customHeight="1">
      <c r="A260" s="14" t="str">
        <f t="shared" si="270"/>
        <v>b</v>
      </c>
      <c r="B260" s="28"/>
      <c r="C260" s="55" t="s">
        <v>52</v>
      </c>
      <c r="D260" s="35"/>
      <c r="E260" s="36"/>
      <c r="F260" s="36"/>
      <c r="G260" s="36">
        <v>0</v>
      </c>
      <c r="H260" s="36">
        <v>0</v>
      </c>
      <c r="I260" s="37">
        <v>0</v>
      </c>
      <c r="J260" s="38">
        <v>0</v>
      </c>
      <c r="K260" s="38">
        <v>0</v>
      </c>
      <c r="L260" s="39" t="str">
        <f t="shared" si="271"/>
        <v/>
      </c>
      <c r="M260" s="35"/>
      <c r="N260" s="35"/>
      <c r="O260" s="35">
        <v>0</v>
      </c>
      <c r="P260" s="35">
        <v>0</v>
      </c>
      <c r="Q260" s="35">
        <v>0</v>
      </c>
      <c r="R260" s="35">
        <v>0</v>
      </c>
      <c r="S260" s="35">
        <f t="shared" si="278"/>
        <v>0</v>
      </c>
      <c r="T260" s="37" t="str">
        <f t="shared" si="272"/>
        <v/>
      </c>
      <c r="U260" s="39" t="str">
        <f t="shared" si="273"/>
        <v/>
      </c>
      <c r="V260" s="132">
        <f t="shared" si="289"/>
        <v>0</v>
      </c>
      <c r="W260" s="35">
        <v>0</v>
      </c>
      <c r="X260" s="118">
        <v>0</v>
      </c>
      <c r="Y260" s="118">
        <v>0</v>
      </c>
      <c r="Z260" s="35"/>
      <c r="AA260" s="35"/>
      <c r="AB260" s="94"/>
      <c r="AC260" s="35">
        <f t="shared" si="274"/>
        <v>0</v>
      </c>
      <c r="AD260" s="35">
        <f t="shared" si="275"/>
        <v>0</v>
      </c>
      <c r="AE260" s="118">
        <v>0</v>
      </c>
      <c r="AF260" s="118">
        <f t="shared" si="276"/>
        <v>0</v>
      </c>
      <c r="AG260" s="118">
        <v>0</v>
      </c>
      <c r="AH260" s="118">
        <f t="shared" si="277"/>
        <v>0</v>
      </c>
      <c r="AI260" s="36"/>
    </row>
    <row r="261" spans="1:35" s="14" customFormat="1" ht="18" customHeight="1">
      <c r="A261" s="14" t="str">
        <f t="shared" ref="A261:A324" si="320">IF((E261+G261+V261+Y261+AC261+AD261+AE261&lt;&gt;0),"a","b")</f>
        <v>b</v>
      </c>
      <c r="B261" s="28"/>
      <c r="C261" s="55" t="s">
        <v>53</v>
      </c>
      <c r="D261" s="35"/>
      <c r="E261" s="36"/>
      <c r="F261" s="36"/>
      <c r="G261" s="36">
        <v>0</v>
      </c>
      <c r="H261" s="36">
        <v>0</v>
      </c>
      <c r="I261" s="37">
        <v>0</v>
      </c>
      <c r="J261" s="38">
        <v>0</v>
      </c>
      <c r="K261" s="38">
        <v>0</v>
      </c>
      <c r="L261" s="39" t="str">
        <f t="shared" ref="L261:L324" si="321">IF(OR(F261="",F261=0),"",G261/F261)</f>
        <v/>
      </c>
      <c r="M261" s="35"/>
      <c r="N261" s="35"/>
      <c r="O261" s="35">
        <v>0</v>
      </c>
      <c r="P261" s="35">
        <v>0</v>
      </c>
      <c r="Q261" s="35">
        <v>0</v>
      </c>
      <c r="R261" s="35">
        <v>0</v>
      </c>
      <c r="S261" s="35">
        <f t="shared" si="278"/>
        <v>0</v>
      </c>
      <c r="T261" s="37" t="str">
        <f t="shared" ref="T261:T324" si="322">IF(OR(C261="თანამდებობრივი სარგო",C261="პრემია",C261="დანამატი",C261="მ.შ. შტატგარეშეთა შრომის ანაზღაურება"),"",F261-G261)</f>
        <v/>
      </c>
      <c r="U261" s="39" t="str">
        <f t="shared" ref="U261:U324" si="323">IF(OR(E261="",E261=0),"",G261/E261)</f>
        <v/>
      </c>
      <c r="V261" s="132">
        <f t="shared" si="289"/>
        <v>0</v>
      </c>
      <c r="W261" s="35">
        <v>0</v>
      </c>
      <c r="X261" s="118">
        <v>0</v>
      </c>
      <c r="Y261" s="118">
        <v>0</v>
      </c>
      <c r="Z261" s="35"/>
      <c r="AA261" s="35"/>
      <c r="AB261" s="94"/>
      <c r="AC261" s="35">
        <f t="shared" ref="AC261:AC324" si="324">G261+Y261</f>
        <v>0</v>
      </c>
      <c r="AD261" s="35">
        <f t="shared" ref="AD261:AD324" si="325">E261-AC261</f>
        <v>0</v>
      </c>
      <c r="AE261" s="118">
        <v>0</v>
      </c>
      <c r="AF261" s="118">
        <f t="shared" ref="AF261:AF324" si="326">E261-AE261</f>
        <v>0</v>
      </c>
      <c r="AG261" s="118">
        <v>0</v>
      </c>
      <c r="AH261" s="118">
        <f t="shared" ref="AH261:AH324" si="327">AG261-AC261</f>
        <v>0</v>
      </c>
      <c r="AI261" s="36"/>
    </row>
    <row r="262" spans="1:35" s="14" customFormat="1" ht="18" customHeight="1">
      <c r="A262" s="14" t="str">
        <f t="shared" si="320"/>
        <v>a</v>
      </c>
      <c r="B262" s="28" t="s">
        <v>27</v>
      </c>
      <c r="C262" s="54" t="s">
        <v>54</v>
      </c>
      <c r="D262" s="35">
        <v>21</v>
      </c>
      <c r="E262" s="36">
        <v>19.68</v>
      </c>
      <c r="F262" s="36">
        <v>17.04</v>
      </c>
      <c r="G262" s="36">
        <v>15.6</v>
      </c>
      <c r="H262" s="36">
        <v>12.107479999999999</v>
      </c>
      <c r="I262" s="37">
        <v>11.415299999999998</v>
      </c>
      <c r="J262" s="38">
        <v>10.59132</v>
      </c>
      <c r="K262" s="38">
        <v>9.4336299999999991</v>
      </c>
      <c r="L262" s="39">
        <f t="shared" si="321"/>
        <v>0.91549295774647887</v>
      </c>
      <c r="M262" s="35">
        <v>0</v>
      </c>
      <c r="N262" s="35">
        <v>1.5683700000000007</v>
      </c>
      <c r="O262" s="35">
        <v>3.3423599999999984</v>
      </c>
      <c r="P262" s="35">
        <v>1.1576900000000006</v>
      </c>
      <c r="Q262" s="35">
        <v>0</v>
      </c>
      <c r="R262" s="35">
        <v>0.82397999999999882</v>
      </c>
      <c r="S262" s="35">
        <f t="shared" ref="S262:S325" si="328">G262-H262</f>
        <v>3.4925200000000007</v>
      </c>
      <c r="T262" s="37">
        <f t="shared" si="322"/>
        <v>1.4399999999999995</v>
      </c>
      <c r="U262" s="39">
        <f t="shared" si="323"/>
        <v>0.79268292682926833</v>
      </c>
      <c r="V262" s="132">
        <f t="shared" si="289"/>
        <v>4.08</v>
      </c>
      <c r="W262" s="35">
        <v>14.404120000000001</v>
      </c>
      <c r="X262" s="118">
        <v>14.404120000000001</v>
      </c>
      <c r="Y262" s="118">
        <v>0</v>
      </c>
      <c r="Z262" s="35">
        <v>2.64</v>
      </c>
      <c r="AA262" s="35"/>
      <c r="AB262" s="94"/>
      <c r="AC262" s="35">
        <f t="shared" si="324"/>
        <v>15.6</v>
      </c>
      <c r="AD262" s="35">
        <f t="shared" si="325"/>
        <v>4.08</v>
      </c>
      <c r="AE262" s="118">
        <v>0</v>
      </c>
      <c r="AF262" s="118">
        <f t="shared" si="326"/>
        <v>19.68</v>
      </c>
      <c r="AG262" s="118">
        <v>19.68</v>
      </c>
      <c r="AH262" s="118">
        <f t="shared" si="327"/>
        <v>4.08</v>
      </c>
      <c r="AI262" s="36"/>
    </row>
    <row r="263" spans="1:35" s="14" customFormat="1" ht="36" customHeight="1">
      <c r="A263" s="14" t="str">
        <f t="shared" si="320"/>
        <v>b</v>
      </c>
      <c r="B263" s="28"/>
      <c r="C263" s="55" t="s">
        <v>55</v>
      </c>
      <c r="D263" s="35"/>
      <c r="E263" s="36"/>
      <c r="F263" s="36"/>
      <c r="G263" s="36">
        <v>0.12</v>
      </c>
      <c r="H263" s="36"/>
      <c r="I263" s="37">
        <v>0.12</v>
      </c>
      <c r="J263" s="38">
        <v>0.12</v>
      </c>
      <c r="K263" s="38">
        <v>0.12</v>
      </c>
      <c r="L263" s="39" t="str">
        <f t="shared" si="321"/>
        <v/>
      </c>
      <c r="M263" s="35"/>
      <c r="N263" s="35"/>
      <c r="O263" s="35">
        <v>0</v>
      </c>
      <c r="P263" s="35">
        <v>0</v>
      </c>
      <c r="Q263" s="35">
        <v>0</v>
      </c>
      <c r="R263" s="35">
        <v>0</v>
      </c>
      <c r="S263" s="35">
        <f t="shared" si="328"/>
        <v>0.12</v>
      </c>
      <c r="T263" s="37" t="str">
        <f t="shared" si="322"/>
        <v/>
      </c>
      <c r="U263" s="39" t="str">
        <f t="shared" si="323"/>
        <v/>
      </c>
      <c r="V263" s="132">
        <f t="shared" si="289"/>
        <v>-0.12</v>
      </c>
      <c r="W263" s="35">
        <v>0.12</v>
      </c>
      <c r="X263" s="118">
        <v>0.12</v>
      </c>
      <c r="Y263" s="118">
        <v>0</v>
      </c>
      <c r="Z263" s="35"/>
      <c r="AA263" s="35"/>
      <c r="AB263" s="94"/>
      <c r="AC263" s="35">
        <f t="shared" si="324"/>
        <v>0.12</v>
      </c>
      <c r="AD263" s="35">
        <f t="shared" si="325"/>
        <v>-0.12</v>
      </c>
      <c r="AE263" s="118">
        <v>0</v>
      </c>
      <c r="AF263" s="118">
        <f t="shared" si="326"/>
        <v>0</v>
      </c>
      <c r="AG263" s="118">
        <v>0</v>
      </c>
      <c r="AH263" s="118">
        <f t="shared" si="327"/>
        <v>-0.12</v>
      </c>
      <c r="AI263" s="36"/>
    </row>
    <row r="264" spans="1:35" s="14" customFormat="1" ht="18" customHeight="1">
      <c r="A264" s="14" t="str">
        <f t="shared" si="320"/>
        <v>b</v>
      </c>
      <c r="B264" s="28" t="s">
        <v>27</v>
      </c>
      <c r="C264" s="29" t="s">
        <v>31</v>
      </c>
      <c r="D264" s="35">
        <v>0</v>
      </c>
      <c r="E264" s="36">
        <v>0</v>
      </c>
      <c r="F264" s="36">
        <v>0</v>
      </c>
      <c r="G264" s="36">
        <v>0</v>
      </c>
      <c r="H264" s="36">
        <v>0</v>
      </c>
      <c r="I264" s="37">
        <v>0</v>
      </c>
      <c r="J264" s="38">
        <v>0</v>
      </c>
      <c r="K264" s="38">
        <v>0</v>
      </c>
      <c r="L264" s="39" t="str">
        <f t="shared" si="321"/>
        <v/>
      </c>
      <c r="M264" s="35">
        <v>0</v>
      </c>
      <c r="N264" s="35">
        <v>0</v>
      </c>
      <c r="O264" s="35">
        <v>0</v>
      </c>
      <c r="P264" s="35">
        <v>0</v>
      </c>
      <c r="Q264" s="35">
        <v>0</v>
      </c>
      <c r="R264" s="35">
        <v>0</v>
      </c>
      <c r="S264" s="35">
        <f t="shared" si="328"/>
        <v>0</v>
      </c>
      <c r="T264" s="37">
        <f t="shared" si="322"/>
        <v>0</v>
      </c>
      <c r="U264" s="39" t="str">
        <f t="shared" si="323"/>
        <v/>
      </c>
      <c r="V264" s="132">
        <f t="shared" si="289"/>
        <v>0</v>
      </c>
      <c r="W264" s="35">
        <v>0</v>
      </c>
      <c r="X264" s="118">
        <v>0</v>
      </c>
      <c r="Y264" s="118">
        <v>0</v>
      </c>
      <c r="Z264" s="35">
        <v>0</v>
      </c>
      <c r="AA264" s="35"/>
      <c r="AB264" s="94"/>
      <c r="AC264" s="35">
        <f t="shared" si="324"/>
        <v>0</v>
      </c>
      <c r="AD264" s="35">
        <f t="shared" si="325"/>
        <v>0</v>
      </c>
      <c r="AE264" s="118">
        <v>0</v>
      </c>
      <c r="AF264" s="118">
        <f t="shared" si="326"/>
        <v>0</v>
      </c>
      <c r="AG264" s="118">
        <v>0</v>
      </c>
      <c r="AH264" s="118">
        <f t="shared" si="327"/>
        <v>0</v>
      </c>
      <c r="AI264" s="36"/>
    </row>
    <row r="265" spans="1:35" s="14" customFormat="1" ht="18" customHeight="1">
      <c r="A265" s="14" t="str">
        <f t="shared" si="320"/>
        <v>b</v>
      </c>
      <c r="B265" s="28" t="s">
        <v>27</v>
      </c>
      <c r="C265" s="29" t="s">
        <v>32</v>
      </c>
      <c r="D265" s="35">
        <v>0</v>
      </c>
      <c r="E265" s="36">
        <v>0</v>
      </c>
      <c r="F265" s="36">
        <v>0</v>
      </c>
      <c r="G265" s="36">
        <v>0</v>
      </c>
      <c r="H265" s="36">
        <v>0</v>
      </c>
      <c r="I265" s="37">
        <v>0</v>
      </c>
      <c r="J265" s="38">
        <v>0</v>
      </c>
      <c r="K265" s="38">
        <v>0</v>
      </c>
      <c r="L265" s="39" t="str">
        <f t="shared" si="321"/>
        <v/>
      </c>
      <c r="M265" s="35">
        <v>0</v>
      </c>
      <c r="N265" s="35">
        <v>0</v>
      </c>
      <c r="O265" s="35">
        <v>0</v>
      </c>
      <c r="P265" s="35">
        <v>0</v>
      </c>
      <c r="Q265" s="35">
        <v>0</v>
      </c>
      <c r="R265" s="35">
        <v>0</v>
      </c>
      <c r="S265" s="35">
        <f t="shared" si="328"/>
        <v>0</v>
      </c>
      <c r="T265" s="37">
        <f t="shared" si="322"/>
        <v>0</v>
      </c>
      <c r="U265" s="39" t="str">
        <f t="shared" si="323"/>
        <v/>
      </c>
      <c r="V265" s="132">
        <f t="shared" si="289"/>
        <v>0</v>
      </c>
      <c r="W265" s="35">
        <v>0</v>
      </c>
      <c r="X265" s="118">
        <v>0</v>
      </c>
      <c r="Y265" s="118">
        <v>0</v>
      </c>
      <c r="Z265" s="35">
        <v>0</v>
      </c>
      <c r="AA265" s="35"/>
      <c r="AB265" s="94"/>
      <c r="AC265" s="35">
        <f t="shared" si="324"/>
        <v>0</v>
      </c>
      <c r="AD265" s="35">
        <f t="shared" si="325"/>
        <v>0</v>
      </c>
      <c r="AE265" s="118">
        <v>0</v>
      </c>
      <c r="AF265" s="118">
        <f t="shared" si="326"/>
        <v>0</v>
      </c>
      <c r="AG265" s="118">
        <v>0</v>
      </c>
      <c r="AH265" s="118">
        <f t="shared" si="327"/>
        <v>0</v>
      </c>
      <c r="AI265" s="36"/>
    </row>
    <row r="266" spans="1:35" s="14" customFormat="1" ht="18" customHeight="1">
      <c r="A266" s="14" t="str">
        <f t="shared" si="320"/>
        <v>b</v>
      </c>
      <c r="B266" s="28" t="s">
        <v>27</v>
      </c>
      <c r="C266" s="29" t="s">
        <v>33</v>
      </c>
      <c r="D266" s="35">
        <v>0</v>
      </c>
      <c r="E266" s="36">
        <v>0</v>
      </c>
      <c r="F266" s="36">
        <v>0</v>
      </c>
      <c r="G266" s="36">
        <v>0</v>
      </c>
      <c r="H266" s="36">
        <v>0</v>
      </c>
      <c r="I266" s="37">
        <v>0</v>
      </c>
      <c r="J266" s="38">
        <v>0</v>
      </c>
      <c r="K266" s="38">
        <v>0</v>
      </c>
      <c r="L266" s="39" t="str">
        <f t="shared" si="321"/>
        <v/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f t="shared" si="328"/>
        <v>0</v>
      </c>
      <c r="T266" s="37">
        <f t="shared" si="322"/>
        <v>0</v>
      </c>
      <c r="U266" s="39" t="str">
        <f t="shared" si="323"/>
        <v/>
      </c>
      <c r="V266" s="132">
        <f t="shared" si="289"/>
        <v>0</v>
      </c>
      <c r="W266" s="35">
        <v>0</v>
      </c>
      <c r="X266" s="118">
        <v>0</v>
      </c>
      <c r="Y266" s="118">
        <v>0</v>
      </c>
      <c r="Z266" s="35">
        <v>0</v>
      </c>
      <c r="AA266" s="35"/>
      <c r="AB266" s="94"/>
      <c r="AC266" s="35">
        <f t="shared" si="324"/>
        <v>0</v>
      </c>
      <c r="AD266" s="35">
        <f t="shared" si="325"/>
        <v>0</v>
      </c>
      <c r="AE266" s="118">
        <v>0</v>
      </c>
      <c r="AF266" s="118">
        <f t="shared" si="326"/>
        <v>0</v>
      </c>
      <c r="AG266" s="118">
        <v>0</v>
      </c>
      <c r="AH266" s="118">
        <f t="shared" si="327"/>
        <v>0</v>
      </c>
      <c r="AI266" s="36"/>
    </row>
    <row r="267" spans="1:35" s="14" customFormat="1" ht="18" customHeight="1">
      <c r="A267" s="14" t="str">
        <f t="shared" si="320"/>
        <v>a</v>
      </c>
      <c r="B267" s="28" t="s">
        <v>27</v>
      </c>
      <c r="C267" s="29" t="s">
        <v>34</v>
      </c>
      <c r="D267" s="35">
        <v>3</v>
      </c>
      <c r="E267" s="36">
        <v>3</v>
      </c>
      <c r="F267" s="36">
        <v>2.75</v>
      </c>
      <c r="G267" s="36">
        <v>2.5126500000000003</v>
      </c>
      <c r="H267" s="36">
        <v>2.5126500000000003</v>
      </c>
      <c r="I267" s="37">
        <v>2.5126500000000003</v>
      </c>
      <c r="J267" s="38">
        <v>1.6256900000000001</v>
      </c>
      <c r="K267" s="38">
        <v>0.54841999999999991</v>
      </c>
      <c r="L267" s="39">
        <f t="shared" si="321"/>
        <v>0.91369090909090922</v>
      </c>
      <c r="M267" s="35">
        <v>0</v>
      </c>
      <c r="N267" s="35">
        <v>0</v>
      </c>
      <c r="O267" s="35">
        <v>0</v>
      </c>
      <c r="P267" s="35">
        <v>1.0772700000000002</v>
      </c>
      <c r="Q267" s="35">
        <v>0</v>
      </c>
      <c r="R267" s="35">
        <v>0.88696000000000019</v>
      </c>
      <c r="S267" s="35">
        <f t="shared" si="328"/>
        <v>0</v>
      </c>
      <c r="T267" s="37">
        <f t="shared" si="322"/>
        <v>0.23734999999999973</v>
      </c>
      <c r="U267" s="39">
        <f t="shared" si="323"/>
        <v>0.83755000000000013</v>
      </c>
      <c r="V267" s="132">
        <f t="shared" si="289"/>
        <v>0.48734999999999973</v>
      </c>
      <c r="W267" s="35">
        <v>2.5126500000000003</v>
      </c>
      <c r="X267" s="118">
        <v>2.5126500000000003</v>
      </c>
      <c r="Y267" s="118">
        <v>0</v>
      </c>
      <c r="Z267" s="35">
        <v>0.25</v>
      </c>
      <c r="AA267" s="35"/>
      <c r="AB267" s="94"/>
      <c r="AC267" s="35">
        <f t="shared" si="324"/>
        <v>2.5126500000000003</v>
      </c>
      <c r="AD267" s="35">
        <f t="shared" si="325"/>
        <v>0.48734999999999973</v>
      </c>
      <c r="AE267" s="118">
        <v>0</v>
      </c>
      <c r="AF267" s="118">
        <f t="shared" si="326"/>
        <v>3</v>
      </c>
      <c r="AG267" s="118">
        <v>3</v>
      </c>
      <c r="AH267" s="118">
        <f t="shared" si="327"/>
        <v>0.48734999999999973</v>
      </c>
      <c r="AI267" s="36"/>
    </row>
    <row r="268" spans="1:35" s="14" customFormat="1" ht="18" customHeight="1">
      <c r="A268" s="14" t="str">
        <f t="shared" si="320"/>
        <v>a</v>
      </c>
      <c r="B268" s="28" t="s">
        <v>27</v>
      </c>
      <c r="C268" s="29" t="s">
        <v>35</v>
      </c>
      <c r="D268" s="35">
        <v>0</v>
      </c>
      <c r="E268" s="36">
        <v>0.32</v>
      </c>
      <c r="F268" s="36">
        <v>0.24</v>
      </c>
      <c r="G268" s="36">
        <v>0.216</v>
      </c>
      <c r="H268" s="36">
        <v>0.216</v>
      </c>
      <c r="I268" s="37">
        <v>0.14399999999999999</v>
      </c>
      <c r="J268" s="38">
        <v>0.14399999999999999</v>
      </c>
      <c r="K268" s="38">
        <v>0.14399999999999999</v>
      </c>
      <c r="L268" s="39">
        <f t="shared" si="321"/>
        <v>0.9</v>
      </c>
      <c r="M268" s="35">
        <v>0</v>
      </c>
      <c r="N268" s="35">
        <v>0</v>
      </c>
      <c r="O268" s="35">
        <v>7.1999999999999995E-2</v>
      </c>
      <c r="P268" s="35">
        <v>0</v>
      </c>
      <c r="Q268" s="35">
        <v>0</v>
      </c>
      <c r="R268" s="35">
        <v>0</v>
      </c>
      <c r="S268" s="35">
        <f t="shared" si="328"/>
        <v>0</v>
      </c>
      <c r="T268" s="37">
        <f t="shared" si="322"/>
        <v>2.3999999999999994E-2</v>
      </c>
      <c r="U268" s="39">
        <f t="shared" si="323"/>
        <v>0.67499999999999993</v>
      </c>
      <c r="V268" s="132">
        <f t="shared" si="289"/>
        <v>0.10400000000000001</v>
      </c>
      <c r="W268" s="35">
        <v>0.216</v>
      </c>
      <c r="X268" s="118">
        <v>0.216</v>
      </c>
      <c r="Y268" s="118">
        <v>0</v>
      </c>
      <c r="Z268" s="35">
        <v>0.08</v>
      </c>
      <c r="AA268" s="35"/>
      <c r="AB268" s="94"/>
      <c r="AC268" s="35">
        <f t="shared" si="324"/>
        <v>0.216</v>
      </c>
      <c r="AD268" s="35">
        <f t="shared" si="325"/>
        <v>0.10400000000000001</v>
      </c>
      <c r="AE268" s="118">
        <v>0</v>
      </c>
      <c r="AF268" s="118">
        <f t="shared" si="326"/>
        <v>0.32</v>
      </c>
      <c r="AG268" s="118">
        <v>0.32</v>
      </c>
      <c r="AH268" s="118">
        <f t="shared" si="327"/>
        <v>0.10400000000000001</v>
      </c>
      <c r="AI268" s="36"/>
    </row>
    <row r="269" spans="1:35" s="14" customFormat="1" ht="30" customHeight="1">
      <c r="A269" s="14" t="str">
        <f t="shared" si="320"/>
        <v>b</v>
      </c>
      <c r="B269" s="21" t="s">
        <v>27</v>
      </c>
      <c r="C269" s="40" t="s">
        <v>36</v>
      </c>
      <c r="D269" s="41">
        <v>0</v>
      </c>
      <c r="E269" s="42">
        <v>0</v>
      </c>
      <c r="F269" s="42">
        <v>0</v>
      </c>
      <c r="G269" s="42">
        <v>0</v>
      </c>
      <c r="H269" s="42">
        <v>0</v>
      </c>
      <c r="I269" s="43">
        <v>0</v>
      </c>
      <c r="J269" s="44">
        <v>0</v>
      </c>
      <c r="K269" s="44">
        <v>0</v>
      </c>
      <c r="L269" s="45" t="str">
        <f t="shared" si="321"/>
        <v/>
      </c>
      <c r="M269" s="41">
        <v>0</v>
      </c>
      <c r="N269" s="41">
        <v>0</v>
      </c>
      <c r="O269" s="41">
        <v>0</v>
      </c>
      <c r="P269" s="41">
        <v>0</v>
      </c>
      <c r="Q269" s="41">
        <v>0</v>
      </c>
      <c r="R269" s="41">
        <v>0</v>
      </c>
      <c r="S269" s="41">
        <f t="shared" si="328"/>
        <v>0</v>
      </c>
      <c r="T269" s="43">
        <f t="shared" si="322"/>
        <v>0</v>
      </c>
      <c r="U269" s="45" t="str">
        <f t="shared" si="323"/>
        <v/>
      </c>
      <c r="V269" s="133">
        <f t="shared" si="289"/>
        <v>0</v>
      </c>
      <c r="W269" s="41">
        <v>0</v>
      </c>
      <c r="X269" s="119">
        <v>0</v>
      </c>
      <c r="Y269" s="119">
        <v>0</v>
      </c>
      <c r="Z269" s="41">
        <v>0</v>
      </c>
      <c r="AA269" s="41"/>
      <c r="AB269" s="96"/>
      <c r="AC269" s="41">
        <f t="shared" si="324"/>
        <v>0</v>
      </c>
      <c r="AD269" s="41">
        <f t="shared" si="325"/>
        <v>0</v>
      </c>
      <c r="AE269" s="119">
        <v>0</v>
      </c>
      <c r="AF269" s="119">
        <f t="shared" si="326"/>
        <v>0</v>
      </c>
      <c r="AG269" s="119">
        <v>0</v>
      </c>
      <c r="AH269" s="119">
        <f t="shared" si="327"/>
        <v>0</v>
      </c>
      <c r="AI269" s="42"/>
    </row>
    <row r="270" spans="1:35" s="14" customFormat="1" ht="15" customHeight="1">
      <c r="A270" s="14" t="str">
        <f t="shared" si="320"/>
        <v>b</v>
      </c>
      <c r="B270" s="21" t="s">
        <v>27</v>
      </c>
      <c r="C270" s="40" t="s">
        <v>37</v>
      </c>
      <c r="D270" s="41">
        <v>0</v>
      </c>
      <c r="E270" s="42">
        <v>0</v>
      </c>
      <c r="F270" s="42">
        <v>0</v>
      </c>
      <c r="G270" s="42">
        <v>0</v>
      </c>
      <c r="H270" s="42">
        <v>0</v>
      </c>
      <c r="I270" s="43">
        <v>0</v>
      </c>
      <c r="J270" s="44">
        <v>0</v>
      </c>
      <c r="K270" s="44">
        <v>0</v>
      </c>
      <c r="L270" s="45" t="str">
        <f t="shared" si="321"/>
        <v/>
      </c>
      <c r="M270" s="41">
        <v>0</v>
      </c>
      <c r="N270" s="41">
        <v>0</v>
      </c>
      <c r="O270" s="41">
        <v>0</v>
      </c>
      <c r="P270" s="41">
        <v>0</v>
      </c>
      <c r="Q270" s="41">
        <v>0</v>
      </c>
      <c r="R270" s="41">
        <v>0</v>
      </c>
      <c r="S270" s="41">
        <f t="shared" si="328"/>
        <v>0</v>
      </c>
      <c r="T270" s="43">
        <f t="shared" si="322"/>
        <v>0</v>
      </c>
      <c r="U270" s="45" t="str">
        <f t="shared" si="323"/>
        <v/>
      </c>
      <c r="V270" s="133">
        <f t="shared" si="289"/>
        <v>0</v>
      </c>
      <c r="W270" s="41">
        <v>0</v>
      </c>
      <c r="X270" s="119">
        <v>0</v>
      </c>
      <c r="Y270" s="119">
        <v>0</v>
      </c>
      <c r="Z270" s="41">
        <v>0</v>
      </c>
      <c r="AA270" s="41"/>
      <c r="AB270" s="96"/>
      <c r="AC270" s="41">
        <f t="shared" si="324"/>
        <v>0</v>
      </c>
      <c r="AD270" s="41">
        <f t="shared" si="325"/>
        <v>0</v>
      </c>
      <c r="AE270" s="119">
        <v>0</v>
      </c>
      <c r="AF270" s="119">
        <f t="shared" si="326"/>
        <v>0</v>
      </c>
      <c r="AG270" s="119">
        <v>0</v>
      </c>
      <c r="AH270" s="119">
        <f t="shared" si="327"/>
        <v>0</v>
      </c>
      <c r="AI270" s="42"/>
    </row>
    <row r="271" spans="1:35" s="14" customFormat="1" ht="15.75" customHeight="1" thickBot="1">
      <c r="A271" s="14" t="str">
        <f t="shared" si="320"/>
        <v>b</v>
      </c>
      <c r="B271" s="46" t="s">
        <v>27</v>
      </c>
      <c r="C271" s="58" t="s">
        <v>38</v>
      </c>
      <c r="D271" s="59">
        <v>0</v>
      </c>
      <c r="E271" s="60">
        <v>0</v>
      </c>
      <c r="F271" s="60">
        <v>0</v>
      </c>
      <c r="G271" s="60">
        <v>0</v>
      </c>
      <c r="H271" s="60">
        <v>0</v>
      </c>
      <c r="I271" s="61">
        <v>0</v>
      </c>
      <c r="J271" s="62">
        <v>0</v>
      </c>
      <c r="K271" s="62">
        <v>0</v>
      </c>
      <c r="L271" s="63" t="str">
        <f t="shared" si="321"/>
        <v/>
      </c>
      <c r="M271" s="59">
        <v>0</v>
      </c>
      <c r="N271" s="59">
        <v>0</v>
      </c>
      <c r="O271" s="59">
        <v>0</v>
      </c>
      <c r="P271" s="59">
        <v>0</v>
      </c>
      <c r="Q271" s="59">
        <v>0</v>
      </c>
      <c r="R271" s="59">
        <v>0</v>
      </c>
      <c r="S271" s="59">
        <f t="shared" si="328"/>
        <v>0</v>
      </c>
      <c r="T271" s="61">
        <f t="shared" si="322"/>
        <v>0</v>
      </c>
      <c r="U271" s="63" t="str">
        <f t="shared" si="323"/>
        <v/>
      </c>
      <c r="V271" s="136">
        <f t="shared" si="289"/>
        <v>0</v>
      </c>
      <c r="W271" s="59">
        <v>0</v>
      </c>
      <c r="X271" s="120">
        <v>0</v>
      </c>
      <c r="Y271" s="120">
        <v>0</v>
      </c>
      <c r="Z271" s="59">
        <v>0</v>
      </c>
      <c r="AA271" s="59"/>
      <c r="AB271" s="106"/>
      <c r="AC271" s="59">
        <f t="shared" si="324"/>
        <v>0</v>
      </c>
      <c r="AD271" s="59">
        <f t="shared" si="325"/>
        <v>0</v>
      </c>
      <c r="AE271" s="120">
        <v>0</v>
      </c>
      <c r="AF271" s="120">
        <f t="shared" si="326"/>
        <v>0</v>
      </c>
      <c r="AG271" s="120">
        <v>0</v>
      </c>
      <c r="AH271" s="120">
        <f t="shared" si="327"/>
        <v>0</v>
      </c>
      <c r="AI271" s="60"/>
    </row>
    <row r="272" spans="1:35" s="14" customFormat="1" ht="61.5" customHeight="1" thickTop="1" thickBot="1">
      <c r="A272" s="14" t="str">
        <f t="shared" si="320"/>
        <v>a</v>
      </c>
      <c r="B272" s="15" t="s">
        <v>91</v>
      </c>
      <c r="C272" s="66" t="s">
        <v>92</v>
      </c>
      <c r="D272" s="67">
        <f t="shared" ref="D272:K272" si="329">D273+D285+D286+D287</f>
        <v>433</v>
      </c>
      <c r="E272" s="68">
        <f t="shared" si="329"/>
        <v>47.105000000000004</v>
      </c>
      <c r="F272" s="68">
        <f t="shared" si="329"/>
        <v>45.774999999999999</v>
      </c>
      <c r="G272" s="68">
        <f t="shared" si="329"/>
        <v>44.864440000000002</v>
      </c>
      <c r="H272" s="68">
        <f t="shared" si="329"/>
        <v>42.154649999999997</v>
      </c>
      <c r="I272" s="69">
        <f t="shared" si="329"/>
        <v>41.5015</v>
      </c>
      <c r="J272" s="70">
        <f t="shared" si="329"/>
        <v>40.785119999999999</v>
      </c>
      <c r="K272" s="70">
        <f t="shared" si="329"/>
        <v>39.698</v>
      </c>
      <c r="L272" s="71">
        <f t="shared" si="321"/>
        <v>0.98010791916985263</v>
      </c>
      <c r="M272" s="67">
        <f>M273+M285+M286+M287</f>
        <v>0</v>
      </c>
      <c r="N272" s="67">
        <f>N273+N285+N286+N287</f>
        <v>1.3764700000000003</v>
      </c>
      <c r="O272" s="67">
        <f>O273+O285+O286+O287</f>
        <v>1.0455399999999999</v>
      </c>
      <c r="P272" s="67">
        <f>P273+P285+P286+P287</f>
        <v>1.0871199999999999</v>
      </c>
      <c r="Q272" s="67">
        <v>0</v>
      </c>
      <c r="R272" s="67">
        <v>0.7163800000000009</v>
      </c>
      <c r="S272" s="67">
        <f t="shared" si="328"/>
        <v>2.7097900000000053</v>
      </c>
      <c r="T272" s="69">
        <f t="shared" si="322"/>
        <v>0.91055999999999671</v>
      </c>
      <c r="U272" s="71">
        <f t="shared" si="323"/>
        <v>0.95243477337862215</v>
      </c>
      <c r="V272" s="137">
        <f t="shared" si="289"/>
        <v>2.2405600000000021</v>
      </c>
      <c r="W272" s="67">
        <f t="shared" ref="W272:Y272" si="330">W273+W285+W286+W287</f>
        <v>43.655090000000001</v>
      </c>
      <c r="X272" s="117">
        <f t="shared" si="330"/>
        <v>43.655090000000001</v>
      </c>
      <c r="Y272" s="117">
        <f t="shared" si="330"/>
        <v>0</v>
      </c>
      <c r="Z272" s="67">
        <f>Z273+Z285+Z286+Z287</f>
        <v>1.33</v>
      </c>
      <c r="AA272" s="67"/>
      <c r="AB272" s="113"/>
      <c r="AC272" s="67">
        <f t="shared" si="324"/>
        <v>44.864440000000002</v>
      </c>
      <c r="AD272" s="67">
        <f t="shared" si="325"/>
        <v>2.2405600000000021</v>
      </c>
      <c r="AE272" s="117">
        <f t="shared" ref="AE272" si="331">AE273+AE285+AE286+AE287</f>
        <v>0</v>
      </c>
      <c r="AF272" s="117">
        <f t="shared" si="326"/>
        <v>47.105000000000004</v>
      </c>
      <c r="AG272" s="117">
        <f t="shared" ref="AG272" si="332">AG273+AG285+AG286+AG287</f>
        <v>47.105000000000004</v>
      </c>
      <c r="AH272" s="117">
        <f t="shared" si="327"/>
        <v>2.2405600000000021</v>
      </c>
      <c r="AI272" s="68"/>
    </row>
    <row r="273" spans="1:35" s="14" customFormat="1" ht="15.75" customHeight="1" thickTop="1">
      <c r="A273" s="14" t="str">
        <f t="shared" si="320"/>
        <v>a</v>
      </c>
      <c r="B273" s="21" t="s">
        <v>27</v>
      </c>
      <c r="C273" s="40" t="s">
        <v>28</v>
      </c>
      <c r="D273" s="41">
        <f>SUM(D274:D284)</f>
        <v>433</v>
      </c>
      <c r="E273" s="42">
        <f t="shared" ref="E273:G273" si="333">E274+E278+E280+E281+E282+E283+E284</f>
        <v>47.105000000000004</v>
      </c>
      <c r="F273" s="42">
        <f t="shared" si="333"/>
        <v>45.774999999999999</v>
      </c>
      <c r="G273" s="42">
        <f t="shared" si="333"/>
        <v>44.864440000000002</v>
      </c>
      <c r="H273" s="42">
        <f t="shared" ref="H273:K273" si="334">H274+H278+H280+H281+H282+H283+H284</f>
        <v>42.154649999999997</v>
      </c>
      <c r="I273" s="43">
        <f t="shared" si="334"/>
        <v>41.5015</v>
      </c>
      <c r="J273" s="44">
        <f t="shared" si="334"/>
        <v>40.785119999999999</v>
      </c>
      <c r="K273" s="44">
        <f t="shared" si="334"/>
        <v>39.698</v>
      </c>
      <c r="L273" s="45">
        <f t="shared" si="321"/>
        <v>0.98010791916985263</v>
      </c>
      <c r="M273" s="41">
        <f>M274+M278+M280+M281+M282+M283+M284</f>
        <v>0</v>
      </c>
      <c r="N273" s="41">
        <f>N274+N278+N280+N281+N282+N283+N284</f>
        <v>1.3764700000000003</v>
      </c>
      <c r="O273" s="41">
        <f>O274+O278+O280+O281+O282+O283+O284</f>
        <v>1.0455399999999999</v>
      </c>
      <c r="P273" s="41">
        <f>P274+P278+P280+P281+P282+P283+P284</f>
        <v>1.0871199999999999</v>
      </c>
      <c r="Q273" s="41">
        <v>0</v>
      </c>
      <c r="R273" s="41">
        <v>0.7163800000000009</v>
      </c>
      <c r="S273" s="41">
        <f t="shared" si="328"/>
        <v>2.7097900000000053</v>
      </c>
      <c r="T273" s="43">
        <f t="shared" si="322"/>
        <v>0.91055999999999671</v>
      </c>
      <c r="U273" s="45">
        <f t="shared" si="323"/>
        <v>0.95243477337862215</v>
      </c>
      <c r="V273" s="133">
        <f t="shared" si="289"/>
        <v>2.2405600000000021</v>
      </c>
      <c r="W273" s="41">
        <f t="shared" ref="W273:Y273" si="335">W274+W278+W280+W281+W282+W283+W284</f>
        <v>43.655090000000001</v>
      </c>
      <c r="X273" s="110">
        <f t="shared" si="335"/>
        <v>43.655090000000001</v>
      </c>
      <c r="Y273" s="110">
        <f t="shared" si="335"/>
        <v>0</v>
      </c>
      <c r="Z273" s="41">
        <f>Z274+Z278+Z280+Z281+Z282+Z283+Z284</f>
        <v>1.33</v>
      </c>
      <c r="AA273" s="41"/>
      <c r="AB273" s="96"/>
      <c r="AC273" s="41">
        <f t="shared" si="324"/>
        <v>44.864440000000002</v>
      </c>
      <c r="AD273" s="41">
        <f t="shared" si="325"/>
        <v>2.2405600000000021</v>
      </c>
      <c r="AE273" s="110">
        <f t="shared" ref="AE273" si="336">AE274+AE278+AE280+AE281+AE282+AE283+AE284</f>
        <v>0</v>
      </c>
      <c r="AF273" s="110">
        <f t="shared" si="326"/>
        <v>47.105000000000004</v>
      </c>
      <c r="AG273" s="110">
        <f t="shared" ref="AG273" si="337">AG274+AG278+AG280+AG281+AG282+AG283+AG284</f>
        <v>47.105000000000004</v>
      </c>
      <c r="AH273" s="110">
        <f t="shared" si="327"/>
        <v>2.2405600000000021</v>
      </c>
      <c r="AI273" s="42"/>
    </row>
    <row r="274" spans="1:35" s="14" customFormat="1" ht="18" customHeight="1">
      <c r="A274" s="14" t="str">
        <f t="shared" si="320"/>
        <v>a</v>
      </c>
      <c r="B274" s="28" t="s">
        <v>27</v>
      </c>
      <c r="C274" s="29" t="s">
        <v>29</v>
      </c>
      <c r="D274" s="35">
        <v>418</v>
      </c>
      <c r="E274" s="36">
        <v>33.365000000000002</v>
      </c>
      <c r="F274" s="36">
        <v>33.365000000000002</v>
      </c>
      <c r="G274" s="36">
        <f>SUM(G275:G277)</f>
        <v>33.364440000000002</v>
      </c>
      <c r="H274" s="36">
        <f>SUM(H275:H277)</f>
        <v>33.364440000000002</v>
      </c>
      <c r="I274" s="37">
        <f>SUM(I275:I277)</f>
        <v>33.364440000000002</v>
      </c>
      <c r="J274" s="38">
        <f>SUM(J275:J277)</f>
        <v>33.364440000000002</v>
      </c>
      <c r="K274" s="38">
        <f>SUM(K275:K277)</f>
        <v>33.364440000000002</v>
      </c>
      <c r="L274" s="39">
        <f t="shared" si="321"/>
        <v>0.9999832159448524</v>
      </c>
      <c r="M274" s="35">
        <v>0</v>
      </c>
      <c r="N274" s="35">
        <v>0</v>
      </c>
      <c r="O274" s="35">
        <f>SUM(O275:O277)</f>
        <v>0</v>
      </c>
      <c r="P274" s="35">
        <v>0</v>
      </c>
      <c r="Q274" s="35">
        <v>0</v>
      </c>
      <c r="R274" s="35">
        <v>0</v>
      </c>
      <c r="S274" s="35">
        <f t="shared" si="328"/>
        <v>0</v>
      </c>
      <c r="T274" s="37">
        <f t="shared" si="322"/>
        <v>5.6000000000011596E-4</v>
      </c>
      <c r="U274" s="39">
        <f t="shared" si="323"/>
        <v>0.9999832159448524</v>
      </c>
      <c r="V274" s="132">
        <f t="shared" si="289"/>
        <v>5.6000000000011596E-4</v>
      </c>
      <c r="W274" s="35">
        <f t="shared" ref="W274:X274" si="338">SUM(W275:W277)</f>
        <v>33.364440000000002</v>
      </c>
      <c r="X274" s="118">
        <f t="shared" si="338"/>
        <v>33.364440000000002</v>
      </c>
      <c r="Y274" s="118">
        <v>0</v>
      </c>
      <c r="Z274" s="35">
        <v>0</v>
      </c>
      <c r="AA274" s="35"/>
      <c r="AB274" s="94"/>
      <c r="AC274" s="35">
        <f t="shared" si="324"/>
        <v>33.364440000000002</v>
      </c>
      <c r="AD274" s="35">
        <f t="shared" si="325"/>
        <v>5.6000000000011596E-4</v>
      </c>
      <c r="AE274" s="118">
        <v>0</v>
      </c>
      <c r="AF274" s="118">
        <f t="shared" si="326"/>
        <v>33.365000000000002</v>
      </c>
      <c r="AG274" s="118">
        <v>33.365000000000002</v>
      </c>
      <c r="AH274" s="118">
        <f t="shared" si="327"/>
        <v>5.6000000000011596E-4</v>
      </c>
      <c r="AI274" s="36"/>
    </row>
    <row r="275" spans="1:35" s="14" customFormat="1" ht="18" customHeight="1">
      <c r="A275" s="14" t="str">
        <f t="shared" si="320"/>
        <v>b</v>
      </c>
      <c r="B275" s="28"/>
      <c r="C275" s="55" t="s">
        <v>51</v>
      </c>
      <c r="D275" s="35"/>
      <c r="E275" s="36"/>
      <c r="F275" s="36"/>
      <c r="G275" s="36">
        <v>33.364440000000002</v>
      </c>
      <c r="H275" s="36">
        <v>33.364440000000002</v>
      </c>
      <c r="I275" s="37">
        <v>33.364440000000002</v>
      </c>
      <c r="J275" s="38">
        <v>33.364440000000002</v>
      </c>
      <c r="K275" s="38">
        <v>33.364440000000002</v>
      </c>
      <c r="L275" s="39" t="str">
        <f t="shared" si="321"/>
        <v/>
      </c>
      <c r="M275" s="35"/>
      <c r="N275" s="35"/>
      <c r="O275" s="35">
        <v>0</v>
      </c>
      <c r="P275" s="35">
        <v>0</v>
      </c>
      <c r="Q275" s="35">
        <v>0</v>
      </c>
      <c r="R275" s="35">
        <v>0</v>
      </c>
      <c r="S275" s="35">
        <f t="shared" si="328"/>
        <v>0</v>
      </c>
      <c r="T275" s="37" t="str">
        <f t="shared" si="322"/>
        <v/>
      </c>
      <c r="U275" s="39" t="str">
        <f t="shared" si="323"/>
        <v/>
      </c>
      <c r="V275" s="132">
        <f t="shared" si="289"/>
        <v>-33.364440000000002</v>
      </c>
      <c r="W275" s="35">
        <v>33.364440000000002</v>
      </c>
      <c r="X275" s="118">
        <v>33.364440000000002</v>
      </c>
      <c r="Y275" s="118">
        <v>0</v>
      </c>
      <c r="Z275" s="35"/>
      <c r="AA275" s="35"/>
      <c r="AB275" s="94"/>
      <c r="AC275" s="35">
        <f t="shared" si="324"/>
        <v>33.364440000000002</v>
      </c>
      <c r="AD275" s="35">
        <f t="shared" si="325"/>
        <v>-33.364440000000002</v>
      </c>
      <c r="AE275" s="118">
        <v>0</v>
      </c>
      <c r="AF275" s="118">
        <f t="shared" si="326"/>
        <v>0</v>
      </c>
      <c r="AG275" s="118">
        <v>0</v>
      </c>
      <c r="AH275" s="118">
        <f t="shared" si="327"/>
        <v>-33.364440000000002</v>
      </c>
      <c r="AI275" s="36"/>
    </row>
    <row r="276" spans="1:35" s="14" customFormat="1" ht="18" customHeight="1">
      <c r="A276" s="14" t="str">
        <f t="shared" si="320"/>
        <v>b</v>
      </c>
      <c r="B276" s="28"/>
      <c r="C276" s="55" t="s">
        <v>52</v>
      </c>
      <c r="D276" s="35"/>
      <c r="E276" s="36"/>
      <c r="F276" s="36"/>
      <c r="G276" s="36">
        <v>0</v>
      </c>
      <c r="H276" s="36">
        <v>0</v>
      </c>
      <c r="I276" s="37">
        <v>0</v>
      </c>
      <c r="J276" s="38">
        <v>0</v>
      </c>
      <c r="K276" s="38">
        <v>0</v>
      </c>
      <c r="L276" s="39" t="str">
        <f t="shared" si="321"/>
        <v/>
      </c>
      <c r="M276" s="35"/>
      <c r="N276" s="35"/>
      <c r="O276" s="35">
        <v>0</v>
      </c>
      <c r="P276" s="35">
        <v>0</v>
      </c>
      <c r="Q276" s="35">
        <v>0</v>
      </c>
      <c r="R276" s="35">
        <v>0</v>
      </c>
      <c r="S276" s="35">
        <f t="shared" si="328"/>
        <v>0</v>
      </c>
      <c r="T276" s="37" t="str">
        <f t="shared" si="322"/>
        <v/>
      </c>
      <c r="U276" s="39" t="str">
        <f t="shared" si="323"/>
        <v/>
      </c>
      <c r="V276" s="132">
        <f t="shared" si="289"/>
        <v>0</v>
      </c>
      <c r="W276" s="35">
        <v>0</v>
      </c>
      <c r="X276" s="118">
        <v>0</v>
      </c>
      <c r="Y276" s="118">
        <v>0</v>
      </c>
      <c r="Z276" s="35"/>
      <c r="AA276" s="35"/>
      <c r="AB276" s="94"/>
      <c r="AC276" s="35">
        <f t="shared" si="324"/>
        <v>0</v>
      </c>
      <c r="AD276" s="35">
        <f t="shared" si="325"/>
        <v>0</v>
      </c>
      <c r="AE276" s="118">
        <v>0</v>
      </c>
      <c r="AF276" s="118">
        <f t="shared" si="326"/>
        <v>0</v>
      </c>
      <c r="AG276" s="118">
        <v>0</v>
      </c>
      <c r="AH276" s="118">
        <f t="shared" si="327"/>
        <v>0</v>
      </c>
      <c r="AI276" s="36"/>
    </row>
    <row r="277" spans="1:35" s="14" customFormat="1" ht="18" customHeight="1">
      <c r="A277" s="14" t="str">
        <f t="shared" si="320"/>
        <v>b</v>
      </c>
      <c r="B277" s="28"/>
      <c r="C277" s="55" t="s">
        <v>53</v>
      </c>
      <c r="D277" s="35"/>
      <c r="E277" s="36"/>
      <c r="F277" s="36"/>
      <c r="G277" s="36">
        <v>0</v>
      </c>
      <c r="H277" s="36">
        <v>0</v>
      </c>
      <c r="I277" s="37">
        <v>0</v>
      </c>
      <c r="J277" s="38">
        <v>0</v>
      </c>
      <c r="K277" s="38">
        <v>0</v>
      </c>
      <c r="L277" s="39" t="str">
        <f t="shared" si="321"/>
        <v/>
      </c>
      <c r="M277" s="35"/>
      <c r="N277" s="35"/>
      <c r="O277" s="35">
        <v>0</v>
      </c>
      <c r="P277" s="35">
        <v>0</v>
      </c>
      <c r="Q277" s="35">
        <v>0</v>
      </c>
      <c r="R277" s="35">
        <v>0</v>
      </c>
      <c r="S277" s="35">
        <f t="shared" si="328"/>
        <v>0</v>
      </c>
      <c r="T277" s="37" t="str">
        <f t="shared" si="322"/>
        <v/>
      </c>
      <c r="U277" s="39" t="str">
        <f t="shared" si="323"/>
        <v/>
      </c>
      <c r="V277" s="132">
        <f t="shared" si="289"/>
        <v>0</v>
      </c>
      <c r="W277" s="35">
        <v>0</v>
      </c>
      <c r="X277" s="118">
        <v>0</v>
      </c>
      <c r="Y277" s="118">
        <v>0</v>
      </c>
      <c r="Z277" s="35"/>
      <c r="AA277" s="35"/>
      <c r="AB277" s="94"/>
      <c r="AC277" s="35">
        <f t="shared" si="324"/>
        <v>0</v>
      </c>
      <c r="AD277" s="35">
        <f t="shared" si="325"/>
        <v>0</v>
      </c>
      <c r="AE277" s="118">
        <v>0</v>
      </c>
      <c r="AF277" s="118">
        <f t="shared" si="326"/>
        <v>0</v>
      </c>
      <c r="AG277" s="118">
        <v>0</v>
      </c>
      <c r="AH277" s="118">
        <f t="shared" si="327"/>
        <v>0</v>
      </c>
      <c r="AI277" s="36"/>
    </row>
    <row r="278" spans="1:35" s="14" customFormat="1" ht="18" customHeight="1">
      <c r="A278" s="14" t="str">
        <f t="shared" si="320"/>
        <v>a</v>
      </c>
      <c r="B278" s="28"/>
      <c r="C278" s="54" t="s">
        <v>54</v>
      </c>
      <c r="D278" s="35">
        <v>13</v>
      </c>
      <c r="E278" s="36">
        <v>13</v>
      </c>
      <c r="F278" s="36">
        <v>12</v>
      </c>
      <c r="G278" s="36">
        <v>11.2</v>
      </c>
      <c r="H278" s="36">
        <v>8.5629599999999986</v>
      </c>
      <c r="I278" s="37">
        <v>7.9098100000000002</v>
      </c>
      <c r="J278" s="38">
        <v>7.1934300000000002</v>
      </c>
      <c r="K278" s="38">
        <v>6.3335600000000003</v>
      </c>
      <c r="L278" s="39">
        <f t="shared" si="321"/>
        <v>0.93333333333333324</v>
      </c>
      <c r="M278" s="35">
        <v>0</v>
      </c>
      <c r="N278" s="35">
        <v>1.3764700000000003</v>
      </c>
      <c r="O278" s="35">
        <v>1.0455399999999999</v>
      </c>
      <c r="P278" s="35">
        <v>0.85986999999999991</v>
      </c>
      <c r="Q278" s="35">
        <v>0</v>
      </c>
      <c r="R278" s="35">
        <v>0.71638000000000002</v>
      </c>
      <c r="S278" s="35">
        <f t="shared" si="328"/>
        <v>2.6370400000000007</v>
      </c>
      <c r="T278" s="37">
        <f t="shared" si="322"/>
        <v>0.80000000000000071</v>
      </c>
      <c r="U278" s="39">
        <f t="shared" si="323"/>
        <v>0.86153846153846148</v>
      </c>
      <c r="V278" s="132">
        <f t="shared" si="289"/>
        <v>1.8000000000000007</v>
      </c>
      <c r="W278" s="35">
        <v>10.0634</v>
      </c>
      <c r="X278" s="118">
        <v>10.0634</v>
      </c>
      <c r="Y278" s="118">
        <v>0</v>
      </c>
      <c r="Z278" s="35">
        <v>1</v>
      </c>
      <c r="AA278" s="35"/>
      <c r="AB278" s="94"/>
      <c r="AC278" s="35">
        <f t="shared" si="324"/>
        <v>11.2</v>
      </c>
      <c r="AD278" s="35">
        <f t="shared" si="325"/>
        <v>1.8000000000000007</v>
      </c>
      <c r="AE278" s="118">
        <v>0</v>
      </c>
      <c r="AF278" s="118">
        <f t="shared" si="326"/>
        <v>13</v>
      </c>
      <c r="AG278" s="118">
        <v>13</v>
      </c>
      <c r="AH278" s="118">
        <f t="shared" si="327"/>
        <v>1.8000000000000007</v>
      </c>
      <c r="AI278" s="36"/>
    </row>
    <row r="279" spans="1:35" s="14" customFormat="1" ht="36" customHeight="1">
      <c r="A279" s="14" t="str">
        <f t="shared" si="320"/>
        <v>b</v>
      </c>
      <c r="B279" s="28"/>
      <c r="C279" s="55" t="s">
        <v>55</v>
      </c>
      <c r="D279" s="35"/>
      <c r="E279" s="36"/>
      <c r="F279" s="36"/>
      <c r="G279" s="36"/>
      <c r="H279" s="36"/>
      <c r="I279" s="37">
        <v>0</v>
      </c>
      <c r="J279" s="38">
        <v>0</v>
      </c>
      <c r="K279" s="38">
        <v>0</v>
      </c>
      <c r="L279" s="39" t="str">
        <f t="shared" si="321"/>
        <v/>
      </c>
      <c r="M279" s="35"/>
      <c r="N279" s="35"/>
      <c r="O279" s="35">
        <v>0</v>
      </c>
      <c r="P279" s="35">
        <v>0</v>
      </c>
      <c r="Q279" s="35">
        <v>0</v>
      </c>
      <c r="R279" s="35">
        <v>0</v>
      </c>
      <c r="S279" s="35">
        <f t="shared" si="328"/>
        <v>0</v>
      </c>
      <c r="T279" s="37" t="str">
        <f t="shared" si="322"/>
        <v/>
      </c>
      <c r="U279" s="39" t="str">
        <f t="shared" si="323"/>
        <v/>
      </c>
      <c r="V279" s="132">
        <f t="shared" si="289"/>
        <v>0</v>
      </c>
      <c r="W279" s="35"/>
      <c r="X279" s="118"/>
      <c r="Y279" s="118">
        <v>0</v>
      </c>
      <c r="Z279" s="35"/>
      <c r="AA279" s="35"/>
      <c r="AB279" s="94"/>
      <c r="AC279" s="35">
        <f t="shared" si="324"/>
        <v>0</v>
      </c>
      <c r="AD279" s="35">
        <f t="shared" si="325"/>
        <v>0</v>
      </c>
      <c r="AE279" s="118">
        <v>0</v>
      </c>
      <c r="AF279" s="118">
        <f t="shared" si="326"/>
        <v>0</v>
      </c>
      <c r="AG279" s="118">
        <v>0</v>
      </c>
      <c r="AH279" s="118">
        <f t="shared" si="327"/>
        <v>0</v>
      </c>
      <c r="AI279" s="36"/>
    </row>
    <row r="280" spans="1:35" s="14" customFormat="1" ht="18" customHeight="1">
      <c r="A280" s="14" t="str">
        <f t="shared" si="320"/>
        <v>b</v>
      </c>
      <c r="B280" s="28" t="s">
        <v>27</v>
      </c>
      <c r="C280" s="29" t="s">
        <v>31</v>
      </c>
      <c r="D280" s="35">
        <v>0</v>
      </c>
      <c r="E280" s="36">
        <v>0</v>
      </c>
      <c r="F280" s="36">
        <v>0</v>
      </c>
      <c r="G280" s="36">
        <v>0</v>
      </c>
      <c r="H280" s="36">
        <v>0</v>
      </c>
      <c r="I280" s="37">
        <v>0</v>
      </c>
      <c r="J280" s="38">
        <v>0</v>
      </c>
      <c r="K280" s="38">
        <v>0</v>
      </c>
      <c r="L280" s="39" t="str">
        <f t="shared" si="321"/>
        <v/>
      </c>
      <c r="M280" s="35">
        <v>0</v>
      </c>
      <c r="N280" s="35">
        <v>0</v>
      </c>
      <c r="O280" s="35">
        <v>0</v>
      </c>
      <c r="P280" s="35">
        <v>0</v>
      </c>
      <c r="Q280" s="35">
        <v>0</v>
      </c>
      <c r="R280" s="35">
        <v>0</v>
      </c>
      <c r="S280" s="35">
        <f t="shared" si="328"/>
        <v>0</v>
      </c>
      <c r="T280" s="37">
        <f t="shared" si="322"/>
        <v>0</v>
      </c>
      <c r="U280" s="39" t="str">
        <f t="shared" si="323"/>
        <v/>
      </c>
      <c r="V280" s="132">
        <f t="shared" si="289"/>
        <v>0</v>
      </c>
      <c r="W280" s="35">
        <v>0</v>
      </c>
      <c r="X280" s="118">
        <v>0</v>
      </c>
      <c r="Y280" s="118">
        <v>0</v>
      </c>
      <c r="Z280" s="35">
        <v>0</v>
      </c>
      <c r="AA280" s="35"/>
      <c r="AB280" s="94"/>
      <c r="AC280" s="35">
        <f t="shared" si="324"/>
        <v>0</v>
      </c>
      <c r="AD280" s="35">
        <f t="shared" si="325"/>
        <v>0</v>
      </c>
      <c r="AE280" s="118">
        <v>0</v>
      </c>
      <c r="AF280" s="118">
        <f t="shared" si="326"/>
        <v>0</v>
      </c>
      <c r="AG280" s="118">
        <v>0</v>
      </c>
      <c r="AH280" s="118">
        <f t="shared" si="327"/>
        <v>0</v>
      </c>
      <c r="AI280" s="36"/>
    </row>
    <row r="281" spans="1:35" s="14" customFormat="1" ht="18" customHeight="1">
      <c r="A281" s="14" t="str">
        <f t="shared" si="320"/>
        <v>b</v>
      </c>
      <c r="B281" s="28" t="s">
        <v>27</v>
      </c>
      <c r="C281" s="29" t="s">
        <v>32</v>
      </c>
      <c r="D281" s="35">
        <v>0</v>
      </c>
      <c r="E281" s="36">
        <v>0</v>
      </c>
      <c r="F281" s="36">
        <v>0</v>
      </c>
      <c r="G281" s="36">
        <v>0</v>
      </c>
      <c r="H281" s="36">
        <v>0</v>
      </c>
      <c r="I281" s="37">
        <v>0</v>
      </c>
      <c r="J281" s="38">
        <v>0</v>
      </c>
      <c r="K281" s="38">
        <v>0</v>
      </c>
      <c r="L281" s="39" t="str">
        <f t="shared" si="321"/>
        <v/>
      </c>
      <c r="M281" s="35">
        <v>0</v>
      </c>
      <c r="N281" s="35">
        <v>0</v>
      </c>
      <c r="O281" s="35">
        <v>0</v>
      </c>
      <c r="P281" s="35">
        <v>0</v>
      </c>
      <c r="Q281" s="35">
        <v>0</v>
      </c>
      <c r="R281" s="35">
        <v>0</v>
      </c>
      <c r="S281" s="35">
        <f t="shared" si="328"/>
        <v>0</v>
      </c>
      <c r="T281" s="37">
        <f t="shared" si="322"/>
        <v>0</v>
      </c>
      <c r="U281" s="39" t="str">
        <f t="shared" si="323"/>
        <v/>
      </c>
      <c r="V281" s="132">
        <f t="shared" si="289"/>
        <v>0</v>
      </c>
      <c r="W281" s="35">
        <v>0</v>
      </c>
      <c r="X281" s="118">
        <v>0</v>
      </c>
      <c r="Y281" s="118">
        <v>0</v>
      </c>
      <c r="Z281" s="35">
        <v>0</v>
      </c>
      <c r="AA281" s="35"/>
      <c r="AB281" s="94"/>
      <c r="AC281" s="35">
        <f t="shared" si="324"/>
        <v>0</v>
      </c>
      <c r="AD281" s="35">
        <f t="shared" si="325"/>
        <v>0</v>
      </c>
      <c r="AE281" s="118">
        <v>0</v>
      </c>
      <c r="AF281" s="118">
        <f t="shared" si="326"/>
        <v>0</v>
      </c>
      <c r="AG281" s="118">
        <v>0</v>
      </c>
      <c r="AH281" s="118">
        <f t="shared" si="327"/>
        <v>0</v>
      </c>
      <c r="AI281" s="36"/>
    </row>
    <row r="282" spans="1:35" s="14" customFormat="1" ht="18" customHeight="1">
      <c r="A282" s="14" t="str">
        <f t="shared" si="320"/>
        <v>b</v>
      </c>
      <c r="B282" s="28" t="s">
        <v>27</v>
      </c>
      <c r="C282" s="29" t="s">
        <v>33</v>
      </c>
      <c r="D282" s="35">
        <v>0</v>
      </c>
      <c r="E282" s="36">
        <v>0</v>
      </c>
      <c r="F282" s="36">
        <v>0</v>
      </c>
      <c r="G282" s="36">
        <v>0</v>
      </c>
      <c r="H282" s="36">
        <v>0</v>
      </c>
      <c r="I282" s="37">
        <v>0</v>
      </c>
      <c r="J282" s="38">
        <v>0</v>
      </c>
      <c r="K282" s="38">
        <v>0</v>
      </c>
      <c r="L282" s="39" t="str">
        <f t="shared" si="321"/>
        <v/>
      </c>
      <c r="M282" s="35">
        <v>0</v>
      </c>
      <c r="N282" s="35">
        <v>0</v>
      </c>
      <c r="O282" s="35">
        <v>0</v>
      </c>
      <c r="P282" s="35">
        <v>0</v>
      </c>
      <c r="Q282" s="35">
        <v>0</v>
      </c>
      <c r="R282" s="35">
        <v>0</v>
      </c>
      <c r="S282" s="35">
        <f t="shared" si="328"/>
        <v>0</v>
      </c>
      <c r="T282" s="37">
        <f t="shared" si="322"/>
        <v>0</v>
      </c>
      <c r="U282" s="39" t="str">
        <f t="shared" si="323"/>
        <v/>
      </c>
      <c r="V282" s="132">
        <f t="shared" si="289"/>
        <v>0</v>
      </c>
      <c r="W282" s="35">
        <v>0</v>
      </c>
      <c r="X282" s="118">
        <v>0</v>
      </c>
      <c r="Y282" s="118">
        <v>0</v>
      </c>
      <c r="Z282" s="35">
        <v>0</v>
      </c>
      <c r="AA282" s="35"/>
      <c r="AB282" s="94"/>
      <c r="AC282" s="35">
        <f t="shared" si="324"/>
        <v>0</v>
      </c>
      <c r="AD282" s="35">
        <f t="shared" si="325"/>
        <v>0</v>
      </c>
      <c r="AE282" s="118">
        <v>0</v>
      </c>
      <c r="AF282" s="118">
        <f t="shared" si="326"/>
        <v>0</v>
      </c>
      <c r="AG282" s="118">
        <v>0</v>
      </c>
      <c r="AH282" s="118">
        <f t="shared" si="327"/>
        <v>0</v>
      </c>
      <c r="AI282" s="36"/>
    </row>
    <row r="283" spans="1:35" s="14" customFormat="1" ht="18" customHeight="1">
      <c r="A283" s="14" t="str">
        <f t="shared" si="320"/>
        <v>a</v>
      </c>
      <c r="B283" s="28" t="s">
        <v>27</v>
      </c>
      <c r="C283" s="29" t="s">
        <v>34</v>
      </c>
      <c r="D283" s="35">
        <v>2</v>
      </c>
      <c r="E283" s="36">
        <v>0.5</v>
      </c>
      <c r="F283" s="36">
        <v>0.25</v>
      </c>
      <c r="G283" s="36">
        <v>0.3</v>
      </c>
      <c r="H283" s="36">
        <v>0.22725000000000001</v>
      </c>
      <c r="I283" s="37">
        <v>0.22725000000000001</v>
      </c>
      <c r="J283" s="38">
        <v>0.22725000000000001</v>
      </c>
      <c r="K283" s="38">
        <v>0</v>
      </c>
      <c r="L283" s="39">
        <f t="shared" si="321"/>
        <v>1.2</v>
      </c>
      <c r="M283" s="35">
        <v>0</v>
      </c>
      <c r="N283" s="35">
        <v>0</v>
      </c>
      <c r="O283" s="35">
        <v>0</v>
      </c>
      <c r="P283" s="35">
        <v>0.22725000000000001</v>
      </c>
      <c r="Q283" s="35">
        <v>0</v>
      </c>
      <c r="R283" s="35">
        <v>0</v>
      </c>
      <c r="S283" s="35">
        <f t="shared" si="328"/>
        <v>7.2749999999999981E-2</v>
      </c>
      <c r="T283" s="37">
        <f t="shared" si="322"/>
        <v>-4.9999999999999989E-2</v>
      </c>
      <c r="U283" s="39">
        <f t="shared" si="323"/>
        <v>0.6</v>
      </c>
      <c r="V283" s="132">
        <f t="shared" si="289"/>
        <v>0.2</v>
      </c>
      <c r="W283" s="35">
        <v>0.22725000000000001</v>
      </c>
      <c r="X283" s="118">
        <v>0.22725000000000001</v>
      </c>
      <c r="Y283" s="118">
        <v>0</v>
      </c>
      <c r="Z283" s="35">
        <v>0.25</v>
      </c>
      <c r="AA283" s="35"/>
      <c r="AB283" s="94"/>
      <c r="AC283" s="35">
        <f t="shared" si="324"/>
        <v>0.3</v>
      </c>
      <c r="AD283" s="35">
        <f t="shared" si="325"/>
        <v>0.2</v>
      </c>
      <c r="AE283" s="118">
        <v>0</v>
      </c>
      <c r="AF283" s="118">
        <f t="shared" si="326"/>
        <v>0.5</v>
      </c>
      <c r="AG283" s="118">
        <v>0.5</v>
      </c>
      <c r="AH283" s="118">
        <f t="shared" si="327"/>
        <v>0.2</v>
      </c>
      <c r="AI283" s="36"/>
    </row>
    <row r="284" spans="1:35" s="14" customFormat="1" ht="18" customHeight="1">
      <c r="A284" s="14" t="str">
        <f t="shared" si="320"/>
        <v>a</v>
      </c>
      <c r="B284" s="28" t="s">
        <v>27</v>
      </c>
      <c r="C284" s="29" t="s">
        <v>35</v>
      </c>
      <c r="D284" s="35">
        <v>0</v>
      </c>
      <c r="E284" s="36">
        <v>0.24</v>
      </c>
      <c r="F284" s="36">
        <v>0.16</v>
      </c>
      <c r="G284" s="36">
        <v>0</v>
      </c>
      <c r="H284" s="36">
        <v>0</v>
      </c>
      <c r="I284" s="37">
        <v>0</v>
      </c>
      <c r="J284" s="38">
        <v>0</v>
      </c>
      <c r="K284" s="38">
        <v>0</v>
      </c>
      <c r="L284" s="39">
        <f t="shared" si="321"/>
        <v>0</v>
      </c>
      <c r="M284" s="35">
        <v>0</v>
      </c>
      <c r="N284" s="35">
        <v>0</v>
      </c>
      <c r="O284" s="35">
        <v>0</v>
      </c>
      <c r="P284" s="35">
        <v>0</v>
      </c>
      <c r="Q284" s="35">
        <v>0</v>
      </c>
      <c r="R284" s="35">
        <v>0</v>
      </c>
      <c r="S284" s="35">
        <f t="shared" si="328"/>
        <v>0</v>
      </c>
      <c r="T284" s="37">
        <f t="shared" si="322"/>
        <v>0.16</v>
      </c>
      <c r="U284" s="39">
        <f t="shared" si="323"/>
        <v>0</v>
      </c>
      <c r="V284" s="132">
        <f t="shared" si="289"/>
        <v>0.24</v>
      </c>
      <c r="W284" s="35">
        <v>0</v>
      </c>
      <c r="X284" s="118">
        <v>0</v>
      </c>
      <c r="Y284" s="118">
        <v>0</v>
      </c>
      <c r="Z284" s="35">
        <v>0.08</v>
      </c>
      <c r="AA284" s="35"/>
      <c r="AB284" s="94"/>
      <c r="AC284" s="35">
        <f t="shared" si="324"/>
        <v>0</v>
      </c>
      <c r="AD284" s="35">
        <f t="shared" si="325"/>
        <v>0.24</v>
      </c>
      <c r="AE284" s="118">
        <v>0</v>
      </c>
      <c r="AF284" s="118">
        <f t="shared" si="326"/>
        <v>0.24</v>
      </c>
      <c r="AG284" s="118">
        <v>0.24</v>
      </c>
      <c r="AH284" s="118">
        <f t="shared" si="327"/>
        <v>0.24</v>
      </c>
      <c r="AI284" s="36"/>
    </row>
    <row r="285" spans="1:35" s="14" customFormat="1" ht="30" customHeight="1">
      <c r="A285" s="14" t="str">
        <f t="shared" si="320"/>
        <v>b</v>
      </c>
      <c r="B285" s="21" t="s">
        <v>27</v>
      </c>
      <c r="C285" s="40" t="s">
        <v>36</v>
      </c>
      <c r="D285" s="41">
        <v>0</v>
      </c>
      <c r="E285" s="42">
        <v>0</v>
      </c>
      <c r="F285" s="42">
        <v>0</v>
      </c>
      <c r="G285" s="42">
        <v>0</v>
      </c>
      <c r="H285" s="42">
        <v>0</v>
      </c>
      <c r="I285" s="43">
        <v>0</v>
      </c>
      <c r="J285" s="44">
        <v>0</v>
      </c>
      <c r="K285" s="44">
        <v>0</v>
      </c>
      <c r="L285" s="45" t="str">
        <f t="shared" si="321"/>
        <v/>
      </c>
      <c r="M285" s="41">
        <v>0</v>
      </c>
      <c r="N285" s="41">
        <v>0</v>
      </c>
      <c r="O285" s="41">
        <v>0</v>
      </c>
      <c r="P285" s="41">
        <v>0</v>
      </c>
      <c r="Q285" s="41">
        <v>0</v>
      </c>
      <c r="R285" s="41">
        <v>0</v>
      </c>
      <c r="S285" s="41">
        <f t="shared" si="328"/>
        <v>0</v>
      </c>
      <c r="T285" s="43">
        <f t="shared" si="322"/>
        <v>0</v>
      </c>
      <c r="U285" s="45" t="str">
        <f t="shared" si="323"/>
        <v/>
      </c>
      <c r="V285" s="133">
        <f t="shared" ref="V285:V348" si="339">E285-G285</f>
        <v>0</v>
      </c>
      <c r="W285" s="41">
        <v>0</v>
      </c>
      <c r="X285" s="119">
        <v>0</v>
      </c>
      <c r="Y285" s="119">
        <v>0</v>
      </c>
      <c r="Z285" s="41">
        <v>0</v>
      </c>
      <c r="AA285" s="41"/>
      <c r="AB285" s="96"/>
      <c r="AC285" s="41">
        <f t="shared" si="324"/>
        <v>0</v>
      </c>
      <c r="AD285" s="41">
        <f t="shared" si="325"/>
        <v>0</v>
      </c>
      <c r="AE285" s="119">
        <v>0</v>
      </c>
      <c r="AF285" s="119">
        <f t="shared" si="326"/>
        <v>0</v>
      </c>
      <c r="AG285" s="119">
        <v>0</v>
      </c>
      <c r="AH285" s="119">
        <f t="shared" si="327"/>
        <v>0</v>
      </c>
      <c r="AI285" s="42"/>
    </row>
    <row r="286" spans="1:35" s="14" customFormat="1" ht="15" customHeight="1">
      <c r="A286" s="14" t="str">
        <f t="shared" si="320"/>
        <v>b</v>
      </c>
      <c r="B286" s="21" t="s">
        <v>27</v>
      </c>
      <c r="C286" s="40" t="s">
        <v>37</v>
      </c>
      <c r="D286" s="41">
        <v>0</v>
      </c>
      <c r="E286" s="42">
        <v>0</v>
      </c>
      <c r="F286" s="42">
        <v>0</v>
      </c>
      <c r="G286" s="42">
        <v>0</v>
      </c>
      <c r="H286" s="42">
        <v>0</v>
      </c>
      <c r="I286" s="43">
        <v>0</v>
      </c>
      <c r="J286" s="44">
        <v>0</v>
      </c>
      <c r="K286" s="44">
        <v>0</v>
      </c>
      <c r="L286" s="45" t="str">
        <f t="shared" si="321"/>
        <v/>
      </c>
      <c r="M286" s="41">
        <v>0</v>
      </c>
      <c r="N286" s="41">
        <v>0</v>
      </c>
      <c r="O286" s="41">
        <v>0</v>
      </c>
      <c r="P286" s="41">
        <v>0</v>
      </c>
      <c r="Q286" s="41">
        <v>0</v>
      </c>
      <c r="R286" s="41">
        <v>0</v>
      </c>
      <c r="S286" s="41">
        <f t="shared" si="328"/>
        <v>0</v>
      </c>
      <c r="T286" s="43">
        <f t="shared" si="322"/>
        <v>0</v>
      </c>
      <c r="U286" s="45" t="str">
        <f t="shared" si="323"/>
        <v/>
      </c>
      <c r="V286" s="133">
        <f t="shared" si="339"/>
        <v>0</v>
      </c>
      <c r="W286" s="41">
        <v>0</v>
      </c>
      <c r="X286" s="119">
        <v>0</v>
      </c>
      <c r="Y286" s="119">
        <v>0</v>
      </c>
      <c r="Z286" s="41">
        <v>0</v>
      </c>
      <c r="AA286" s="41"/>
      <c r="AB286" s="96"/>
      <c r="AC286" s="41">
        <f t="shared" si="324"/>
        <v>0</v>
      </c>
      <c r="AD286" s="41">
        <f t="shared" si="325"/>
        <v>0</v>
      </c>
      <c r="AE286" s="119">
        <v>0</v>
      </c>
      <c r="AF286" s="119">
        <f t="shared" si="326"/>
        <v>0</v>
      </c>
      <c r="AG286" s="119">
        <v>0</v>
      </c>
      <c r="AH286" s="119">
        <f t="shared" si="327"/>
        <v>0</v>
      </c>
      <c r="AI286" s="42"/>
    </row>
    <row r="287" spans="1:35" s="14" customFormat="1" ht="15.75" customHeight="1" thickBot="1">
      <c r="A287" s="14" t="str">
        <f t="shared" si="320"/>
        <v>b</v>
      </c>
      <c r="B287" s="46" t="s">
        <v>27</v>
      </c>
      <c r="C287" s="58" t="s">
        <v>38</v>
      </c>
      <c r="D287" s="59">
        <v>0</v>
      </c>
      <c r="E287" s="60">
        <v>0</v>
      </c>
      <c r="F287" s="60">
        <v>0</v>
      </c>
      <c r="G287" s="60">
        <v>0</v>
      </c>
      <c r="H287" s="60">
        <v>0</v>
      </c>
      <c r="I287" s="61">
        <v>0</v>
      </c>
      <c r="J287" s="62">
        <v>0</v>
      </c>
      <c r="K287" s="62">
        <v>0</v>
      </c>
      <c r="L287" s="63" t="str">
        <f t="shared" si="321"/>
        <v/>
      </c>
      <c r="M287" s="59">
        <v>0</v>
      </c>
      <c r="N287" s="59">
        <v>0</v>
      </c>
      <c r="O287" s="59">
        <v>0</v>
      </c>
      <c r="P287" s="59">
        <v>0</v>
      </c>
      <c r="Q287" s="59">
        <v>0</v>
      </c>
      <c r="R287" s="59">
        <v>0</v>
      </c>
      <c r="S287" s="59">
        <f t="shared" si="328"/>
        <v>0</v>
      </c>
      <c r="T287" s="61">
        <f t="shared" si="322"/>
        <v>0</v>
      </c>
      <c r="U287" s="63" t="str">
        <f t="shared" si="323"/>
        <v/>
      </c>
      <c r="V287" s="136">
        <f t="shared" si="339"/>
        <v>0</v>
      </c>
      <c r="W287" s="59">
        <v>0</v>
      </c>
      <c r="X287" s="120">
        <v>0</v>
      </c>
      <c r="Y287" s="120">
        <v>0</v>
      </c>
      <c r="Z287" s="59">
        <v>0</v>
      </c>
      <c r="AA287" s="59"/>
      <c r="AB287" s="106"/>
      <c r="AC287" s="59">
        <f t="shared" si="324"/>
        <v>0</v>
      </c>
      <c r="AD287" s="59">
        <f t="shared" si="325"/>
        <v>0</v>
      </c>
      <c r="AE287" s="120">
        <v>0</v>
      </c>
      <c r="AF287" s="120">
        <f t="shared" si="326"/>
        <v>0</v>
      </c>
      <c r="AG287" s="120">
        <v>0</v>
      </c>
      <c r="AH287" s="120">
        <f t="shared" si="327"/>
        <v>0</v>
      </c>
      <c r="AI287" s="60"/>
    </row>
    <row r="288" spans="1:35" s="14" customFormat="1" ht="46.5" customHeight="1" thickTop="1" thickBot="1">
      <c r="A288" s="14" t="str">
        <f t="shared" si="320"/>
        <v>a</v>
      </c>
      <c r="B288" s="15" t="s">
        <v>93</v>
      </c>
      <c r="C288" s="66" t="s">
        <v>94</v>
      </c>
      <c r="D288" s="67">
        <f t="shared" ref="D288:K288" si="340">D289+D301+D302+D303</f>
        <v>971</v>
      </c>
      <c r="E288" s="68">
        <f t="shared" si="340"/>
        <v>109.001</v>
      </c>
      <c r="F288" s="68">
        <f t="shared" si="340"/>
        <v>105.57599999999999</v>
      </c>
      <c r="G288" s="68">
        <f t="shared" si="340"/>
        <v>104.78561999999999</v>
      </c>
      <c r="H288" s="68">
        <f t="shared" si="340"/>
        <v>96.880970000000005</v>
      </c>
      <c r="I288" s="69">
        <f t="shared" si="340"/>
        <v>93.735299999999995</v>
      </c>
      <c r="J288" s="70">
        <f t="shared" si="340"/>
        <v>92.38727999999999</v>
      </c>
      <c r="K288" s="70">
        <f t="shared" si="340"/>
        <v>88.645470000000003</v>
      </c>
      <c r="L288" s="71">
        <f t="shared" si="321"/>
        <v>0.99251363946351445</v>
      </c>
      <c r="M288" s="67">
        <f>M289+M301+M302+M303</f>
        <v>0</v>
      </c>
      <c r="N288" s="67">
        <f>N289+N301+N302+N303</f>
        <v>3.3985700000000016</v>
      </c>
      <c r="O288" s="67">
        <f>O289+O301+O302+O303</f>
        <v>2.3148999999999997</v>
      </c>
      <c r="P288" s="67">
        <f>P289+P301+P302+P303</f>
        <v>3.7418099999999987</v>
      </c>
      <c r="Q288" s="67">
        <v>0</v>
      </c>
      <c r="R288" s="67">
        <v>1.3480200000000053</v>
      </c>
      <c r="S288" s="67">
        <f t="shared" si="328"/>
        <v>7.9046499999999895</v>
      </c>
      <c r="T288" s="69">
        <f t="shared" si="322"/>
        <v>0.79037999999999897</v>
      </c>
      <c r="U288" s="71">
        <f t="shared" si="323"/>
        <v>0.96132714378767159</v>
      </c>
      <c r="V288" s="137">
        <f t="shared" si="339"/>
        <v>4.2153800000000103</v>
      </c>
      <c r="W288" s="67">
        <f t="shared" ref="W288:Y288" si="341">W289+W301+W302+W303</f>
        <v>102.19515</v>
      </c>
      <c r="X288" s="117">
        <f t="shared" si="341"/>
        <v>102.19515</v>
      </c>
      <c r="Y288" s="117">
        <f t="shared" si="341"/>
        <v>0</v>
      </c>
      <c r="Z288" s="67">
        <f>Z289+Z301+Z302+Z303</f>
        <v>3.4986509999999997</v>
      </c>
      <c r="AA288" s="67"/>
      <c r="AB288" s="113"/>
      <c r="AC288" s="67">
        <f t="shared" si="324"/>
        <v>104.78561999999999</v>
      </c>
      <c r="AD288" s="67">
        <f t="shared" si="325"/>
        <v>4.2153800000000103</v>
      </c>
      <c r="AE288" s="117">
        <f t="shared" ref="AE288" si="342">AE289+AE301+AE302+AE303</f>
        <v>0</v>
      </c>
      <c r="AF288" s="117">
        <f t="shared" si="326"/>
        <v>109.001</v>
      </c>
      <c r="AG288" s="117">
        <f t="shared" ref="AG288" si="343">AG289+AG301+AG302+AG303</f>
        <v>109.001</v>
      </c>
      <c r="AH288" s="117">
        <f t="shared" si="327"/>
        <v>4.2153800000000103</v>
      </c>
      <c r="AI288" s="68"/>
    </row>
    <row r="289" spans="1:35" s="14" customFormat="1" ht="15.75" customHeight="1" thickTop="1">
      <c r="A289" s="14" t="str">
        <f t="shared" si="320"/>
        <v>a</v>
      </c>
      <c r="B289" s="21" t="s">
        <v>27</v>
      </c>
      <c r="C289" s="40" t="s">
        <v>28</v>
      </c>
      <c r="D289" s="41">
        <f>SUM(D290:D300)</f>
        <v>971</v>
      </c>
      <c r="E289" s="42">
        <f t="shared" ref="E289:G289" si="344">E290+E294+E296+E297+E298+E299+E300</f>
        <v>109.001</v>
      </c>
      <c r="F289" s="42">
        <f t="shared" si="344"/>
        <v>105.57599999999999</v>
      </c>
      <c r="G289" s="42">
        <f t="shared" si="344"/>
        <v>104.78561999999999</v>
      </c>
      <c r="H289" s="42">
        <f t="shared" ref="H289:K289" si="345">H290+H294+H296+H297+H298+H299+H300</f>
        <v>96.880970000000005</v>
      </c>
      <c r="I289" s="43">
        <f t="shared" si="345"/>
        <v>93.735299999999995</v>
      </c>
      <c r="J289" s="44">
        <f t="shared" si="345"/>
        <v>92.38727999999999</v>
      </c>
      <c r="K289" s="44">
        <f t="shared" si="345"/>
        <v>88.645470000000003</v>
      </c>
      <c r="L289" s="45">
        <f t="shared" si="321"/>
        <v>0.99251363946351445</v>
      </c>
      <c r="M289" s="41">
        <f>M290+M294+M296+M297+M298+M299+M300</f>
        <v>0</v>
      </c>
      <c r="N289" s="41">
        <f>N290+N294+N296+N297+N298+N299+N300</f>
        <v>3.3985700000000016</v>
      </c>
      <c r="O289" s="41">
        <f>O290+O294+O296+O297+O298+O299+O300</f>
        <v>2.3148999999999997</v>
      </c>
      <c r="P289" s="41">
        <f>P290+P294+P296+P297+P298+P299+P300</f>
        <v>3.7418099999999987</v>
      </c>
      <c r="Q289" s="41">
        <v>0</v>
      </c>
      <c r="R289" s="41">
        <v>1.3480200000000053</v>
      </c>
      <c r="S289" s="41">
        <f t="shared" si="328"/>
        <v>7.9046499999999895</v>
      </c>
      <c r="T289" s="43">
        <f t="shared" si="322"/>
        <v>0.79037999999999897</v>
      </c>
      <c r="U289" s="45">
        <f t="shared" si="323"/>
        <v>0.96132714378767159</v>
      </c>
      <c r="V289" s="133">
        <f t="shared" si="339"/>
        <v>4.2153800000000103</v>
      </c>
      <c r="W289" s="41">
        <f t="shared" ref="W289:Y289" si="346">W290+W294+W296+W297+W298+W299+W300</f>
        <v>102.19515</v>
      </c>
      <c r="X289" s="110">
        <f t="shared" si="346"/>
        <v>102.19515</v>
      </c>
      <c r="Y289" s="110">
        <f t="shared" si="346"/>
        <v>0</v>
      </c>
      <c r="Z289" s="41">
        <f>Z290+Z294+Z296+Z297+Z298+Z299+Z300</f>
        <v>3.4986509999999997</v>
      </c>
      <c r="AA289" s="41"/>
      <c r="AB289" s="96"/>
      <c r="AC289" s="41">
        <f t="shared" si="324"/>
        <v>104.78561999999999</v>
      </c>
      <c r="AD289" s="41">
        <f t="shared" si="325"/>
        <v>4.2153800000000103</v>
      </c>
      <c r="AE289" s="110">
        <f t="shared" ref="AE289" si="347">AE290+AE294+AE296+AE297+AE298+AE299+AE300</f>
        <v>0</v>
      </c>
      <c r="AF289" s="110">
        <f t="shared" si="326"/>
        <v>109.001</v>
      </c>
      <c r="AG289" s="110">
        <f t="shared" ref="AG289" si="348">AG290+AG294+AG296+AG297+AG298+AG299+AG300</f>
        <v>109.001</v>
      </c>
      <c r="AH289" s="110">
        <f t="shared" si="327"/>
        <v>4.2153800000000103</v>
      </c>
      <c r="AI289" s="42"/>
    </row>
    <row r="290" spans="1:35" s="14" customFormat="1" ht="18" customHeight="1">
      <c r="A290" s="14" t="str">
        <f t="shared" si="320"/>
        <v>a</v>
      </c>
      <c r="B290" s="28" t="s">
        <v>27</v>
      </c>
      <c r="C290" s="29" t="s">
        <v>29</v>
      </c>
      <c r="D290" s="35">
        <v>933</v>
      </c>
      <c r="E290" s="36">
        <v>73.650999999999996</v>
      </c>
      <c r="F290" s="36">
        <v>73.650999999999996</v>
      </c>
      <c r="G290" s="36">
        <f>SUM(G291:G293)</f>
        <v>73.650999999999996</v>
      </c>
      <c r="H290" s="36">
        <f>SUM(H291:H293)</f>
        <v>73.650999999999996</v>
      </c>
      <c r="I290" s="37">
        <f>SUM(I291:I293)</f>
        <v>73.650999999999996</v>
      </c>
      <c r="J290" s="38">
        <f>SUM(J291:J293)</f>
        <v>73.650999999999996</v>
      </c>
      <c r="K290" s="38">
        <f>SUM(K291:K293)</f>
        <v>73.650999999999996</v>
      </c>
      <c r="L290" s="39">
        <f t="shared" si="321"/>
        <v>1</v>
      </c>
      <c r="M290" s="35">
        <v>0</v>
      </c>
      <c r="N290" s="35">
        <v>0</v>
      </c>
      <c r="O290" s="35">
        <f>SUM(O291:O293)</f>
        <v>0</v>
      </c>
      <c r="P290" s="35">
        <v>0</v>
      </c>
      <c r="Q290" s="35">
        <v>0</v>
      </c>
      <c r="R290" s="35">
        <v>0</v>
      </c>
      <c r="S290" s="35">
        <f t="shared" si="328"/>
        <v>0</v>
      </c>
      <c r="T290" s="37">
        <f t="shared" si="322"/>
        <v>0</v>
      </c>
      <c r="U290" s="39">
        <f t="shared" si="323"/>
        <v>1</v>
      </c>
      <c r="V290" s="132">
        <f t="shared" si="339"/>
        <v>0</v>
      </c>
      <c r="W290" s="35">
        <f t="shared" ref="W290:Y290" si="349">SUM(W291:W293)</f>
        <v>73.650999999999996</v>
      </c>
      <c r="X290" s="118">
        <f t="shared" si="349"/>
        <v>73.650999999999996</v>
      </c>
      <c r="Y290" s="118">
        <f t="shared" si="349"/>
        <v>0</v>
      </c>
      <c r="Z290" s="35">
        <f t="shared" ref="Z290" si="350">W290/1000</f>
        <v>7.3650999999999994E-2</v>
      </c>
      <c r="AA290" s="35"/>
      <c r="AB290" s="94"/>
      <c r="AC290" s="35">
        <f t="shared" si="324"/>
        <v>73.650999999999996</v>
      </c>
      <c r="AD290" s="35">
        <f t="shared" si="325"/>
        <v>0</v>
      </c>
      <c r="AE290" s="118">
        <v>0</v>
      </c>
      <c r="AF290" s="118">
        <f t="shared" si="326"/>
        <v>73.650999999999996</v>
      </c>
      <c r="AG290" s="118">
        <v>73.650999999999996</v>
      </c>
      <c r="AH290" s="118">
        <f t="shared" si="327"/>
        <v>0</v>
      </c>
      <c r="AI290" s="36"/>
    </row>
    <row r="291" spans="1:35" s="14" customFormat="1" ht="18" customHeight="1">
      <c r="A291" s="14" t="str">
        <f t="shared" si="320"/>
        <v>b</v>
      </c>
      <c r="B291" s="28"/>
      <c r="C291" s="55" t="s">
        <v>51</v>
      </c>
      <c r="D291" s="35"/>
      <c r="E291" s="36"/>
      <c r="F291" s="36"/>
      <c r="G291" s="36">
        <v>73.650999999999996</v>
      </c>
      <c r="H291" s="36">
        <v>73.650999999999996</v>
      </c>
      <c r="I291" s="37">
        <v>73.650999999999996</v>
      </c>
      <c r="J291" s="38">
        <v>73.650999999999996</v>
      </c>
      <c r="K291" s="38">
        <v>73.650999999999996</v>
      </c>
      <c r="L291" s="39" t="str">
        <f t="shared" si="321"/>
        <v/>
      </c>
      <c r="M291" s="35"/>
      <c r="N291" s="35"/>
      <c r="O291" s="35">
        <v>0</v>
      </c>
      <c r="P291" s="35">
        <v>0</v>
      </c>
      <c r="Q291" s="35">
        <v>0</v>
      </c>
      <c r="R291" s="35">
        <v>0</v>
      </c>
      <c r="S291" s="35">
        <f t="shared" si="328"/>
        <v>0</v>
      </c>
      <c r="T291" s="37" t="str">
        <f t="shared" si="322"/>
        <v/>
      </c>
      <c r="U291" s="39" t="str">
        <f t="shared" si="323"/>
        <v/>
      </c>
      <c r="V291" s="132">
        <f t="shared" si="339"/>
        <v>-73.650999999999996</v>
      </c>
      <c r="W291" s="35">
        <v>73.650999999999996</v>
      </c>
      <c r="X291" s="118">
        <v>73.650999999999996</v>
      </c>
      <c r="Y291" s="118">
        <v>0</v>
      </c>
      <c r="Z291" s="35"/>
      <c r="AA291" s="35"/>
      <c r="AB291" s="94"/>
      <c r="AC291" s="35">
        <f t="shared" si="324"/>
        <v>73.650999999999996</v>
      </c>
      <c r="AD291" s="35">
        <f t="shared" si="325"/>
        <v>-73.650999999999996</v>
      </c>
      <c r="AE291" s="118">
        <v>0</v>
      </c>
      <c r="AF291" s="118">
        <f t="shared" si="326"/>
        <v>0</v>
      </c>
      <c r="AG291" s="118">
        <v>0</v>
      </c>
      <c r="AH291" s="118">
        <f t="shared" si="327"/>
        <v>-73.650999999999996</v>
      </c>
      <c r="AI291" s="36"/>
    </row>
    <row r="292" spans="1:35" s="14" customFormat="1" ht="18" customHeight="1">
      <c r="A292" s="14" t="str">
        <f t="shared" si="320"/>
        <v>b</v>
      </c>
      <c r="B292" s="28"/>
      <c r="C292" s="55" t="s">
        <v>52</v>
      </c>
      <c r="D292" s="35"/>
      <c r="E292" s="36"/>
      <c r="F292" s="36"/>
      <c r="G292" s="36">
        <v>0</v>
      </c>
      <c r="H292" s="36">
        <v>0</v>
      </c>
      <c r="I292" s="37">
        <v>0</v>
      </c>
      <c r="J292" s="38">
        <v>0</v>
      </c>
      <c r="K292" s="38">
        <v>0</v>
      </c>
      <c r="L292" s="39" t="str">
        <f t="shared" si="321"/>
        <v/>
      </c>
      <c r="M292" s="35"/>
      <c r="N292" s="35"/>
      <c r="O292" s="35">
        <v>0</v>
      </c>
      <c r="P292" s="35">
        <v>0</v>
      </c>
      <c r="Q292" s="35">
        <v>0</v>
      </c>
      <c r="R292" s="35">
        <v>0</v>
      </c>
      <c r="S292" s="35">
        <f t="shared" si="328"/>
        <v>0</v>
      </c>
      <c r="T292" s="37" t="str">
        <f t="shared" si="322"/>
        <v/>
      </c>
      <c r="U292" s="39" t="str">
        <f t="shared" si="323"/>
        <v/>
      </c>
      <c r="V292" s="132">
        <f t="shared" si="339"/>
        <v>0</v>
      </c>
      <c r="W292" s="35">
        <v>0</v>
      </c>
      <c r="X292" s="118">
        <v>0</v>
      </c>
      <c r="Y292" s="118">
        <v>0</v>
      </c>
      <c r="Z292" s="35"/>
      <c r="AA292" s="35"/>
      <c r="AB292" s="94"/>
      <c r="AC292" s="35">
        <f t="shared" si="324"/>
        <v>0</v>
      </c>
      <c r="AD292" s="35">
        <f t="shared" si="325"/>
        <v>0</v>
      </c>
      <c r="AE292" s="118">
        <v>0</v>
      </c>
      <c r="AF292" s="118">
        <f t="shared" si="326"/>
        <v>0</v>
      </c>
      <c r="AG292" s="118">
        <v>0</v>
      </c>
      <c r="AH292" s="118">
        <f t="shared" si="327"/>
        <v>0</v>
      </c>
      <c r="AI292" s="36"/>
    </row>
    <row r="293" spans="1:35" s="14" customFormat="1" ht="18" customHeight="1">
      <c r="A293" s="14" t="str">
        <f t="shared" si="320"/>
        <v>b</v>
      </c>
      <c r="B293" s="28"/>
      <c r="C293" s="55" t="s">
        <v>53</v>
      </c>
      <c r="D293" s="35"/>
      <c r="E293" s="36"/>
      <c r="F293" s="36"/>
      <c r="G293" s="36">
        <v>0</v>
      </c>
      <c r="H293" s="36">
        <v>0</v>
      </c>
      <c r="I293" s="37">
        <v>0</v>
      </c>
      <c r="J293" s="38">
        <v>0</v>
      </c>
      <c r="K293" s="38">
        <v>0</v>
      </c>
      <c r="L293" s="39" t="str">
        <f t="shared" si="321"/>
        <v/>
      </c>
      <c r="M293" s="35"/>
      <c r="N293" s="35"/>
      <c r="O293" s="35">
        <v>0</v>
      </c>
      <c r="P293" s="35">
        <v>0</v>
      </c>
      <c r="Q293" s="35">
        <v>0</v>
      </c>
      <c r="R293" s="35">
        <v>0</v>
      </c>
      <c r="S293" s="35">
        <f t="shared" si="328"/>
        <v>0</v>
      </c>
      <c r="T293" s="37" t="str">
        <f t="shared" si="322"/>
        <v/>
      </c>
      <c r="U293" s="39" t="str">
        <f t="shared" si="323"/>
        <v/>
      </c>
      <c r="V293" s="132">
        <f t="shared" si="339"/>
        <v>0</v>
      </c>
      <c r="W293" s="35">
        <v>0</v>
      </c>
      <c r="X293" s="118">
        <v>0</v>
      </c>
      <c r="Y293" s="118">
        <v>0</v>
      </c>
      <c r="Z293" s="35"/>
      <c r="AA293" s="35"/>
      <c r="AB293" s="94"/>
      <c r="AC293" s="35">
        <f t="shared" si="324"/>
        <v>0</v>
      </c>
      <c r="AD293" s="35">
        <f t="shared" si="325"/>
        <v>0</v>
      </c>
      <c r="AE293" s="118">
        <v>0</v>
      </c>
      <c r="AF293" s="118">
        <f t="shared" si="326"/>
        <v>0</v>
      </c>
      <c r="AG293" s="118">
        <v>0</v>
      </c>
      <c r="AH293" s="118">
        <f t="shared" si="327"/>
        <v>0</v>
      </c>
      <c r="AI293" s="36"/>
    </row>
    <row r="294" spans="1:35" s="14" customFormat="1" ht="18" customHeight="1">
      <c r="A294" s="14" t="str">
        <f t="shared" si="320"/>
        <v>a</v>
      </c>
      <c r="B294" s="28" t="s">
        <v>27</v>
      </c>
      <c r="C294" s="54" t="s">
        <v>54</v>
      </c>
      <c r="D294" s="35">
        <v>35</v>
      </c>
      <c r="E294" s="36">
        <v>29.35</v>
      </c>
      <c r="F294" s="36">
        <v>26.3</v>
      </c>
      <c r="G294" s="36">
        <v>26.5</v>
      </c>
      <c r="H294" s="36">
        <v>18.744880000000002</v>
      </c>
      <c r="I294" s="37">
        <v>17.30247</v>
      </c>
      <c r="J294" s="38">
        <v>16.3066</v>
      </c>
      <c r="K294" s="38">
        <v>14.412930000000001</v>
      </c>
      <c r="L294" s="39">
        <f t="shared" si="321"/>
        <v>1.0076045627376427</v>
      </c>
      <c r="M294" s="35">
        <v>0</v>
      </c>
      <c r="N294" s="35">
        <v>3.3985700000000016</v>
      </c>
      <c r="O294" s="35">
        <v>2.3148999999999997</v>
      </c>
      <c r="P294" s="35">
        <v>1.8936699999999984</v>
      </c>
      <c r="Q294" s="35">
        <v>0</v>
      </c>
      <c r="R294" s="35">
        <v>0.99587000000000003</v>
      </c>
      <c r="S294" s="35">
        <f t="shared" si="328"/>
        <v>7.755119999999998</v>
      </c>
      <c r="T294" s="37">
        <f t="shared" si="322"/>
        <v>-0.19999999999999929</v>
      </c>
      <c r="U294" s="39">
        <f t="shared" si="323"/>
        <v>0.90289608177172054</v>
      </c>
      <c r="V294" s="132">
        <f t="shared" si="339"/>
        <v>2.8500000000000014</v>
      </c>
      <c r="W294" s="35">
        <v>23.947520000000001</v>
      </c>
      <c r="X294" s="118">
        <v>23.947520000000001</v>
      </c>
      <c r="Y294" s="118">
        <v>0</v>
      </c>
      <c r="Z294" s="35">
        <v>3.05</v>
      </c>
      <c r="AA294" s="35"/>
      <c r="AB294" s="94"/>
      <c r="AC294" s="35">
        <f t="shared" si="324"/>
        <v>26.5</v>
      </c>
      <c r="AD294" s="35">
        <f t="shared" si="325"/>
        <v>2.8500000000000014</v>
      </c>
      <c r="AE294" s="118">
        <v>0</v>
      </c>
      <c r="AF294" s="118">
        <f t="shared" si="326"/>
        <v>29.35</v>
      </c>
      <c r="AG294" s="118">
        <v>29.35</v>
      </c>
      <c r="AH294" s="118">
        <f t="shared" si="327"/>
        <v>2.8500000000000014</v>
      </c>
      <c r="AI294" s="36"/>
    </row>
    <row r="295" spans="1:35" s="14" customFormat="1" ht="36" customHeight="1">
      <c r="A295" s="14" t="str">
        <f t="shared" si="320"/>
        <v>b</v>
      </c>
      <c r="B295" s="28"/>
      <c r="C295" s="55" t="s">
        <v>55</v>
      </c>
      <c r="D295" s="35"/>
      <c r="E295" s="36"/>
      <c r="F295" s="36"/>
      <c r="G295" s="36">
        <v>0.65</v>
      </c>
      <c r="H295" s="36"/>
      <c r="I295" s="37">
        <v>0.65</v>
      </c>
      <c r="J295" s="38">
        <v>0.65</v>
      </c>
      <c r="K295" s="38">
        <v>0.65</v>
      </c>
      <c r="L295" s="39" t="str">
        <f t="shared" si="321"/>
        <v/>
      </c>
      <c r="M295" s="35"/>
      <c r="N295" s="35"/>
      <c r="O295" s="35">
        <v>0</v>
      </c>
      <c r="P295" s="35">
        <v>0</v>
      </c>
      <c r="Q295" s="35">
        <v>0</v>
      </c>
      <c r="R295" s="35">
        <v>0</v>
      </c>
      <c r="S295" s="35">
        <f t="shared" si="328"/>
        <v>0.65</v>
      </c>
      <c r="T295" s="37" t="str">
        <f t="shared" si="322"/>
        <v/>
      </c>
      <c r="U295" s="39" t="str">
        <f t="shared" si="323"/>
        <v/>
      </c>
      <c r="V295" s="132">
        <f t="shared" si="339"/>
        <v>-0.65</v>
      </c>
      <c r="W295" s="35">
        <v>0.65</v>
      </c>
      <c r="X295" s="118">
        <v>0.65</v>
      </c>
      <c r="Y295" s="118">
        <v>0</v>
      </c>
      <c r="Z295" s="35"/>
      <c r="AA295" s="35"/>
      <c r="AB295" s="94"/>
      <c r="AC295" s="35">
        <f t="shared" si="324"/>
        <v>0.65</v>
      </c>
      <c r="AD295" s="35">
        <f t="shared" si="325"/>
        <v>-0.65</v>
      </c>
      <c r="AE295" s="118">
        <v>0</v>
      </c>
      <c r="AF295" s="118">
        <f t="shared" si="326"/>
        <v>0</v>
      </c>
      <c r="AG295" s="118">
        <v>0</v>
      </c>
      <c r="AH295" s="118">
        <f t="shared" si="327"/>
        <v>-0.65</v>
      </c>
      <c r="AI295" s="36"/>
    </row>
    <row r="296" spans="1:35" s="14" customFormat="1" ht="18" customHeight="1">
      <c r="A296" s="14" t="str">
        <f t="shared" si="320"/>
        <v>b</v>
      </c>
      <c r="B296" s="28" t="s">
        <v>27</v>
      </c>
      <c r="C296" s="29" t="s">
        <v>31</v>
      </c>
      <c r="D296" s="35">
        <v>0</v>
      </c>
      <c r="E296" s="36">
        <v>0</v>
      </c>
      <c r="F296" s="36">
        <v>0</v>
      </c>
      <c r="G296" s="36">
        <v>0</v>
      </c>
      <c r="H296" s="36">
        <v>0</v>
      </c>
      <c r="I296" s="37">
        <v>0</v>
      </c>
      <c r="J296" s="38">
        <v>0</v>
      </c>
      <c r="K296" s="38">
        <v>0</v>
      </c>
      <c r="L296" s="39" t="str">
        <f t="shared" si="321"/>
        <v/>
      </c>
      <c r="M296" s="35">
        <v>0</v>
      </c>
      <c r="N296" s="35">
        <v>0</v>
      </c>
      <c r="O296" s="35">
        <v>0</v>
      </c>
      <c r="P296" s="35">
        <v>0</v>
      </c>
      <c r="Q296" s="35">
        <v>0</v>
      </c>
      <c r="R296" s="35">
        <v>0</v>
      </c>
      <c r="S296" s="35">
        <f t="shared" si="328"/>
        <v>0</v>
      </c>
      <c r="T296" s="37">
        <f t="shared" si="322"/>
        <v>0</v>
      </c>
      <c r="U296" s="39" t="str">
        <f t="shared" si="323"/>
        <v/>
      </c>
      <c r="V296" s="132">
        <f t="shared" si="339"/>
        <v>0</v>
      </c>
      <c r="W296" s="35">
        <v>0</v>
      </c>
      <c r="X296" s="118">
        <v>0</v>
      </c>
      <c r="Y296" s="118">
        <v>0</v>
      </c>
      <c r="Z296" s="35">
        <v>0</v>
      </c>
      <c r="AA296" s="35"/>
      <c r="AB296" s="94"/>
      <c r="AC296" s="35">
        <f t="shared" si="324"/>
        <v>0</v>
      </c>
      <c r="AD296" s="35">
        <f t="shared" si="325"/>
        <v>0</v>
      </c>
      <c r="AE296" s="118">
        <v>0</v>
      </c>
      <c r="AF296" s="118">
        <f t="shared" si="326"/>
        <v>0</v>
      </c>
      <c r="AG296" s="118">
        <v>0</v>
      </c>
      <c r="AH296" s="118">
        <f t="shared" si="327"/>
        <v>0</v>
      </c>
      <c r="AI296" s="36"/>
    </row>
    <row r="297" spans="1:35" s="14" customFormat="1" ht="18" customHeight="1">
      <c r="A297" s="14" t="str">
        <f t="shared" si="320"/>
        <v>b</v>
      </c>
      <c r="B297" s="28" t="s">
        <v>27</v>
      </c>
      <c r="C297" s="29" t="s">
        <v>32</v>
      </c>
      <c r="D297" s="35">
        <v>0</v>
      </c>
      <c r="E297" s="36">
        <v>0</v>
      </c>
      <c r="F297" s="36">
        <v>0</v>
      </c>
      <c r="G297" s="36">
        <v>0</v>
      </c>
      <c r="H297" s="36">
        <v>0</v>
      </c>
      <c r="I297" s="37">
        <v>0</v>
      </c>
      <c r="J297" s="38">
        <v>0</v>
      </c>
      <c r="K297" s="38">
        <v>0</v>
      </c>
      <c r="L297" s="39" t="str">
        <f t="shared" si="321"/>
        <v/>
      </c>
      <c r="M297" s="35">
        <v>0</v>
      </c>
      <c r="N297" s="35">
        <v>0</v>
      </c>
      <c r="O297" s="35">
        <v>0</v>
      </c>
      <c r="P297" s="35">
        <v>0</v>
      </c>
      <c r="Q297" s="35">
        <v>0</v>
      </c>
      <c r="R297" s="35">
        <v>0</v>
      </c>
      <c r="S297" s="35">
        <f t="shared" si="328"/>
        <v>0</v>
      </c>
      <c r="T297" s="37">
        <f t="shared" si="322"/>
        <v>0</v>
      </c>
      <c r="U297" s="39" t="str">
        <f t="shared" si="323"/>
        <v/>
      </c>
      <c r="V297" s="132">
        <f t="shared" si="339"/>
        <v>0</v>
      </c>
      <c r="W297" s="35">
        <v>0</v>
      </c>
      <c r="X297" s="118">
        <v>0</v>
      </c>
      <c r="Y297" s="118">
        <v>0</v>
      </c>
      <c r="Z297" s="35">
        <v>0</v>
      </c>
      <c r="AA297" s="35"/>
      <c r="AB297" s="94"/>
      <c r="AC297" s="35">
        <f t="shared" si="324"/>
        <v>0</v>
      </c>
      <c r="AD297" s="35">
        <f t="shared" si="325"/>
        <v>0</v>
      </c>
      <c r="AE297" s="118">
        <v>0</v>
      </c>
      <c r="AF297" s="118">
        <f t="shared" si="326"/>
        <v>0</v>
      </c>
      <c r="AG297" s="118">
        <v>0</v>
      </c>
      <c r="AH297" s="118">
        <f t="shared" si="327"/>
        <v>0</v>
      </c>
      <c r="AI297" s="36"/>
    </row>
    <row r="298" spans="1:35" s="14" customFormat="1" ht="18" customHeight="1">
      <c r="A298" s="14" t="str">
        <f t="shared" si="320"/>
        <v>b</v>
      </c>
      <c r="B298" s="28" t="s">
        <v>27</v>
      </c>
      <c r="C298" s="29" t="s">
        <v>33</v>
      </c>
      <c r="D298" s="35">
        <v>0</v>
      </c>
      <c r="E298" s="36">
        <v>0</v>
      </c>
      <c r="F298" s="36">
        <v>0</v>
      </c>
      <c r="G298" s="36">
        <v>0</v>
      </c>
      <c r="H298" s="36">
        <v>0</v>
      </c>
      <c r="I298" s="37">
        <v>0</v>
      </c>
      <c r="J298" s="38">
        <v>0</v>
      </c>
      <c r="K298" s="38">
        <v>0</v>
      </c>
      <c r="L298" s="39" t="str">
        <f t="shared" si="321"/>
        <v/>
      </c>
      <c r="M298" s="35">
        <v>0</v>
      </c>
      <c r="N298" s="35">
        <v>0</v>
      </c>
      <c r="O298" s="35">
        <v>0</v>
      </c>
      <c r="P298" s="35">
        <v>0</v>
      </c>
      <c r="Q298" s="35">
        <v>0</v>
      </c>
      <c r="R298" s="35">
        <v>0</v>
      </c>
      <c r="S298" s="35">
        <f t="shared" si="328"/>
        <v>0</v>
      </c>
      <c r="T298" s="37">
        <f t="shared" si="322"/>
        <v>0</v>
      </c>
      <c r="U298" s="39" t="str">
        <f t="shared" si="323"/>
        <v/>
      </c>
      <c r="V298" s="132">
        <f t="shared" si="339"/>
        <v>0</v>
      </c>
      <c r="W298" s="35">
        <v>0</v>
      </c>
      <c r="X298" s="118">
        <v>0</v>
      </c>
      <c r="Y298" s="118">
        <v>0</v>
      </c>
      <c r="Z298" s="35">
        <v>0</v>
      </c>
      <c r="AA298" s="35"/>
      <c r="AB298" s="94"/>
      <c r="AC298" s="35">
        <f t="shared" si="324"/>
        <v>0</v>
      </c>
      <c r="AD298" s="35">
        <f t="shared" si="325"/>
        <v>0</v>
      </c>
      <c r="AE298" s="118">
        <v>0</v>
      </c>
      <c r="AF298" s="118">
        <f t="shared" si="326"/>
        <v>0</v>
      </c>
      <c r="AG298" s="118">
        <v>0</v>
      </c>
      <c r="AH298" s="118">
        <f t="shared" si="327"/>
        <v>0</v>
      </c>
      <c r="AI298" s="36"/>
    </row>
    <row r="299" spans="1:35" s="14" customFormat="1" ht="18" customHeight="1">
      <c r="A299" s="14" t="str">
        <f t="shared" si="320"/>
        <v>a</v>
      </c>
      <c r="B299" s="28" t="s">
        <v>27</v>
      </c>
      <c r="C299" s="29" t="s">
        <v>34</v>
      </c>
      <c r="D299" s="35">
        <v>3</v>
      </c>
      <c r="E299" s="36">
        <v>5.5</v>
      </c>
      <c r="F299" s="36">
        <v>5.25</v>
      </c>
      <c r="G299" s="36">
        <v>4.3</v>
      </c>
      <c r="H299" s="36">
        <v>4.2620100000000001</v>
      </c>
      <c r="I299" s="37">
        <v>2.5587499999999999</v>
      </c>
      <c r="J299" s="38">
        <v>2.2065999999999999</v>
      </c>
      <c r="K299" s="38">
        <v>0.47</v>
      </c>
      <c r="L299" s="39">
        <f t="shared" si="321"/>
        <v>0.81904761904761902</v>
      </c>
      <c r="M299" s="35">
        <v>0</v>
      </c>
      <c r="N299" s="35">
        <v>0</v>
      </c>
      <c r="O299" s="35">
        <v>0</v>
      </c>
      <c r="P299" s="35">
        <v>1.7365999999999999</v>
      </c>
      <c r="Q299" s="35">
        <v>0</v>
      </c>
      <c r="R299" s="35">
        <v>0.35214999999999996</v>
      </c>
      <c r="S299" s="35">
        <f t="shared" si="328"/>
        <v>3.7989999999999746E-2</v>
      </c>
      <c r="T299" s="37">
        <f t="shared" si="322"/>
        <v>0.95000000000000018</v>
      </c>
      <c r="U299" s="39">
        <f t="shared" si="323"/>
        <v>0.78181818181818175</v>
      </c>
      <c r="V299" s="132">
        <f t="shared" si="339"/>
        <v>1.2000000000000002</v>
      </c>
      <c r="W299" s="35">
        <v>4.2620100000000001</v>
      </c>
      <c r="X299" s="118">
        <v>4.2620100000000001</v>
      </c>
      <c r="Y299" s="118">
        <v>0</v>
      </c>
      <c r="Z299" s="35">
        <v>0.25</v>
      </c>
      <c r="AA299" s="35"/>
      <c r="AB299" s="94"/>
      <c r="AC299" s="35">
        <f t="shared" si="324"/>
        <v>4.3</v>
      </c>
      <c r="AD299" s="35">
        <f t="shared" si="325"/>
        <v>1.2000000000000002</v>
      </c>
      <c r="AE299" s="118">
        <v>0</v>
      </c>
      <c r="AF299" s="118">
        <f t="shared" si="326"/>
        <v>5.5</v>
      </c>
      <c r="AG299" s="118">
        <v>5.5</v>
      </c>
      <c r="AH299" s="118">
        <f t="shared" si="327"/>
        <v>1.2000000000000002</v>
      </c>
      <c r="AI299" s="36"/>
    </row>
    <row r="300" spans="1:35" s="14" customFormat="1" ht="18" customHeight="1">
      <c r="A300" s="14" t="str">
        <f t="shared" si="320"/>
        <v>a</v>
      </c>
      <c r="B300" s="28" t="s">
        <v>27</v>
      </c>
      <c r="C300" s="29" t="s">
        <v>35</v>
      </c>
      <c r="D300" s="35">
        <v>0</v>
      </c>
      <c r="E300" s="36">
        <v>0.5</v>
      </c>
      <c r="F300" s="36">
        <v>0.375</v>
      </c>
      <c r="G300" s="36">
        <v>0.33462000000000003</v>
      </c>
      <c r="H300" s="36">
        <v>0.22308</v>
      </c>
      <c r="I300" s="37">
        <v>0.22308</v>
      </c>
      <c r="J300" s="38">
        <v>0.22308</v>
      </c>
      <c r="K300" s="38">
        <v>0.11154</v>
      </c>
      <c r="L300" s="39">
        <f t="shared" si="321"/>
        <v>0.89232000000000011</v>
      </c>
      <c r="M300" s="35">
        <v>0</v>
      </c>
      <c r="N300" s="35">
        <v>0</v>
      </c>
      <c r="O300" s="35">
        <v>0</v>
      </c>
      <c r="P300" s="35">
        <v>0.11154</v>
      </c>
      <c r="Q300" s="35">
        <v>0</v>
      </c>
      <c r="R300" s="35">
        <v>0</v>
      </c>
      <c r="S300" s="35">
        <f t="shared" si="328"/>
        <v>0.11154000000000003</v>
      </c>
      <c r="T300" s="37">
        <f t="shared" si="322"/>
        <v>4.0379999999999971E-2</v>
      </c>
      <c r="U300" s="39">
        <f t="shared" si="323"/>
        <v>0.66924000000000006</v>
      </c>
      <c r="V300" s="132">
        <f t="shared" si="339"/>
        <v>0.16537999999999997</v>
      </c>
      <c r="W300" s="35">
        <v>0.33462000000000003</v>
      </c>
      <c r="X300" s="118">
        <v>0.33462000000000003</v>
      </c>
      <c r="Y300" s="118">
        <v>0</v>
      </c>
      <c r="Z300" s="35">
        <v>0.125</v>
      </c>
      <c r="AA300" s="35"/>
      <c r="AB300" s="94"/>
      <c r="AC300" s="35">
        <f t="shared" si="324"/>
        <v>0.33462000000000003</v>
      </c>
      <c r="AD300" s="35">
        <f t="shared" si="325"/>
        <v>0.16537999999999997</v>
      </c>
      <c r="AE300" s="118">
        <v>0</v>
      </c>
      <c r="AF300" s="118">
        <f t="shared" si="326"/>
        <v>0.5</v>
      </c>
      <c r="AG300" s="118">
        <v>0.5</v>
      </c>
      <c r="AH300" s="118">
        <f t="shared" si="327"/>
        <v>0.16537999999999997</v>
      </c>
      <c r="AI300" s="36"/>
    </row>
    <row r="301" spans="1:35" s="14" customFormat="1" ht="30" customHeight="1">
      <c r="A301" s="14" t="str">
        <f t="shared" si="320"/>
        <v>b</v>
      </c>
      <c r="B301" s="21" t="s">
        <v>27</v>
      </c>
      <c r="C301" s="40" t="s">
        <v>36</v>
      </c>
      <c r="D301" s="41">
        <v>0</v>
      </c>
      <c r="E301" s="42">
        <v>0</v>
      </c>
      <c r="F301" s="42">
        <v>0</v>
      </c>
      <c r="G301" s="42">
        <v>0</v>
      </c>
      <c r="H301" s="42">
        <v>0</v>
      </c>
      <c r="I301" s="43">
        <v>0</v>
      </c>
      <c r="J301" s="44">
        <v>0</v>
      </c>
      <c r="K301" s="44">
        <v>0</v>
      </c>
      <c r="L301" s="45" t="str">
        <f t="shared" si="321"/>
        <v/>
      </c>
      <c r="M301" s="41">
        <v>0</v>
      </c>
      <c r="N301" s="41">
        <v>0</v>
      </c>
      <c r="O301" s="41">
        <v>0</v>
      </c>
      <c r="P301" s="41">
        <v>0</v>
      </c>
      <c r="Q301" s="41">
        <v>0</v>
      </c>
      <c r="R301" s="41">
        <v>0</v>
      </c>
      <c r="S301" s="41">
        <f t="shared" si="328"/>
        <v>0</v>
      </c>
      <c r="T301" s="43">
        <f t="shared" si="322"/>
        <v>0</v>
      </c>
      <c r="U301" s="45" t="str">
        <f t="shared" si="323"/>
        <v/>
      </c>
      <c r="V301" s="133">
        <f t="shared" si="339"/>
        <v>0</v>
      </c>
      <c r="W301" s="41">
        <v>0</v>
      </c>
      <c r="X301" s="119">
        <v>0</v>
      </c>
      <c r="Y301" s="119">
        <v>0</v>
      </c>
      <c r="Z301" s="41">
        <v>0</v>
      </c>
      <c r="AA301" s="41"/>
      <c r="AB301" s="96"/>
      <c r="AC301" s="41">
        <f t="shared" si="324"/>
        <v>0</v>
      </c>
      <c r="AD301" s="41">
        <f t="shared" si="325"/>
        <v>0</v>
      </c>
      <c r="AE301" s="119">
        <v>0</v>
      </c>
      <c r="AF301" s="119">
        <f t="shared" si="326"/>
        <v>0</v>
      </c>
      <c r="AG301" s="119">
        <v>0</v>
      </c>
      <c r="AH301" s="119">
        <f t="shared" si="327"/>
        <v>0</v>
      </c>
      <c r="AI301" s="42"/>
    </row>
    <row r="302" spans="1:35" s="14" customFormat="1" ht="15" customHeight="1">
      <c r="A302" s="14" t="str">
        <f t="shared" si="320"/>
        <v>b</v>
      </c>
      <c r="B302" s="21" t="s">
        <v>27</v>
      </c>
      <c r="C302" s="40" t="s">
        <v>37</v>
      </c>
      <c r="D302" s="41">
        <v>0</v>
      </c>
      <c r="E302" s="42">
        <v>0</v>
      </c>
      <c r="F302" s="42">
        <v>0</v>
      </c>
      <c r="G302" s="42">
        <v>0</v>
      </c>
      <c r="H302" s="42">
        <v>0</v>
      </c>
      <c r="I302" s="43">
        <v>0</v>
      </c>
      <c r="J302" s="44">
        <v>0</v>
      </c>
      <c r="K302" s="44">
        <v>0</v>
      </c>
      <c r="L302" s="45" t="str">
        <f t="shared" si="321"/>
        <v/>
      </c>
      <c r="M302" s="41">
        <v>0</v>
      </c>
      <c r="N302" s="41">
        <v>0</v>
      </c>
      <c r="O302" s="41">
        <v>0</v>
      </c>
      <c r="P302" s="41">
        <v>0</v>
      </c>
      <c r="Q302" s="41">
        <v>0</v>
      </c>
      <c r="R302" s="41">
        <v>0</v>
      </c>
      <c r="S302" s="41">
        <f t="shared" si="328"/>
        <v>0</v>
      </c>
      <c r="T302" s="43">
        <f t="shared" si="322"/>
        <v>0</v>
      </c>
      <c r="U302" s="45" t="str">
        <f t="shared" si="323"/>
        <v/>
      </c>
      <c r="V302" s="133">
        <f t="shared" si="339"/>
        <v>0</v>
      </c>
      <c r="W302" s="41">
        <v>0</v>
      </c>
      <c r="X302" s="119">
        <v>0</v>
      </c>
      <c r="Y302" s="119">
        <v>0</v>
      </c>
      <c r="Z302" s="41">
        <v>0</v>
      </c>
      <c r="AA302" s="41"/>
      <c r="AB302" s="96"/>
      <c r="AC302" s="41">
        <f t="shared" si="324"/>
        <v>0</v>
      </c>
      <c r="AD302" s="41">
        <f t="shared" si="325"/>
        <v>0</v>
      </c>
      <c r="AE302" s="119">
        <v>0</v>
      </c>
      <c r="AF302" s="119">
        <f t="shared" si="326"/>
        <v>0</v>
      </c>
      <c r="AG302" s="119">
        <v>0</v>
      </c>
      <c r="AH302" s="119">
        <f t="shared" si="327"/>
        <v>0</v>
      </c>
      <c r="AI302" s="42"/>
    </row>
    <row r="303" spans="1:35" s="14" customFormat="1" ht="15.75" customHeight="1" thickBot="1">
      <c r="A303" s="14" t="str">
        <f t="shared" si="320"/>
        <v>b</v>
      </c>
      <c r="B303" s="46" t="s">
        <v>27</v>
      </c>
      <c r="C303" s="58" t="s">
        <v>38</v>
      </c>
      <c r="D303" s="59">
        <v>0</v>
      </c>
      <c r="E303" s="60">
        <v>0</v>
      </c>
      <c r="F303" s="60">
        <v>0</v>
      </c>
      <c r="G303" s="60">
        <v>0</v>
      </c>
      <c r="H303" s="60">
        <v>0</v>
      </c>
      <c r="I303" s="61">
        <v>0</v>
      </c>
      <c r="J303" s="62">
        <v>0</v>
      </c>
      <c r="K303" s="62">
        <v>0</v>
      </c>
      <c r="L303" s="63" t="str">
        <f t="shared" si="321"/>
        <v/>
      </c>
      <c r="M303" s="59">
        <v>0</v>
      </c>
      <c r="N303" s="59">
        <v>0</v>
      </c>
      <c r="O303" s="59">
        <v>0</v>
      </c>
      <c r="P303" s="59">
        <v>0</v>
      </c>
      <c r="Q303" s="59">
        <v>0</v>
      </c>
      <c r="R303" s="59">
        <v>0</v>
      </c>
      <c r="S303" s="59">
        <f t="shared" si="328"/>
        <v>0</v>
      </c>
      <c r="T303" s="61">
        <f t="shared" si="322"/>
        <v>0</v>
      </c>
      <c r="U303" s="63" t="str">
        <f t="shared" si="323"/>
        <v/>
      </c>
      <c r="V303" s="136">
        <f t="shared" si="339"/>
        <v>0</v>
      </c>
      <c r="W303" s="59">
        <v>0</v>
      </c>
      <c r="X303" s="119">
        <v>0</v>
      </c>
      <c r="Y303" s="119">
        <v>0</v>
      </c>
      <c r="Z303" s="59">
        <v>0</v>
      </c>
      <c r="AA303" s="59"/>
      <c r="AB303" s="106"/>
      <c r="AC303" s="59">
        <f t="shared" si="324"/>
        <v>0</v>
      </c>
      <c r="AD303" s="59">
        <f t="shared" si="325"/>
        <v>0</v>
      </c>
      <c r="AE303" s="119">
        <v>0</v>
      </c>
      <c r="AF303" s="119">
        <f t="shared" si="326"/>
        <v>0</v>
      </c>
      <c r="AG303" s="119">
        <v>0</v>
      </c>
      <c r="AH303" s="119">
        <f t="shared" si="327"/>
        <v>0</v>
      </c>
      <c r="AI303" s="60"/>
    </row>
    <row r="304" spans="1:35" s="14" customFormat="1" ht="80.25" thickTop="1" thickBot="1">
      <c r="A304" s="14" t="str">
        <f t="shared" si="320"/>
        <v>a</v>
      </c>
      <c r="B304" s="139" t="s">
        <v>95</v>
      </c>
      <c r="C304" s="140" t="s">
        <v>96</v>
      </c>
      <c r="D304" s="140">
        <f t="shared" ref="D304:K304" si="351">D305+D317+D318+D319</f>
        <v>6600</v>
      </c>
      <c r="E304" s="141">
        <f t="shared" si="351"/>
        <v>6261.7000000000007</v>
      </c>
      <c r="F304" s="141">
        <f t="shared" si="351"/>
        <v>4755.9120000000003</v>
      </c>
      <c r="G304" s="141">
        <f t="shared" si="351"/>
        <v>4879.9999999999991</v>
      </c>
      <c r="H304" s="141">
        <f t="shared" si="351"/>
        <v>3850.9525800000001</v>
      </c>
      <c r="I304" s="142">
        <f t="shared" si="351"/>
        <v>3404.0317599999998</v>
      </c>
      <c r="J304" s="143">
        <f t="shared" si="351"/>
        <v>2990.5568900000003</v>
      </c>
      <c r="K304" s="143">
        <f t="shared" si="351"/>
        <v>2507.0352599999997</v>
      </c>
      <c r="L304" s="144">
        <f t="shared" si="321"/>
        <v>1.0260913153986027</v>
      </c>
      <c r="M304" s="140">
        <f>M305+M317+M318+M319</f>
        <v>0</v>
      </c>
      <c r="N304" s="140">
        <f>N305+N317+N318+N319</f>
        <v>700.29772999999977</v>
      </c>
      <c r="O304" s="140">
        <f>O305+O317+O318+O319</f>
        <v>465.90888999999987</v>
      </c>
      <c r="P304" s="140">
        <f>P305+P317+P318+P319</f>
        <v>483.52163000000019</v>
      </c>
      <c r="Q304" s="140">
        <f>Q305+Q317+Q318+Q319</f>
        <v>457.06551999999999</v>
      </c>
      <c r="R304" s="140">
        <v>413.47486999999956</v>
      </c>
      <c r="S304" s="140">
        <f t="shared" si="328"/>
        <v>1029.047419999999</v>
      </c>
      <c r="T304" s="142">
        <f t="shared" si="322"/>
        <v>-124.08799999999883</v>
      </c>
      <c r="U304" s="144">
        <f t="shared" si="323"/>
        <v>0.77934107351038828</v>
      </c>
      <c r="V304" s="145">
        <f t="shared" si="339"/>
        <v>1381.7000000000016</v>
      </c>
      <c r="W304" s="140">
        <f t="shared" ref="W304:Y304" si="352">W305+W317+W318+W319</f>
        <v>4431.1418999999996</v>
      </c>
      <c r="X304" s="149">
        <f t="shared" si="352"/>
        <v>4431.1418999999996</v>
      </c>
      <c r="Y304" s="149">
        <f t="shared" si="352"/>
        <v>1306.4000000000001</v>
      </c>
      <c r="Z304" s="140">
        <f>Z305+Z317+Z318+Z319</f>
        <v>1505.8</v>
      </c>
      <c r="AA304" s="140" t="e">
        <f>G304+#REF!</f>
        <v>#REF!</v>
      </c>
      <c r="AB304" s="147" t="e">
        <f>IF(OR(E304="",E304=0),"",(G304+#REF!)/E304)</f>
        <v>#REF!</v>
      </c>
      <c r="AC304" s="140">
        <f t="shared" si="324"/>
        <v>6186.4</v>
      </c>
      <c r="AD304" s="140">
        <f t="shared" si="325"/>
        <v>75.300000000001091</v>
      </c>
      <c r="AE304" s="149">
        <f t="shared" ref="AE304" si="353">AE305+AE317+AE318+AE319</f>
        <v>21</v>
      </c>
      <c r="AF304" s="149">
        <f t="shared" si="326"/>
        <v>6240.7000000000007</v>
      </c>
      <c r="AG304" s="149">
        <f t="shared" ref="AG304" si="354">AG305+AG317+AG318+AG319</f>
        <v>6240.7</v>
      </c>
      <c r="AH304" s="149">
        <f t="shared" si="327"/>
        <v>54.300000000000182</v>
      </c>
      <c r="AI304" s="141"/>
    </row>
    <row r="305" spans="1:35" s="14" customFormat="1" ht="18.75" thickTop="1">
      <c r="A305" s="14" t="str">
        <f t="shared" si="320"/>
        <v>a</v>
      </c>
      <c r="B305" s="21" t="s">
        <v>27</v>
      </c>
      <c r="C305" s="22" t="s">
        <v>28</v>
      </c>
      <c r="D305" s="23">
        <f t="shared" ref="D305:K305" si="355">D306+D310+D312+D313+D314+D315+D316</f>
        <v>6250</v>
      </c>
      <c r="E305" s="24">
        <f t="shared" si="355"/>
        <v>6001.0000000000009</v>
      </c>
      <c r="F305" s="24">
        <f t="shared" si="355"/>
        <v>4505.1890000000003</v>
      </c>
      <c r="G305" s="24">
        <f t="shared" si="355"/>
        <v>4663.0999999999995</v>
      </c>
      <c r="H305" s="24">
        <f t="shared" si="355"/>
        <v>3707.22993</v>
      </c>
      <c r="I305" s="25">
        <f t="shared" si="355"/>
        <v>3274.8880999999997</v>
      </c>
      <c r="J305" s="26">
        <f t="shared" si="355"/>
        <v>2873.42029</v>
      </c>
      <c r="K305" s="26">
        <f t="shared" si="355"/>
        <v>2423.0123099999996</v>
      </c>
      <c r="L305" s="27">
        <f t="shared" si="321"/>
        <v>1.0350509157329468</v>
      </c>
      <c r="M305" s="23">
        <f>M306+M310+M312+M313+M314+M315+M316</f>
        <v>0</v>
      </c>
      <c r="N305" s="23">
        <f>N306+N310+N312+N313+N314+N315+N316</f>
        <v>682.55972999999983</v>
      </c>
      <c r="O305" s="23">
        <f>O306+O310+O312+O313+O314+O315+O316</f>
        <v>448.50143999999989</v>
      </c>
      <c r="P305" s="23">
        <f>P306+P310+P312+P313+P314+P315+P316</f>
        <v>450.40798000000018</v>
      </c>
      <c r="Q305" s="23">
        <f>Q306+Q310+Q312+Q313+Q314+Q315+Q316</f>
        <v>400.69871999999998</v>
      </c>
      <c r="R305" s="23">
        <v>401.46780999999964</v>
      </c>
      <c r="S305" s="23">
        <f t="shared" si="328"/>
        <v>955.87006999999949</v>
      </c>
      <c r="T305" s="25">
        <f t="shared" si="322"/>
        <v>-157.91099999999915</v>
      </c>
      <c r="U305" s="27">
        <f t="shared" si="323"/>
        <v>0.77705382436260606</v>
      </c>
      <c r="V305" s="130">
        <f t="shared" si="339"/>
        <v>1337.9000000000015</v>
      </c>
      <c r="W305" s="23">
        <f t="shared" ref="W305:Y305" si="356">W306+W310+W312+W313+W314+W315+W316</f>
        <v>4234.7906300000004</v>
      </c>
      <c r="X305" s="107">
        <f t="shared" si="356"/>
        <v>4234.7906300000004</v>
      </c>
      <c r="Y305" s="107">
        <f t="shared" si="356"/>
        <v>1276.2</v>
      </c>
      <c r="Z305" s="23">
        <f>Z306+Z310+Z312+Z313+Z314+Z315+Z316</f>
        <v>1505.8</v>
      </c>
      <c r="AA305" s="23" t="e">
        <f>G305+#REF!</f>
        <v>#REF!</v>
      </c>
      <c r="AB305" s="90" t="e">
        <f>IF(OR(E305="",E305=0),"",(G305+#REF!)/E305)</f>
        <v>#REF!</v>
      </c>
      <c r="AC305" s="23">
        <f t="shared" si="324"/>
        <v>5939.2999999999993</v>
      </c>
      <c r="AD305" s="23">
        <f t="shared" si="325"/>
        <v>61.700000000001637</v>
      </c>
      <c r="AE305" s="107">
        <f t="shared" ref="AE305" si="357">AE306+AE310+AE312+AE313+AE314+AE315+AE316</f>
        <v>7.3</v>
      </c>
      <c r="AF305" s="107">
        <f t="shared" si="326"/>
        <v>5993.7000000000007</v>
      </c>
      <c r="AG305" s="107">
        <f t="shared" ref="AG305" si="358">AG306+AG310+AG312+AG313+AG314+AG315+AG316</f>
        <v>5993.7</v>
      </c>
      <c r="AH305" s="107">
        <f t="shared" si="327"/>
        <v>54.400000000000546</v>
      </c>
      <c r="AI305" s="24"/>
    </row>
    <row r="306" spans="1:35" s="14" customFormat="1" ht="18">
      <c r="A306" s="14" t="str">
        <f t="shared" si="320"/>
        <v>a</v>
      </c>
      <c r="B306" s="28" t="s">
        <v>27</v>
      </c>
      <c r="C306" s="29" t="s">
        <v>29</v>
      </c>
      <c r="D306" s="30">
        <v>3580</v>
      </c>
      <c r="E306" s="31">
        <v>3514.4</v>
      </c>
      <c r="F306" s="31">
        <v>2686.6</v>
      </c>
      <c r="G306" s="31">
        <f>SUM(G307:G309)</f>
        <v>2695</v>
      </c>
      <c r="H306" s="31">
        <v>2151.2782699999998</v>
      </c>
      <c r="I306" s="32">
        <f>SUM(I307:I309)</f>
        <v>1893.1850999999999</v>
      </c>
      <c r="J306" s="33">
        <f>SUM(J307:J309)</f>
        <v>1643.8678399999999</v>
      </c>
      <c r="K306" s="33">
        <f>SUM(K307:K309)</f>
        <v>1391.5563899999997</v>
      </c>
      <c r="L306" s="34">
        <f t="shared" si="321"/>
        <v>1.003126628452319</v>
      </c>
      <c r="M306" s="30">
        <v>0</v>
      </c>
      <c r="N306" s="30">
        <v>360.22985</v>
      </c>
      <c r="O306" s="30">
        <f>SUM(O307:O309)</f>
        <v>258.06919999999991</v>
      </c>
      <c r="P306" s="30">
        <f>SUM(P307:P309)</f>
        <v>252.31145000000015</v>
      </c>
      <c r="Q306" s="30">
        <f>SUM(Q307:Q309)</f>
        <v>284.61</v>
      </c>
      <c r="R306" s="30">
        <v>249.31726000000003</v>
      </c>
      <c r="S306" s="30">
        <f t="shared" si="328"/>
        <v>543.72173000000021</v>
      </c>
      <c r="T306" s="32">
        <f t="shared" si="322"/>
        <v>-8.4000000000000909</v>
      </c>
      <c r="U306" s="34">
        <f t="shared" si="323"/>
        <v>0.76684498065103568</v>
      </c>
      <c r="V306" s="131">
        <f t="shared" si="339"/>
        <v>819.40000000000009</v>
      </c>
      <c r="W306" s="30">
        <f t="shared" ref="W306:Y306" si="359">SUM(W307:W309)</f>
        <v>2420.9776400000001</v>
      </c>
      <c r="X306" s="121">
        <f t="shared" si="359"/>
        <v>2420.9776400000001</v>
      </c>
      <c r="Y306" s="121">
        <f t="shared" si="359"/>
        <v>819.3</v>
      </c>
      <c r="Z306" s="30">
        <v>827.8</v>
      </c>
      <c r="AA306" s="30" t="e">
        <f>G306+#REF!</f>
        <v>#REF!</v>
      </c>
      <c r="AB306" s="92" t="e">
        <f>IF(OR(E306="",E306=0),"",(G306+#REF!)/E306)</f>
        <v>#REF!</v>
      </c>
      <c r="AC306" s="30">
        <f t="shared" si="324"/>
        <v>3514.3</v>
      </c>
      <c r="AD306" s="30">
        <f t="shared" si="325"/>
        <v>9.9999999999909051E-2</v>
      </c>
      <c r="AE306" s="121">
        <v>0</v>
      </c>
      <c r="AF306" s="121">
        <f t="shared" si="326"/>
        <v>3514.4</v>
      </c>
      <c r="AG306" s="121">
        <v>3514.4</v>
      </c>
      <c r="AH306" s="121">
        <f t="shared" si="327"/>
        <v>9.9999999999909051E-2</v>
      </c>
      <c r="AI306" s="31"/>
    </row>
    <row r="307" spans="1:35" s="14" customFormat="1" ht="18">
      <c r="A307" s="14" t="str">
        <f t="shared" si="320"/>
        <v>a</v>
      </c>
      <c r="B307" s="28"/>
      <c r="C307" s="55" t="s">
        <v>51</v>
      </c>
      <c r="D307" s="30"/>
      <c r="E307" s="31"/>
      <c r="F307" s="31"/>
      <c r="G307" s="31">
        <v>2432.8000000000002</v>
      </c>
      <c r="H307" s="31"/>
      <c r="I307" s="32">
        <v>1690.2651000000001</v>
      </c>
      <c r="J307" s="33">
        <v>1460.94784</v>
      </c>
      <c r="K307" s="33">
        <v>1228.6363899999999</v>
      </c>
      <c r="L307" s="34" t="str">
        <f t="shared" si="321"/>
        <v/>
      </c>
      <c r="M307" s="30"/>
      <c r="N307" s="30"/>
      <c r="O307" s="30">
        <v>238.06919999999991</v>
      </c>
      <c r="P307" s="30">
        <v>232.31145000000015</v>
      </c>
      <c r="Q307" s="30">
        <v>264.61</v>
      </c>
      <c r="R307" s="30">
        <v>229.31726000000003</v>
      </c>
      <c r="S307" s="30">
        <f t="shared" si="328"/>
        <v>2432.8000000000002</v>
      </c>
      <c r="T307" s="32" t="str">
        <f t="shared" si="322"/>
        <v/>
      </c>
      <c r="U307" s="34" t="str">
        <f t="shared" si="323"/>
        <v/>
      </c>
      <c r="V307" s="131">
        <f t="shared" si="339"/>
        <v>-2432.8000000000002</v>
      </c>
      <c r="W307" s="30">
        <v>2178.7326400000002</v>
      </c>
      <c r="X307" s="121">
        <v>2178.7326400000002</v>
      </c>
      <c r="Y307" s="121">
        <v>518.6</v>
      </c>
      <c r="Z307" s="30"/>
      <c r="AA307" s="30" t="e">
        <f>G307+#REF!</f>
        <v>#REF!</v>
      </c>
      <c r="AB307" s="92" t="str">
        <f>IF(OR(E307="",E307=0),"",(G307+#REF!)/E307)</f>
        <v/>
      </c>
      <c r="AC307" s="30">
        <f t="shared" si="324"/>
        <v>2951.4</v>
      </c>
      <c r="AD307" s="30"/>
      <c r="AE307" s="121">
        <v>0</v>
      </c>
      <c r="AF307" s="121">
        <f t="shared" si="326"/>
        <v>0</v>
      </c>
      <c r="AG307" s="121">
        <v>0</v>
      </c>
      <c r="AH307" s="121">
        <f t="shared" si="327"/>
        <v>-2951.4</v>
      </c>
      <c r="AI307" s="31"/>
    </row>
    <row r="308" spans="1:35" s="14" customFormat="1" ht="18">
      <c r="A308" s="14" t="str">
        <f t="shared" si="320"/>
        <v>a</v>
      </c>
      <c r="B308" s="28"/>
      <c r="C308" s="55" t="s">
        <v>52</v>
      </c>
      <c r="D308" s="30"/>
      <c r="E308" s="31"/>
      <c r="F308" s="31"/>
      <c r="G308" s="31">
        <v>113.5</v>
      </c>
      <c r="H308" s="31"/>
      <c r="I308" s="32">
        <v>113.485</v>
      </c>
      <c r="J308" s="33">
        <v>113.485</v>
      </c>
      <c r="K308" s="33">
        <v>113.485</v>
      </c>
      <c r="L308" s="34" t="str">
        <f t="shared" si="321"/>
        <v/>
      </c>
      <c r="M308" s="30"/>
      <c r="N308" s="30"/>
      <c r="O308" s="30">
        <v>0</v>
      </c>
      <c r="P308" s="30">
        <v>0</v>
      </c>
      <c r="Q308" s="30">
        <v>0</v>
      </c>
      <c r="R308" s="30">
        <v>0</v>
      </c>
      <c r="S308" s="30">
        <f t="shared" si="328"/>
        <v>113.5</v>
      </c>
      <c r="T308" s="32" t="str">
        <f t="shared" si="322"/>
        <v/>
      </c>
      <c r="U308" s="34" t="str">
        <f t="shared" si="323"/>
        <v/>
      </c>
      <c r="V308" s="131">
        <f t="shared" si="339"/>
        <v>-113.5</v>
      </c>
      <c r="W308" s="30">
        <v>113.485</v>
      </c>
      <c r="X308" s="121">
        <v>113.485</v>
      </c>
      <c r="Y308" s="121">
        <v>260.7</v>
      </c>
      <c r="Z308" s="30"/>
      <c r="AA308" s="30" t="e">
        <f>G308+#REF!</f>
        <v>#REF!</v>
      </c>
      <c r="AB308" s="92" t="str">
        <f>IF(OR(E308="",E308=0),"",(G308+#REF!)/E308)</f>
        <v/>
      </c>
      <c r="AC308" s="30">
        <f t="shared" si="324"/>
        <v>374.2</v>
      </c>
      <c r="AD308" s="30"/>
      <c r="AE308" s="121">
        <v>0</v>
      </c>
      <c r="AF308" s="121">
        <f t="shared" si="326"/>
        <v>0</v>
      </c>
      <c r="AG308" s="121">
        <v>0</v>
      </c>
      <c r="AH308" s="121">
        <f t="shared" si="327"/>
        <v>-374.2</v>
      </c>
      <c r="AI308" s="31"/>
    </row>
    <row r="309" spans="1:35" s="14" customFormat="1" ht="18">
      <c r="A309" s="14" t="str">
        <f t="shared" si="320"/>
        <v>a</v>
      </c>
      <c r="B309" s="28"/>
      <c r="C309" s="55" t="s">
        <v>53</v>
      </c>
      <c r="D309" s="30"/>
      <c r="E309" s="31"/>
      <c r="F309" s="31"/>
      <c r="G309" s="31">
        <v>148.69999999999999</v>
      </c>
      <c r="H309" s="31"/>
      <c r="I309" s="32">
        <v>89.435000000000002</v>
      </c>
      <c r="J309" s="33">
        <v>69.435000000000002</v>
      </c>
      <c r="K309" s="33">
        <v>49.435000000000002</v>
      </c>
      <c r="L309" s="34" t="str">
        <f t="shared" si="321"/>
        <v/>
      </c>
      <c r="M309" s="30"/>
      <c r="N309" s="30"/>
      <c r="O309" s="30">
        <v>20.000000000000004</v>
      </c>
      <c r="P309" s="30">
        <v>20</v>
      </c>
      <c r="Q309" s="30">
        <v>20</v>
      </c>
      <c r="R309" s="30">
        <v>20</v>
      </c>
      <c r="S309" s="30">
        <f t="shared" si="328"/>
        <v>148.69999999999999</v>
      </c>
      <c r="T309" s="32" t="str">
        <f t="shared" si="322"/>
        <v/>
      </c>
      <c r="U309" s="34" t="str">
        <f t="shared" si="323"/>
        <v/>
      </c>
      <c r="V309" s="131">
        <f t="shared" si="339"/>
        <v>-148.69999999999999</v>
      </c>
      <c r="W309" s="30">
        <v>128.76</v>
      </c>
      <c r="X309" s="121">
        <v>128.76</v>
      </c>
      <c r="Y309" s="121">
        <v>40</v>
      </c>
      <c r="Z309" s="30"/>
      <c r="AA309" s="30" t="e">
        <f>G309+#REF!</f>
        <v>#REF!</v>
      </c>
      <c r="AB309" s="92" t="str">
        <f>IF(OR(E309="",E309=0),"",(G309+#REF!)/E309)</f>
        <v/>
      </c>
      <c r="AC309" s="30">
        <f t="shared" si="324"/>
        <v>188.7</v>
      </c>
      <c r="AD309" s="30"/>
      <c r="AE309" s="121">
        <v>0</v>
      </c>
      <c r="AF309" s="121">
        <f t="shared" si="326"/>
        <v>0</v>
      </c>
      <c r="AG309" s="121">
        <v>0</v>
      </c>
      <c r="AH309" s="121">
        <f t="shared" si="327"/>
        <v>-188.7</v>
      </c>
      <c r="AI309" s="31"/>
    </row>
    <row r="310" spans="1:35" s="14" customFormat="1" ht="18">
      <c r="A310" s="14" t="str">
        <f t="shared" si="320"/>
        <v>a</v>
      </c>
      <c r="B310" s="28"/>
      <c r="C310" s="29" t="s">
        <v>30</v>
      </c>
      <c r="D310" s="30">
        <v>2600</v>
      </c>
      <c r="E310" s="31">
        <v>2353.8000000000002</v>
      </c>
      <c r="F310" s="31">
        <v>1694.7919999999999</v>
      </c>
      <c r="G310" s="31">
        <v>1841.7</v>
      </c>
      <c r="H310" s="31">
        <v>1444.4721200000001</v>
      </c>
      <c r="I310" s="32">
        <v>1285.28756</v>
      </c>
      <c r="J310" s="33">
        <v>1137.67832</v>
      </c>
      <c r="K310" s="33">
        <v>945.00694999999996</v>
      </c>
      <c r="L310" s="34">
        <f t="shared" si="321"/>
        <v>1.0866820235167503</v>
      </c>
      <c r="M310" s="30">
        <v>0</v>
      </c>
      <c r="N310" s="30">
        <v>306.98587999999995</v>
      </c>
      <c r="O310" s="31">
        <v>180.21362999999999</v>
      </c>
      <c r="P310" s="30">
        <v>192.67137000000002</v>
      </c>
      <c r="Q310" s="30">
        <v>112.72821999999999</v>
      </c>
      <c r="R310" s="30">
        <v>147.60924</v>
      </c>
      <c r="S310" s="30">
        <f t="shared" si="328"/>
        <v>397.22787999999991</v>
      </c>
      <c r="T310" s="32">
        <f t="shared" si="322"/>
        <v>-146.90800000000013</v>
      </c>
      <c r="U310" s="34">
        <f t="shared" si="323"/>
        <v>0.7824369105276574</v>
      </c>
      <c r="V310" s="131">
        <f t="shared" si="339"/>
        <v>512.10000000000014</v>
      </c>
      <c r="W310" s="30">
        <v>1695.9751899999999</v>
      </c>
      <c r="X310" s="121">
        <v>1695.9751899999999</v>
      </c>
      <c r="Y310" s="121">
        <v>450</v>
      </c>
      <c r="Z310" s="30">
        <v>664</v>
      </c>
      <c r="AA310" s="30" t="e">
        <f>G310+#REF!</f>
        <v>#REF!</v>
      </c>
      <c r="AB310" s="92" t="e">
        <f>IF(OR(E310="",E310=0),"",(G310+#REF!)/E310)</f>
        <v>#REF!</v>
      </c>
      <c r="AC310" s="30">
        <f t="shared" si="324"/>
        <v>2291.6999999999998</v>
      </c>
      <c r="AD310" s="30">
        <f t="shared" si="325"/>
        <v>62.100000000000364</v>
      </c>
      <c r="AE310" s="121">
        <v>7.3</v>
      </c>
      <c r="AF310" s="121">
        <f t="shared" si="326"/>
        <v>2346.5</v>
      </c>
      <c r="AG310" s="121">
        <v>2346.5</v>
      </c>
      <c r="AH310" s="121">
        <f t="shared" si="327"/>
        <v>54.800000000000182</v>
      </c>
      <c r="AI310" s="31"/>
    </row>
    <row r="311" spans="1:35" s="14" customFormat="1" ht="36">
      <c r="A311" s="14" t="str">
        <f t="shared" si="320"/>
        <v>a</v>
      </c>
      <c r="B311" s="28"/>
      <c r="C311" s="55" t="s">
        <v>55</v>
      </c>
      <c r="D311" s="30"/>
      <c r="E311" s="31"/>
      <c r="F311" s="31"/>
      <c r="G311" s="31">
        <v>43.3</v>
      </c>
      <c r="H311" s="31"/>
      <c r="I311" s="32">
        <v>43.27</v>
      </c>
      <c r="J311" s="33">
        <v>36.659999999999997</v>
      </c>
      <c r="K311" s="33">
        <v>30.05</v>
      </c>
      <c r="L311" s="34" t="str">
        <f t="shared" si="321"/>
        <v/>
      </c>
      <c r="M311" s="30"/>
      <c r="N311" s="30"/>
      <c r="O311" s="30">
        <v>6.6099999999999994</v>
      </c>
      <c r="P311" s="30">
        <v>6.6099999999999959</v>
      </c>
      <c r="Q311" s="30">
        <v>6.61</v>
      </c>
      <c r="R311" s="30">
        <v>6.6100000000000065</v>
      </c>
      <c r="S311" s="30">
        <f t="shared" si="328"/>
        <v>43.3</v>
      </c>
      <c r="T311" s="32" t="str">
        <f t="shared" si="322"/>
        <v/>
      </c>
      <c r="U311" s="34" t="str">
        <f t="shared" si="323"/>
        <v/>
      </c>
      <c r="V311" s="131">
        <f t="shared" si="339"/>
        <v>-43.3</v>
      </c>
      <c r="W311" s="30">
        <v>43.27</v>
      </c>
      <c r="X311" s="121">
        <v>43.27</v>
      </c>
      <c r="Y311" s="121">
        <v>6</v>
      </c>
      <c r="Z311" s="30"/>
      <c r="AA311" s="30" t="e">
        <f>G311+#REF!</f>
        <v>#REF!</v>
      </c>
      <c r="AB311" s="92" t="str">
        <f>IF(OR(E311="",E311=0),"",(G311+#REF!)/E311)</f>
        <v/>
      </c>
      <c r="AC311" s="30">
        <f t="shared" si="324"/>
        <v>49.3</v>
      </c>
      <c r="AD311" s="30"/>
      <c r="AE311" s="121">
        <v>0</v>
      </c>
      <c r="AF311" s="121">
        <f t="shared" si="326"/>
        <v>0</v>
      </c>
      <c r="AG311" s="121">
        <v>0</v>
      </c>
      <c r="AH311" s="121">
        <f t="shared" si="327"/>
        <v>-49.3</v>
      </c>
      <c r="AI311" s="31"/>
    </row>
    <row r="312" spans="1:35" s="14" customFormat="1" ht="18" customHeight="1">
      <c r="A312" s="14" t="str">
        <f t="shared" si="320"/>
        <v>b</v>
      </c>
      <c r="B312" s="28" t="s">
        <v>27</v>
      </c>
      <c r="C312" s="29" t="s">
        <v>31</v>
      </c>
      <c r="D312" s="35">
        <v>0</v>
      </c>
      <c r="E312" s="36">
        <v>0</v>
      </c>
      <c r="F312" s="36">
        <v>0</v>
      </c>
      <c r="G312" s="36">
        <v>0</v>
      </c>
      <c r="H312" s="36">
        <v>0</v>
      </c>
      <c r="I312" s="37">
        <v>0</v>
      </c>
      <c r="J312" s="38">
        <v>0</v>
      </c>
      <c r="K312" s="38">
        <v>0</v>
      </c>
      <c r="L312" s="39" t="str">
        <f t="shared" si="321"/>
        <v/>
      </c>
      <c r="M312" s="35">
        <v>0</v>
      </c>
      <c r="N312" s="35">
        <v>0</v>
      </c>
      <c r="O312" s="35">
        <v>0</v>
      </c>
      <c r="P312" s="35">
        <v>0</v>
      </c>
      <c r="Q312" s="35">
        <v>0</v>
      </c>
      <c r="R312" s="35">
        <v>0</v>
      </c>
      <c r="S312" s="35">
        <f t="shared" si="328"/>
        <v>0</v>
      </c>
      <c r="T312" s="37">
        <f t="shared" si="322"/>
        <v>0</v>
      </c>
      <c r="U312" s="39" t="str">
        <f t="shared" si="323"/>
        <v/>
      </c>
      <c r="V312" s="132">
        <f t="shared" si="339"/>
        <v>0</v>
      </c>
      <c r="W312" s="35">
        <v>0</v>
      </c>
      <c r="X312" s="122">
        <v>0</v>
      </c>
      <c r="Y312" s="122">
        <v>0</v>
      </c>
      <c r="Z312" s="35">
        <v>0</v>
      </c>
      <c r="AA312" s="35" t="e">
        <f>G312+#REF!</f>
        <v>#REF!</v>
      </c>
      <c r="AB312" s="94" t="str">
        <f>IF(OR(E312="",E312=0),"",(G312+#REF!)/E312)</f>
        <v/>
      </c>
      <c r="AC312" s="35">
        <f t="shared" si="324"/>
        <v>0</v>
      </c>
      <c r="AD312" s="35">
        <f t="shared" si="325"/>
        <v>0</v>
      </c>
      <c r="AE312" s="121">
        <v>0</v>
      </c>
      <c r="AF312" s="121">
        <f t="shared" si="326"/>
        <v>0</v>
      </c>
      <c r="AG312" s="121">
        <v>0</v>
      </c>
      <c r="AH312" s="121">
        <f t="shared" si="327"/>
        <v>0</v>
      </c>
      <c r="AI312" s="36"/>
    </row>
    <row r="313" spans="1:35" s="14" customFormat="1" ht="18" customHeight="1">
      <c r="A313" s="14" t="str">
        <f t="shared" si="320"/>
        <v>b</v>
      </c>
      <c r="B313" s="28" t="s">
        <v>27</v>
      </c>
      <c r="C313" s="29" t="s">
        <v>32</v>
      </c>
      <c r="D313" s="35">
        <v>0</v>
      </c>
      <c r="E313" s="36">
        <v>0</v>
      </c>
      <c r="F313" s="36">
        <v>0</v>
      </c>
      <c r="G313" s="36">
        <v>0</v>
      </c>
      <c r="H313" s="36">
        <v>0</v>
      </c>
      <c r="I313" s="37">
        <v>0</v>
      </c>
      <c r="J313" s="38">
        <v>0</v>
      </c>
      <c r="K313" s="38">
        <v>0</v>
      </c>
      <c r="L313" s="39" t="str">
        <f t="shared" si="321"/>
        <v/>
      </c>
      <c r="M313" s="35">
        <v>0</v>
      </c>
      <c r="N313" s="35">
        <v>0</v>
      </c>
      <c r="O313" s="35">
        <v>0</v>
      </c>
      <c r="P313" s="35">
        <v>0</v>
      </c>
      <c r="Q313" s="35">
        <v>0</v>
      </c>
      <c r="R313" s="35">
        <v>0</v>
      </c>
      <c r="S313" s="35">
        <f t="shared" si="328"/>
        <v>0</v>
      </c>
      <c r="T313" s="37">
        <f t="shared" si="322"/>
        <v>0</v>
      </c>
      <c r="U313" s="39" t="str">
        <f t="shared" si="323"/>
        <v/>
      </c>
      <c r="V313" s="132">
        <f t="shared" si="339"/>
        <v>0</v>
      </c>
      <c r="W313" s="35">
        <v>0</v>
      </c>
      <c r="X313" s="122">
        <v>0</v>
      </c>
      <c r="Y313" s="122">
        <v>0</v>
      </c>
      <c r="Z313" s="35">
        <v>0</v>
      </c>
      <c r="AA313" s="35" t="e">
        <f>G313+#REF!</f>
        <v>#REF!</v>
      </c>
      <c r="AB313" s="94" t="str">
        <f>IF(OR(E313="",E313=0),"",(G313+#REF!)/E313)</f>
        <v/>
      </c>
      <c r="AC313" s="35">
        <f t="shared" si="324"/>
        <v>0</v>
      </c>
      <c r="AD313" s="35">
        <f t="shared" si="325"/>
        <v>0</v>
      </c>
      <c r="AE313" s="121">
        <v>0</v>
      </c>
      <c r="AF313" s="121">
        <f t="shared" si="326"/>
        <v>0</v>
      </c>
      <c r="AG313" s="121">
        <v>0</v>
      </c>
      <c r="AH313" s="121">
        <f t="shared" si="327"/>
        <v>0</v>
      </c>
      <c r="AI313" s="36"/>
    </row>
    <row r="314" spans="1:35" s="14" customFormat="1" ht="18" customHeight="1">
      <c r="A314" s="14" t="str">
        <f t="shared" si="320"/>
        <v>b</v>
      </c>
      <c r="B314" s="28" t="s">
        <v>27</v>
      </c>
      <c r="C314" s="29" t="s">
        <v>33</v>
      </c>
      <c r="D314" s="35">
        <v>0</v>
      </c>
      <c r="E314" s="36">
        <v>0</v>
      </c>
      <c r="F314" s="36">
        <v>0</v>
      </c>
      <c r="G314" s="36">
        <v>0</v>
      </c>
      <c r="H314" s="36">
        <v>0</v>
      </c>
      <c r="I314" s="37">
        <v>0</v>
      </c>
      <c r="J314" s="38">
        <v>0</v>
      </c>
      <c r="K314" s="38">
        <v>0</v>
      </c>
      <c r="L314" s="39" t="str">
        <f t="shared" si="321"/>
        <v/>
      </c>
      <c r="M314" s="35">
        <v>0</v>
      </c>
      <c r="N314" s="35">
        <v>0</v>
      </c>
      <c r="O314" s="35">
        <v>0</v>
      </c>
      <c r="P314" s="35">
        <v>0</v>
      </c>
      <c r="Q314" s="35">
        <v>0</v>
      </c>
      <c r="R314" s="35">
        <v>0</v>
      </c>
      <c r="S314" s="35">
        <f t="shared" si="328"/>
        <v>0</v>
      </c>
      <c r="T314" s="37">
        <f t="shared" si="322"/>
        <v>0</v>
      </c>
      <c r="U314" s="39" t="str">
        <f t="shared" si="323"/>
        <v/>
      </c>
      <c r="V314" s="132">
        <f t="shared" si="339"/>
        <v>0</v>
      </c>
      <c r="W314" s="35">
        <v>0</v>
      </c>
      <c r="X314" s="122">
        <v>0</v>
      </c>
      <c r="Y314" s="122">
        <v>0</v>
      </c>
      <c r="Z314" s="35">
        <v>0</v>
      </c>
      <c r="AA314" s="35" t="e">
        <f>G314+#REF!</f>
        <v>#REF!</v>
      </c>
      <c r="AB314" s="94" t="str">
        <f>IF(OR(E314="",E314=0),"",(G314+#REF!)/E314)</f>
        <v/>
      </c>
      <c r="AC314" s="35">
        <f t="shared" si="324"/>
        <v>0</v>
      </c>
      <c r="AD314" s="35">
        <f t="shared" si="325"/>
        <v>0</v>
      </c>
      <c r="AE314" s="121">
        <v>0</v>
      </c>
      <c r="AF314" s="121">
        <f t="shared" si="326"/>
        <v>0</v>
      </c>
      <c r="AG314" s="121">
        <v>0</v>
      </c>
      <c r="AH314" s="121">
        <f t="shared" si="327"/>
        <v>0</v>
      </c>
      <c r="AI314" s="36"/>
    </row>
    <row r="315" spans="1:35" s="14" customFormat="1" ht="18">
      <c r="A315" s="14" t="str">
        <f t="shared" si="320"/>
        <v>a</v>
      </c>
      <c r="B315" s="28" t="s">
        <v>27</v>
      </c>
      <c r="C315" s="29" t="s">
        <v>34</v>
      </c>
      <c r="D315" s="30">
        <v>50</v>
      </c>
      <c r="E315" s="31">
        <v>115.6</v>
      </c>
      <c r="F315" s="31">
        <v>102.6</v>
      </c>
      <c r="G315" s="31">
        <v>112</v>
      </c>
      <c r="H315" s="31">
        <v>97.520449999999997</v>
      </c>
      <c r="I315" s="32">
        <v>89.325389999999999</v>
      </c>
      <c r="J315" s="33">
        <v>84.95886999999999</v>
      </c>
      <c r="K315" s="33">
        <v>80.484110000000001</v>
      </c>
      <c r="L315" s="34">
        <f t="shared" si="321"/>
        <v>1.091617933723197</v>
      </c>
      <c r="M315" s="30">
        <v>0</v>
      </c>
      <c r="N315" s="30">
        <v>14.237269999999997</v>
      </c>
      <c r="O315" s="30">
        <v>10.111570000000015</v>
      </c>
      <c r="P315" s="30">
        <v>4.4747599999999892</v>
      </c>
      <c r="Q315" s="30">
        <v>1.1158999999999999</v>
      </c>
      <c r="R315" s="30">
        <v>4.3665200000000084</v>
      </c>
      <c r="S315" s="30">
        <f t="shared" si="328"/>
        <v>14.479550000000003</v>
      </c>
      <c r="T315" s="32">
        <f t="shared" si="322"/>
        <v>-9.4000000000000057</v>
      </c>
      <c r="U315" s="34">
        <f t="shared" si="323"/>
        <v>0.96885813148788935</v>
      </c>
      <c r="V315" s="131">
        <f t="shared" si="339"/>
        <v>3.5999999999999943</v>
      </c>
      <c r="W315" s="30">
        <v>103.58928999999999</v>
      </c>
      <c r="X315" s="121">
        <v>103.58928999999999</v>
      </c>
      <c r="Y315" s="121">
        <v>4</v>
      </c>
      <c r="Z315" s="30">
        <v>13</v>
      </c>
      <c r="AA315" s="30" t="e">
        <f>G315+#REF!</f>
        <v>#REF!</v>
      </c>
      <c r="AB315" s="92" t="e">
        <f>IF(OR(E315="",E315=0),"",(G315+#REF!)/E315)</f>
        <v>#REF!</v>
      </c>
      <c r="AC315" s="30">
        <f t="shared" si="324"/>
        <v>116</v>
      </c>
      <c r="AD315" s="30">
        <f t="shared" si="325"/>
        <v>-0.40000000000000568</v>
      </c>
      <c r="AE315" s="121">
        <v>0</v>
      </c>
      <c r="AF315" s="121">
        <f t="shared" si="326"/>
        <v>115.6</v>
      </c>
      <c r="AG315" s="121">
        <v>115.6</v>
      </c>
      <c r="AH315" s="121">
        <f t="shared" si="327"/>
        <v>-0.40000000000000568</v>
      </c>
      <c r="AI315" s="31"/>
    </row>
    <row r="316" spans="1:35" s="14" customFormat="1" ht="18">
      <c r="A316" s="14" t="str">
        <f t="shared" si="320"/>
        <v>a</v>
      </c>
      <c r="B316" s="28" t="s">
        <v>27</v>
      </c>
      <c r="C316" s="29" t="s">
        <v>35</v>
      </c>
      <c r="D316" s="30">
        <v>20</v>
      </c>
      <c r="E316" s="31">
        <v>17.2</v>
      </c>
      <c r="F316" s="31">
        <v>21.196999999999999</v>
      </c>
      <c r="G316" s="31">
        <v>14.4</v>
      </c>
      <c r="H316" s="31">
        <v>13.95909</v>
      </c>
      <c r="I316" s="32">
        <v>7.0900499999999997</v>
      </c>
      <c r="J316" s="33">
        <v>6.91526</v>
      </c>
      <c r="K316" s="33">
        <v>5.9648599999999998</v>
      </c>
      <c r="L316" s="34">
        <f t="shared" si="321"/>
        <v>0.67934141623814692</v>
      </c>
      <c r="M316" s="30">
        <v>0</v>
      </c>
      <c r="N316" s="30">
        <v>1.1067299999999995</v>
      </c>
      <c r="O316" s="30">
        <v>0.10704000000000047</v>
      </c>
      <c r="P316" s="30">
        <v>0.95040000000000013</v>
      </c>
      <c r="Q316" s="30">
        <v>2.2446000000000002</v>
      </c>
      <c r="R316" s="30">
        <v>0.17478999999999978</v>
      </c>
      <c r="S316" s="30">
        <f t="shared" si="328"/>
        <v>0.44091000000000058</v>
      </c>
      <c r="T316" s="32">
        <f t="shared" si="322"/>
        <v>6.7969999999999988</v>
      </c>
      <c r="U316" s="34">
        <f t="shared" si="323"/>
        <v>0.83720930232558144</v>
      </c>
      <c r="V316" s="131">
        <f t="shared" si="339"/>
        <v>2.7999999999999989</v>
      </c>
      <c r="W316" s="30">
        <v>14.24851</v>
      </c>
      <c r="X316" s="121">
        <v>14.24851</v>
      </c>
      <c r="Y316" s="121">
        <v>2.9</v>
      </c>
      <c r="Z316" s="30">
        <v>1</v>
      </c>
      <c r="AA316" s="30" t="e">
        <f>G316+#REF!</f>
        <v>#REF!</v>
      </c>
      <c r="AB316" s="92" t="e">
        <f>IF(OR(E316="",E316=0),"",(G316+#REF!)/E316)</f>
        <v>#REF!</v>
      </c>
      <c r="AC316" s="30">
        <f t="shared" si="324"/>
        <v>17.3</v>
      </c>
      <c r="AD316" s="30">
        <f t="shared" si="325"/>
        <v>-0.10000000000000142</v>
      </c>
      <c r="AE316" s="121">
        <v>0</v>
      </c>
      <c r="AF316" s="121">
        <f t="shared" si="326"/>
        <v>17.2</v>
      </c>
      <c r="AG316" s="121">
        <v>17.2</v>
      </c>
      <c r="AH316" s="121">
        <f t="shared" si="327"/>
        <v>-0.10000000000000142</v>
      </c>
      <c r="AI316" s="31"/>
    </row>
    <row r="317" spans="1:35" s="14" customFormat="1" ht="36">
      <c r="A317" s="14" t="str">
        <f t="shared" si="320"/>
        <v>a</v>
      </c>
      <c r="B317" s="21" t="s">
        <v>27</v>
      </c>
      <c r="C317" s="22" t="s">
        <v>36</v>
      </c>
      <c r="D317" s="23">
        <v>350</v>
      </c>
      <c r="E317" s="24">
        <v>234</v>
      </c>
      <c r="F317" s="24">
        <v>224.03100000000001</v>
      </c>
      <c r="G317" s="24">
        <v>190.2</v>
      </c>
      <c r="H317" s="24">
        <v>117.03294</v>
      </c>
      <c r="I317" s="25">
        <v>102.45394999999999</v>
      </c>
      <c r="J317" s="26">
        <v>90.446889999999996</v>
      </c>
      <c r="K317" s="26">
        <v>57.333239999999996</v>
      </c>
      <c r="L317" s="27">
        <f t="shared" si="321"/>
        <v>0.84898964875396699</v>
      </c>
      <c r="M317" s="23">
        <v>0</v>
      </c>
      <c r="N317" s="23">
        <v>17.738</v>
      </c>
      <c r="O317" s="23">
        <v>17.407449999999997</v>
      </c>
      <c r="P317" s="23">
        <v>33.11365</v>
      </c>
      <c r="Q317" s="23">
        <v>56.366799999999998</v>
      </c>
      <c r="R317" s="23">
        <v>12.007059999999996</v>
      </c>
      <c r="S317" s="23">
        <f t="shared" si="328"/>
        <v>73.167059999999992</v>
      </c>
      <c r="T317" s="25">
        <f t="shared" si="322"/>
        <v>33.831000000000017</v>
      </c>
      <c r="U317" s="27">
        <f t="shared" si="323"/>
        <v>0.81282051282051282</v>
      </c>
      <c r="V317" s="130">
        <f t="shared" si="339"/>
        <v>43.800000000000011</v>
      </c>
      <c r="W317" s="23">
        <v>169.66156000000001</v>
      </c>
      <c r="X317" s="121">
        <v>169.66156000000001</v>
      </c>
      <c r="Y317" s="121">
        <v>30.2</v>
      </c>
      <c r="Z317" s="23">
        <v>0</v>
      </c>
      <c r="AA317" s="23" t="e">
        <f>G317+#REF!</f>
        <v>#REF!</v>
      </c>
      <c r="AB317" s="90" t="e">
        <f>IF(OR(E317="",E317=0),"",(G317+#REF!)/E317)</f>
        <v>#REF!</v>
      </c>
      <c r="AC317" s="23">
        <f t="shared" si="324"/>
        <v>220.39999999999998</v>
      </c>
      <c r="AD317" s="23">
        <f t="shared" si="325"/>
        <v>13.600000000000023</v>
      </c>
      <c r="AE317" s="121">
        <v>13.7</v>
      </c>
      <c r="AF317" s="121">
        <f t="shared" si="326"/>
        <v>220.3</v>
      </c>
      <c r="AG317" s="121">
        <v>220.3</v>
      </c>
      <c r="AH317" s="121">
        <f t="shared" si="327"/>
        <v>-9.9999999999965894E-2</v>
      </c>
      <c r="AI317" s="24"/>
    </row>
    <row r="318" spans="1:35" s="14" customFormat="1" ht="15.75" customHeight="1">
      <c r="A318" s="14" t="str">
        <f t="shared" si="320"/>
        <v>b</v>
      </c>
      <c r="B318" s="21" t="s">
        <v>27</v>
      </c>
      <c r="C318" s="40" t="s">
        <v>37</v>
      </c>
      <c r="D318" s="41">
        <v>0</v>
      </c>
      <c r="E318" s="42">
        <v>0</v>
      </c>
      <c r="F318" s="42">
        <v>0</v>
      </c>
      <c r="G318" s="42">
        <v>0</v>
      </c>
      <c r="H318" s="42">
        <v>0</v>
      </c>
      <c r="I318" s="43">
        <v>0</v>
      </c>
      <c r="J318" s="44">
        <v>0</v>
      </c>
      <c r="K318" s="44">
        <v>0</v>
      </c>
      <c r="L318" s="45" t="str">
        <f t="shared" si="321"/>
        <v/>
      </c>
      <c r="M318" s="41">
        <v>0</v>
      </c>
      <c r="N318" s="41">
        <v>0</v>
      </c>
      <c r="O318" s="41">
        <v>0</v>
      </c>
      <c r="P318" s="41">
        <v>0</v>
      </c>
      <c r="Q318" s="41">
        <v>0</v>
      </c>
      <c r="R318" s="41">
        <v>0</v>
      </c>
      <c r="S318" s="41">
        <f t="shared" si="328"/>
        <v>0</v>
      </c>
      <c r="T318" s="43">
        <f t="shared" si="322"/>
        <v>0</v>
      </c>
      <c r="U318" s="45" t="str">
        <f t="shared" si="323"/>
        <v/>
      </c>
      <c r="V318" s="133">
        <f t="shared" si="339"/>
        <v>0</v>
      </c>
      <c r="W318" s="41">
        <v>0</v>
      </c>
      <c r="X318" s="121">
        <v>0</v>
      </c>
      <c r="Y318" s="121">
        <v>0</v>
      </c>
      <c r="Z318" s="41">
        <v>0</v>
      </c>
      <c r="AA318" s="41" t="e">
        <f>G318+#REF!</f>
        <v>#REF!</v>
      </c>
      <c r="AB318" s="96" t="str">
        <f>IF(OR(E318="",E318=0),"",(G318+#REF!)/E318)</f>
        <v/>
      </c>
      <c r="AC318" s="41">
        <f t="shared" si="324"/>
        <v>0</v>
      </c>
      <c r="AD318" s="41">
        <f t="shared" si="325"/>
        <v>0</v>
      </c>
      <c r="AE318" s="121">
        <v>0</v>
      </c>
      <c r="AF318" s="121">
        <f t="shared" si="326"/>
        <v>0</v>
      </c>
      <c r="AG318" s="121">
        <v>0</v>
      </c>
      <c r="AH318" s="121">
        <f t="shared" si="327"/>
        <v>0</v>
      </c>
      <c r="AI318" s="42"/>
    </row>
    <row r="319" spans="1:35" s="14" customFormat="1" ht="18.75" thickBot="1">
      <c r="A319" s="14" t="str">
        <f t="shared" si="320"/>
        <v>a</v>
      </c>
      <c r="B319" s="46" t="s">
        <v>27</v>
      </c>
      <c r="C319" s="47" t="s">
        <v>38</v>
      </c>
      <c r="D319" s="48">
        <v>0</v>
      </c>
      <c r="E319" s="49">
        <v>26.7</v>
      </c>
      <c r="F319" s="49">
        <v>26.692</v>
      </c>
      <c r="G319" s="49">
        <v>26.7</v>
      </c>
      <c r="H319" s="49">
        <v>26.689709999999998</v>
      </c>
      <c r="I319" s="50">
        <v>26.689709999999998</v>
      </c>
      <c r="J319" s="51">
        <v>26.689709999999998</v>
      </c>
      <c r="K319" s="51">
        <v>26.689709999999998</v>
      </c>
      <c r="L319" s="52">
        <f t="shared" si="321"/>
        <v>1.0002997152704931</v>
      </c>
      <c r="M319" s="48">
        <v>0</v>
      </c>
      <c r="N319" s="48">
        <v>0</v>
      </c>
      <c r="O319" s="48">
        <v>0</v>
      </c>
      <c r="P319" s="48">
        <v>0</v>
      </c>
      <c r="Q319" s="48">
        <v>0</v>
      </c>
      <c r="R319" s="48">
        <v>0</v>
      </c>
      <c r="S319" s="48">
        <f t="shared" si="328"/>
        <v>1.0290000000001243E-2</v>
      </c>
      <c r="T319" s="50">
        <f t="shared" si="322"/>
        <v>-7.9999999999991189E-3</v>
      </c>
      <c r="U319" s="52">
        <f t="shared" si="323"/>
        <v>1</v>
      </c>
      <c r="V319" s="134">
        <f t="shared" si="339"/>
        <v>0</v>
      </c>
      <c r="W319" s="48">
        <v>26.689709999999998</v>
      </c>
      <c r="X319" s="123">
        <v>26.689709999999998</v>
      </c>
      <c r="Y319" s="121">
        <v>0</v>
      </c>
      <c r="Z319" s="48">
        <v>0</v>
      </c>
      <c r="AA319" s="48" t="e">
        <f>G319+#REF!</f>
        <v>#REF!</v>
      </c>
      <c r="AB319" s="98" t="e">
        <f>IF(OR(E319="",E319=0),"",(G319+#REF!)/E319)</f>
        <v>#REF!</v>
      </c>
      <c r="AC319" s="48">
        <f t="shared" si="324"/>
        <v>26.7</v>
      </c>
      <c r="AD319" s="48">
        <f t="shared" si="325"/>
        <v>0</v>
      </c>
      <c r="AE319" s="121">
        <v>0</v>
      </c>
      <c r="AF319" s="121">
        <f t="shared" si="326"/>
        <v>26.7</v>
      </c>
      <c r="AG319" s="121">
        <v>26.7</v>
      </c>
      <c r="AH319" s="121">
        <f t="shared" si="327"/>
        <v>0</v>
      </c>
      <c r="AI319" s="49"/>
    </row>
    <row r="320" spans="1:35" s="14" customFormat="1" ht="51" customHeight="1" thickTop="1" thickBot="1">
      <c r="A320" s="14" t="str">
        <f t="shared" si="320"/>
        <v>a</v>
      </c>
      <c r="B320" s="15" t="s">
        <v>97</v>
      </c>
      <c r="C320" s="64" t="s">
        <v>98</v>
      </c>
      <c r="D320" s="16">
        <f t="shared" ref="D320:K320" si="360">D321+D329+D330+D331</f>
        <v>430</v>
      </c>
      <c r="E320" s="17">
        <f t="shared" si="360"/>
        <v>215.4</v>
      </c>
      <c r="F320" s="17">
        <f t="shared" si="360"/>
        <v>215.4</v>
      </c>
      <c r="G320" s="17">
        <f t="shared" si="360"/>
        <v>175.9</v>
      </c>
      <c r="H320" s="17">
        <f t="shared" si="360"/>
        <v>175.8629</v>
      </c>
      <c r="I320" s="18">
        <f t="shared" si="360"/>
        <v>175.8629</v>
      </c>
      <c r="J320" s="19">
        <f t="shared" si="360"/>
        <v>175.8629</v>
      </c>
      <c r="K320" s="19">
        <f t="shared" si="360"/>
        <v>175.8629</v>
      </c>
      <c r="L320" s="20">
        <f t="shared" si="321"/>
        <v>0.81662024141132772</v>
      </c>
      <c r="M320" s="16">
        <f>M321+M329+M330+M331</f>
        <v>0</v>
      </c>
      <c r="N320" s="16">
        <f>N321+N329+N330+N331</f>
        <v>71.409819999999996</v>
      </c>
      <c r="O320" s="16">
        <f>O321+O329+O330+O331</f>
        <v>0</v>
      </c>
      <c r="P320" s="16">
        <f>P321+P329+P330+P331</f>
        <v>0</v>
      </c>
      <c r="Q320" s="16">
        <f>Q321+Q329+Q330+Q331</f>
        <v>0</v>
      </c>
      <c r="R320" s="16">
        <v>0</v>
      </c>
      <c r="S320" s="16">
        <f t="shared" si="328"/>
        <v>3.7100000000009459E-2</v>
      </c>
      <c r="T320" s="18">
        <f t="shared" si="322"/>
        <v>39.5</v>
      </c>
      <c r="U320" s="20">
        <f t="shared" si="323"/>
        <v>0.81662024141132772</v>
      </c>
      <c r="V320" s="135">
        <f t="shared" si="339"/>
        <v>39.5</v>
      </c>
      <c r="W320" s="16">
        <f t="shared" ref="W320:Y320" si="361">W321+W329+W330+W331</f>
        <v>175.8629</v>
      </c>
      <c r="X320" s="87">
        <f t="shared" si="361"/>
        <v>175.8629</v>
      </c>
      <c r="Y320" s="87">
        <f t="shared" si="361"/>
        <v>0</v>
      </c>
      <c r="Z320" s="16">
        <f>Z321+Z329+Z330+Z331</f>
        <v>0</v>
      </c>
      <c r="AA320" s="16" t="e">
        <f>G320+#REF!</f>
        <v>#REF!</v>
      </c>
      <c r="AB320" s="88" t="e">
        <f>IF(OR(E320="",E320=0),"",(G320+#REF!)/E320)</f>
        <v>#REF!</v>
      </c>
      <c r="AC320" s="16">
        <f t="shared" si="324"/>
        <v>175.9</v>
      </c>
      <c r="AD320" s="16">
        <f t="shared" si="325"/>
        <v>39.5</v>
      </c>
      <c r="AE320" s="87">
        <f t="shared" ref="AE320" si="362">AE321+AE329+AE330+AE331</f>
        <v>0</v>
      </c>
      <c r="AF320" s="87">
        <f t="shared" si="326"/>
        <v>215.4</v>
      </c>
      <c r="AG320" s="87">
        <f t="shared" ref="AG320" si="363">AG321+AG329+AG330+AG331</f>
        <v>215.4</v>
      </c>
      <c r="AH320" s="87">
        <f t="shared" si="327"/>
        <v>39.5</v>
      </c>
      <c r="AI320" s="17"/>
    </row>
    <row r="321" spans="1:35" s="14" customFormat="1" ht="18.75" thickTop="1">
      <c r="A321" s="14" t="str">
        <f t="shared" si="320"/>
        <v>a</v>
      </c>
      <c r="B321" s="21" t="s">
        <v>27</v>
      </c>
      <c r="C321" s="22" t="s">
        <v>28</v>
      </c>
      <c r="D321" s="23">
        <f t="shared" ref="D321:K321" si="364">D322+D323+D324+D325+D326+D327+D328</f>
        <v>430</v>
      </c>
      <c r="E321" s="24">
        <f t="shared" si="364"/>
        <v>215.4</v>
      </c>
      <c r="F321" s="24">
        <f t="shared" si="364"/>
        <v>215.4</v>
      </c>
      <c r="G321" s="24">
        <f t="shared" si="364"/>
        <v>175.9</v>
      </c>
      <c r="H321" s="24">
        <f t="shared" si="364"/>
        <v>175.8629</v>
      </c>
      <c r="I321" s="25">
        <f t="shared" si="364"/>
        <v>175.8629</v>
      </c>
      <c r="J321" s="26">
        <f t="shared" si="364"/>
        <v>175.8629</v>
      </c>
      <c r="K321" s="26">
        <f t="shared" si="364"/>
        <v>175.8629</v>
      </c>
      <c r="L321" s="27">
        <f t="shared" si="321"/>
        <v>0.81662024141132772</v>
      </c>
      <c r="M321" s="23">
        <f>M322+M323+M324+M325+M326+M327+M328</f>
        <v>0</v>
      </c>
      <c r="N321" s="23">
        <f>N322+N323+N324+N325+N326+N327+N328</f>
        <v>71.409819999999996</v>
      </c>
      <c r="O321" s="23">
        <f>O322+O323+O324+O325+O326+O327+O328</f>
        <v>0</v>
      </c>
      <c r="P321" s="23">
        <f>P322+P323+P324+P325+P326+P327+P328</f>
        <v>0</v>
      </c>
      <c r="Q321" s="23">
        <f>Q322+Q323+Q324+Q325+Q326+Q327+Q328</f>
        <v>0</v>
      </c>
      <c r="R321" s="23">
        <v>0</v>
      </c>
      <c r="S321" s="23">
        <f t="shared" si="328"/>
        <v>3.7100000000009459E-2</v>
      </c>
      <c r="T321" s="25">
        <f t="shared" si="322"/>
        <v>39.5</v>
      </c>
      <c r="U321" s="27">
        <f t="shared" si="323"/>
        <v>0.81662024141132772</v>
      </c>
      <c r="V321" s="130">
        <f t="shared" si="339"/>
        <v>39.5</v>
      </c>
      <c r="W321" s="23">
        <f t="shared" ref="W321:Y321" si="365">W322+W323+W324+W325+W326+W327+W328</f>
        <v>175.8629</v>
      </c>
      <c r="X321" s="89">
        <f t="shared" si="365"/>
        <v>175.8629</v>
      </c>
      <c r="Y321" s="89">
        <f t="shared" si="365"/>
        <v>0</v>
      </c>
      <c r="Z321" s="23">
        <f>Z322+Z323+Z324+Z325+Z326+Z327+Z328</f>
        <v>0</v>
      </c>
      <c r="AA321" s="23" t="e">
        <f>G321+#REF!</f>
        <v>#REF!</v>
      </c>
      <c r="AB321" s="90" t="e">
        <f>IF(OR(E321="",E321=0),"",(G321+#REF!)/E321)</f>
        <v>#REF!</v>
      </c>
      <c r="AC321" s="23">
        <f t="shared" si="324"/>
        <v>175.9</v>
      </c>
      <c r="AD321" s="23">
        <f t="shared" si="325"/>
        <v>39.5</v>
      </c>
      <c r="AE321" s="89">
        <f t="shared" ref="AE321" si="366">AE322+AE323+AE324+AE325+AE326+AE327+AE328</f>
        <v>0</v>
      </c>
      <c r="AF321" s="89">
        <f t="shared" si="326"/>
        <v>215.4</v>
      </c>
      <c r="AG321" s="89">
        <f t="shared" ref="AG321" si="367">AG322+AG323+AG324+AG325+AG326+AG327+AG328</f>
        <v>215.4</v>
      </c>
      <c r="AH321" s="89">
        <f t="shared" si="327"/>
        <v>39.5</v>
      </c>
      <c r="AI321" s="24"/>
    </row>
    <row r="322" spans="1:35" s="14" customFormat="1" ht="18">
      <c r="A322" s="14" t="str">
        <f t="shared" si="320"/>
        <v>a</v>
      </c>
      <c r="B322" s="28" t="s">
        <v>27</v>
      </c>
      <c r="C322" s="29" t="s">
        <v>29</v>
      </c>
      <c r="D322" s="30">
        <v>329</v>
      </c>
      <c r="E322" s="31">
        <v>164.5</v>
      </c>
      <c r="F322" s="31">
        <v>164.5</v>
      </c>
      <c r="G322" s="31">
        <v>132</v>
      </c>
      <c r="H322" s="31">
        <v>131.99045999999998</v>
      </c>
      <c r="I322" s="32">
        <v>131.99045999999998</v>
      </c>
      <c r="J322" s="33">
        <v>131.99045999999998</v>
      </c>
      <c r="K322" s="33">
        <v>131.99045999999998</v>
      </c>
      <c r="L322" s="34">
        <f t="shared" si="321"/>
        <v>0.80243161094224924</v>
      </c>
      <c r="M322" s="30">
        <v>0</v>
      </c>
      <c r="N322" s="30">
        <v>52.999979999999994</v>
      </c>
      <c r="O322" s="30">
        <v>0</v>
      </c>
      <c r="P322" s="30">
        <v>0</v>
      </c>
      <c r="Q322" s="30"/>
      <c r="R322" s="30">
        <v>0</v>
      </c>
      <c r="S322" s="30">
        <f t="shared" si="328"/>
        <v>9.540000000015425E-3</v>
      </c>
      <c r="T322" s="32">
        <f t="shared" si="322"/>
        <v>32.5</v>
      </c>
      <c r="U322" s="34">
        <f t="shared" si="323"/>
        <v>0.80243161094224924</v>
      </c>
      <c r="V322" s="131">
        <f t="shared" si="339"/>
        <v>32.5</v>
      </c>
      <c r="W322" s="30">
        <v>131.99045999999998</v>
      </c>
      <c r="X322" s="91">
        <v>131.99045999999998</v>
      </c>
      <c r="Y322" s="91"/>
      <c r="Z322" s="30"/>
      <c r="AA322" s="30" t="e">
        <f>G322+#REF!</f>
        <v>#REF!</v>
      </c>
      <c r="AB322" s="92" t="e">
        <f>IF(OR(E322="",E322=0),"",(G322+#REF!)/E322)</f>
        <v>#REF!</v>
      </c>
      <c r="AC322" s="30">
        <f t="shared" si="324"/>
        <v>132</v>
      </c>
      <c r="AD322" s="30">
        <f t="shared" si="325"/>
        <v>32.5</v>
      </c>
      <c r="AE322" s="91">
        <v>0</v>
      </c>
      <c r="AF322" s="91">
        <f t="shared" si="326"/>
        <v>164.5</v>
      </c>
      <c r="AG322" s="91">
        <v>164.5</v>
      </c>
      <c r="AH322" s="91">
        <f t="shared" si="327"/>
        <v>32.5</v>
      </c>
      <c r="AI322" s="31"/>
    </row>
    <row r="323" spans="1:35" s="14" customFormat="1" ht="18">
      <c r="A323" s="14" t="str">
        <f t="shared" si="320"/>
        <v>a</v>
      </c>
      <c r="B323" s="28" t="s">
        <v>27</v>
      </c>
      <c r="C323" s="29" t="s">
        <v>30</v>
      </c>
      <c r="D323" s="30">
        <v>101</v>
      </c>
      <c r="E323" s="31">
        <v>50.9</v>
      </c>
      <c r="F323" s="31">
        <v>50.9</v>
      </c>
      <c r="G323" s="31">
        <v>43.9</v>
      </c>
      <c r="H323" s="31">
        <v>43.872440000000005</v>
      </c>
      <c r="I323" s="32">
        <v>43.872440000000005</v>
      </c>
      <c r="J323" s="33">
        <v>43.872440000000005</v>
      </c>
      <c r="K323" s="33">
        <v>43.872440000000005</v>
      </c>
      <c r="L323" s="34">
        <f t="shared" si="321"/>
        <v>0.86247544204322202</v>
      </c>
      <c r="M323" s="30">
        <v>0</v>
      </c>
      <c r="N323" s="30">
        <v>18.409840000000003</v>
      </c>
      <c r="O323" s="30">
        <v>0</v>
      </c>
      <c r="P323" s="30">
        <v>0</v>
      </c>
      <c r="Q323" s="30"/>
      <c r="R323" s="30">
        <v>0</v>
      </c>
      <c r="S323" s="30">
        <f t="shared" si="328"/>
        <v>2.7559999999994034E-2</v>
      </c>
      <c r="T323" s="32">
        <f t="shared" si="322"/>
        <v>7</v>
      </c>
      <c r="U323" s="34">
        <f t="shared" si="323"/>
        <v>0.86247544204322202</v>
      </c>
      <c r="V323" s="131">
        <f t="shared" si="339"/>
        <v>7</v>
      </c>
      <c r="W323" s="30">
        <v>43.872440000000005</v>
      </c>
      <c r="X323" s="91">
        <v>43.872440000000005</v>
      </c>
      <c r="Y323" s="91"/>
      <c r="Z323" s="30"/>
      <c r="AA323" s="30" t="e">
        <f>G323+#REF!</f>
        <v>#REF!</v>
      </c>
      <c r="AB323" s="92" t="e">
        <f>IF(OR(E323="",E323=0),"",(G323+#REF!)/E323)</f>
        <v>#REF!</v>
      </c>
      <c r="AC323" s="30">
        <f t="shared" si="324"/>
        <v>43.9</v>
      </c>
      <c r="AD323" s="30">
        <f t="shared" si="325"/>
        <v>7</v>
      </c>
      <c r="AE323" s="91">
        <v>0</v>
      </c>
      <c r="AF323" s="91">
        <f t="shared" si="326"/>
        <v>50.9</v>
      </c>
      <c r="AG323" s="91">
        <v>50.9</v>
      </c>
      <c r="AH323" s="91">
        <f t="shared" si="327"/>
        <v>7</v>
      </c>
      <c r="AI323" s="31"/>
    </row>
    <row r="324" spans="1:35" s="14" customFormat="1" ht="18" customHeight="1">
      <c r="A324" s="14" t="str">
        <f t="shared" si="320"/>
        <v>b</v>
      </c>
      <c r="B324" s="28" t="s">
        <v>27</v>
      </c>
      <c r="C324" s="29" t="s">
        <v>31</v>
      </c>
      <c r="D324" s="35">
        <v>0</v>
      </c>
      <c r="E324" s="36">
        <v>0</v>
      </c>
      <c r="F324" s="36">
        <v>0</v>
      </c>
      <c r="G324" s="36">
        <v>0</v>
      </c>
      <c r="H324" s="36">
        <v>0</v>
      </c>
      <c r="I324" s="37">
        <v>0</v>
      </c>
      <c r="J324" s="38">
        <v>0</v>
      </c>
      <c r="K324" s="38">
        <v>0</v>
      </c>
      <c r="L324" s="39" t="str">
        <f t="shared" si="321"/>
        <v/>
      </c>
      <c r="M324" s="35">
        <v>0</v>
      </c>
      <c r="N324" s="35">
        <v>0</v>
      </c>
      <c r="O324" s="35">
        <v>0</v>
      </c>
      <c r="P324" s="35">
        <v>0</v>
      </c>
      <c r="Q324" s="35"/>
      <c r="R324" s="35">
        <v>0</v>
      </c>
      <c r="S324" s="35">
        <f t="shared" si="328"/>
        <v>0</v>
      </c>
      <c r="T324" s="37">
        <f t="shared" si="322"/>
        <v>0</v>
      </c>
      <c r="U324" s="39" t="str">
        <f t="shared" si="323"/>
        <v/>
      </c>
      <c r="V324" s="132">
        <f t="shared" si="339"/>
        <v>0</v>
      </c>
      <c r="W324" s="35">
        <v>0</v>
      </c>
      <c r="X324" s="91">
        <v>0</v>
      </c>
      <c r="Y324" s="91">
        <v>0</v>
      </c>
      <c r="Z324" s="35"/>
      <c r="AA324" s="35" t="e">
        <f>G324+#REF!</f>
        <v>#REF!</v>
      </c>
      <c r="AB324" s="94" t="str">
        <f>IF(OR(E324="",E324=0),"",(G324+#REF!)/E324)</f>
        <v/>
      </c>
      <c r="AC324" s="35">
        <f t="shared" si="324"/>
        <v>0</v>
      </c>
      <c r="AD324" s="35">
        <f t="shared" si="325"/>
        <v>0</v>
      </c>
      <c r="AE324" s="91">
        <v>0</v>
      </c>
      <c r="AF324" s="91">
        <f t="shared" si="326"/>
        <v>0</v>
      </c>
      <c r="AG324" s="91">
        <v>0</v>
      </c>
      <c r="AH324" s="91">
        <f t="shared" si="327"/>
        <v>0</v>
      </c>
      <c r="AI324" s="36"/>
    </row>
    <row r="325" spans="1:35" s="14" customFormat="1" ht="18" customHeight="1">
      <c r="A325" s="14" t="str">
        <f t="shared" ref="A325:A388" si="368">IF((E325+G325+V325+Y325+AC325+AD325+AE325&lt;&gt;0),"a","b")</f>
        <v>b</v>
      </c>
      <c r="B325" s="28" t="s">
        <v>27</v>
      </c>
      <c r="C325" s="29" t="s">
        <v>32</v>
      </c>
      <c r="D325" s="35">
        <v>0</v>
      </c>
      <c r="E325" s="36">
        <v>0</v>
      </c>
      <c r="F325" s="36">
        <v>0</v>
      </c>
      <c r="G325" s="36">
        <v>0</v>
      </c>
      <c r="H325" s="36">
        <v>0</v>
      </c>
      <c r="I325" s="37">
        <v>0</v>
      </c>
      <c r="J325" s="38">
        <v>0</v>
      </c>
      <c r="K325" s="38">
        <v>0</v>
      </c>
      <c r="L325" s="39" t="str">
        <f t="shared" ref="L325:L388" si="369">IF(OR(F325="",F325=0),"",G325/F325)</f>
        <v/>
      </c>
      <c r="M325" s="35">
        <v>0</v>
      </c>
      <c r="N325" s="35">
        <v>0</v>
      </c>
      <c r="O325" s="35">
        <v>0</v>
      </c>
      <c r="P325" s="35">
        <v>0</v>
      </c>
      <c r="Q325" s="35"/>
      <c r="R325" s="35">
        <v>0</v>
      </c>
      <c r="S325" s="35">
        <f t="shared" si="328"/>
        <v>0</v>
      </c>
      <c r="T325" s="37">
        <f t="shared" ref="T325:T388" si="370">IF(OR(C325="თანამდებობრივი სარგო",C325="პრემია",C325="დანამატი",C325="მ.შ. შტატგარეშეთა შრომის ანაზღაურება"),"",F325-G325)</f>
        <v>0</v>
      </c>
      <c r="U325" s="39" t="str">
        <f t="shared" ref="U325:U388" si="371">IF(OR(E325="",E325=0),"",G325/E325)</f>
        <v/>
      </c>
      <c r="V325" s="132">
        <f t="shared" si="339"/>
        <v>0</v>
      </c>
      <c r="W325" s="35">
        <v>0</v>
      </c>
      <c r="X325" s="91">
        <v>0</v>
      </c>
      <c r="Y325" s="91">
        <v>0</v>
      </c>
      <c r="Z325" s="35"/>
      <c r="AA325" s="35" t="e">
        <f>G325+#REF!</f>
        <v>#REF!</v>
      </c>
      <c r="AB325" s="94" t="str">
        <f>IF(OR(E325="",E325=0),"",(G325+#REF!)/E325)</f>
        <v/>
      </c>
      <c r="AC325" s="35">
        <f t="shared" ref="AC325:AC388" si="372">G325+Y325</f>
        <v>0</v>
      </c>
      <c r="AD325" s="35">
        <f t="shared" ref="AD325:AD388" si="373">E325-AC325</f>
        <v>0</v>
      </c>
      <c r="AE325" s="91">
        <v>0</v>
      </c>
      <c r="AF325" s="91">
        <f t="shared" ref="AF325:AF388" si="374">E325-AE325</f>
        <v>0</v>
      </c>
      <c r="AG325" s="91">
        <v>0</v>
      </c>
      <c r="AH325" s="91">
        <f t="shared" ref="AH325:AH388" si="375">AG325-AC325</f>
        <v>0</v>
      </c>
      <c r="AI325" s="36"/>
    </row>
    <row r="326" spans="1:35" s="14" customFormat="1" ht="18" customHeight="1">
      <c r="A326" s="14" t="str">
        <f t="shared" si="368"/>
        <v>b</v>
      </c>
      <c r="B326" s="28" t="s">
        <v>27</v>
      </c>
      <c r="C326" s="29" t="s">
        <v>33</v>
      </c>
      <c r="D326" s="35">
        <v>0</v>
      </c>
      <c r="E326" s="36">
        <v>0</v>
      </c>
      <c r="F326" s="36">
        <v>0</v>
      </c>
      <c r="G326" s="36">
        <v>0</v>
      </c>
      <c r="H326" s="36">
        <v>0</v>
      </c>
      <c r="I326" s="37">
        <v>0</v>
      </c>
      <c r="J326" s="38">
        <v>0</v>
      </c>
      <c r="K326" s="38">
        <v>0</v>
      </c>
      <c r="L326" s="39" t="str">
        <f t="shared" si="369"/>
        <v/>
      </c>
      <c r="M326" s="35">
        <v>0</v>
      </c>
      <c r="N326" s="35">
        <v>0</v>
      </c>
      <c r="O326" s="35">
        <v>0</v>
      </c>
      <c r="P326" s="35">
        <v>0</v>
      </c>
      <c r="Q326" s="35"/>
      <c r="R326" s="35">
        <v>0</v>
      </c>
      <c r="S326" s="35">
        <f t="shared" ref="S326:S389" si="376">G326-H326</f>
        <v>0</v>
      </c>
      <c r="T326" s="37">
        <f t="shared" si="370"/>
        <v>0</v>
      </c>
      <c r="U326" s="39" t="str">
        <f t="shared" si="371"/>
        <v/>
      </c>
      <c r="V326" s="132">
        <f t="shared" si="339"/>
        <v>0</v>
      </c>
      <c r="W326" s="35">
        <v>0</v>
      </c>
      <c r="X326" s="91">
        <v>0</v>
      </c>
      <c r="Y326" s="91">
        <v>0</v>
      </c>
      <c r="Z326" s="35"/>
      <c r="AA326" s="35" t="e">
        <f>G326+#REF!</f>
        <v>#REF!</v>
      </c>
      <c r="AB326" s="94" t="str">
        <f>IF(OR(E326="",E326=0),"",(G326+#REF!)/E326)</f>
        <v/>
      </c>
      <c r="AC326" s="35">
        <f t="shared" si="372"/>
        <v>0</v>
      </c>
      <c r="AD326" s="35">
        <f t="shared" si="373"/>
        <v>0</v>
      </c>
      <c r="AE326" s="91">
        <v>0</v>
      </c>
      <c r="AF326" s="91">
        <f t="shared" si="374"/>
        <v>0</v>
      </c>
      <c r="AG326" s="91">
        <v>0</v>
      </c>
      <c r="AH326" s="91">
        <f t="shared" si="375"/>
        <v>0</v>
      </c>
      <c r="AI326" s="36"/>
    </row>
    <row r="327" spans="1:35" s="14" customFormat="1" ht="18" customHeight="1">
      <c r="A327" s="14" t="str">
        <f t="shared" si="368"/>
        <v>b</v>
      </c>
      <c r="B327" s="28" t="s">
        <v>27</v>
      </c>
      <c r="C327" s="29" t="s">
        <v>34</v>
      </c>
      <c r="D327" s="35">
        <v>0</v>
      </c>
      <c r="E327" s="36">
        <v>0</v>
      </c>
      <c r="F327" s="36">
        <v>0</v>
      </c>
      <c r="G327" s="36">
        <v>0</v>
      </c>
      <c r="H327" s="36">
        <v>0</v>
      </c>
      <c r="I327" s="37">
        <v>0</v>
      </c>
      <c r="J327" s="38">
        <v>0</v>
      </c>
      <c r="K327" s="38">
        <v>0</v>
      </c>
      <c r="L327" s="39" t="str">
        <f t="shared" si="369"/>
        <v/>
      </c>
      <c r="M327" s="35">
        <v>0</v>
      </c>
      <c r="N327" s="35">
        <v>0</v>
      </c>
      <c r="O327" s="35">
        <v>0</v>
      </c>
      <c r="P327" s="35">
        <v>0</v>
      </c>
      <c r="Q327" s="35"/>
      <c r="R327" s="35">
        <v>0</v>
      </c>
      <c r="S327" s="35">
        <f t="shared" si="376"/>
        <v>0</v>
      </c>
      <c r="T327" s="37">
        <f t="shared" si="370"/>
        <v>0</v>
      </c>
      <c r="U327" s="39" t="str">
        <f t="shared" si="371"/>
        <v/>
      </c>
      <c r="V327" s="132">
        <f t="shared" si="339"/>
        <v>0</v>
      </c>
      <c r="W327" s="35">
        <v>0</v>
      </c>
      <c r="X327" s="91">
        <v>0</v>
      </c>
      <c r="Y327" s="91">
        <v>0</v>
      </c>
      <c r="Z327" s="35"/>
      <c r="AA327" s="35" t="e">
        <f>G327+#REF!</f>
        <v>#REF!</v>
      </c>
      <c r="AB327" s="94" t="str">
        <f>IF(OR(E327="",E327=0),"",(G327+#REF!)/E327)</f>
        <v/>
      </c>
      <c r="AC327" s="35">
        <f t="shared" si="372"/>
        <v>0</v>
      </c>
      <c r="AD327" s="35">
        <f t="shared" si="373"/>
        <v>0</v>
      </c>
      <c r="AE327" s="91">
        <v>0</v>
      </c>
      <c r="AF327" s="91">
        <f t="shared" si="374"/>
        <v>0</v>
      </c>
      <c r="AG327" s="91">
        <v>0</v>
      </c>
      <c r="AH327" s="91">
        <f t="shared" si="375"/>
        <v>0</v>
      </c>
      <c r="AI327" s="36"/>
    </row>
    <row r="328" spans="1:35" s="14" customFormat="1" ht="18" customHeight="1">
      <c r="A328" s="14" t="str">
        <f t="shared" si="368"/>
        <v>b</v>
      </c>
      <c r="B328" s="28" t="s">
        <v>27</v>
      </c>
      <c r="C328" s="29" t="s">
        <v>35</v>
      </c>
      <c r="D328" s="35">
        <v>0</v>
      </c>
      <c r="E328" s="36">
        <v>0</v>
      </c>
      <c r="F328" s="36">
        <v>0</v>
      </c>
      <c r="G328" s="36">
        <v>0</v>
      </c>
      <c r="H328" s="36">
        <v>0</v>
      </c>
      <c r="I328" s="37">
        <v>0</v>
      </c>
      <c r="J328" s="38">
        <v>0</v>
      </c>
      <c r="K328" s="38">
        <v>0</v>
      </c>
      <c r="L328" s="39" t="str">
        <f t="shared" si="369"/>
        <v/>
      </c>
      <c r="M328" s="35">
        <v>0</v>
      </c>
      <c r="N328" s="35">
        <v>0</v>
      </c>
      <c r="O328" s="35">
        <v>0</v>
      </c>
      <c r="P328" s="35">
        <v>0</v>
      </c>
      <c r="Q328" s="35"/>
      <c r="R328" s="35">
        <v>0</v>
      </c>
      <c r="S328" s="35">
        <f t="shared" si="376"/>
        <v>0</v>
      </c>
      <c r="T328" s="37">
        <f t="shared" si="370"/>
        <v>0</v>
      </c>
      <c r="U328" s="39" t="str">
        <f t="shared" si="371"/>
        <v/>
      </c>
      <c r="V328" s="132">
        <f t="shared" si="339"/>
        <v>0</v>
      </c>
      <c r="W328" s="35">
        <v>0</v>
      </c>
      <c r="X328" s="91">
        <v>0</v>
      </c>
      <c r="Y328" s="91">
        <v>0</v>
      </c>
      <c r="Z328" s="35"/>
      <c r="AA328" s="35" t="e">
        <f>G328+#REF!</f>
        <v>#REF!</v>
      </c>
      <c r="AB328" s="94" t="str">
        <f>IF(OR(E328="",E328=0),"",(G328+#REF!)/E328)</f>
        <v/>
      </c>
      <c r="AC328" s="35">
        <f t="shared" si="372"/>
        <v>0</v>
      </c>
      <c r="AD328" s="35">
        <f t="shared" si="373"/>
        <v>0</v>
      </c>
      <c r="AE328" s="91">
        <v>0</v>
      </c>
      <c r="AF328" s="91">
        <f t="shared" si="374"/>
        <v>0</v>
      </c>
      <c r="AG328" s="91">
        <v>0</v>
      </c>
      <c r="AH328" s="91">
        <f t="shared" si="375"/>
        <v>0</v>
      </c>
      <c r="AI328" s="36"/>
    </row>
    <row r="329" spans="1:35" s="14" customFormat="1" ht="30" customHeight="1">
      <c r="A329" s="14" t="str">
        <f t="shared" si="368"/>
        <v>b</v>
      </c>
      <c r="B329" s="21" t="s">
        <v>27</v>
      </c>
      <c r="C329" s="40" t="s">
        <v>36</v>
      </c>
      <c r="D329" s="41">
        <v>0</v>
      </c>
      <c r="E329" s="42">
        <v>0</v>
      </c>
      <c r="F329" s="42">
        <v>0</v>
      </c>
      <c r="G329" s="42">
        <v>0</v>
      </c>
      <c r="H329" s="42">
        <v>0</v>
      </c>
      <c r="I329" s="43">
        <v>0</v>
      </c>
      <c r="J329" s="44">
        <v>0</v>
      </c>
      <c r="K329" s="44">
        <v>0</v>
      </c>
      <c r="L329" s="45" t="str">
        <f t="shared" si="369"/>
        <v/>
      </c>
      <c r="M329" s="41">
        <v>0</v>
      </c>
      <c r="N329" s="41">
        <v>0</v>
      </c>
      <c r="O329" s="41">
        <v>0</v>
      </c>
      <c r="P329" s="41">
        <v>0</v>
      </c>
      <c r="Q329" s="41">
        <v>0</v>
      </c>
      <c r="R329" s="41">
        <v>0</v>
      </c>
      <c r="S329" s="41">
        <f t="shared" si="376"/>
        <v>0</v>
      </c>
      <c r="T329" s="43">
        <f t="shared" si="370"/>
        <v>0</v>
      </c>
      <c r="U329" s="45" t="str">
        <f t="shared" si="371"/>
        <v/>
      </c>
      <c r="V329" s="133">
        <f t="shared" si="339"/>
        <v>0</v>
      </c>
      <c r="W329" s="41">
        <v>0</v>
      </c>
      <c r="X329" s="91">
        <v>0</v>
      </c>
      <c r="Y329" s="91">
        <v>0</v>
      </c>
      <c r="Z329" s="41"/>
      <c r="AA329" s="41" t="e">
        <f>G329+#REF!</f>
        <v>#REF!</v>
      </c>
      <c r="AB329" s="96" t="str">
        <f>IF(OR(E329="",E329=0),"",(G329+#REF!)/E329)</f>
        <v/>
      </c>
      <c r="AC329" s="41">
        <f t="shared" si="372"/>
        <v>0</v>
      </c>
      <c r="AD329" s="41">
        <f t="shared" si="373"/>
        <v>0</v>
      </c>
      <c r="AE329" s="91">
        <v>0</v>
      </c>
      <c r="AF329" s="91">
        <f t="shared" si="374"/>
        <v>0</v>
      </c>
      <c r="AG329" s="91">
        <v>0</v>
      </c>
      <c r="AH329" s="91">
        <f t="shared" si="375"/>
        <v>0</v>
      </c>
      <c r="AI329" s="42"/>
    </row>
    <row r="330" spans="1:35" s="14" customFormat="1" ht="15.75" customHeight="1">
      <c r="A330" s="14" t="str">
        <f t="shared" si="368"/>
        <v>b</v>
      </c>
      <c r="B330" s="21" t="s">
        <v>27</v>
      </c>
      <c r="C330" s="40" t="s">
        <v>37</v>
      </c>
      <c r="D330" s="41">
        <v>0</v>
      </c>
      <c r="E330" s="42">
        <v>0</v>
      </c>
      <c r="F330" s="42">
        <v>0</v>
      </c>
      <c r="G330" s="42">
        <v>0</v>
      </c>
      <c r="H330" s="42">
        <v>0</v>
      </c>
      <c r="I330" s="43">
        <v>0</v>
      </c>
      <c r="J330" s="44">
        <v>0</v>
      </c>
      <c r="K330" s="44">
        <v>0</v>
      </c>
      <c r="L330" s="45" t="str">
        <f t="shared" si="369"/>
        <v/>
      </c>
      <c r="M330" s="41">
        <v>0</v>
      </c>
      <c r="N330" s="41">
        <v>0</v>
      </c>
      <c r="O330" s="41">
        <v>0</v>
      </c>
      <c r="P330" s="41">
        <v>0</v>
      </c>
      <c r="Q330" s="41">
        <v>0</v>
      </c>
      <c r="R330" s="41">
        <v>0</v>
      </c>
      <c r="S330" s="41">
        <f t="shared" si="376"/>
        <v>0</v>
      </c>
      <c r="T330" s="43">
        <f t="shared" si="370"/>
        <v>0</v>
      </c>
      <c r="U330" s="45" t="str">
        <f t="shared" si="371"/>
        <v/>
      </c>
      <c r="V330" s="133">
        <f t="shared" si="339"/>
        <v>0</v>
      </c>
      <c r="W330" s="41">
        <v>0</v>
      </c>
      <c r="X330" s="91">
        <v>0</v>
      </c>
      <c r="Y330" s="91">
        <v>0</v>
      </c>
      <c r="Z330" s="41"/>
      <c r="AA330" s="41" t="e">
        <f>G330+#REF!</f>
        <v>#REF!</v>
      </c>
      <c r="AB330" s="96" t="str">
        <f>IF(OR(E330="",E330=0),"",(G330+#REF!)/E330)</f>
        <v/>
      </c>
      <c r="AC330" s="41">
        <f t="shared" si="372"/>
        <v>0</v>
      </c>
      <c r="AD330" s="41">
        <f t="shared" si="373"/>
        <v>0</v>
      </c>
      <c r="AE330" s="91">
        <v>0</v>
      </c>
      <c r="AF330" s="91">
        <f t="shared" si="374"/>
        <v>0</v>
      </c>
      <c r="AG330" s="91">
        <v>0</v>
      </c>
      <c r="AH330" s="91">
        <f t="shared" si="375"/>
        <v>0</v>
      </c>
      <c r="AI330" s="42"/>
    </row>
    <row r="331" spans="1:35" s="14" customFormat="1" ht="16.5" customHeight="1" thickBot="1">
      <c r="A331" s="14" t="str">
        <f t="shared" si="368"/>
        <v>b</v>
      </c>
      <c r="B331" s="46" t="s">
        <v>27</v>
      </c>
      <c r="C331" s="58" t="s">
        <v>38</v>
      </c>
      <c r="D331" s="59">
        <v>0</v>
      </c>
      <c r="E331" s="60">
        <v>0</v>
      </c>
      <c r="F331" s="60">
        <v>0</v>
      </c>
      <c r="G331" s="60">
        <v>0</v>
      </c>
      <c r="H331" s="60">
        <v>0</v>
      </c>
      <c r="I331" s="61">
        <v>0</v>
      </c>
      <c r="J331" s="62">
        <v>0</v>
      </c>
      <c r="K331" s="62">
        <v>0</v>
      </c>
      <c r="L331" s="63" t="str">
        <f t="shared" si="369"/>
        <v/>
      </c>
      <c r="M331" s="59">
        <v>0</v>
      </c>
      <c r="N331" s="59">
        <v>0</v>
      </c>
      <c r="O331" s="59">
        <v>0</v>
      </c>
      <c r="P331" s="59">
        <v>0</v>
      </c>
      <c r="Q331" s="59">
        <v>0</v>
      </c>
      <c r="R331" s="59">
        <v>0</v>
      </c>
      <c r="S331" s="59">
        <f t="shared" si="376"/>
        <v>0</v>
      </c>
      <c r="T331" s="61">
        <f t="shared" si="370"/>
        <v>0</v>
      </c>
      <c r="U331" s="63" t="str">
        <f t="shared" si="371"/>
        <v/>
      </c>
      <c r="V331" s="136">
        <f t="shared" si="339"/>
        <v>0</v>
      </c>
      <c r="W331" s="59">
        <v>0</v>
      </c>
      <c r="X331" s="91">
        <v>0</v>
      </c>
      <c r="Y331" s="91">
        <v>0</v>
      </c>
      <c r="Z331" s="59"/>
      <c r="AA331" s="59" t="e">
        <f>G331+#REF!</f>
        <v>#REF!</v>
      </c>
      <c r="AB331" s="106" t="str">
        <f>IF(OR(E331="",E331=0),"",(G331+#REF!)/E331)</f>
        <v/>
      </c>
      <c r="AC331" s="59">
        <f t="shared" si="372"/>
        <v>0</v>
      </c>
      <c r="AD331" s="59">
        <f t="shared" si="373"/>
        <v>0</v>
      </c>
      <c r="AE331" s="91">
        <v>0</v>
      </c>
      <c r="AF331" s="91">
        <f t="shared" si="374"/>
        <v>0</v>
      </c>
      <c r="AG331" s="91">
        <v>0</v>
      </c>
      <c r="AH331" s="91">
        <f t="shared" si="375"/>
        <v>0</v>
      </c>
      <c r="AI331" s="60"/>
    </row>
    <row r="332" spans="1:35" s="14" customFormat="1" ht="82.5" customHeight="1" thickTop="1" thickBot="1">
      <c r="A332" s="14" t="str">
        <f t="shared" si="368"/>
        <v>a</v>
      </c>
      <c r="B332" s="15" t="s">
        <v>99</v>
      </c>
      <c r="C332" s="64" t="s">
        <v>100</v>
      </c>
      <c r="D332" s="16">
        <f t="shared" ref="D332:K332" si="377">D333+D341+D342+D343</f>
        <v>300</v>
      </c>
      <c r="E332" s="17">
        <f t="shared" si="377"/>
        <v>31.2</v>
      </c>
      <c r="F332" s="17">
        <f t="shared" si="377"/>
        <v>0</v>
      </c>
      <c r="G332" s="17">
        <f t="shared" si="377"/>
        <v>31.099999999999998</v>
      </c>
      <c r="H332" s="17">
        <f t="shared" si="377"/>
        <v>31.116010000000003</v>
      </c>
      <c r="I332" s="18">
        <f t="shared" si="377"/>
        <v>31.116010000000003</v>
      </c>
      <c r="J332" s="19">
        <f t="shared" si="377"/>
        <v>31.116010000000003</v>
      </c>
      <c r="K332" s="19">
        <f t="shared" si="377"/>
        <v>31.116010000000003</v>
      </c>
      <c r="L332" s="20" t="str">
        <f t="shared" si="369"/>
        <v/>
      </c>
      <c r="M332" s="16">
        <f>M333+M341+M342+M343</f>
        <v>0</v>
      </c>
      <c r="N332" s="16">
        <f>N333+N341+N342+N343</f>
        <v>0</v>
      </c>
      <c r="O332" s="16">
        <f>O333+O341+O342+O343</f>
        <v>0</v>
      </c>
      <c r="P332" s="16">
        <f>P333+P341+P342+P343</f>
        <v>0</v>
      </c>
      <c r="Q332" s="16">
        <f>Q333+Q341+Q342+Q343</f>
        <v>0</v>
      </c>
      <c r="R332" s="16">
        <v>0</v>
      </c>
      <c r="S332" s="16">
        <f t="shared" si="376"/>
        <v>-1.6010000000004965E-2</v>
      </c>
      <c r="T332" s="18">
        <f t="shared" si="370"/>
        <v>-31.099999999999998</v>
      </c>
      <c r="U332" s="20">
        <f t="shared" si="371"/>
        <v>0.9967948717948717</v>
      </c>
      <c r="V332" s="135">
        <f t="shared" si="339"/>
        <v>0.10000000000000142</v>
      </c>
      <c r="W332" s="16">
        <f t="shared" ref="W332:Y332" si="378">W333+W341+W342+W343</f>
        <v>31.116010000000003</v>
      </c>
      <c r="X332" s="87">
        <f t="shared" si="378"/>
        <v>31.116010000000003</v>
      </c>
      <c r="Y332" s="87">
        <f t="shared" si="378"/>
        <v>0</v>
      </c>
      <c r="Z332" s="16">
        <f>Z333+Z341+Z342+Z343</f>
        <v>0</v>
      </c>
      <c r="AA332" s="16" t="e">
        <f>G332+#REF!</f>
        <v>#REF!</v>
      </c>
      <c r="AB332" s="88" t="e">
        <f>IF(OR(E332="",E332=0),"",(G332+#REF!)/E332)</f>
        <v>#REF!</v>
      </c>
      <c r="AC332" s="16">
        <f t="shared" si="372"/>
        <v>31.099999999999998</v>
      </c>
      <c r="AD332" s="16">
        <f t="shared" si="373"/>
        <v>0.10000000000000142</v>
      </c>
      <c r="AE332" s="87">
        <f t="shared" ref="AE332" si="379">AE333+AE341+AE342+AE343</f>
        <v>0</v>
      </c>
      <c r="AF332" s="87">
        <f t="shared" si="374"/>
        <v>31.2</v>
      </c>
      <c r="AG332" s="87">
        <f t="shared" ref="AG332" si="380">AG333+AG341+AG342+AG343</f>
        <v>31.2</v>
      </c>
      <c r="AH332" s="87">
        <f t="shared" si="375"/>
        <v>0.10000000000000142</v>
      </c>
      <c r="AI332" s="17"/>
    </row>
    <row r="333" spans="1:35" s="14" customFormat="1" ht="18.75" thickTop="1">
      <c r="A333" s="14" t="str">
        <f t="shared" si="368"/>
        <v>a</v>
      </c>
      <c r="B333" s="21" t="s">
        <v>27</v>
      </c>
      <c r="C333" s="22" t="s">
        <v>28</v>
      </c>
      <c r="D333" s="23">
        <f t="shared" ref="D333:K333" si="381">D334+D335+D336+D337+D338+D339+D340</f>
        <v>300</v>
      </c>
      <c r="E333" s="24">
        <f t="shared" si="381"/>
        <v>31.2</v>
      </c>
      <c r="F333" s="24">
        <f t="shared" si="381"/>
        <v>0</v>
      </c>
      <c r="G333" s="24">
        <f t="shared" si="381"/>
        <v>31.099999999999998</v>
      </c>
      <c r="H333" s="24">
        <f t="shared" si="381"/>
        <v>31.116010000000003</v>
      </c>
      <c r="I333" s="25">
        <f t="shared" si="381"/>
        <v>31.116010000000003</v>
      </c>
      <c r="J333" s="26">
        <f t="shared" si="381"/>
        <v>31.116010000000003</v>
      </c>
      <c r="K333" s="26">
        <f t="shared" si="381"/>
        <v>31.116010000000003</v>
      </c>
      <c r="L333" s="27" t="str">
        <f t="shared" si="369"/>
        <v/>
      </c>
      <c r="M333" s="23">
        <f>M334+M335+M336+M337+M338+M339+M340</f>
        <v>0</v>
      </c>
      <c r="N333" s="23">
        <f>N334+N335+N336+N337+N338+N339+N340</f>
        <v>0</v>
      </c>
      <c r="O333" s="23">
        <f>O334+O335+O336+O337+O338+O339+O340</f>
        <v>0</v>
      </c>
      <c r="P333" s="23">
        <f>P334+P335+P336+P337+P338+P339+P340</f>
        <v>0</v>
      </c>
      <c r="Q333" s="23">
        <f>Q334+Q335+Q336+Q337+Q338+Q339+Q340</f>
        <v>0</v>
      </c>
      <c r="R333" s="23">
        <v>0</v>
      </c>
      <c r="S333" s="23">
        <f t="shared" si="376"/>
        <v>-1.6010000000004965E-2</v>
      </c>
      <c r="T333" s="25">
        <f t="shared" si="370"/>
        <v>-31.099999999999998</v>
      </c>
      <c r="U333" s="27">
        <f t="shared" si="371"/>
        <v>0.9967948717948717</v>
      </c>
      <c r="V333" s="130">
        <f t="shared" si="339"/>
        <v>0.10000000000000142</v>
      </c>
      <c r="W333" s="23">
        <f t="shared" ref="W333:Y333" si="382">W334+W335+W336+W337+W338+W339+W340</f>
        <v>31.116010000000003</v>
      </c>
      <c r="X333" s="89">
        <f t="shared" si="382"/>
        <v>31.116010000000003</v>
      </c>
      <c r="Y333" s="89">
        <f t="shared" si="382"/>
        <v>0</v>
      </c>
      <c r="Z333" s="23">
        <f>Z334+Z335+Z336+Z337+Z338+Z339+Z340</f>
        <v>0</v>
      </c>
      <c r="AA333" s="23" t="e">
        <f>G333+#REF!</f>
        <v>#REF!</v>
      </c>
      <c r="AB333" s="90" t="e">
        <f>IF(OR(E333="",E333=0),"",(G333+#REF!)/E333)</f>
        <v>#REF!</v>
      </c>
      <c r="AC333" s="23">
        <f t="shared" si="372"/>
        <v>31.099999999999998</v>
      </c>
      <c r="AD333" s="23">
        <f t="shared" si="373"/>
        <v>0.10000000000000142</v>
      </c>
      <c r="AE333" s="89">
        <f t="shared" ref="AE333" si="383">AE334+AE335+AE336+AE337+AE338+AE339+AE340</f>
        <v>0</v>
      </c>
      <c r="AF333" s="89">
        <f t="shared" si="374"/>
        <v>31.2</v>
      </c>
      <c r="AG333" s="89">
        <f t="shared" ref="AG333" si="384">AG334+AG335+AG336+AG337+AG338+AG339+AG340</f>
        <v>31.2</v>
      </c>
      <c r="AH333" s="89">
        <f t="shared" si="375"/>
        <v>0.10000000000000142</v>
      </c>
      <c r="AI333" s="24"/>
    </row>
    <row r="334" spans="1:35" s="14" customFormat="1" ht="18">
      <c r="A334" s="14" t="str">
        <f t="shared" si="368"/>
        <v>a</v>
      </c>
      <c r="B334" s="28" t="s">
        <v>27</v>
      </c>
      <c r="C334" s="29" t="s">
        <v>29</v>
      </c>
      <c r="D334" s="30">
        <v>185</v>
      </c>
      <c r="E334" s="31">
        <v>19.899999999999999</v>
      </c>
      <c r="F334" s="31"/>
      <c r="G334" s="31">
        <v>19.899999999999999</v>
      </c>
      <c r="H334" s="31">
        <v>19.911110000000001</v>
      </c>
      <c r="I334" s="32">
        <v>19.911110000000001</v>
      </c>
      <c r="J334" s="33">
        <v>19.911110000000001</v>
      </c>
      <c r="K334" s="33">
        <v>19.911110000000001</v>
      </c>
      <c r="L334" s="34" t="str">
        <f t="shared" si="369"/>
        <v/>
      </c>
      <c r="M334" s="30">
        <v>0</v>
      </c>
      <c r="N334" s="30">
        <v>0</v>
      </c>
      <c r="O334" s="30">
        <v>0</v>
      </c>
      <c r="P334" s="30">
        <v>0</v>
      </c>
      <c r="Q334" s="30"/>
      <c r="R334" s="30">
        <v>0</v>
      </c>
      <c r="S334" s="30">
        <f t="shared" si="376"/>
        <v>-1.1110000000002174E-2</v>
      </c>
      <c r="T334" s="32">
        <f t="shared" si="370"/>
        <v>-19.899999999999999</v>
      </c>
      <c r="U334" s="34">
        <f t="shared" si="371"/>
        <v>1</v>
      </c>
      <c r="V334" s="131">
        <f t="shared" si="339"/>
        <v>0</v>
      </c>
      <c r="W334" s="30">
        <v>19.911110000000001</v>
      </c>
      <c r="X334" s="91">
        <v>19.911110000000001</v>
      </c>
      <c r="Y334" s="91">
        <v>0</v>
      </c>
      <c r="Z334" s="30"/>
      <c r="AA334" s="30" t="e">
        <f>G334+#REF!</f>
        <v>#REF!</v>
      </c>
      <c r="AB334" s="92" t="e">
        <f>IF(OR(E334="",E334=0),"",(G334+#REF!)/E334)</f>
        <v>#REF!</v>
      </c>
      <c r="AC334" s="30">
        <f t="shared" si="372"/>
        <v>19.899999999999999</v>
      </c>
      <c r="AD334" s="30">
        <f t="shared" si="373"/>
        <v>0</v>
      </c>
      <c r="AE334" s="91">
        <v>0</v>
      </c>
      <c r="AF334" s="91">
        <f t="shared" si="374"/>
        <v>19.899999999999999</v>
      </c>
      <c r="AG334" s="91">
        <v>19.899999999999999</v>
      </c>
      <c r="AH334" s="91">
        <f t="shared" si="375"/>
        <v>0</v>
      </c>
      <c r="AI334" s="31"/>
    </row>
    <row r="335" spans="1:35" s="14" customFormat="1" ht="18">
      <c r="A335" s="14" t="str">
        <f t="shared" si="368"/>
        <v>a</v>
      </c>
      <c r="B335" s="28" t="s">
        <v>27</v>
      </c>
      <c r="C335" s="29" t="s">
        <v>30</v>
      </c>
      <c r="D335" s="30">
        <v>115</v>
      </c>
      <c r="E335" s="31">
        <v>11.3</v>
      </c>
      <c r="F335" s="31"/>
      <c r="G335" s="31">
        <v>11.2</v>
      </c>
      <c r="H335" s="31">
        <v>11.2049</v>
      </c>
      <c r="I335" s="32">
        <v>11.2049</v>
      </c>
      <c r="J335" s="33">
        <v>11.2049</v>
      </c>
      <c r="K335" s="33">
        <v>11.2049</v>
      </c>
      <c r="L335" s="34" t="str">
        <f t="shared" si="369"/>
        <v/>
      </c>
      <c r="M335" s="30">
        <v>0</v>
      </c>
      <c r="N335" s="30">
        <v>0</v>
      </c>
      <c r="O335" s="30">
        <v>0</v>
      </c>
      <c r="P335" s="30">
        <v>0</v>
      </c>
      <c r="Q335" s="30"/>
      <c r="R335" s="30">
        <v>0</v>
      </c>
      <c r="S335" s="30">
        <f t="shared" si="376"/>
        <v>-4.9000000000010147E-3</v>
      </c>
      <c r="T335" s="32">
        <f t="shared" si="370"/>
        <v>-11.2</v>
      </c>
      <c r="U335" s="34">
        <f t="shared" si="371"/>
        <v>0.99115044247787598</v>
      </c>
      <c r="V335" s="131">
        <f t="shared" si="339"/>
        <v>0.10000000000000142</v>
      </c>
      <c r="W335" s="30">
        <v>11.2049</v>
      </c>
      <c r="X335" s="91">
        <v>11.2049</v>
      </c>
      <c r="Y335" s="91">
        <v>0</v>
      </c>
      <c r="Z335" s="30"/>
      <c r="AA335" s="30" t="e">
        <f>G335+#REF!</f>
        <v>#REF!</v>
      </c>
      <c r="AB335" s="92" t="e">
        <f>IF(OR(E335="",E335=0),"",(G335+#REF!)/E335)</f>
        <v>#REF!</v>
      </c>
      <c r="AC335" s="30">
        <f t="shared" si="372"/>
        <v>11.2</v>
      </c>
      <c r="AD335" s="30">
        <f t="shared" si="373"/>
        <v>0.10000000000000142</v>
      </c>
      <c r="AE335" s="91">
        <v>0</v>
      </c>
      <c r="AF335" s="91">
        <f t="shared" si="374"/>
        <v>11.3</v>
      </c>
      <c r="AG335" s="91">
        <v>11.3</v>
      </c>
      <c r="AH335" s="91">
        <f t="shared" si="375"/>
        <v>0.10000000000000142</v>
      </c>
      <c r="AI335" s="31"/>
    </row>
    <row r="336" spans="1:35" s="14" customFormat="1" ht="18" customHeight="1">
      <c r="A336" s="14" t="str">
        <f t="shared" si="368"/>
        <v>b</v>
      </c>
      <c r="B336" s="28" t="s">
        <v>27</v>
      </c>
      <c r="C336" s="29" t="s">
        <v>31</v>
      </c>
      <c r="D336" s="35">
        <v>0</v>
      </c>
      <c r="E336" s="36">
        <v>0</v>
      </c>
      <c r="F336" s="36">
        <v>0</v>
      </c>
      <c r="G336" s="36">
        <v>0</v>
      </c>
      <c r="H336" s="36">
        <v>0</v>
      </c>
      <c r="I336" s="37">
        <v>0</v>
      </c>
      <c r="J336" s="38">
        <v>0</v>
      </c>
      <c r="K336" s="38">
        <v>0</v>
      </c>
      <c r="L336" s="39" t="str">
        <f t="shared" si="369"/>
        <v/>
      </c>
      <c r="M336" s="35">
        <v>0</v>
      </c>
      <c r="N336" s="35">
        <v>0</v>
      </c>
      <c r="O336" s="35">
        <v>0</v>
      </c>
      <c r="P336" s="35">
        <v>0</v>
      </c>
      <c r="Q336" s="35"/>
      <c r="R336" s="35">
        <v>0</v>
      </c>
      <c r="S336" s="35">
        <f t="shared" si="376"/>
        <v>0</v>
      </c>
      <c r="T336" s="37">
        <f t="shared" si="370"/>
        <v>0</v>
      </c>
      <c r="U336" s="39" t="str">
        <f t="shared" si="371"/>
        <v/>
      </c>
      <c r="V336" s="132">
        <f t="shared" si="339"/>
        <v>0</v>
      </c>
      <c r="W336" s="35">
        <v>0</v>
      </c>
      <c r="X336" s="91">
        <v>0</v>
      </c>
      <c r="Y336" s="91">
        <v>0</v>
      </c>
      <c r="Z336" s="35"/>
      <c r="AA336" s="35" t="e">
        <f>G336+#REF!</f>
        <v>#REF!</v>
      </c>
      <c r="AB336" s="94" t="str">
        <f>IF(OR(E336="",E336=0),"",(G336+#REF!)/E336)</f>
        <v/>
      </c>
      <c r="AC336" s="35">
        <f t="shared" si="372"/>
        <v>0</v>
      </c>
      <c r="AD336" s="35">
        <f t="shared" si="373"/>
        <v>0</v>
      </c>
      <c r="AE336" s="91">
        <v>0</v>
      </c>
      <c r="AF336" s="91">
        <f t="shared" si="374"/>
        <v>0</v>
      </c>
      <c r="AG336" s="91">
        <v>0</v>
      </c>
      <c r="AH336" s="91">
        <f t="shared" si="375"/>
        <v>0</v>
      </c>
      <c r="AI336" s="36"/>
    </row>
    <row r="337" spans="1:35" s="14" customFormat="1" ht="18" customHeight="1">
      <c r="A337" s="14" t="str">
        <f t="shared" si="368"/>
        <v>b</v>
      </c>
      <c r="B337" s="28" t="s">
        <v>27</v>
      </c>
      <c r="C337" s="29" t="s">
        <v>32</v>
      </c>
      <c r="D337" s="35">
        <v>0</v>
      </c>
      <c r="E337" s="36">
        <v>0</v>
      </c>
      <c r="F337" s="36">
        <v>0</v>
      </c>
      <c r="G337" s="36">
        <v>0</v>
      </c>
      <c r="H337" s="36">
        <v>0</v>
      </c>
      <c r="I337" s="37">
        <v>0</v>
      </c>
      <c r="J337" s="38">
        <v>0</v>
      </c>
      <c r="K337" s="38">
        <v>0</v>
      </c>
      <c r="L337" s="39" t="str">
        <f t="shared" si="369"/>
        <v/>
      </c>
      <c r="M337" s="35">
        <v>0</v>
      </c>
      <c r="N337" s="35">
        <v>0</v>
      </c>
      <c r="O337" s="35">
        <v>0</v>
      </c>
      <c r="P337" s="35">
        <v>0</v>
      </c>
      <c r="Q337" s="35"/>
      <c r="R337" s="35">
        <v>0</v>
      </c>
      <c r="S337" s="35">
        <f t="shared" si="376"/>
        <v>0</v>
      </c>
      <c r="T337" s="37">
        <f t="shared" si="370"/>
        <v>0</v>
      </c>
      <c r="U337" s="39" t="str">
        <f t="shared" si="371"/>
        <v/>
      </c>
      <c r="V337" s="132">
        <f t="shared" si="339"/>
        <v>0</v>
      </c>
      <c r="W337" s="35">
        <v>0</v>
      </c>
      <c r="X337" s="91">
        <v>0</v>
      </c>
      <c r="Y337" s="91">
        <v>0</v>
      </c>
      <c r="Z337" s="35"/>
      <c r="AA337" s="35" t="e">
        <f>G337+#REF!</f>
        <v>#REF!</v>
      </c>
      <c r="AB337" s="94" t="str">
        <f>IF(OR(E337="",E337=0),"",(G337+#REF!)/E337)</f>
        <v/>
      </c>
      <c r="AC337" s="35">
        <f t="shared" si="372"/>
        <v>0</v>
      </c>
      <c r="AD337" s="35">
        <f t="shared" si="373"/>
        <v>0</v>
      </c>
      <c r="AE337" s="91">
        <v>0</v>
      </c>
      <c r="AF337" s="91">
        <f t="shared" si="374"/>
        <v>0</v>
      </c>
      <c r="AG337" s="91">
        <v>0</v>
      </c>
      <c r="AH337" s="91">
        <f t="shared" si="375"/>
        <v>0</v>
      </c>
      <c r="AI337" s="36"/>
    </row>
    <row r="338" spans="1:35" s="14" customFormat="1" ht="18" customHeight="1">
      <c r="A338" s="14" t="str">
        <f t="shared" si="368"/>
        <v>b</v>
      </c>
      <c r="B338" s="28" t="s">
        <v>27</v>
      </c>
      <c r="C338" s="29" t="s">
        <v>33</v>
      </c>
      <c r="D338" s="35">
        <v>0</v>
      </c>
      <c r="E338" s="36">
        <v>0</v>
      </c>
      <c r="F338" s="36">
        <v>0</v>
      </c>
      <c r="G338" s="36">
        <v>0</v>
      </c>
      <c r="H338" s="36">
        <v>0</v>
      </c>
      <c r="I338" s="37">
        <v>0</v>
      </c>
      <c r="J338" s="38">
        <v>0</v>
      </c>
      <c r="K338" s="38">
        <v>0</v>
      </c>
      <c r="L338" s="39" t="str">
        <f t="shared" si="369"/>
        <v/>
      </c>
      <c r="M338" s="35">
        <v>0</v>
      </c>
      <c r="N338" s="35">
        <v>0</v>
      </c>
      <c r="O338" s="35">
        <v>0</v>
      </c>
      <c r="P338" s="35">
        <v>0</v>
      </c>
      <c r="Q338" s="35"/>
      <c r="R338" s="35">
        <v>0</v>
      </c>
      <c r="S338" s="35">
        <f t="shared" si="376"/>
        <v>0</v>
      </c>
      <c r="T338" s="37">
        <f t="shared" si="370"/>
        <v>0</v>
      </c>
      <c r="U338" s="39" t="str">
        <f t="shared" si="371"/>
        <v/>
      </c>
      <c r="V338" s="132">
        <f t="shared" si="339"/>
        <v>0</v>
      </c>
      <c r="W338" s="35">
        <v>0</v>
      </c>
      <c r="X338" s="91">
        <v>0</v>
      </c>
      <c r="Y338" s="91">
        <v>0</v>
      </c>
      <c r="Z338" s="35"/>
      <c r="AA338" s="35" t="e">
        <f>G338+#REF!</f>
        <v>#REF!</v>
      </c>
      <c r="AB338" s="94" t="str">
        <f>IF(OR(E338="",E338=0),"",(G338+#REF!)/E338)</f>
        <v/>
      </c>
      <c r="AC338" s="35">
        <f t="shared" si="372"/>
        <v>0</v>
      </c>
      <c r="AD338" s="35">
        <f t="shared" si="373"/>
        <v>0</v>
      </c>
      <c r="AE338" s="91">
        <v>0</v>
      </c>
      <c r="AF338" s="91">
        <f t="shared" si="374"/>
        <v>0</v>
      </c>
      <c r="AG338" s="91">
        <v>0</v>
      </c>
      <c r="AH338" s="91">
        <f t="shared" si="375"/>
        <v>0</v>
      </c>
      <c r="AI338" s="36"/>
    </row>
    <row r="339" spans="1:35" s="14" customFormat="1" ht="18" customHeight="1">
      <c r="A339" s="14" t="str">
        <f t="shared" si="368"/>
        <v>b</v>
      </c>
      <c r="B339" s="28" t="s">
        <v>27</v>
      </c>
      <c r="C339" s="29" t="s">
        <v>34</v>
      </c>
      <c r="D339" s="35">
        <v>0</v>
      </c>
      <c r="E339" s="36">
        <v>0</v>
      </c>
      <c r="F339" s="36">
        <v>0</v>
      </c>
      <c r="G339" s="36">
        <v>0</v>
      </c>
      <c r="H339" s="36">
        <v>0</v>
      </c>
      <c r="I339" s="37">
        <v>0</v>
      </c>
      <c r="J339" s="38">
        <v>0</v>
      </c>
      <c r="K339" s="38">
        <v>0</v>
      </c>
      <c r="L339" s="39" t="str">
        <f t="shared" si="369"/>
        <v/>
      </c>
      <c r="M339" s="35">
        <v>0</v>
      </c>
      <c r="N339" s="35">
        <v>0</v>
      </c>
      <c r="O339" s="35">
        <v>0</v>
      </c>
      <c r="P339" s="35">
        <v>0</v>
      </c>
      <c r="Q339" s="35"/>
      <c r="R339" s="35">
        <v>0</v>
      </c>
      <c r="S339" s="35">
        <f t="shared" si="376"/>
        <v>0</v>
      </c>
      <c r="T339" s="37">
        <f t="shared" si="370"/>
        <v>0</v>
      </c>
      <c r="U339" s="39" t="str">
        <f t="shared" si="371"/>
        <v/>
      </c>
      <c r="V339" s="132">
        <f t="shared" si="339"/>
        <v>0</v>
      </c>
      <c r="W339" s="35">
        <v>0</v>
      </c>
      <c r="X339" s="91">
        <v>0</v>
      </c>
      <c r="Y339" s="91">
        <v>0</v>
      </c>
      <c r="Z339" s="35"/>
      <c r="AA339" s="35" t="e">
        <f>G339+#REF!</f>
        <v>#REF!</v>
      </c>
      <c r="AB339" s="94" t="str">
        <f>IF(OR(E339="",E339=0),"",(G339+#REF!)/E339)</f>
        <v/>
      </c>
      <c r="AC339" s="35">
        <f t="shared" si="372"/>
        <v>0</v>
      </c>
      <c r="AD339" s="35">
        <f t="shared" si="373"/>
        <v>0</v>
      </c>
      <c r="AE339" s="91">
        <v>0</v>
      </c>
      <c r="AF339" s="91">
        <f t="shared" si="374"/>
        <v>0</v>
      </c>
      <c r="AG339" s="91">
        <v>0</v>
      </c>
      <c r="AH339" s="91">
        <f t="shared" si="375"/>
        <v>0</v>
      </c>
      <c r="AI339" s="36"/>
    </row>
    <row r="340" spans="1:35" s="14" customFormat="1" ht="18" customHeight="1">
      <c r="A340" s="14" t="str">
        <f t="shared" si="368"/>
        <v>b</v>
      </c>
      <c r="B340" s="28" t="s">
        <v>27</v>
      </c>
      <c r="C340" s="29" t="s">
        <v>35</v>
      </c>
      <c r="D340" s="35">
        <v>0</v>
      </c>
      <c r="E340" s="36">
        <v>0</v>
      </c>
      <c r="F340" s="36">
        <v>0</v>
      </c>
      <c r="G340" s="36">
        <v>0</v>
      </c>
      <c r="H340" s="36">
        <v>0</v>
      </c>
      <c r="I340" s="37">
        <v>0</v>
      </c>
      <c r="J340" s="38">
        <v>0</v>
      </c>
      <c r="K340" s="38">
        <v>0</v>
      </c>
      <c r="L340" s="39" t="str">
        <f t="shared" si="369"/>
        <v/>
      </c>
      <c r="M340" s="35">
        <v>0</v>
      </c>
      <c r="N340" s="35">
        <v>0</v>
      </c>
      <c r="O340" s="35">
        <v>0</v>
      </c>
      <c r="P340" s="35">
        <v>0</v>
      </c>
      <c r="Q340" s="35"/>
      <c r="R340" s="35">
        <v>0</v>
      </c>
      <c r="S340" s="35">
        <f t="shared" si="376"/>
        <v>0</v>
      </c>
      <c r="T340" s="37">
        <f t="shared" si="370"/>
        <v>0</v>
      </c>
      <c r="U340" s="39" t="str">
        <f t="shared" si="371"/>
        <v/>
      </c>
      <c r="V340" s="132">
        <f t="shared" si="339"/>
        <v>0</v>
      </c>
      <c r="W340" s="35">
        <v>0</v>
      </c>
      <c r="X340" s="91">
        <v>0</v>
      </c>
      <c r="Y340" s="91">
        <v>0</v>
      </c>
      <c r="Z340" s="35"/>
      <c r="AA340" s="35" t="e">
        <f>G340+#REF!</f>
        <v>#REF!</v>
      </c>
      <c r="AB340" s="94" t="str">
        <f>IF(OR(E340="",E340=0),"",(G340+#REF!)/E340)</f>
        <v/>
      </c>
      <c r="AC340" s="35">
        <f t="shared" si="372"/>
        <v>0</v>
      </c>
      <c r="AD340" s="35">
        <f t="shared" si="373"/>
        <v>0</v>
      </c>
      <c r="AE340" s="91">
        <v>0</v>
      </c>
      <c r="AF340" s="91">
        <f t="shared" si="374"/>
        <v>0</v>
      </c>
      <c r="AG340" s="91">
        <v>0</v>
      </c>
      <c r="AH340" s="91">
        <f t="shared" si="375"/>
        <v>0</v>
      </c>
      <c r="AI340" s="36"/>
    </row>
    <row r="341" spans="1:35" s="14" customFormat="1" ht="30" customHeight="1">
      <c r="A341" s="14" t="str">
        <f t="shared" si="368"/>
        <v>b</v>
      </c>
      <c r="B341" s="21" t="s">
        <v>27</v>
      </c>
      <c r="C341" s="40" t="s">
        <v>36</v>
      </c>
      <c r="D341" s="41">
        <v>0</v>
      </c>
      <c r="E341" s="42">
        <v>0</v>
      </c>
      <c r="F341" s="42">
        <v>0</v>
      </c>
      <c r="G341" s="42">
        <v>0</v>
      </c>
      <c r="H341" s="42">
        <v>0</v>
      </c>
      <c r="I341" s="43">
        <v>0</v>
      </c>
      <c r="J341" s="44">
        <v>0</v>
      </c>
      <c r="K341" s="44">
        <v>0</v>
      </c>
      <c r="L341" s="45" t="str">
        <f t="shared" si="369"/>
        <v/>
      </c>
      <c r="M341" s="41">
        <v>0</v>
      </c>
      <c r="N341" s="41">
        <v>0</v>
      </c>
      <c r="O341" s="41">
        <v>0</v>
      </c>
      <c r="P341" s="41">
        <v>0</v>
      </c>
      <c r="Q341" s="41">
        <v>0</v>
      </c>
      <c r="R341" s="41">
        <v>0</v>
      </c>
      <c r="S341" s="41">
        <f t="shared" si="376"/>
        <v>0</v>
      </c>
      <c r="T341" s="43">
        <f t="shared" si="370"/>
        <v>0</v>
      </c>
      <c r="U341" s="45" t="str">
        <f t="shared" si="371"/>
        <v/>
      </c>
      <c r="V341" s="133">
        <f t="shared" si="339"/>
        <v>0</v>
      </c>
      <c r="W341" s="41">
        <v>0</v>
      </c>
      <c r="X341" s="91">
        <v>0</v>
      </c>
      <c r="Y341" s="91">
        <v>0</v>
      </c>
      <c r="Z341" s="41"/>
      <c r="AA341" s="41" t="e">
        <f>G341+#REF!</f>
        <v>#REF!</v>
      </c>
      <c r="AB341" s="96" t="str">
        <f>IF(OR(E341="",E341=0),"",(G341+#REF!)/E341)</f>
        <v/>
      </c>
      <c r="AC341" s="41">
        <f t="shared" si="372"/>
        <v>0</v>
      </c>
      <c r="AD341" s="41">
        <f t="shared" si="373"/>
        <v>0</v>
      </c>
      <c r="AE341" s="91">
        <v>0</v>
      </c>
      <c r="AF341" s="91">
        <f t="shared" si="374"/>
        <v>0</v>
      </c>
      <c r="AG341" s="91">
        <v>0</v>
      </c>
      <c r="AH341" s="91">
        <f t="shared" si="375"/>
        <v>0</v>
      </c>
      <c r="AI341" s="42"/>
    </row>
    <row r="342" spans="1:35" s="14" customFormat="1" ht="15.75" customHeight="1">
      <c r="A342" s="14" t="str">
        <f t="shared" si="368"/>
        <v>b</v>
      </c>
      <c r="B342" s="21" t="s">
        <v>27</v>
      </c>
      <c r="C342" s="40" t="s">
        <v>37</v>
      </c>
      <c r="D342" s="41">
        <v>0</v>
      </c>
      <c r="E342" s="42">
        <v>0</v>
      </c>
      <c r="F342" s="42">
        <v>0</v>
      </c>
      <c r="G342" s="42">
        <v>0</v>
      </c>
      <c r="H342" s="42">
        <v>0</v>
      </c>
      <c r="I342" s="43">
        <v>0</v>
      </c>
      <c r="J342" s="44">
        <v>0</v>
      </c>
      <c r="K342" s="44">
        <v>0</v>
      </c>
      <c r="L342" s="45" t="str">
        <f t="shared" si="369"/>
        <v/>
      </c>
      <c r="M342" s="41">
        <v>0</v>
      </c>
      <c r="N342" s="41">
        <v>0</v>
      </c>
      <c r="O342" s="41">
        <v>0</v>
      </c>
      <c r="P342" s="41">
        <v>0</v>
      </c>
      <c r="Q342" s="41">
        <v>0</v>
      </c>
      <c r="R342" s="41">
        <v>0</v>
      </c>
      <c r="S342" s="41">
        <f t="shared" si="376"/>
        <v>0</v>
      </c>
      <c r="T342" s="43">
        <f t="shared" si="370"/>
        <v>0</v>
      </c>
      <c r="U342" s="45" t="str">
        <f t="shared" si="371"/>
        <v/>
      </c>
      <c r="V342" s="133">
        <f t="shared" si="339"/>
        <v>0</v>
      </c>
      <c r="W342" s="41">
        <v>0</v>
      </c>
      <c r="X342" s="91">
        <v>0</v>
      </c>
      <c r="Y342" s="91">
        <v>0</v>
      </c>
      <c r="Z342" s="41"/>
      <c r="AA342" s="41" t="e">
        <f>G342+#REF!</f>
        <v>#REF!</v>
      </c>
      <c r="AB342" s="96" t="str">
        <f>IF(OR(E342="",E342=0),"",(G342+#REF!)/E342)</f>
        <v/>
      </c>
      <c r="AC342" s="41">
        <f t="shared" si="372"/>
        <v>0</v>
      </c>
      <c r="AD342" s="41">
        <f t="shared" si="373"/>
        <v>0</v>
      </c>
      <c r="AE342" s="91">
        <v>0</v>
      </c>
      <c r="AF342" s="91">
        <f t="shared" si="374"/>
        <v>0</v>
      </c>
      <c r="AG342" s="91">
        <v>0</v>
      </c>
      <c r="AH342" s="91">
        <f t="shared" si="375"/>
        <v>0</v>
      </c>
      <c r="AI342" s="42"/>
    </row>
    <row r="343" spans="1:35" s="14" customFormat="1" ht="16.5" customHeight="1" thickBot="1">
      <c r="A343" s="14" t="str">
        <f t="shared" si="368"/>
        <v>b</v>
      </c>
      <c r="B343" s="46" t="s">
        <v>27</v>
      </c>
      <c r="C343" s="58" t="s">
        <v>38</v>
      </c>
      <c r="D343" s="59">
        <v>0</v>
      </c>
      <c r="E343" s="60">
        <v>0</v>
      </c>
      <c r="F343" s="60">
        <v>0</v>
      </c>
      <c r="G343" s="60">
        <v>0</v>
      </c>
      <c r="H343" s="60">
        <v>0</v>
      </c>
      <c r="I343" s="61">
        <v>0</v>
      </c>
      <c r="J343" s="62">
        <v>0</v>
      </c>
      <c r="K343" s="62">
        <v>0</v>
      </c>
      <c r="L343" s="63" t="str">
        <f t="shared" si="369"/>
        <v/>
      </c>
      <c r="M343" s="59">
        <v>0</v>
      </c>
      <c r="N343" s="59">
        <v>0</v>
      </c>
      <c r="O343" s="59">
        <v>0</v>
      </c>
      <c r="P343" s="59">
        <v>0</v>
      </c>
      <c r="Q343" s="59">
        <v>0</v>
      </c>
      <c r="R343" s="59">
        <v>0</v>
      </c>
      <c r="S343" s="59">
        <f t="shared" si="376"/>
        <v>0</v>
      </c>
      <c r="T343" s="61">
        <f t="shared" si="370"/>
        <v>0</v>
      </c>
      <c r="U343" s="63" t="str">
        <f t="shared" si="371"/>
        <v/>
      </c>
      <c r="V343" s="136">
        <f t="shared" si="339"/>
        <v>0</v>
      </c>
      <c r="W343" s="59">
        <v>0</v>
      </c>
      <c r="X343" s="91">
        <v>0</v>
      </c>
      <c r="Y343" s="91">
        <v>0</v>
      </c>
      <c r="Z343" s="59"/>
      <c r="AA343" s="59" t="e">
        <f>G343+#REF!</f>
        <v>#REF!</v>
      </c>
      <c r="AB343" s="106" t="str">
        <f>IF(OR(E343="",E343=0),"",(G343+#REF!)/E343)</f>
        <v/>
      </c>
      <c r="AC343" s="59">
        <f t="shared" si="372"/>
        <v>0</v>
      </c>
      <c r="AD343" s="59">
        <f t="shared" si="373"/>
        <v>0</v>
      </c>
      <c r="AE343" s="91">
        <v>0</v>
      </c>
      <c r="AF343" s="91">
        <f t="shared" si="374"/>
        <v>0</v>
      </c>
      <c r="AG343" s="91">
        <v>0</v>
      </c>
      <c r="AH343" s="91">
        <f t="shared" si="375"/>
        <v>0</v>
      </c>
      <c r="AI343" s="60"/>
    </row>
    <row r="344" spans="1:35" s="14" customFormat="1" ht="48.75" customHeight="1" thickTop="1" thickBot="1">
      <c r="A344" s="14" t="str">
        <f t="shared" si="368"/>
        <v>a</v>
      </c>
      <c r="B344" s="139" t="s">
        <v>101</v>
      </c>
      <c r="C344" s="140" t="s">
        <v>102</v>
      </c>
      <c r="D344" s="140">
        <f t="shared" ref="D344:K344" si="385">D345+D357+D358+D359</f>
        <v>1750</v>
      </c>
      <c r="E344" s="141">
        <f t="shared" si="385"/>
        <v>1209.598</v>
      </c>
      <c r="F344" s="141">
        <f t="shared" si="385"/>
        <v>825.44999999999993</v>
      </c>
      <c r="G344" s="141">
        <f t="shared" si="385"/>
        <v>860.99799999999993</v>
      </c>
      <c r="H344" s="141">
        <f t="shared" si="385"/>
        <v>657.66291999999999</v>
      </c>
      <c r="I344" s="142">
        <f t="shared" si="385"/>
        <v>570.58694000000003</v>
      </c>
      <c r="J344" s="143">
        <f t="shared" si="385"/>
        <v>489.03024999999997</v>
      </c>
      <c r="K344" s="143">
        <f t="shared" si="385"/>
        <v>397.93423000000001</v>
      </c>
      <c r="L344" s="144">
        <f t="shared" si="369"/>
        <v>1.0430649948512933</v>
      </c>
      <c r="M344" s="140">
        <f>M345+M357+M358+M359</f>
        <v>1.7600000000000001E-2</v>
      </c>
      <c r="N344" s="140">
        <f>N345+N357+N358+N359</f>
        <v>95.561120000000003</v>
      </c>
      <c r="O344" s="140">
        <f>O345+O357+O358+O359</f>
        <v>79.362000000000009</v>
      </c>
      <c r="P344" s="140">
        <f>P345+P357+P358+P359</f>
        <v>91.096019999999953</v>
      </c>
      <c r="Q344" s="140">
        <f>Q345+Q357+Q358+Q359</f>
        <v>125.55</v>
      </c>
      <c r="R344" s="140">
        <v>81.55669000000006</v>
      </c>
      <c r="S344" s="140">
        <f t="shared" si="376"/>
        <v>203.33507999999995</v>
      </c>
      <c r="T344" s="142">
        <f t="shared" si="370"/>
        <v>-35.548000000000002</v>
      </c>
      <c r="U344" s="144">
        <f t="shared" si="371"/>
        <v>0.71180507904278945</v>
      </c>
      <c r="V344" s="145">
        <f t="shared" si="339"/>
        <v>348.6</v>
      </c>
      <c r="W344" s="140">
        <f t="shared" ref="W344:Y344" si="386">W345+W357+W358+W359</f>
        <v>767.38297</v>
      </c>
      <c r="X344" s="149">
        <f t="shared" si="386"/>
        <v>767.38297</v>
      </c>
      <c r="Y344" s="149">
        <f t="shared" si="386"/>
        <v>270.29999999999995</v>
      </c>
      <c r="Z344" s="140">
        <f>Z345+Z357+Z358+Z359</f>
        <v>440.53999999999996</v>
      </c>
      <c r="AA344" s="140" t="e">
        <f>G344+#REF!</f>
        <v>#REF!</v>
      </c>
      <c r="AB344" s="147" t="e">
        <f>IF(OR(E344="",E344=0),"",(G344+#REF!)/E344)</f>
        <v>#REF!</v>
      </c>
      <c r="AC344" s="140">
        <f t="shared" si="372"/>
        <v>1131.2979999999998</v>
      </c>
      <c r="AD344" s="140">
        <f t="shared" si="373"/>
        <v>78.300000000000182</v>
      </c>
      <c r="AE344" s="149">
        <f t="shared" ref="AE344" si="387">AE345+AE357+AE358+AE359</f>
        <v>0</v>
      </c>
      <c r="AF344" s="149">
        <f t="shared" si="374"/>
        <v>1209.598</v>
      </c>
      <c r="AG344" s="149">
        <f t="shared" ref="AG344" si="388">AG345+AG357+AG358+AG359</f>
        <v>1209.598</v>
      </c>
      <c r="AH344" s="149">
        <f t="shared" si="375"/>
        <v>78.300000000000182</v>
      </c>
      <c r="AI344" s="141"/>
    </row>
    <row r="345" spans="1:35" s="14" customFormat="1" ht="19.5" customHeight="1" thickTop="1">
      <c r="A345" s="14" t="str">
        <f t="shared" si="368"/>
        <v>a</v>
      </c>
      <c r="B345" s="21" t="s">
        <v>27</v>
      </c>
      <c r="C345" s="22" t="s">
        <v>28</v>
      </c>
      <c r="D345" s="23">
        <f t="shared" ref="D345:K345" si="389">D346+D350+D352+D353+D354+D355+D356</f>
        <v>1750</v>
      </c>
      <c r="E345" s="24">
        <f t="shared" si="389"/>
        <v>1199</v>
      </c>
      <c r="F345" s="24">
        <f t="shared" si="389"/>
        <v>824.85199999999998</v>
      </c>
      <c r="G345" s="24">
        <f t="shared" si="389"/>
        <v>857.3</v>
      </c>
      <c r="H345" s="24">
        <f t="shared" si="389"/>
        <v>657.06492000000003</v>
      </c>
      <c r="I345" s="25">
        <f t="shared" si="389"/>
        <v>569.98894000000007</v>
      </c>
      <c r="J345" s="26">
        <f t="shared" si="389"/>
        <v>488.43224999999995</v>
      </c>
      <c r="K345" s="26">
        <f t="shared" si="389"/>
        <v>397.33623</v>
      </c>
      <c r="L345" s="27">
        <f t="shared" si="369"/>
        <v>1.0393379660836126</v>
      </c>
      <c r="M345" s="23">
        <f>M346+M350+M352+M353+M354+M355+M356</f>
        <v>1.7600000000000001E-2</v>
      </c>
      <c r="N345" s="23">
        <f>N346+N350+N352+N353+N354+N355+N356</f>
        <v>95.561120000000003</v>
      </c>
      <c r="O345" s="23">
        <f>O346+O350+O352+O353+O354+O355+O356</f>
        <v>79.362000000000009</v>
      </c>
      <c r="P345" s="23">
        <f>P346+P350+P352+P353+P354+P355+P356</f>
        <v>91.096019999999953</v>
      </c>
      <c r="Q345" s="23">
        <f>Q346+Q350+Q352+Q353+Q354+Q355+Q356</f>
        <v>125.55</v>
      </c>
      <c r="R345" s="23">
        <v>81.556690000000117</v>
      </c>
      <c r="S345" s="23">
        <f t="shared" si="376"/>
        <v>200.23507999999993</v>
      </c>
      <c r="T345" s="25">
        <f t="shared" si="370"/>
        <v>-32.447999999999979</v>
      </c>
      <c r="U345" s="27">
        <f t="shared" si="371"/>
        <v>0.71501251042535441</v>
      </c>
      <c r="V345" s="130">
        <f t="shared" si="339"/>
        <v>341.70000000000005</v>
      </c>
      <c r="W345" s="23">
        <f t="shared" ref="W345:Y345" si="390">W346+W350+W352+W353+W354+W355+W356</f>
        <v>766.78497000000004</v>
      </c>
      <c r="X345" s="107">
        <f t="shared" si="390"/>
        <v>766.78497000000004</v>
      </c>
      <c r="Y345" s="107">
        <f t="shared" si="390"/>
        <v>263.39999999999998</v>
      </c>
      <c r="Z345" s="23">
        <f>Z346+Z350+Z352+Z353+Z354+Z355+Z356</f>
        <v>440.53999999999996</v>
      </c>
      <c r="AA345" s="23" t="e">
        <f>G345+#REF!</f>
        <v>#REF!</v>
      </c>
      <c r="AB345" s="90" t="e">
        <f>IF(OR(E345="",E345=0),"",(G345+#REF!)/E345)</f>
        <v>#REF!</v>
      </c>
      <c r="AC345" s="23">
        <f t="shared" si="372"/>
        <v>1120.6999999999998</v>
      </c>
      <c r="AD345" s="23">
        <f t="shared" si="373"/>
        <v>78.300000000000182</v>
      </c>
      <c r="AE345" s="107">
        <f t="shared" ref="AE345" si="391">AE346+AE350+AE352+AE353+AE354+AE355+AE356</f>
        <v>0</v>
      </c>
      <c r="AF345" s="107">
        <f t="shared" si="374"/>
        <v>1199</v>
      </c>
      <c r="AG345" s="107">
        <f t="shared" ref="AG345" si="392">AG346+AG350+AG352+AG353+AG354+AG355+AG356</f>
        <v>1199</v>
      </c>
      <c r="AH345" s="107">
        <f t="shared" si="375"/>
        <v>78.300000000000182</v>
      </c>
      <c r="AI345" s="24"/>
    </row>
    <row r="346" spans="1:35" s="14" customFormat="1" ht="18">
      <c r="A346" s="14" t="str">
        <f t="shared" si="368"/>
        <v>a</v>
      </c>
      <c r="B346" s="28" t="s">
        <v>27</v>
      </c>
      <c r="C346" s="29" t="s">
        <v>29</v>
      </c>
      <c r="D346" s="30">
        <v>1248</v>
      </c>
      <c r="E346" s="31">
        <v>1001.6</v>
      </c>
      <c r="F346" s="31">
        <v>730.8</v>
      </c>
      <c r="G346" s="31">
        <f>SUM(G347:G348)</f>
        <v>783.09999999999991</v>
      </c>
      <c r="H346" s="31">
        <v>617.13091000000009</v>
      </c>
      <c r="I346" s="32">
        <f>SUM(I347:I348)</f>
        <v>540.20638000000008</v>
      </c>
      <c r="J346" s="33">
        <f>SUM(J347:J348)</f>
        <v>464.07284999999996</v>
      </c>
      <c r="K346" s="33">
        <f>SUM(K347:K348)</f>
        <v>378.29302000000001</v>
      </c>
      <c r="L346" s="34">
        <f t="shared" si="369"/>
        <v>1.0715654077723042</v>
      </c>
      <c r="M346" s="30">
        <v>0</v>
      </c>
      <c r="N346" s="30">
        <v>89.094570000000004</v>
      </c>
      <c r="O346" s="30">
        <f>SUM(O347:O348)</f>
        <v>75.808400000000006</v>
      </c>
      <c r="P346" s="30">
        <f>SUM(P347:P349)</f>
        <v>85.779829999999961</v>
      </c>
      <c r="Q346" s="30">
        <f>SUM(Q347:Q349)</f>
        <v>113.64999999999999</v>
      </c>
      <c r="R346" s="30">
        <v>76.133530000000121</v>
      </c>
      <c r="S346" s="30">
        <f t="shared" si="376"/>
        <v>165.96908999999982</v>
      </c>
      <c r="T346" s="32">
        <f t="shared" si="370"/>
        <v>-52.299999999999955</v>
      </c>
      <c r="U346" s="34">
        <f t="shared" si="371"/>
        <v>0.78184904153354617</v>
      </c>
      <c r="V346" s="131">
        <f t="shared" si="339"/>
        <v>218.50000000000011</v>
      </c>
      <c r="W346" s="30">
        <f t="shared" ref="W346:Y346" si="393">SUM(W347:W348)</f>
        <v>710.1575600000001</v>
      </c>
      <c r="X346" s="121">
        <f t="shared" si="393"/>
        <v>710.1575600000001</v>
      </c>
      <c r="Y346" s="121">
        <f t="shared" si="393"/>
        <v>150.80000000000001</v>
      </c>
      <c r="Z346" s="30">
        <v>315.39999999999998</v>
      </c>
      <c r="AA346" s="30" t="e">
        <f>G346+#REF!</f>
        <v>#REF!</v>
      </c>
      <c r="AB346" s="92" t="e">
        <f>IF(OR(E346="",E346=0),"",(G346+#REF!)/E346)</f>
        <v>#REF!</v>
      </c>
      <c r="AC346" s="30">
        <f t="shared" si="372"/>
        <v>933.89999999999986</v>
      </c>
      <c r="AD346" s="30">
        <f t="shared" si="373"/>
        <v>67.700000000000159</v>
      </c>
      <c r="AE346" s="121">
        <v>0</v>
      </c>
      <c r="AF346" s="121">
        <f t="shared" si="374"/>
        <v>1001.6</v>
      </c>
      <c r="AG346" s="121">
        <v>1001.6</v>
      </c>
      <c r="AH346" s="121">
        <f t="shared" si="375"/>
        <v>67.700000000000159</v>
      </c>
      <c r="AI346" s="31"/>
    </row>
    <row r="347" spans="1:35" s="14" customFormat="1" ht="18">
      <c r="A347" s="14" t="str">
        <f t="shared" si="368"/>
        <v>a</v>
      </c>
      <c r="B347" s="28"/>
      <c r="C347" s="55" t="s">
        <v>51</v>
      </c>
      <c r="D347" s="30"/>
      <c r="E347" s="31"/>
      <c r="F347" s="31"/>
      <c r="G347" s="31">
        <v>743.8</v>
      </c>
      <c r="H347" s="31"/>
      <c r="I347" s="32">
        <v>500.95638000000002</v>
      </c>
      <c r="J347" s="33">
        <v>424.82284999999996</v>
      </c>
      <c r="K347" s="33">
        <v>352.74302</v>
      </c>
      <c r="L347" s="34" t="str">
        <f t="shared" si="369"/>
        <v/>
      </c>
      <c r="M347" s="30"/>
      <c r="N347" s="30"/>
      <c r="O347" s="31">
        <v>75.808400000000006</v>
      </c>
      <c r="P347" s="30">
        <v>72.079829999999959</v>
      </c>
      <c r="Q347" s="30">
        <v>98.1</v>
      </c>
      <c r="R347" s="30">
        <v>76.133530000000064</v>
      </c>
      <c r="S347" s="30">
        <f t="shared" si="376"/>
        <v>743.8</v>
      </c>
      <c r="T347" s="32" t="str">
        <f t="shared" si="370"/>
        <v/>
      </c>
      <c r="U347" s="34" t="str">
        <f t="shared" si="371"/>
        <v/>
      </c>
      <c r="V347" s="131">
        <f t="shared" si="339"/>
        <v>-743.8</v>
      </c>
      <c r="W347" s="30">
        <v>670.9075600000001</v>
      </c>
      <c r="X347" s="121">
        <v>670.9075600000001</v>
      </c>
      <c r="Y347" s="121">
        <v>150.80000000000001</v>
      </c>
      <c r="Z347" s="30"/>
      <c r="AA347" s="30" t="e">
        <f>G347+#REF!</f>
        <v>#REF!</v>
      </c>
      <c r="AB347" s="92" t="str">
        <f>IF(OR(E347="",E347=0),"",(G347+#REF!)/E347)</f>
        <v/>
      </c>
      <c r="AC347" s="30">
        <f t="shared" si="372"/>
        <v>894.59999999999991</v>
      </c>
      <c r="AD347" s="30"/>
      <c r="AE347" s="121">
        <v>0</v>
      </c>
      <c r="AF347" s="121">
        <f t="shared" si="374"/>
        <v>0</v>
      </c>
      <c r="AG347" s="121">
        <v>0</v>
      </c>
      <c r="AH347" s="121">
        <f t="shared" si="375"/>
        <v>-894.59999999999991</v>
      </c>
      <c r="AI347" s="31"/>
    </row>
    <row r="348" spans="1:35" s="14" customFormat="1" ht="18">
      <c r="A348" s="14" t="str">
        <f t="shared" si="368"/>
        <v>a</v>
      </c>
      <c r="B348" s="28"/>
      <c r="C348" s="55" t="s">
        <v>52</v>
      </c>
      <c r="D348" s="30"/>
      <c r="E348" s="31"/>
      <c r="F348" s="31"/>
      <c r="G348" s="31">
        <v>39.299999999999997</v>
      </c>
      <c r="H348" s="31"/>
      <c r="I348" s="32">
        <v>39.25</v>
      </c>
      <c r="J348" s="33">
        <v>39.25</v>
      </c>
      <c r="K348" s="33">
        <v>25.55</v>
      </c>
      <c r="L348" s="34" t="str">
        <f t="shared" si="369"/>
        <v/>
      </c>
      <c r="M348" s="30"/>
      <c r="N348" s="30"/>
      <c r="O348" s="31">
        <v>0</v>
      </c>
      <c r="P348" s="30">
        <v>13.7</v>
      </c>
      <c r="Q348" s="30">
        <v>15.55</v>
      </c>
      <c r="R348" s="30">
        <v>0</v>
      </c>
      <c r="S348" s="30">
        <f t="shared" si="376"/>
        <v>39.299999999999997</v>
      </c>
      <c r="T348" s="32" t="str">
        <f t="shared" si="370"/>
        <v/>
      </c>
      <c r="U348" s="34" t="str">
        <f t="shared" si="371"/>
        <v/>
      </c>
      <c r="V348" s="131">
        <f t="shared" si="339"/>
        <v>-39.299999999999997</v>
      </c>
      <c r="W348" s="30">
        <v>39.25</v>
      </c>
      <c r="X348" s="121">
        <v>39.25</v>
      </c>
      <c r="Y348" s="121">
        <v>0</v>
      </c>
      <c r="Z348" s="30"/>
      <c r="AA348" s="30" t="e">
        <f>G348+#REF!</f>
        <v>#REF!</v>
      </c>
      <c r="AB348" s="92" t="str">
        <f>IF(OR(E348="",E348=0),"",(G348+#REF!)/E348)</f>
        <v/>
      </c>
      <c r="AC348" s="30">
        <f t="shared" si="372"/>
        <v>39.299999999999997</v>
      </c>
      <c r="AD348" s="30"/>
      <c r="AE348" s="121">
        <v>0</v>
      </c>
      <c r="AF348" s="121">
        <f t="shared" si="374"/>
        <v>0</v>
      </c>
      <c r="AG348" s="121">
        <v>0</v>
      </c>
      <c r="AH348" s="121">
        <f t="shared" si="375"/>
        <v>-39.299999999999997</v>
      </c>
      <c r="AI348" s="31"/>
    </row>
    <row r="349" spans="1:35" s="14" customFormat="1" ht="18" customHeight="1">
      <c r="A349" s="14" t="str">
        <f t="shared" si="368"/>
        <v>b</v>
      </c>
      <c r="B349" s="28"/>
      <c r="C349" s="55" t="s">
        <v>53</v>
      </c>
      <c r="D349" s="30"/>
      <c r="E349" s="31"/>
      <c r="F349" s="31"/>
      <c r="G349" s="31"/>
      <c r="H349" s="31"/>
      <c r="I349" s="32">
        <v>0</v>
      </c>
      <c r="J349" s="33">
        <v>0</v>
      </c>
      <c r="K349" s="33">
        <v>0</v>
      </c>
      <c r="L349" s="34" t="str">
        <f t="shared" si="369"/>
        <v/>
      </c>
      <c r="M349" s="30"/>
      <c r="N349" s="30"/>
      <c r="O349" s="31">
        <v>0</v>
      </c>
      <c r="P349" s="30">
        <v>0</v>
      </c>
      <c r="Q349" s="30">
        <v>0</v>
      </c>
      <c r="R349" s="30">
        <v>0</v>
      </c>
      <c r="S349" s="30">
        <f t="shared" si="376"/>
        <v>0</v>
      </c>
      <c r="T349" s="32" t="str">
        <f t="shared" si="370"/>
        <v/>
      </c>
      <c r="U349" s="34" t="str">
        <f t="shared" si="371"/>
        <v/>
      </c>
      <c r="V349" s="131">
        <f t="shared" ref="V349:V412" si="394">E349-G349</f>
        <v>0</v>
      </c>
      <c r="W349" s="30"/>
      <c r="X349" s="121"/>
      <c r="Y349" s="121"/>
      <c r="Z349" s="30"/>
      <c r="AA349" s="30" t="e">
        <f>G349+#REF!</f>
        <v>#REF!</v>
      </c>
      <c r="AB349" s="92" t="str">
        <f>IF(OR(E349="",E349=0),"",(G349+#REF!)/E349)</f>
        <v/>
      </c>
      <c r="AC349" s="30">
        <f t="shared" si="372"/>
        <v>0</v>
      </c>
      <c r="AD349" s="30">
        <f t="shared" si="373"/>
        <v>0</v>
      </c>
      <c r="AE349" s="121">
        <v>0</v>
      </c>
      <c r="AF349" s="121">
        <f t="shared" si="374"/>
        <v>0</v>
      </c>
      <c r="AG349" s="121">
        <v>0</v>
      </c>
      <c r="AH349" s="121">
        <f t="shared" si="375"/>
        <v>0</v>
      </c>
      <c r="AI349" s="31"/>
    </row>
    <row r="350" spans="1:35" s="14" customFormat="1" ht="18">
      <c r="A350" s="14" t="str">
        <f t="shared" si="368"/>
        <v>a</v>
      </c>
      <c r="B350" s="28"/>
      <c r="C350" s="29" t="s">
        <v>30</v>
      </c>
      <c r="D350" s="30">
        <v>497</v>
      </c>
      <c r="E350" s="31">
        <v>181.9</v>
      </c>
      <c r="F350" s="31">
        <v>90.951999999999998</v>
      </c>
      <c r="G350" s="31">
        <v>70.900000000000006</v>
      </c>
      <c r="H350" s="31">
        <v>37.914739999999995</v>
      </c>
      <c r="I350" s="32">
        <v>28.148610000000001</v>
      </c>
      <c r="J350" s="33">
        <v>23.565279999999998</v>
      </c>
      <c r="K350" s="33">
        <v>18.634409999999999</v>
      </c>
      <c r="L350" s="34">
        <f t="shared" si="369"/>
        <v>0.77953206086727067</v>
      </c>
      <c r="M350" s="30">
        <v>0</v>
      </c>
      <c r="N350" s="30">
        <v>6.4489500000000008</v>
      </c>
      <c r="O350" s="31">
        <v>3.18</v>
      </c>
      <c r="P350" s="30">
        <v>4.9308699999999988</v>
      </c>
      <c r="Q350" s="30">
        <v>4.9000000000000004</v>
      </c>
      <c r="R350" s="30">
        <v>4.5833300000000037</v>
      </c>
      <c r="S350" s="30">
        <f t="shared" si="376"/>
        <v>32.985260000000011</v>
      </c>
      <c r="T350" s="32">
        <f t="shared" si="370"/>
        <v>20.051999999999992</v>
      </c>
      <c r="U350" s="34">
        <f t="shared" si="371"/>
        <v>0.38977460142935683</v>
      </c>
      <c r="V350" s="131">
        <f t="shared" si="394"/>
        <v>111</v>
      </c>
      <c r="W350" s="30">
        <v>54.222819999999999</v>
      </c>
      <c r="X350" s="121">
        <v>54.222819999999999</v>
      </c>
      <c r="Y350" s="121">
        <v>102.5</v>
      </c>
      <c r="Z350" s="30">
        <v>124.4</v>
      </c>
      <c r="AA350" s="30" t="e">
        <f>G350+#REF!</f>
        <v>#REF!</v>
      </c>
      <c r="AB350" s="92" t="e">
        <f>IF(OR(E350="",E350=0),"",(G350+#REF!)/E350)</f>
        <v>#REF!</v>
      </c>
      <c r="AC350" s="30">
        <f t="shared" si="372"/>
        <v>173.4</v>
      </c>
      <c r="AD350" s="30">
        <f t="shared" si="373"/>
        <v>8.5</v>
      </c>
      <c r="AE350" s="121">
        <v>0</v>
      </c>
      <c r="AF350" s="121">
        <f t="shared" si="374"/>
        <v>181.9</v>
      </c>
      <c r="AG350" s="121">
        <v>181.9</v>
      </c>
      <c r="AH350" s="121">
        <f t="shared" si="375"/>
        <v>8.5</v>
      </c>
      <c r="AI350" s="31"/>
    </row>
    <row r="351" spans="1:35" s="14" customFormat="1" ht="36" customHeight="1">
      <c r="A351" s="14" t="str">
        <f t="shared" si="368"/>
        <v>b</v>
      </c>
      <c r="B351" s="28"/>
      <c r="C351" s="55" t="s">
        <v>55</v>
      </c>
      <c r="D351" s="30"/>
      <c r="E351" s="31"/>
      <c r="F351" s="31"/>
      <c r="G351" s="31"/>
      <c r="H351" s="31"/>
      <c r="I351" s="32">
        <v>0</v>
      </c>
      <c r="J351" s="33">
        <v>0</v>
      </c>
      <c r="K351" s="33">
        <v>0</v>
      </c>
      <c r="L351" s="34" t="str">
        <f t="shared" si="369"/>
        <v/>
      </c>
      <c r="M351" s="30"/>
      <c r="N351" s="30"/>
      <c r="O351" s="30">
        <v>0</v>
      </c>
      <c r="P351" s="30">
        <v>0</v>
      </c>
      <c r="Q351" s="30">
        <v>0</v>
      </c>
      <c r="R351" s="30">
        <v>0</v>
      </c>
      <c r="S351" s="30">
        <f t="shared" si="376"/>
        <v>0</v>
      </c>
      <c r="T351" s="32" t="str">
        <f t="shared" si="370"/>
        <v/>
      </c>
      <c r="U351" s="34" t="str">
        <f t="shared" si="371"/>
        <v/>
      </c>
      <c r="V351" s="131">
        <f t="shared" si="394"/>
        <v>0</v>
      </c>
      <c r="W351" s="30"/>
      <c r="X351" s="121"/>
      <c r="Y351" s="121"/>
      <c r="Z351" s="30"/>
      <c r="AA351" s="30" t="e">
        <f>G351+#REF!</f>
        <v>#REF!</v>
      </c>
      <c r="AB351" s="92" t="str">
        <f>IF(OR(E351="",E351=0),"",(G351+#REF!)/E351)</f>
        <v/>
      </c>
      <c r="AC351" s="30">
        <f t="shared" si="372"/>
        <v>0</v>
      </c>
      <c r="AD351" s="30">
        <f t="shared" si="373"/>
        <v>0</v>
      </c>
      <c r="AE351" s="121">
        <v>0</v>
      </c>
      <c r="AF351" s="121">
        <f t="shared" si="374"/>
        <v>0</v>
      </c>
      <c r="AG351" s="121">
        <v>0</v>
      </c>
      <c r="AH351" s="121">
        <f t="shared" si="375"/>
        <v>0</v>
      </c>
      <c r="AI351" s="31"/>
    </row>
    <row r="352" spans="1:35" s="14" customFormat="1" ht="18" customHeight="1">
      <c r="A352" s="14" t="str">
        <f t="shared" si="368"/>
        <v>b</v>
      </c>
      <c r="B352" s="28" t="s">
        <v>27</v>
      </c>
      <c r="C352" s="29" t="s">
        <v>31</v>
      </c>
      <c r="D352" s="35">
        <v>0</v>
      </c>
      <c r="E352" s="36">
        <v>0</v>
      </c>
      <c r="F352" s="36">
        <v>0</v>
      </c>
      <c r="G352" s="36">
        <v>0</v>
      </c>
      <c r="H352" s="36">
        <v>0</v>
      </c>
      <c r="I352" s="37">
        <v>0</v>
      </c>
      <c r="J352" s="38">
        <v>0</v>
      </c>
      <c r="K352" s="38">
        <v>0</v>
      </c>
      <c r="L352" s="39" t="str">
        <f t="shared" si="369"/>
        <v/>
      </c>
      <c r="M352" s="35">
        <v>0</v>
      </c>
      <c r="N352" s="35">
        <v>0</v>
      </c>
      <c r="O352" s="35">
        <v>0</v>
      </c>
      <c r="P352" s="35">
        <v>0</v>
      </c>
      <c r="Q352" s="35">
        <v>0</v>
      </c>
      <c r="R352" s="35">
        <v>0</v>
      </c>
      <c r="S352" s="35">
        <f t="shared" si="376"/>
        <v>0</v>
      </c>
      <c r="T352" s="37">
        <f t="shared" si="370"/>
        <v>0</v>
      </c>
      <c r="U352" s="39" t="str">
        <f t="shared" si="371"/>
        <v/>
      </c>
      <c r="V352" s="132">
        <f t="shared" si="394"/>
        <v>0</v>
      </c>
      <c r="W352" s="35">
        <v>0</v>
      </c>
      <c r="X352" s="122">
        <v>0</v>
      </c>
      <c r="Y352" s="122">
        <v>0</v>
      </c>
      <c r="Z352" s="35">
        <v>0</v>
      </c>
      <c r="AA352" s="35" t="e">
        <f>G352+#REF!</f>
        <v>#REF!</v>
      </c>
      <c r="AB352" s="94" t="str">
        <f>IF(OR(E352="",E352=0),"",(G352+#REF!)/E352)</f>
        <v/>
      </c>
      <c r="AC352" s="35">
        <f t="shared" si="372"/>
        <v>0</v>
      </c>
      <c r="AD352" s="35">
        <f t="shared" si="373"/>
        <v>0</v>
      </c>
      <c r="AE352" s="121">
        <v>0</v>
      </c>
      <c r="AF352" s="121">
        <f t="shared" si="374"/>
        <v>0</v>
      </c>
      <c r="AG352" s="121">
        <v>0</v>
      </c>
      <c r="AH352" s="121">
        <f t="shared" si="375"/>
        <v>0</v>
      </c>
      <c r="AI352" s="36"/>
    </row>
    <row r="353" spans="1:36" s="14" customFormat="1" ht="18" customHeight="1">
      <c r="A353" s="14" t="str">
        <f t="shared" si="368"/>
        <v>b</v>
      </c>
      <c r="B353" s="28" t="s">
        <v>27</v>
      </c>
      <c r="C353" s="29" t="s">
        <v>32</v>
      </c>
      <c r="D353" s="35">
        <v>0</v>
      </c>
      <c r="E353" s="36">
        <v>0</v>
      </c>
      <c r="F353" s="36">
        <v>0</v>
      </c>
      <c r="G353" s="36">
        <v>0</v>
      </c>
      <c r="H353" s="36">
        <v>0</v>
      </c>
      <c r="I353" s="37">
        <v>0</v>
      </c>
      <c r="J353" s="38">
        <v>0</v>
      </c>
      <c r="K353" s="38">
        <v>0</v>
      </c>
      <c r="L353" s="39" t="str">
        <f t="shared" si="369"/>
        <v/>
      </c>
      <c r="M353" s="35">
        <v>0</v>
      </c>
      <c r="N353" s="35">
        <v>0</v>
      </c>
      <c r="O353" s="35">
        <v>0</v>
      </c>
      <c r="P353" s="35">
        <v>0</v>
      </c>
      <c r="Q353" s="35">
        <v>0</v>
      </c>
      <c r="R353" s="35">
        <v>0</v>
      </c>
      <c r="S353" s="35">
        <f t="shared" si="376"/>
        <v>0</v>
      </c>
      <c r="T353" s="37">
        <f t="shared" si="370"/>
        <v>0</v>
      </c>
      <c r="U353" s="39" t="str">
        <f t="shared" si="371"/>
        <v/>
      </c>
      <c r="V353" s="132">
        <f t="shared" si="394"/>
        <v>0</v>
      </c>
      <c r="W353" s="35">
        <v>0</v>
      </c>
      <c r="X353" s="122">
        <v>0</v>
      </c>
      <c r="Y353" s="122">
        <v>0</v>
      </c>
      <c r="Z353" s="35">
        <v>0</v>
      </c>
      <c r="AA353" s="35" t="e">
        <f>G353+#REF!</f>
        <v>#REF!</v>
      </c>
      <c r="AB353" s="94" t="str">
        <f>IF(OR(E353="",E353=0),"",(G353+#REF!)/E353)</f>
        <v/>
      </c>
      <c r="AC353" s="35">
        <f t="shared" si="372"/>
        <v>0</v>
      </c>
      <c r="AD353" s="35">
        <f t="shared" si="373"/>
        <v>0</v>
      </c>
      <c r="AE353" s="121">
        <v>0</v>
      </c>
      <c r="AF353" s="121">
        <f t="shared" si="374"/>
        <v>0</v>
      </c>
      <c r="AG353" s="121">
        <v>0</v>
      </c>
      <c r="AH353" s="121">
        <f t="shared" si="375"/>
        <v>0</v>
      </c>
      <c r="AI353" s="36"/>
    </row>
    <row r="354" spans="1:36" s="14" customFormat="1" ht="18" customHeight="1">
      <c r="A354" s="14" t="str">
        <f t="shared" si="368"/>
        <v>b</v>
      </c>
      <c r="B354" s="28" t="s">
        <v>27</v>
      </c>
      <c r="C354" s="29" t="s">
        <v>33</v>
      </c>
      <c r="D354" s="35">
        <v>0</v>
      </c>
      <c r="E354" s="36">
        <v>0</v>
      </c>
      <c r="F354" s="36">
        <v>0</v>
      </c>
      <c r="G354" s="36">
        <v>0</v>
      </c>
      <c r="H354" s="36">
        <v>0</v>
      </c>
      <c r="I354" s="37">
        <v>0</v>
      </c>
      <c r="J354" s="38">
        <v>0</v>
      </c>
      <c r="K354" s="38">
        <v>0</v>
      </c>
      <c r="L354" s="39" t="str">
        <f t="shared" si="369"/>
        <v/>
      </c>
      <c r="M354" s="35">
        <v>0</v>
      </c>
      <c r="N354" s="35">
        <v>0</v>
      </c>
      <c r="O354" s="35">
        <v>0</v>
      </c>
      <c r="P354" s="35">
        <v>0</v>
      </c>
      <c r="Q354" s="35">
        <v>0</v>
      </c>
      <c r="R354" s="35">
        <v>0</v>
      </c>
      <c r="S354" s="35">
        <f t="shared" si="376"/>
        <v>0</v>
      </c>
      <c r="T354" s="37">
        <f t="shared" si="370"/>
        <v>0</v>
      </c>
      <c r="U354" s="39" t="str">
        <f t="shared" si="371"/>
        <v/>
      </c>
      <c r="V354" s="132">
        <f t="shared" si="394"/>
        <v>0</v>
      </c>
      <c r="W354" s="35">
        <v>0</v>
      </c>
      <c r="X354" s="122">
        <v>0</v>
      </c>
      <c r="Y354" s="122">
        <v>0</v>
      </c>
      <c r="Z354" s="35">
        <v>0</v>
      </c>
      <c r="AA354" s="35" t="e">
        <f>G354+#REF!</f>
        <v>#REF!</v>
      </c>
      <c r="AB354" s="94" t="str">
        <f>IF(OR(E354="",E354=0),"",(G354+#REF!)/E354)</f>
        <v/>
      </c>
      <c r="AC354" s="35">
        <f t="shared" si="372"/>
        <v>0</v>
      </c>
      <c r="AD354" s="35">
        <f t="shared" si="373"/>
        <v>0</v>
      </c>
      <c r="AE354" s="121">
        <v>0</v>
      </c>
      <c r="AF354" s="121">
        <f t="shared" si="374"/>
        <v>0</v>
      </c>
      <c r="AG354" s="121">
        <v>0</v>
      </c>
      <c r="AH354" s="121">
        <f t="shared" si="375"/>
        <v>0</v>
      </c>
      <c r="AI354" s="36"/>
    </row>
    <row r="355" spans="1:36" s="14" customFormat="1" ht="18">
      <c r="A355" s="14" t="str">
        <f t="shared" si="368"/>
        <v>a</v>
      </c>
      <c r="B355" s="28" t="s">
        <v>27</v>
      </c>
      <c r="C355" s="29" t="s">
        <v>34</v>
      </c>
      <c r="D355" s="30">
        <v>0</v>
      </c>
      <c r="E355" s="31">
        <v>6.5</v>
      </c>
      <c r="F355" s="31">
        <v>0.5</v>
      </c>
      <c r="G355" s="31">
        <v>0.6</v>
      </c>
      <c r="H355" s="31">
        <v>0.46667000000000003</v>
      </c>
      <c r="I355" s="32">
        <v>0.46667000000000003</v>
      </c>
      <c r="J355" s="33">
        <v>0</v>
      </c>
      <c r="K355" s="33">
        <v>0</v>
      </c>
      <c r="L355" s="34">
        <f t="shared" si="369"/>
        <v>1.2</v>
      </c>
      <c r="M355" s="30">
        <v>0</v>
      </c>
      <c r="N355" s="30">
        <v>0</v>
      </c>
      <c r="O355" s="30">
        <v>0</v>
      </c>
      <c r="P355" s="30">
        <v>0</v>
      </c>
      <c r="Q355" s="30">
        <v>5</v>
      </c>
      <c r="R355" s="30">
        <v>0.46667000000000003</v>
      </c>
      <c r="S355" s="30">
        <f t="shared" si="376"/>
        <v>0.13332999999999995</v>
      </c>
      <c r="T355" s="32">
        <f t="shared" si="370"/>
        <v>-9.9999999999999978E-2</v>
      </c>
      <c r="U355" s="34">
        <f t="shared" si="371"/>
        <v>9.2307692307692299E-2</v>
      </c>
      <c r="V355" s="131">
        <f t="shared" si="394"/>
        <v>5.9</v>
      </c>
      <c r="W355" s="30">
        <v>0.46667000000000003</v>
      </c>
      <c r="X355" s="121">
        <v>0.46667000000000003</v>
      </c>
      <c r="Y355" s="121">
        <v>3.9</v>
      </c>
      <c r="Z355" s="30">
        <v>0</v>
      </c>
      <c r="AA355" s="30" t="e">
        <f>G355+#REF!</f>
        <v>#REF!</v>
      </c>
      <c r="AB355" s="92" t="e">
        <f>IF(OR(E355="",E355=0),"",(G355+#REF!)/E355)</f>
        <v>#REF!</v>
      </c>
      <c r="AC355" s="30">
        <f t="shared" si="372"/>
        <v>4.5</v>
      </c>
      <c r="AD355" s="30">
        <f t="shared" si="373"/>
        <v>2</v>
      </c>
      <c r="AE355" s="121">
        <v>0</v>
      </c>
      <c r="AF355" s="121">
        <f t="shared" si="374"/>
        <v>6.5</v>
      </c>
      <c r="AG355" s="121">
        <v>6.5</v>
      </c>
      <c r="AH355" s="121">
        <f t="shared" si="375"/>
        <v>2</v>
      </c>
      <c r="AI355" s="31"/>
    </row>
    <row r="356" spans="1:36" s="14" customFormat="1" ht="18">
      <c r="A356" s="14" t="str">
        <f t="shared" si="368"/>
        <v>a</v>
      </c>
      <c r="B356" s="28" t="s">
        <v>27</v>
      </c>
      <c r="C356" s="29" t="s">
        <v>35</v>
      </c>
      <c r="D356" s="30">
        <v>5</v>
      </c>
      <c r="E356" s="31">
        <v>9</v>
      </c>
      <c r="F356" s="31">
        <v>2.6</v>
      </c>
      <c r="G356" s="31">
        <v>2.7</v>
      </c>
      <c r="H356" s="31">
        <v>1.5526</v>
      </c>
      <c r="I356" s="32">
        <v>1.1672799999999999</v>
      </c>
      <c r="J356" s="33">
        <v>0.79412000000000005</v>
      </c>
      <c r="K356" s="33">
        <v>0.4088</v>
      </c>
      <c r="L356" s="34">
        <f t="shared" si="369"/>
        <v>1.0384615384615385</v>
      </c>
      <c r="M356" s="30">
        <v>1.7600000000000001E-2</v>
      </c>
      <c r="N356" s="30">
        <v>1.7600000000000001E-2</v>
      </c>
      <c r="O356" s="30">
        <v>0.37359999999999999</v>
      </c>
      <c r="P356" s="30">
        <v>0.38532000000000005</v>
      </c>
      <c r="Q356" s="30">
        <v>2</v>
      </c>
      <c r="R356" s="30">
        <v>0.37315999999999983</v>
      </c>
      <c r="S356" s="30">
        <f t="shared" si="376"/>
        <v>1.1474000000000002</v>
      </c>
      <c r="T356" s="32">
        <f t="shared" si="370"/>
        <v>-0.10000000000000009</v>
      </c>
      <c r="U356" s="34">
        <f t="shared" si="371"/>
        <v>0.30000000000000004</v>
      </c>
      <c r="V356" s="131">
        <f t="shared" si="394"/>
        <v>6.3</v>
      </c>
      <c r="W356" s="30">
        <v>1.9379200000000001</v>
      </c>
      <c r="X356" s="121">
        <v>1.9379200000000001</v>
      </c>
      <c r="Y356" s="121">
        <v>6.2</v>
      </c>
      <c r="Z356" s="30">
        <v>0.74</v>
      </c>
      <c r="AA356" s="30" t="e">
        <f>G356+#REF!</f>
        <v>#REF!</v>
      </c>
      <c r="AB356" s="92" t="e">
        <f>IF(OR(E356="",E356=0),"",(G356+#REF!)/E356)</f>
        <v>#REF!</v>
      </c>
      <c r="AC356" s="30">
        <f t="shared" si="372"/>
        <v>8.9</v>
      </c>
      <c r="AD356" s="30">
        <f t="shared" si="373"/>
        <v>9.9999999999999645E-2</v>
      </c>
      <c r="AE356" s="121">
        <v>0</v>
      </c>
      <c r="AF356" s="121">
        <f t="shared" si="374"/>
        <v>9</v>
      </c>
      <c r="AG356" s="121">
        <v>9</v>
      </c>
      <c r="AH356" s="121">
        <f t="shared" si="375"/>
        <v>9.9999999999999645E-2</v>
      </c>
      <c r="AI356" s="31"/>
    </row>
    <row r="357" spans="1:36" s="14" customFormat="1" ht="30" customHeight="1">
      <c r="A357" s="14" t="str">
        <f t="shared" si="368"/>
        <v>a</v>
      </c>
      <c r="B357" s="21" t="s">
        <v>27</v>
      </c>
      <c r="C357" s="40" t="s">
        <v>36</v>
      </c>
      <c r="D357" s="41">
        <v>0</v>
      </c>
      <c r="E357" s="42">
        <v>10</v>
      </c>
      <c r="F357" s="42">
        <v>0</v>
      </c>
      <c r="G357" s="42">
        <v>3.1</v>
      </c>
      <c r="H357" s="42">
        <v>0</v>
      </c>
      <c r="I357" s="43">
        <v>0</v>
      </c>
      <c r="J357" s="44">
        <v>0</v>
      </c>
      <c r="K357" s="44">
        <v>0</v>
      </c>
      <c r="L357" s="45" t="str">
        <f t="shared" si="369"/>
        <v/>
      </c>
      <c r="M357" s="41">
        <v>0</v>
      </c>
      <c r="N357" s="41">
        <v>0</v>
      </c>
      <c r="O357" s="41">
        <v>0</v>
      </c>
      <c r="P357" s="41">
        <v>0</v>
      </c>
      <c r="Q357" s="41">
        <v>0</v>
      </c>
      <c r="R357" s="41">
        <v>0</v>
      </c>
      <c r="S357" s="41">
        <f t="shared" si="376"/>
        <v>3.1</v>
      </c>
      <c r="T357" s="43">
        <f t="shared" si="370"/>
        <v>-3.1</v>
      </c>
      <c r="U357" s="45">
        <f t="shared" si="371"/>
        <v>0.31</v>
      </c>
      <c r="V357" s="133">
        <f t="shared" si="394"/>
        <v>6.9</v>
      </c>
      <c r="W357" s="41">
        <v>0</v>
      </c>
      <c r="X357" s="110">
        <v>0</v>
      </c>
      <c r="Y357" s="110">
        <v>6.9</v>
      </c>
      <c r="Z357" s="41">
        <v>0</v>
      </c>
      <c r="AA357" s="41" t="e">
        <f>G357+#REF!</f>
        <v>#REF!</v>
      </c>
      <c r="AB357" s="96" t="e">
        <f>IF(OR(E357="",E357=0),"",(G357+#REF!)/E357)</f>
        <v>#REF!</v>
      </c>
      <c r="AC357" s="41">
        <f t="shared" si="372"/>
        <v>10</v>
      </c>
      <c r="AD357" s="41">
        <f t="shared" si="373"/>
        <v>0</v>
      </c>
      <c r="AE357" s="110">
        <v>0</v>
      </c>
      <c r="AF357" s="110">
        <f t="shared" si="374"/>
        <v>10</v>
      </c>
      <c r="AG357" s="110">
        <v>10</v>
      </c>
      <c r="AH357" s="110">
        <f t="shared" si="375"/>
        <v>0</v>
      </c>
      <c r="AI357" s="42"/>
    </row>
    <row r="358" spans="1:36" s="14" customFormat="1" ht="15" customHeight="1">
      <c r="A358" s="14" t="str">
        <f t="shared" si="368"/>
        <v>b</v>
      </c>
      <c r="B358" s="21" t="s">
        <v>27</v>
      </c>
      <c r="C358" s="40" t="s">
        <v>37</v>
      </c>
      <c r="D358" s="41">
        <v>0</v>
      </c>
      <c r="E358" s="42">
        <v>0</v>
      </c>
      <c r="F358" s="42">
        <v>0</v>
      </c>
      <c r="G358" s="42">
        <v>0</v>
      </c>
      <c r="H358" s="42">
        <v>0</v>
      </c>
      <c r="I358" s="43">
        <v>0</v>
      </c>
      <c r="J358" s="44">
        <v>0</v>
      </c>
      <c r="K358" s="44">
        <v>0</v>
      </c>
      <c r="L358" s="45" t="str">
        <f t="shared" si="369"/>
        <v/>
      </c>
      <c r="M358" s="41">
        <v>0</v>
      </c>
      <c r="N358" s="41">
        <v>0</v>
      </c>
      <c r="O358" s="41">
        <v>0</v>
      </c>
      <c r="P358" s="41">
        <v>0</v>
      </c>
      <c r="Q358" s="41">
        <v>0</v>
      </c>
      <c r="R358" s="41">
        <v>0</v>
      </c>
      <c r="S358" s="41">
        <f t="shared" si="376"/>
        <v>0</v>
      </c>
      <c r="T358" s="43">
        <f t="shared" si="370"/>
        <v>0</v>
      </c>
      <c r="U358" s="45" t="str">
        <f t="shared" si="371"/>
        <v/>
      </c>
      <c r="V358" s="133">
        <f t="shared" si="394"/>
        <v>0</v>
      </c>
      <c r="W358" s="41">
        <v>0</v>
      </c>
      <c r="X358" s="110">
        <v>0</v>
      </c>
      <c r="Y358" s="110">
        <v>0</v>
      </c>
      <c r="Z358" s="41">
        <v>0</v>
      </c>
      <c r="AA358" s="41" t="e">
        <f>G358+#REF!</f>
        <v>#REF!</v>
      </c>
      <c r="AB358" s="96" t="str">
        <f>IF(OR(E358="",E358=0),"",(G358+#REF!)/E358)</f>
        <v/>
      </c>
      <c r="AC358" s="41">
        <f t="shared" si="372"/>
        <v>0</v>
      </c>
      <c r="AD358" s="41">
        <f t="shared" si="373"/>
        <v>0</v>
      </c>
      <c r="AE358" s="110">
        <v>0</v>
      </c>
      <c r="AF358" s="110">
        <f t="shared" si="374"/>
        <v>0</v>
      </c>
      <c r="AG358" s="110">
        <v>0</v>
      </c>
      <c r="AH358" s="110">
        <f t="shared" si="375"/>
        <v>0</v>
      </c>
      <c r="AI358" s="42"/>
    </row>
    <row r="359" spans="1:36" s="14" customFormat="1" ht="18.75" thickBot="1">
      <c r="A359" s="14" t="str">
        <f t="shared" si="368"/>
        <v>a</v>
      </c>
      <c r="B359" s="46" t="s">
        <v>27</v>
      </c>
      <c r="C359" s="47" t="s">
        <v>38</v>
      </c>
      <c r="D359" s="48">
        <v>0</v>
      </c>
      <c r="E359" s="49">
        <v>0.59799999999999998</v>
      </c>
      <c r="F359" s="49">
        <v>0.59799999999999998</v>
      </c>
      <c r="G359" s="49">
        <v>0.59799999999999998</v>
      </c>
      <c r="H359" s="49">
        <v>0.59799999999999998</v>
      </c>
      <c r="I359" s="50">
        <v>0.59799999999999998</v>
      </c>
      <c r="J359" s="51">
        <v>0.59799999999999998</v>
      </c>
      <c r="K359" s="51">
        <v>0.59799999999999998</v>
      </c>
      <c r="L359" s="52">
        <f t="shared" si="369"/>
        <v>1</v>
      </c>
      <c r="M359" s="48">
        <v>0</v>
      </c>
      <c r="N359" s="48">
        <v>0</v>
      </c>
      <c r="O359" s="48">
        <v>0</v>
      </c>
      <c r="P359" s="48">
        <v>0</v>
      </c>
      <c r="Q359" s="48">
        <v>0</v>
      </c>
      <c r="R359" s="48">
        <v>0</v>
      </c>
      <c r="S359" s="48">
        <f t="shared" si="376"/>
        <v>0</v>
      </c>
      <c r="T359" s="50">
        <f t="shared" si="370"/>
        <v>0</v>
      </c>
      <c r="U359" s="52">
        <f t="shared" si="371"/>
        <v>1</v>
      </c>
      <c r="V359" s="134">
        <f t="shared" si="394"/>
        <v>0</v>
      </c>
      <c r="W359" s="48">
        <v>0.59799999999999998</v>
      </c>
      <c r="X359" s="124">
        <v>0.59799999999999998</v>
      </c>
      <c r="Y359" s="124">
        <v>0</v>
      </c>
      <c r="Z359" s="48">
        <v>0</v>
      </c>
      <c r="AA359" s="48" t="e">
        <f>G359+#REF!</f>
        <v>#REF!</v>
      </c>
      <c r="AB359" s="98" t="e">
        <f>IF(OR(E359="",E359=0),"",(G359+#REF!)/E359)</f>
        <v>#REF!</v>
      </c>
      <c r="AC359" s="48">
        <f t="shared" si="372"/>
        <v>0.59799999999999998</v>
      </c>
      <c r="AD359" s="48">
        <f t="shared" si="373"/>
        <v>0</v>
      </c>
      <c r="AE359" s="124">
        <v>0</v>
      </c>
      <c r="AF359" s="124">
        <f t="shared" si="374"/>
        <v>0.59799999999999998</v>
      </c>
      <c r="AG359" s="124">
        <v>0.59799999999999998</v>
      </c>
      <c r="AH359" s="124">
        <f t="shared" si="375"/>
        <v>0</v>
      </c>
      <c r="AI359" s="49"/>
    </row>
    <row r="360" spans="1:36" s="73" customFormat="1" ht="33" customHeight="1" thickTop="1" thickBot="1">
      <c r="A360" s="14" t="str">
        <f t="shared" si="368"/>
        <v>a</v>
      </c>
      <c r="B360" s="139" t="s">
        <v>103</v>
      </c>
      <c r="C360" s="140" t="s">
        <v>104</v>
      </c>
      <c r="D360" s="140">
        <f t="shared" ref="D360:K371" si="395">D372+D384+D528</f>
        <v>2041000</v>
      </c>
      <c r="E360" s="141">
        <f t="shared" si="395"/>
        <v>1975114.2890000001</v>
      </c>
      <c r="F360" s="141">
        <f t="shared" si="395"/>
        <v>1501372.1</v>
      </c>
      <c r="G360" s="141">
        <f t="shared" si="395"/>
        <v>1842800.9</v>
      </c>
      <c r="H360" s="141">
        <f t="shared" si="395"/>
        <v>1325636.1679800001</v>
      </c>
      <c r="I360" s="142">
        <f t="shared" si="395"/>
        <v>1159926.5184300002</v>
      </c>
      <c r="J360" s="143">
        <f t="shared" si="395"/>
        <v>983827.23323000013</v>
      </c>
      <c r="K360" s="143">
        <f t="shared" si="395"/>
        <v>831947.12928999995</v>
      </c>
      <c r="L360" s="144">
        <f t="shared" si="369"/>
        <v>1.2274111794138174</v>
      </c>
      <c r="M360" s="140">
        <f t="shared" ref="M360:Q371" si="396">M372+M384+M528</f>
        <v>0</v>
      </c>
      <c r="N360" s="140">
        <f t="shared" si="396"/>
        <v>168454.17260999998</v>
      </c>
      <c r="O360" s="140">
        <f t="shared" si="396"/>
        <v>167535.28852</v>
      </c>
      <c r="P360" s="140">
        <f t="shared" si="396"/>
        <v>151880.10393999997</v>
      </c>
      <c r="Q360" s="140">
        <f t="shared" si="396"/>
        <v>167205</v>
      </c>
      <c r="R360" s="140">
        <v>176099.28520000004</v>
      </c>
      <c r="S360" s="140">
        <f t="shared" si="376"/>
        <v>517164.73201999976</v>
      </c>
      <c r="T360" s="142">
        <f t="shared" si="370"/>
        <v>-341428.79999999981</v>
      </c>
      <c r="U360" s="144">
        <f t="shared" si="371"/>
        <v>0.93300975556863075</v>
      </c>
      <c r="V360" s="145">
        <f t="shared" si="394"/>
        <v>132313.3890000002</v>
      </c>
      <c r="W360" s="140">
        <f t="shared" ref="W360:Y360" si="397">W372+W384+W528</f>
        <v>1665707.8094600001</v>
      </c>
      <c r="X360" s="146">
        <f t="shared" si="397"/>
        <v>1665707.8094600001</v>
      </c>
      <c r="Y360" s="146">
        <f t="shared" si="397"/>
        <v>183010.92499999999</v>
      </c>
      <c r="Z360" s="140">
        <f t="shared" ref="Z360:Z371" si="398">Z372+Z384+Z528</f>
        <v>526744.4</v>
      </c>
      <c r="AA360" s="140" t="e">
        <f>G360+#REF!</f>
        <v>#REF!</v>
      </c>
      <c r="AB360" s="147" t="e">
        <f>IF(OR(E360="",E360=0),"",(G360+#REF!)/E360)</f>
        <v>#REF!</v>
      </c>
      <c r="AC360" s="140">
        <f t="shared" si="372"/>
        <v>2025811.825</v>
      </c>
      <c r="AD360" s="140">
        <f t="shared" si="373"/>
        <v>-50697.535999999847</v>
      </c>
      <c r="AE360" s="146">
        <f t="shared" ref="AE360" si="399">AE372+AE384+AE528</f>
        <v>0</v>
      </c>
      <c r="AF360" s="146">
        <f t="shared" si="374"/>
        <v>1975114.2890000001</v>
      </c>
      <c r="AG360" s="146">
        <f t="shared" ref="AG360" si="400">AG372+AG384+AG528</f>
        <v>1975114.2890000001</v>
      </c>
      <c r="AH360" s="146">
        <f t="shared" si="375"/>
        <v>-50697.535999999847</v>
      </c>
      <c r="AI360" s="141"/>
      <c r="AJ360" s="72"/>
    </row>
    <row r="361" spans="1:36" s="73" customFormat="1" ht="18.75" customHeight="1" thickTop="1">
      <c r="A361" s="14" t="str">
        <f t="shared" si="368"/>
        <v>a</v>
      </c>
      <c r="B361" s="21" t="s">
        <v>27</v>
      </c>
      <c r="C361" s="22" t="s">
        <v>28</v>
      </c>
      <c r="D361" s="23">
        <f t="shared" si="395"/>
        <v>2041000</v>
      </c>
      <c r="E361" s="24">
        <f t="shared" si="395"/>
        <v>1975108.5890000002</v>
      </c>
      <c r="F361" s="24">
        <f t="shared" si="395"/>
        <v>1501366.4080000001</v>
      </c>
      <c r="G361" s="24">
        <f t="shared" si="395"/>
        <v>1842790.5999999999</v>
      </c>
      <c r="H361" s="24">
        <f t="shared" si="395"/>
        <v>1325630.47676</v>
      </c>
      <c r="I361" s="25">
        <f t="shared" si="395"/>
        <v>1159920.8272100003</v>
      </c>
      <c r="J361" s="26">
        <f t="shared" si="395"/>
        <v>983821.54201000009</v>
      </c>
      <c r="K361" s="26">
        <f t="shared" si="395"/>
        <v>831943.03307</v>
      </c>
      <c r="L361" s="27">
        <f t="shared" si="369"/>
        <v>1.2274089723739174</v>
      </c>
      <c r="M361" s="23">
        <f t="shared" si="396"/>
        <v>0</v>
      </c>
      <c r="N361" s="23">
        <f t="shared" si="396"/>
        <v>168453.57261</v>
      </c>
      <c r="O361" s="23">
        <f t="shared" si="396"/>
        <v>167535.28852</v>
      </c>
      <c r="P361" s="23">
        <f t="shared" si="396"/>
        <v>151878.50893999997</v>
      </c>
      <c r="Q361" s="23">
        <f t="shared" si="396"/>
        <v>167205</v>
      </c>
      <c r="R361" s="23">
        <v>176099.28520000016</v>
      </c>
      <c r="S361" s="23">
        <f t="shared" si="376"/>
        <v>517160.12323999987</v>
      </c>
      <c r="T361" s="25">
        <f t="shared" si="370"/>
        <v>-341424.19199999981</v>
      </c>
      <c r="U361" s="27">
        <f t="shared" si="371"/>
        <v>0.93300723325445456</v>
      </c>
      <c r="V361" s="130">
        <f t="shared" si="394"/>
        <v>132317.98900000029</v>
      </c>
      <c r="W361" s="23">
        <f t="shared" ref="W361:Y361" si="401">W373+W385+W529</f>
        <v>1665702.1182400002</v>
      </c>
      <c r="X361" s="89">
        <f t="shared" si="401"/>
        <v>1665702.1182400002</v>
      </c>
      <c r="Y361" s="89">
        <f t="shared" si="401"/>
        <v>182978.88999999998</v>
      </c>
      <c r="Z361" s="23">
        <f t="shared" si="398"/>
        <v>526744.4</v>
      </c>
      <c r="AA361" s="23" t="e">
        <f>G361+#REF!</f>
        <v>#REF!</v>
      </c>
      <c r="AB361" s="90" t="e">
        <f>IF(OR(E361="",E361=0),"",(G361+#REF!)/E361)</f>
        <v>#REF!</v>
      </c>
      <c r="AC361" s="23">
        <f t="shared" si="372"/>
        <v>2025769.4899999998</v>
      </c>
      <c r="AD361" s="23">
        <f t="shared" si="373"/>
        <v>-50660.900999999605</v>
      </c>
      <c r="AE361" s="89">
        <f t="shared" ref="AE361" si="402">AE373+AE385+AE529</f>
        <v>0</v>
      </c>
      <c r="AF361" s="89">
        <f t="shared" si="374"/>
        <v>1975108.5890000002</v>
      </c>
      <c r="AG361" s="89">
        <f t="shared" ref="AG361" si="403">AG373+AG385+AG529</f>
        <v>1975108.5890000002</v>
      </c>
      <c r="AH361" s="89">
        <f t="shared" si="375"/>
        <v>-50660.900999999605</v>
      </c>
      <c r="AI361" s="24"/>
      <c r="AJ361" s="72"/>
    </row>
    <row r="362" spans="1:36" s="73" customFormat="1" ht="18" customHeight="1">
      <c r="A362" s="14" t="str">
        <f t="shared" si="368"/>
        <v>b</v>
      </c>
      <c r="B362" s="28" t="s">
        <v>27</v>
      </c>
      <c r="C362" s="29" t="s">
        <v>29</v>
      </c>
      <c r="D362" s="35">
        <f t="shared" si="395"/>
        <v>0</v>
      </c>
      <c r="E362" s="36">
        <f t="shared" si="395"/>
        <v>0</v>
      </c>
      <c r="F362" s="36">
        <f t="shared" si="395"/>
        <v>0</v>
      </c>
      <c r="G362" s="36">
        <f t="shared" si="395"/>
        <v>0</v>
      </c>
      <c r="H362" s="36">
        <f t="shared" si="395"/>
        <v>0</v>
      </c>
      <c r="I362" s="37">
        <f t="shared" si="395"/>
        <v>0</v>
      </c>
      <c r="J362" s="38">
        <f t="shared" si="395"/>
        <v>0</v>
      </c>
      <c r="K362" s="38">
        <f t="shared" si="395"/>
        <v>0</v>
      </c>
      <c r="L362" s="39" t="str">
        <f t="shared" si="369"/>
        <v/>
      </c>
      <c r="M362" s="35">
        <f t="shared" si="396"/>
        <v>0</v>
      </c>
      <c r="N362" s="35">
        <f t="shared" si="396"/>
        <v>0</v>
      </c>
      <c r="O362" s="35">
        <f t="shared" si="396"/>
        <v>0</v>
      </c>
      <c r="P362" s="35">
        <f t="shared" si="396"/>
        <v>0</v>
      </c>
      <c r="Q362" s="35">
        <f t="shared" si="396"/>
        <v>0</v>
      </c>
      <c r="R362" s="35">
        <v>0</v>
      </c>
      <c r="S362" s="35">
        <f t="shared" si="376"/>
        <v>0</v>
      </c>
      <c r="T362" s="37">
        <f t="shared" si="370"/>
        <v>0</v>
      </c>
      <c r="U362" s="39" t="str">
        <f t="shared" si="371"/>
        <v/>
      </c>
      <c r="V362" s="132">
        <f t="shared" si="394"/>
        <v>0</v>
      </c>
      <c r="W362" s="35">
        <f t="shared" ref="W362:Y362" si="404">W374+W386+W530</f>
        <v>0</v>
      </c>
      <c r="X362" s="93">
        <f t="shared" si="404"/>
        <v>0</v>
      </c>
      <c r="Y362" s="93">
        <f t="shared" si="404"/>
        <v>0</v>
      </c>
      <c r="Z362" s="35">
        <f t="shared" si="398"/>
        <v>0</v>
      </c>
      <c r="AA362" s="35" t="e">
        <f>G362+#REF!</f>
        <v>#REF!</v>
      </c>
      <c r="AB362" s="94" t="str">
        <f>IF(OR(E362="",E362=0),"",(G362+#REF!)/E362)</f>
        <v/>
      </c>
      <c r="AC362" s="35">
        <f t="shared" si="372"/>
        <v>0</v>
      </c>
      <c r="AD362" s="35">
        <f t="shared" si="373"/>
        <v>0</v>
      </c>
      <c r="AE362" s="93">
        <f t="shared" ref="AE362" si="405">AE374+AE386+AE530</f>
        <v>0</v>
      </c>
      <c r="AF362" s="93">
        <f t="shared" si="374"/>
        <v>0</v>
      </c>
      <c r="AG362" s="93">
        <f t="shared" ref="AG362" si="406">AG374+AG386+AG530</f>
        <v>0</v>
      </c>
      <c r="AH362" s="93">
        <f t="shared" si="375"/>
        <v>0</v>
      </c>
      <c r="AI362" s="36"/>
      <c r="AJ362" s="72"/>
    </row>
    <row r="363" spans="1:36" s="73" customFormat="1" ht="18" customHeight="1">
      <c r="A363" s="14" t="str">
        <f t="shared" si="368"/>
        <v>a</v>
      </c>
      <c r="B363" s="28" t="s">
        <v>27</v>
      </c>
      <c r="C363" s="29" t="s">
        <v>30</v>
      </c>
      <c r="D363" s="30">
        <f t="shared" si="395"/>
        <v>6200</v>
      </c>
      <c r="E363" s="31">
        <f t="shared" si="395"/>
        <v>3753.1</v>
      </c>
      <c r="F363" s="31">
        <f t="shared" si="395"/>
        <v>2426.6</v>
      </c>
      <c r="G363" s="31">
        <f t="shared" si="395"/>
        <v>2809.2999999999997</v>
      </c>
      <c r="H363" s="31">
        <f t="shared" si="395"/>
        <v>2037.32485</v>
      </c>
      <c r="I363" s="32">
        <f t="shared" si="395"/>
        <v>1683.2979399999999</v>
      </c>
      <c r="J363" s="33">
        <f t="shared" si="395"/>
        <v>1360.0675100000001</v>
      </c>
      <c r="K363" s="33">
        <f t="shared" si="395"/>
        <v>1127.50476</v>
      </c>
      <c r="L363" s="34">
        <f t="shared" si="369"/>
        <v>1.1577103766586994</v>
      </c>
      <c r="M363" s="30">
        <f t="shared" si="396"/>
        <v>0</v>
      </c>
      <c r="N363" s="30">
        <f t="shared" si="396"/>
        <v>301.09099999999995</v>
      </c>
      <c r="O363" s="30">
        <f t="shared" si="396"/>
        <v>167.92229999999998</v>
      </c>
      <c r="P363" s="30">
        <f t="shared" si="396"/>
        <v>232.56275000000005</v>
      </c>
      <c r="Q363" s="30">
        <f t="shared" si="396"/>
        <v>226</v>
      </c>
      <c r="R363" s="30">
        <v>323.23042999999984</v>
      </c>
      <c r="S363" s="30">
        <f t="shared" si="376"/>
        <v>771.97514999999976</v>
      </c>
      <c r="T363" s="32">
        <f t="shared" si="370"/>
        <v>-382.69999999999982</v>
      </c>
      <c r="U363" s="34">
        <f t="shared" si="371"/>
        <v>0.74852788361621059</v>
      </c>
      <c r="V363" s="131">
        <f t="shared" si="394"/>
        <v>943.80000000000018</v>
      </c>
      <c r="W363" s="30">
        <f t="shared" ref="W363:Y363" si="407">W375+W387+W531</f>
        <v>2424.1625600000002</v>
      </c>
      <c r="X363" s="91">
        <f t="shared" si="407"/>
        <v>2424.1625600000002</v>
      </c>
      <c r="Y363" s="91">
        <f t="shared" si="407"/>
        <v>889</v>
      </c>
      <c r="Z363" s="30">
        <f t="shared" si="398"/>
        <v>2443.5</v>
      </c>
      <c r="AA363" s="30" t="e">
        <f>G363+#REF!</f>
        <v>#REF!</v>
      </c>
      <c r="AB363" s="92" t="e">
        <f>IF(OR(E363="",E363=0),"",(G363+#REF!)/E363)</f>
        <v>#REF!</v>
      </c>
      <c r="AC363" s="30">
        <f t="shared" si="372"/>
        <v>3698.2999999999997</v>
      </c>
      <c r="AD363" s="30">
        <f t="shared" si="373"/>
        <v>54.800000000000182</v>
      </c>
      <c r="AE363" s="91">
        <f t="shared" ref="AE363" si="408">AE375+AE387+AE531</f>
        <v>0</v>
      </c>
      <c r="AF363" s="91">
        <f t="shared" si="374"/>
        <v>3753.1</v>
      </c>
      <c r="AG363" s="91">
        <f t="shared" ref="AG363" si="409">AG375+AG387+AG531</f>
        <v>3753.1</v>
      </c>
      <c r="AH363" s="91">
        <f t="shared" si="375"/>
        <v>54.800000000000182</v>
      </c>
      <c r="AI363" s="31"/>
      <c r="AJ363" s="72"/>
    </row>
    <row r="364" spans="1:36" s="73" customFormat="1" ht="18" customHeight="1">
      <c r="A364" s="14" t="str">
        <f t="shared" si="368"/>
        <v>b</v>
      </c>
      <c r="B364" s="28" t="s">
        <v>27</v>
      </c>
      <c r="C364" s="29" t="s">
        <v>31</v>
      </c>
      <c r="D364" s="35">
        <f t="shared" si="395"/>
        <v>0</v>
      </c>
      <c r="E364" s="36">
        <f t="shared" si="395"/>
        <v>0</v>
      </c>
      <c r="F364" s="36">
        <f t="shared" si="395"/>
        <v>0</v>
      </c>
      <c r="G364" s="36">
        <f t="shared" si="395"/>
        <v>0</v>
      </c>
      <c r="H364" s="36">
        <f t="shared" si="395"/>
        <v>0</v>
      </c>
      <c r="I364" s="37">
        <f t="shared" si="395"/>
        <v>0</v>
      </c>
      <c r="J364" s="38">
        <f t="shared" si="395"/>
        <v>0</v>
      </c>
      <c r="K364" s="38">
        <f t="shared" si="395"/>
        <v>0</v>
      </c>
      <c r="L364" s="39" t="str">
        <f t="shared" si="369"/>
        <v/>
      </c>
      <c r="M364" s="35">
        <f t="shared" si="396"/>
        <v>0</v>
      </c>
      <c r="N364" s="35">
        <f t="shared" si="396"/>
        <v>0</v>
      </c>
      <c r="O364" s="35">
        <f t="shared" si="396"/>
        <v>0</v>
      </c>
      <c r="P364" s="35">
        <f t="shared" si="396"/>
        <v>0</v>
      </c>
      <c r="Q364" s="35">
        <f t="shared" si="396"/>
        <v>0</v>
      </c>
      <c r="R364" s="35">
        <v>0</v>
      </c>
      <c r="S364" s="35">
        <f t="shared" si="376"/>
        <v>0</v>
      </c>
      <c r="T364" s="37">
        <f t="shared" si="370"/>
        <v>0</v>
      </c>
      <c r="U364" s="39" t="str">
        <f t="shared" si="371"/>
        <v/>
      </c>
      <c r="V364" s="132">
        <f t="shared" si="394"/>
        <v>0</v>
      </c>
      <c r="W364" s="35">
        <f t="shared" ref="W364:Y364" si="410">W376+W388+W532</f>
        <v>0</v>
      </c>
      <c r="X364" s="93">
        <f t="shared" si="410"/>
        <v>0</v>
      </c>
      <c r="Y364" s="93">
        <f t="shared" si="410"/>
        <v>0</v>
      </c>
      <c r="Z364" s="35">
        <f t="shared" si="398"/>
        <v>0</v>
      </c>
      <c r="AA364" s="35" t="e">
        <f>G364+#REF!</f>
        <v>#REF!</v>
      </c>
      <c r="AB364" s="94" t="str">
        <f>IF(OR(E364="",E364=0),"",(G364+#REF!)/E364)</f>
        <v/>
      </c>
      <c r="AC364" s="35">
        <f t="shared" si="372"/>
        <v>0</v>
      </c>
      <c r="AD364" s="35">
        <f t="shared" si="373"/>
        <v>0</v>
      </c>
      <c r="AE364" s="93">
        <f t="shared" ref="AE364" si="411">AE376+AE388+AE532</f>
        <v>0</v>
      </c>
      <c r="AF364" s="93">
        <f t="shared" si="374"/>
        <v>0</v>
      </c>
      <c r="AG364" s="93">
        <f t="shared" ref="AG364" si="412">AG376+AG388+AG532</f>
        <v>0</v>
      </c>
      <c r="AH364" s="93">
        <f t="shared" si="375"/>
        <v>0</v>
      </c>
      <c r="AI364" s="36"/>
      <c r="AJ364" s="72"/>
    </row>
    <row r="365" spans="1:36" s="73" customFormat="1" ht="18" customHeight="1">
      <c r="A365" s="14" t="str">
        <f t="shared" si="368"/>
        <v>b</v>
      </c>
      <c r="B365" s="28" t="s">
        <v>27</v>
      </c>
      <c r="C365" s="29" t="s">
        <v>32</v>
      </c>
      <c r="D365" s="35">
        <f t="shared" si="395"/>
        <v>0</v>
      </c>
      <c r="E365" s="36">
        <f t="shared" si="395"/>
        <v>0</v>
      </c>
      <c r="F365" s="36">
        <f t="shared" si="395"/>
        <v>0</v>
      </c>
      <c r="G365" s="36">
        <f t="shared" si="395"/>
        <v>0</v>
      </c>
      <c r="H365" s="36">
        <f t="shared" si="395"/>
        <v>0</v>
      </c>
      <c r="I365" s="37">
        <f t="shared" si="395"/>
        <v>0</v>
      </c>
      <c r="J365" s="38">
        <f t="shared" si="395"/>
        <v>0</v>
      </c>
      <c r="K365" s="38">
        <f t="shared" si="395"/>
        <v>0</v>
      </c>
      <c r="L365" s="39" t="str">
        <f t="shared" si="369"/>
        <v/>
      </c>
      <c r="M365" s="35">
        <f t="shared" si="396"/>
        <v>0</v>
      </c>
      <c r="N365" s="35">
        <f t="shared" si="396"/>
        <v>0</v>
      </c>
      <c r="O365" s="35">
        <f t="shared" si="396"/>
        <v>0</v>
      </c>
      <c r="P365" s="35">
        <f t="shared" si="396"/>
        <v>0</v>
      </c>
      <c r="Q365" s="35">
        <f t="shared" si="396"/>
        <v>0</v>
      </c>
      <c r="R365" s="35">
        <v>0</v>
      </c>
      <c r="S365" s="35">
        <f t="shared" si="376"/>
        <v>0</v>
      </c>
      <c r="T365" s="37">
        <f t="shared" si="370"/>
        <v>0</v>
      </c>
      <c r="U365" s="39" t="str">
        <f t="shared" si="371"/>
        <v/>
      </c>
      <c r="V365" s="132">
        <f t="shared" si="394"/>
        <v>0</v>
      </c>
      <c r="W365" s="35">
        <f t="shared" ref="W365:Y365" si="413">W377+W389+W533</f>
        <v>0</v>
      </c>
      <c r="X365" s="93">
        <f t="shared" si="413"/>
        <v>0</v>
      </c>
      <c r="Y365" s="93">
        <f t="shared" si="413"/>
        <v>0</v>
      </c>
      <c r="Z365" s="35">
        <f t="shared" si="398"/>
        <v>0</v>
      </c>
      <c r="AA365" s="35" t="e">
        <f>G365+#REF!</f>
        <v>#REF!</v>
      </c>
      <c r="AB365" s="94" t="str">
        <f>IF(OR(E365="",E365=0),"",(G365+#REF!)/E365)</f>
        <v/>
      </c>
      <c r="AC365" s="35">
        <f t="shared" si="372"/>
        <v>0</v>
      </c>
      <c r="AD365" s="35">
        <f t="shared" si="373"/>
        <v>0</v>
      </c>
      <c r="AE365" s="93">
        <f t="shared" ref="AE365" si="414">AE377+AE389+AE533</f>
        <v>0</v>
      </c>
      <c r="AF365" s="93">
        <f t="shared" si="374"/>
        <v>0</v>
      </c>
      <c r="AG365" s="93">
        <f t="shared" ref="AG365" si="415">AG377+AG389+AG533</f>
        <v>0</v>
      </c>
      <c r="AH365" s="93">
        <f t="shared" si="375"/>
        <v>0</v>
      </c>
      <c r="AI365" s="36"/>
      <c r="AJ365" s="72"/>
    </row>
    <row r="366" spans="1:36" s="73" customFormat="1" ht="18" customHeight="1">
      <c r="A366" s="14" t="str">
        <f t="shared" si="368"/>
        <v>b</v>
      </c>
      <c r="B366" s="28" t="s">
        <v>27</v>
      </c>
      <c r="C366" s="29" t="s">
        <v>33</v>
      </c>
      <c r="D366" s="35">
        <f t="shared" si="395"/>
        <v>0</v>
      </c>
      <c r="E366" s="36">
        <f t="shared" si="395"/>
        <v>0</v>
      </c>
      <c r="F366" s="36">
        <f t="shared" si="395"/>
        <v>0</v>
      </c>
      <c r="G366" s="36">
        <f t="shared" si="395"/>
        <v>0</v>
      </c>
      <c r="H366" s="36">
        <f t="shared" si="395"/>
        <v>0</v>
      </c>
      <c r="I366" s="37">
        <f t="shared" si="395"/>
        <v>0</v>
      </c>
      <c r="J366" s="38">
        <f t="shared" si="395"/>
        <v>0</v>
      </c>
      <c r="K366" s="38">
        <f t="shared" si="395"/>
        <v>0</v>
      </c>
      <c r="L366" s="39" t="str">
        <f t="shared" si="369"/>
        <v/>
      </c>
      <c r="M366" s="35">
        <f t="shared" si="396"/>
        <v>0</v>
      </c>
      <c r="N366" s="35">
        <f t="shared" si="396"/>
        <v>0</v>
      </c>
      <c r="O366" s="35">
        <f t="shared" si="396"/>
        <v>0</v>
      </c>
      <c r="P366" s="35">
        <f t="shared" si="396"/>
        <v>0</v>
      </c>
      <c r="Q366" s="35">
        <f t="shared" si="396"/>
        <v>0</v>
      </c>
      <c r="R366" s="35">
        <v>0</v>
      </c>
      <c r="S366" s="35">
        <f t="shared" si="376"/>
        <v>0</v>
      </c>
      <c r="T366" s="37">
        <f t="shared" si="370"/>
        <v>0</v>
      </c>
      <c r="U366" s="39" t="str">
        <f t="shared" si="371"/>
        <v/>
      </c>
      <c r="V366" s="132">
        <f t="shared" si="394"/>
        <v>0</v>
      </c>
      <c r="W366" s="35">
        <f t="shared" ref="W366:Y366" si="416">W378+W390+W534</f>
        <v>0</v>
      </c>
      <c r="X366" s="93">
        <f t="shared" si="416"/>
        <v>0</v>
      </c>
      <c r="Y366" s="93">
        <f t="shared" si="416"/>
        <v>0</v>
      </c>
      <c r="Z366" s="35">
        <f t="shared" si="398"/>
        <v>0</v>
      </c>
      <c r="AA366" s="35" t="e">
        <f>G366+#REF!</f>
        <v>#REF!</v>
      </c>
      <c r="AB366" s="94" t="str">
        <f>IF(OR(E366="",E366=0),"",(G366+#REF!)/E366)</f>
        <v/>
      </c>
      <c r="AC366" s="35">
        <f t="shared" si="372"/>
        <v>0</v>
      </c>
      <c r="AD366" s="35">
        <f t="shared" si="373"/>
        <v>0</v>
      </c>
      <c r="AE366" s="93">
        <f t="shared" ref="AE366" si="417">AE378+AE390+AE534</f>
        <v>0</v>
      </c>
      <c r="AF366" s="93">
        <f t="shared" si="374"/>
        <v>0</v>
      </c>
      <c r="AG366" s="93">
        <f t="shared" ref="AG366" si="418">AG378+AG390+AG534</f>
        <v>0</v>
      </c>
      <c r="AH366" s="93">
        <f t="shared" si="375"/>
        <v>0</v>
      </c>
      <c r="AI366" s="36"/>
      <c r="AJ366" s="72"/>
    </row>
    <row r="367" spans="1:36" s="73" customFormat="1" ht="18" customHeight="1">
      <c r="A367" s="14" t="str">
        <f t="shared" si="368"/>
        <v>a</v>
      </c>
      <c r="B367" s="28" t="s">
        <v>27</v>
      </c>
      <c r="C367" s="29" t="s">
        <v>34</v>
      </c>
      <c r="D367" s="30">
        <f t="shared" si="395"/>
        <v>2033800</v>
      </c>
      <c r="E367" s="31">
        <f t="shared" si="395"/>
        <v>1969700.3</v>
      </c>
      <c r="F367" s="31">
        <f t="shared" si="395"/>
        <v>1498584.355</v>
      </c>
      <c r="G367" s="31">
        <f t="shared" si="395"/>
        <v>1838721.7</v>
      </c>
      <c r="H367" s="31">
        <f t="shared" si="395"/>
        <v>1323437.5056</v>
      </c>
      <c r="I367" s="32">
        <f t="shared" si="395"/>
        <v>1158166.9597600002</v>
      </c>
      <c r="J367" s="33">
        <f t="shared" si="395"/>
        <v>982414.20838999993</v>
      </c>
      <c r="K367" s="33">
        <f t="shared" si="395"/>
        <v>830785.27300000004</v>
      </c>
      <c r="L367" s="34">
        <f t="shared" si="369"/>
        <v>1.2269724382649116</v>
      </c>
      <c r="M367" s="30">
        <f t="shared" si="396"/>
        <v>0</v>
      </c>
      <c r="N367" s="30">
        <f t="shared" si="396"/>
        <v>168143.66201</v>
      </c>
      <c r="O367" s="30">
        <f t="shared" si="396"/>
        <v>167346.20147</v>
      </c>
      <c r="P367" s="30">
        <f t="shared" si="396"/>
        <v>151628.93538999994</v>
      </c>
      <c r="Q367" s="30">
        <f t="shared" si="396"/>
        <v>166962</v>
      </c>
      <c r="R367" s="30">
        <v>175752.7513700003</v>
      </c>
      <c r="S367" s="30">
        <f t="shared" si="376"/>
        <v>515284.19439999992</v>
      </c>
      <c r="T367" s="32">
        <f t="shared" si="370"/>
        <v>-340137.34499999997</v>
      </c>
      <c r="U367" s="34">
        <f t="shared" si="371"/>
        <v>0.93350328473829236</v>
      </c>
      <c r="V367" s="131">
        <f t="shared" si="394"/>
        <v>130978.60000000009</v>
      </c>
      <c r="W367" s="30">
        <f t="shared" ref="W367:Y367" si="419">W379+W391+W535</f>
        <v>1662736.7667799999</v>
      </c>
      <c r="X367" s="91">
        <f t="shared" si="419"/>
        <v>1662736.7667799999</v>
      </c>
      <c r="Y367" s="91">
        <f t="shared" si="419"/>
        <v>181693.7</v>
      </c>
      <c r="Z367" s="30">
        <f t="shared" si="398"/>
        <v>524064.60000000003</v>
      </c>
      <c r="AA367" s="30" t="e">
        <f>G367+#REF!</f>
        <v>#REF!</v>
      </c>
      <c r="AB367" s="92" t="e">
        <f>IF(OR(E367="",E367=0),"",(G367+#REF!)/E367)</f>
        <v>#REF!</v>
      </c>
      <c r="AC367" s="30">
        <f t="shared" si="372"/>
        <v>2020415.4</v>
      </c>
      <c r="AD367" s="30">
        <f t="shared" si="373"/>
        <v>-50715.09999999986</v>
      </c>
      <c r="AE367" s="91">
        <f t="shared" ref="AE367" si="420">AE379+AE391+AE535</f>
        <v>0</v>
      </c>
      <c r="AF367" s="91">
        <f t="shared" si="374"/>
        <v>1969700.3</v>
      </c>
      <c r="AG367" s="91">
        <f t="shared" ref="AG367" si="421">AG379+AG391+AG535</f>
        <v>1969700.3</v>
      </c>
      <c r="AH367" s="91">
        <f t="shared" si="375"/>
        <v>-50715.09999999986</v>
      </c>
      <c r="AI367" s="31"/>
      <c r="AJ367" s="72"/>
    </row>
    <row r="368" spans="1:36" s="73" customFormat="1" ht="18" customHeight="1">
      <c r="A368" s="14" t="str">
        <f t="shared" si="368"/>
        <v>a</v>
      </c>
      <c r="B368" s="28" t="s">
        <v>27</v>
      </c>
      <c r="C368" s="29" t="s">
        <v>35</v>
      </c>
      <c r="D368" s="30">
        <f t="shared" si="395"/>
        <v>1000</v>
      </c>
      <c r="E368" s="31">
        <f t="shared" si="395"/>
        <v>1655.1889999999999</v>
      </c>
      <c r="F368" s="31">
        <f t="shared" si="395"/>
        <v>355.45299999999997</v>
      </c>
      <c r="G368" s="31">
        <f t="shared" si="395"/>
        <v>1259.5999999999999</v>
      </c>
      <c r="H368" s="31">
        <f t="shared" si="395"/>
        <v>155.64631</v>
      </c>
      <c r="I368" s="32">
        <f t="shared" si="395"/>
        <v>70.569510000000008</v>
      </c>
      <c r="J368" s="33">
        <f t="shared" si="395"/>
        <v>47.266109999999998</v>
      </c>
      <c r="K368" s="33">
        <f t="shared" si="395"/>
        <v>30.255310000000001</v>
      </c>
      <c r="L368" s="34">
        <f t="shared" si="369"/>
        <v>3.5436471207163818</v>
      </c>
      <c r="M368" s="30">
        <f t="shared" si="396"/>
        <v>0</v>
      </c>
      <c r="N368" s="30">
        <f t="shared" si="396"/>
        <v>8.8196000000000012</v>
      </c>
      <c r="O368" s="30">
        <f t="shared" si="396"/>
        <v>21.164749999999998</v>
      </c>
      <c r="P368" s="30">
        <f t="shared" si="396"/>
        <v>17.010799999999996</v>
      </c>
      <c r="Q368" s="30">
        <f t="shared" si="396"/>
        <v>17</v>
      </c>
      <c r="R368" s="30">
        <v>23.303400000000011</v>
      </c>
      <c r="S368" s="30">
        <f t="shared" si="376"/>
        <v>1103.9536899999998</v>
      </c>
      <c r="T368" s="32">
        <f t="shared" si="370"/>
        <v>-904.14699999999993</v>
      </c>
      <c r="U368" s="34">
        <f t="shared" si="371"/>
        <v>0.76100070747207726</v>
      </c>
      <c r="V368" s="131">
        <f t="shared" si="394"/>
        <v>395.58899999999994</v>
      </c>
      <c r="W368" s="30">
        <f t="shared" ref="W368:Y368" si="422">W380+W392+W536</f>
        <v>541.18889999999999</v>
      </c>
      <c r="X368" s="91">
        <f t="shared" si="422"/>
        <v>541.18889999999999</v>
      </c>
      <c r="Y368" s="91">
        <f t="shared" si="422"/>
        <v>396.19</v>
      </c>
      <c r="Z368" s="30">
        <f t="shared" si="398"/>
        <v>236.3</v>
      </c>
      <c r="AA368" s="30" t="e">
        <f>G368+#REF!</f>
        <v>#REF!</v>
      </c>
      <c r="AB368" s="92" t="e">
        <f>IF(OR(E368="",E368=0),"",(G368+#REF!)/E368)</f>
        <v>#REF!</v>
      </c>
      <c r="AC368" s="30">
        <f t="shared" si="372"/>
        <v>1655.79</v>
      </c>
      <c r="AD368" s="30">
        <f t="shared" si="373"/>
        <v>-0.60100000000011278</v>
      </c>
      <c r="AE368" s="91">
        <f t="shared" ref="AE368" si="423">AE380+AE392+AE536</f>
        <v>0</v>
      </c>
      <c r="AF368" s="91">
        <f t="shared" si="374"/>
        <v>1655.1889999999999</v>
      </c>
      <c r="AG368" s="91">
        <f t="shared" ref="AG368" si="424">AG380+AG392+AG536</f>
        <v>1655.1889999999999</v>
      </c>
      <c r="AH368" s="91">
        <f t="shared" si="375"/>
        <v>-0.60100000000011278</v>
      </c>
      <c r="AI368" s="31"/>
      <c r="AJ368" s="72"/>
    </row>
    <row r="369" spans="1:36" s="73" customFormat="1" ht="30" customHeight="1">
      <c r="A369" s="14" t="str">
        <f t="shared" si="368"/>
        <v>b</v>
      </c>
      <c r="B369" s="21" t="s">
        <v>27</v>
      </c>
      <c r="C369" s="40" t="s">
        <v>36</v>
      </c>
      <c r="D369" s="41">
        <f t="shared" si="395"/>
        <v>0</v>
      </c>
      <c r="E369" s="42">
        <f t="shared" si="395"/>
        <v>0</v>
      </c>
      <c r="F369" s="42">
        <f t="shared" si="395"/>
        <v>0</v>
      </c>
      <c r="G369" s="42">
        <f t="shared" si="395"/>
        <v>0</v>
      </c>
      <c r="H369" s="42">
        <f t="shared" si="395"/>
        <v>0</v>
      </c>
      <c r="I369" s="43">
        <f t="shared" si="395"/>
        <v>0</v>
      </c>
      <c r="J369" s="44">
        <f t="shared" si="395"/>
        <v>0</v>
      </c>
      <c r="K369" s="44">
        <f t="shared" si="395"/>
        <v>0</v>
      </c>
      <c r="L369" s="45" t="str">
        <f t="shared" si="369"/>
        <v/>
      </c>
      <c r="M369" s="41">
        <f t="shared" si="396"/>
        <v>0</v>
      </c>
      <c r="N369" s="41">
        <f t="shared" si="396"/>
        <v>0</v>
      </c>
      <c r="O369" s="41">
        <f t="shared" si="396"/>
        <v>0</v>
      </c>
      <c r="P369" s="41">
        <f t="shared" si="396"/>
        <v>0</v>
      </c>
      <c r="Q369" s="41">
        <f t="shared" si="396"/>
        <v>0</v>
      </c>
      <c r="R369" s="41">
        <v>0</v>
      </c>
      <c r="S369" s="41">
        <f t="shared" si="376"/>
        <v>0</v>
      </c>
      <c r="T369" s="43">
        <f t="shared" si="370"/>
        <v>0</v>
      </c>
      <c r="U369" s="45" t="str">
        <f t="shared" si="371"/>
        <v/>
      </c>
      <c r="V369" s="133">
        <f t="shared" si="394"/>
        <v>0</v>
      </c>
      <c r="W369" s="41">
        <f t="shared" ref="W369:Y369" si="425">W381+W393+W537</f>
        <v>0</v>
      </c>
      <c r="X369" s="95">
        <f t="shared" si="425"/>
        <v>0</v>
      </c>
      <c r="Y369" s="95">
        <f t="shared" si="425"/>
        <v>0</v>
      </c>
      <c r="Z369" s="41">
        <f t="shared" si="398"/>
        <v>0</v>
      </c>
      <c r="AA369" s="41" t="e">
        <f>G369+#REF!</f>
        <v>#REF!</v>
      </c>
      <c r="AB369" s="96" t="str">
        <f>IF(OR(E369="",E369=0),"",(G369+#REF!)/E369)</f>
        <v/>
      </c>
      <c r="AC369" s="41">
        <f t="shared" si="372"/>
        <v>0</v>
      </c>
      <c r="AD369" s="41">
        <f t="shared" si="373"/>
        <v>0</v>
      </c>
      <c r="AE369" s="95">
        <f t="shared" ref="AE369" si="426">AE381+AE393+AE537</f>
        <v>0</v>
      </c>
      <c r="AF369" s="95">
        <f t="shared" si="374"/>
        <v>0</v>
      </c>
      <c r="AG369" s="95">
        <f t="shared" ref="AG369" si="427">AG381+AG393+AG537</f>
        <v>0</v>
      </c>
      <c r="AH369" s="95">
        <f t="shared" si="375"/>
        <v>0</v>
      </c>
      <c r="AI369" s="42"/>
      <c r="AJ369" s="72"/>
    </row>
    <row r="370" spans="1:36" s="73" customFormat="1" ht="15" customHeight="1">
      <c r="A370" s="14" t="str">
        <f t="shared" si="368"/>
        <v>b</v>
      </c>
      <c r="B370" s="21" t="s">
        <v>27</v>
      </c>
      <c r="C370" s="40" t="s">
        <v>37</v>
      </c>
      <c r="D370" s="41">
        <f t="shared" si="395"/>
        <v>0</v>
      </c>
      <c r="E370" s="42">
        <f t="shared" si="395"/>
        <v>0</v>
      </c>
      <c r="F370" s="42">
        <f t="shared" si="395"/>
        <v>0</v>
      </c>
      <c r="G370" s="42">
        <f t="shared" si="395"/>
        <v>0</v>
      </c>
      <c r="H370" s="42">
        <f t="shared" si="395"/>
        <v>0</v>
      </c>
      <c r="I370" s="43">
        <f t="shared" si="395"/>
        <v>0</v>
      </c>
      <c r="J370" s="44">
        <f t="shared" si="395"/>
        <v>0</v>
      </c>
      <c r="K370" s="44">
        <f t="shared" si="395"/>
        <v>0</v>
      </c>
      <c r="L370" s="45" t="str">
        <f t="shared" si="369"/>
        <v/>
      </c>
      <c r="M370" s="41">
        <f t="shared" si="396"/>
        <v>0</v>
      </c>
      <c r="N370" s="41">
        <f t="shared" si="396"/>
        <v>0</v>
      </c>
      <c r="O370" s="41">
        <f t="shared" si="396"/>
        <v>0</v>
      </c>
      <c r="P370" s="41">
        <f t="shared" si="396"/>
        <v>0</v>
      </c>
      <c r="Q370" s="41">
        <f t="shared" si="396"/>
        <v>0</v>
      </c>
      <c r="R370" s="41">
        <v>0</v>
      </c>
      <c r="S370" s="41">
        <f t="shared" si="376"/>
        <v>0</v>
      </c>
      <c r="T370" s="43">
        <f t="shared" si="370"/>
        <v>0</v>
      </c>
      <c r="U370" s="45" t="str">
        <f t="shared" si="371"/>
        <v/>
      </c>
      <c r="V370" s="133">
        <f t="shared" si="394"/>
        <v>0</v>
      </c>
      <c r="W370" s="41">
        <f t="shared" ref="W370:Y370" si="428">W382+W394+W538</f>
        <v>0</v>
      </c>
      <c r="X370" s="95">
        <f t="shared" si="428"/>
        <v>0</v>
      </c>
      <c r="Y370" s="95">
        <f t="shared" si="428"/>
        <v>0</v>
      </c>
      <c r="Z370" s="41">
        <f t="shared" si="398"/>
        <v>0</v>
      </c>
      <c r="AA370" s="41" t="e">
        <f>G370+#REF!</f>
        <v>#REF!</v>
      </c>
      <c r="AB370" s="96" t="str">
        <f>IF(OR(E370="",E370=0),"",(G370+#REF!)/E370)</f>
        <v/>
      </c>
      <c r="AC370" s="41">
        <f t="shared" si="372"/>
        <v>0</v>
      </c>
      <c r="AD370" s="41">
        <f t="shared" si="373"/>
        <v>0</v>
      </c>
      <c r="AE370" s="95">
        <f t="shared" ref="AE370:AE371" si="429">AE382+AE394+AE538</f>
        <v>0</v>
      </c>
      <c r="AF370" s="95">
        <f t="shared" si="374"/>
        <v>0</v>
      </c>
      <c r="AG370" s="95">
        <f t="shared" ref="AG370" si="430">AG382+AG394+AG538</f>
        <v>0</v>
      </c>
      <c r="AH370" s="95">
        <f t="shared" si="375"/>
        <v>0</v>
      </c>
      <c r="AI370" s="42"/>
      <c r="AJ370" s="72"/>
    </row>
    <row r="371" spans="1:36" s="73" customFormat="1" ht="18.75" customHeight="1" thickBot="1">
      <c r="A371" s="14" t="str">
        <f t="shared" si="368"/>
        <v>a</v>
      </c>
      <c r="B371" s="46" t="s">
        <v>27</v>
      </c>
      <c r="C371" s="47" t="s">
        <v>38</v>
      </c>
      <c r="D371" s="48">
        <f t="shared" si="395"/>
        <v>0</v>
      </c>
      <c r="E371" s="42">
        <f t="shared" si="395"/>
        <v>5.6999999999999993</v>
      </c>
      <c r="F371" s="49">
        <f t="shared" si="395"/>
        <v>5.6920000000000002</v>
      </c>
      <c r="G371" s="49">
        <f t="shared" si="395"/>
        <v>5.6999999999999993</v>
      </c>
      <c r="H371" s="49">
        <f t="shared" si="395"/>
        <v>5.6912200000000004</v>
      </c>
      <c r="I371" s="50">
        <f t="shared" si="395"/>
        <v>5.6912200000000004</v>
      </c>
      <c r="J371" s="51">
        <f t="shared" si="395"/>
        <v>5.6912200000000004</v>
      </c>
      <c r="K371" s="51">
        <f t="shared" si="395"/>
        <v>4.0962199999999998</v>
      </c>
      <c r="L371" s="52">
        <f t="shared" si="369"/>
        <v>1.0014054813773716</v>
      </c>
      <c r="M371" s="48">
        <f t="shared" si="396"/>
        <v>0</v>
      </c>
      <c r="N371" s="48">
        <f t="shared" si="396"/>
        <v>0.6</v>
      </c>
      <c r="O371" s="48">
        <f t="shared" si="396"/>
        <v>0</v>
      </c>
      <c r="P371" s="48">
        <f t="shared" si="396"/>
        <v>1.5950000000000006</v>
      </c>
      <c r="Q371" s="48">
        <f t="shared" si="396"/>
        <v>0</v>
      </c>
      <c r="R371" s="48">
        <v>0</v>
      </c>
      <c r="S371" s="48">
        <f t="shared" si="376"/>
        <v>8.7799999999988998E-3</v>
      </c>
      <c r="T371" s="50">
        <f t="shared" si="370"/>
        <v>-7.9999999999991189E-3</v>
      </c>
      <c r="U371" s="52">
        <f t="shared" si="371"/>
        <v>1</v>
      </c>
      <c r="V371" s="134">
        <f t="shared" si="394"/>
        <v>0</v>
      </c>
      <c r="W371" s="48">
        <f t="shared" ref="W371:Y371" si="431">W383+W395+W539</f>
        <v>5.6912200000000004</v>
      </c>
      <c r="X371" s="97">
        <f t="shared" si="431"/>
        <v>5.6912200000000004</v>
      </c>
      <c r="Y371" s="97">
        <f t="shared" si="431"/>
        <v>0.63500000000000001</v>
      </c>
      <c r="Z371" s="48">
        <f t="shared" si="398"/>
        <v>0</v>
      </c>
      <c r="AA371" s="48" t="e">
        <f>G371+#REF!</f>
        <v>#REF!</v>
      </c>
      <c r="AB371" s="98" t="e">
        <f>IF(OR(E371="",E371=0),"",(G371+#REF!)/E371)</f>
        <v>#REF!</v>
      </c>
      <c r="AC371" s="48">
        <f t="shared" si="372"/>
        <v>6.3349999999999991</v>
      </c>
      <c r="AD371" s="48">
        <f t="shared" si="373"/>
        <v>-0.63499999999999979</v>
      </c>
      <c r="AE371" s="95">
        <f t="shared" si="429"/>
        <v>0</v>
      </c>
      <c r="AF371" s="95">
        <f t="shared" si="374"/>
        <v>5.6999999999999993</v>
      </c>
      <c r="AG371" s="95">
        <f t="shared" ref="AG371" si="432">AG383+AG395+AG539</f>
        <v>5.6999999999999993</v>
      </c>
      <c r="AH371" s="95">
        <f t="shared" si="375"/>
        <v>-0.63499999999999979</v>
      </c>
      <c r="AI371" s="49"/>
      <c r="AJ371" s="72"/>
    </row>
    <row r="372" spans="1:36" s="14" customFormat="1" ht="17.25" thickTop="1" thickBot="1">
      <c r="A372" s="14" t="str">
        <f t="shared" si="368"/>
        <v>a</v>
      </c>
      <c r="B372" s="139" t="s">
        <v>105</v>
      </c>
      <c r="C372" s="140" t="s">
        <v>106</v>
      </c>
      <c r="D372" s="140">
        <f t="shared" ref="D372:K372" si="433">D373+D381+D382+D383</f>
        <v>1390000</v>
      </c>
      <c r="E372" s="141">
        <f t="shared" si="433"/>
        <v>1340000.0890000002</v>
      </c>
      <c r="F372" s="141">
        <f t="shared" si="433"/>
        <v>1032023.1000000001</v>
      </c>
      <c r="G372" s="141">
        <f t="shared" si="433"/>
        <v>1276590.5</v>
      </c>
      <c r="H372" s="141">
        <f t="shared" si="433"/>
        <v>910178.08317999996</v>
      </c>
      <c r="I372" s="142">
        <f t="shared" si="433"/>
        <v>795564.52753000008</v>
      </c>
      <c r="J372" s="143">
        <f t="shared" si="433"/>
        <v>681351.90090000001</v>
      </c>
      <c r="K372" s="143">
        <f t="shared" si="433"/>
        <v>567451.91347000003</v>
      </c>
      <c r="L372" s="144">
        <f t="shared" si="369"/>
        <v>1.2369786102656035</v>
      </c>
      <c r="M372" s="140">
        <f>M373+M381+M382+M383</f>
        <v>0</v>
      </c>
      <c r="N372" s="140">
        <f>N373+N381+N382+N383</f>
        <v>113685.50956000001</v>
      </c>
      <c r="O372" s="140">
        <f>O373+O381+O382+O383</f>
        <v>113730.48749000003</v>
      </c>
      <c r="P372" s="140">
        <f>P373+P381+P382+P383</f>
        <v>113899.98742999992</v>
      </c>
      <c r="Q372" s="140">
        <f>Q373+Q381+Q382+Q383</f>
        <v>114000</v>
      </c>
      <c r="R372" s="140">
        <v>114212.62663000007</v>
      </c>
      <c r="S372" s="140">
        <f t="shared" si="376"/>
        <v>366412.41682000004</v>
      </c>
      <c r="T372" s="142">
        <f t="shared" si="370"/>
        <v>-244567.39999999991</v>
      </c>
      <c r="U372" s="144">
        <f t="shared" si="371"/>
        <v>0.95267941433696413</v>
      </c>
      <c r="V372" s="145">
        <f t="shared" si="394"/>
        <v>63409.589000000153</v>
      </c>
      <c r="W372" s="140">
        <f t="shared" ref="W372:Y372" si="434">W373+W381+W382+W383</f>
        <v>1154267.9985700001</v>
      </c>
      <c r="X372" s="146">
        <f t="shared" si="434"/>
        <v>1154267.9985700001</v>
      </c>
      <c r="Y372" s="146">
        <f t="shared" si="434"/>
        <v>114255.7</v>
      </c>
      <c r="Z372" s="140">
        <f>Z373+Z381+Z382+Z383</f>
        <v>356821.9</v>
      </c>
      <c r="AA372" s="140" t="e">
        <f>G372+#REF!</f>
        <v>#REF!</v>
      </c>
      <c r="AB372" s="147" t="e">
        <f>IF(OR(E372="",E372=0),"",(G372+#REF!)/E372)</f>
        <v>#REF!</v>
      </c>
      <c r="AC372" s="140">
        <f t="shared" si="372"/>
        <v>1390846.2</v>
      </c>
      <c r="AD372" s="140">
        <f t="shared" si="373"/>
        <v>-50846.110999999801</v>
      </c>
      <c r="AE372" s="146">
        <f t="shared" ref="AE372:AG372" si="435">AE373+AE381+AE382+AE383</f>
        <v>0</v>
      </c>
      <c r="AF372" s="146">
        <f t="shared" si="374"/>
        <v>1340000.0890000002</v>
      </c>
      <c r="AG372" s="146">
        <f t="shared" si="435"/>
        <v>1340000.0890000002</v>
      </c>
      <c r="AH372" s="146">
        <f t="shared" si="375"/>
        <v>-50846.110999999801</v>
      </c>
      <c r="AI372" s="141"/>
      <c r="AJ372" s="72"/>
    </row>
    <row r="373" spans="1:36" s="14" customFormat="1" ht="18.75" customHeight="1" thickTop="1">
      <c r="A373" s="14" t="str">
        <f t="shared" si="368"/>
        <v>a</v>
      </c>
      <c r="B373" s="21" t="s">
        <v>27</v>
      </c>
      <c r="C373" s="22" t="s">
        <v>28</v>
      </c>
      <c r="D373" s="23">
        <f t="shared" ref="D373:K373" si="436">D374+D375+D376+D377+D378+D379+D380</f>
        <v>1390000</v>
      </c>
      <c r="E373" s="24">
        <f t="shared" si="436"/>
        <v>1339994.9890000001</v>
      </c>
      <c r="F373" s="24">
        <f t="shared" si="436"/>
        <v>1032018.0430000001</v>
      </c>
      <c r="G373" s="24">
        <f t="shared" si="436"/>
        <v>1276585.3999999999</v>
      </c>
      <c r="H373" s="24">
        <f t="shared" si="436"/>
        <v>910173.02695999993</v>
      </c>
      <c r="I373" s="25">
        <f t="shared" si="436"/>
        <v>795559.47131000005</v>
      </c>
      <c r="J373" s="26">
        <f t="shared" si="436"/>
        <v>681346.84467999998</v>
      </c>
      <c r="K373" s="26">
        <f t="shared" si="436"/>
        <v>567448.45224999997</v>
      </c>
      <c r="L373" s="27">
        <f t="shared" si="369"/>
        <v>1.2369797298204794</v>
      </c>
      <c r="M373" s="23">
        <f>M374+M375+M376+M377+M378+M379+M380</f>
        <v>0</v>
      </c>
      <c r="N373" s="23">
        <f>N374+N375+N376+N377+N378+N379+N380</f>
        <v>113685.50956000001</v>
      </c>
      <c r="O373" s="23">
        <f>O374+O375+O376+O377+O378+O379+O380</f>
        <v>113730.48749000003</v>
      </c>
      <c r="P373" s="23">
        <f>P374+P375+P376+P377+P378+P379+P380</f>
        <v>113898.39242999992</v>
      </c>
      <c r="Q373" s="23">
        <f>Q374+Q375+Q376+Q377+Q378+Q379+Q380</f>
        <v>114000</v>
      </c>
      <c r="R373" s="23">
        <v>114212.62663000007</v>
      </c>
      <c r="S373" s="23">
        <f t="shared" si="376"/>
        <v>366412.37303999998</v>
      </c>
      <c r="T373" s="25">
        <f t="shared" si="370"/>
        <v>-244567.35699999984</v>
      </c>
      <c r="U373" s="27">
        <f t="shared" si="371"/>
        <v>0.95267923423555423</v>
      </c>
      <c r="V373" s="130">
        <f t="shared" si="394"/>
        <v>63409.589000000153</v>
      </c>
      <c r="W373" s="23">
        <f t="shared" ref="W373:Y373" si="437">W374+W375+W376+W377+W378+W379+W380</f>
        <v>1154262.9423500001</v>
      </c>
      <c r="X373" s="107">
        <f t="shared" si="437"/>
        <v>1154262.9423500001</v>
      </c>
      <c r="Y373" s="107">
        <f t="shared" si="437"/>
        <v>114255.7</v>
      </c>
      <c r="Z373" s="23">
        <f>Z374+Z375+Z376+Z377+Z378+Z379+Z380</f>
        <v>356821.9</v>
      </c>
      <c r="AA373" s="23" t="e">
        <f>G373+#REF!</f>
        <v>#REF!</v>
      </c>
      <c r="AB373" s="90" t="e">
        <f>IF(OR(E373="",E373=0),"",(G373+#REF!)/E373)</f>
        <v>#REF!</v>
      </c>
      <c r="AC373" s="23">
        <f t="shared" si="372"/>
        <v>1390841.0999999999</v>
      </c>
      <c r="AD373" s="23">
        <f t="shared" si="373"/>
        <v>-50846.110999999801</v>
      </c>
      <c r="AE373" s="107">
        <f t="shared" ref="AE373:AG373" si="438">AE374+AE375+AE376+AE377+AE378+AE379+AE380</f>
        <v>0</v>
      </c>
      <c r="AF373" s="107">
        <f t="shared" si="374"/>
        <v>1339994.9890000001</v>
      </c>
      <c r="AG373" s="107">
        <f t="shared" si="438"/>
        <v>1339994.9890000001</v>
      </c>
      <c r="AH373" s="107">
        <f t="shared" si="375"/>
        <v>-50846.110999999801</v>
      </c>
      <c r="AI373" s="24"/>
      <c r="AJ373" s="72"/>
    </row>
    <row r="374" spans="1:36" s="14" customFormat="1" ht="18" customHeight="1">
      <c r="A374" s="14" t="str">
        <f t="shared" si="368"/>
        <v>b</v>
      </c>
      <c r="B374" s="28" t="s">
        <v>27</v>
      </c>
      <c r="C374" s="29" t="s">
        <v>29</v>
      </c>
      <c r="D374" s="35">
        <v>0</v>
      </c>
      <c r="E374" s="36">
        <v>0</v>
      </c>
      <c r="F374" s="36">
        <v>0</v>
      </c>
      <c r="G374" s="36">
        <v>0</v>
      </c>
      <c r="H374" s="36">
        <v>0</v>
      </c>
      <c r="I374" s="37">
        <v>0</v>
      </c>
      <c r="J374" s="38">
        <v>0</v>
      </c>
      <c r="K374" s="38">
        <v>0</v>
      </c>
      <c r="L374" s="39" t="str">
        <f t="shared" si="369"/>
        <v/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f t="shared" si="376"/>
        <v>0</v>
      </c>
      <c r="T374" s="37">
        <f t="shared" si="370"/>
        <v>0</v>
      </c>
      <c r="U374" s="39" t="str">
        <f t="shared" si="371"/>
        <v/>
      </c>
      <c r="V374" s="132">
        <f t="shared" si="394"/>
        <v>0</v>
      </c>
      <c r="W374" s="35">
        <v>0</v>
      </c>
      <c r="X374" s="118">
        <v>0</v>
      </c>
      <c r="Y374" s="118">
        <v>0</v>
      </c>
      <c r="Z374" s="35">
        <v>0</v>
      </c>
      <c r="AA374" s="35" t="e">
        <f>G374+#REF!</f>
        <v>#REF!</v>
      </c>
      <c r="AB374" s="94" t="str">
        <f>IF(OR(E374="",E374=0),"",(G374+#REF!)/E374)</f>
        <v/>
      </c>
      <c r="AC374" s="35">
        <f t="shared" si="372"/>
        <v>0</v>
      </c>
      <c r="AD374" s="35">
        <f t="shared" si="373"/>
        <v>0</v>
      </c>
      <c r="AE374" s="118">
        <v>0</v>
      </c>
      <c r="AF374" s="118">
        <f t="shared" si="374"/>
        <v>0</v>
      </c>
      <c r="AG374" s="118">
        <v>0</v>
      </c>
      <c r="AH374" s="118">
        <f t="shared" si="375"/>
        <v>0</v>
      </c>
      <c r="AI374" s="36"/>
      <c r="AJ374" s="72"/>
    </row>
    <row r="375" spans="1:36" s="14" customFormat="1" ht="18" customHeight="1">
      <c r="A375" s="14" t="str">
        <f t="shared" si="368"/>
        <v>b</v>
      </c>
      <c r="B375" s="28" t="s">
        <v>27</v>
      </c>
      <c r="C375" s="29" t="s">
        <v>30</v>
      </c>
      <c r="D375" s="35">
        <v>0</v>
      </c>
      <c r="E375" s="36">
        <v>0</v>
      </c>
      <c r="F375" s="36">
        <v>0</v>
      </c>
      <c r="G375" s="36">
        <v>0</v>
      </c>
      <c r="H375" s="36">
        <v>0</v>
      </c>
      <c r="I375" s="37">
        <v>0</v>
      </c>
      <c r="J375" s="38">
        <v>0</v>
      </c>
      <c r="K375" s="38">
        <v>0</v>
      </c>
      <c r="L375" s="39" t="str">
        <f t="shared" si="369"/>
        <v/>
      </c>
      <c r="M375" s="35">
        <v>0</v>
      </c>
      <c r="N375" s="35">
        <v>0</v>
      </c>
      <c r="O375" s="35">
        <v>0</v>
      </c>
      <c r="P375" s="35">
        <v>0</v>
      </c>
      <c r="Q375" s="35">
        <v>0</v>
      </c>
      <c r="R375" s="35">
        <v>0</v>
      </c>
      <c r="S375" s="35">
        <f t="shared" si="376"/>
        <v>0</v>
      </c>
      <c r="T375" s="37">
        <f t="shared" si="370"/>
        <v>0</v>
      </c>
      <c r="U375" s="39" t="str">
        <f t="shared" si="371"/>
        <v/>
      </c>
      <c r="V375" s="132">
        <f t="shared" si="394"/>
        <v>0</v>
      </c>
      <c r="W375" s="35">
        <v>0</v>
      </c>
      <c r="X375" s="118">
        <v>0</v>
      </c>
      <c r="Y375" s="118">
        <v>0</v>
      </c>
      <c r="Z375" s="35">
        <v>0</v>
      </c>
      <c r="AA375" s="35" t="e">
        <f>G375+#REF!</f>
        <v>#REF!</v>
      </c>
      <c r="AB375" s="94" t="str">
        <f>IF(OR(E375="",E375=0),"",(G375+#REF!)/E375)</f>
        <v/>
      </c>
      <c r="AC375" s="35">
        <f t="shared" si="372"/>
        <v>0</v>
      </c>
      <c r="AD375" s="35">
        <f t="shared" si="373"/>
        <v>0</v>
      </c>
      <c r="AE375" s="118">
        <v>0</v>
      </c>
      <c r="AF375" s="118">
        <f t="shared" si="374"/>
        <v>0</v>
      </c>
      <c r="AG375" s="118">
        <v>0</v>
      </c>
      <c r="AH375" s="118">
        <f t="shared" si="375"/>
        <v>0</v>
      </c>
      <c r="AI375" s="36"/>
      <c r="AJ375" s="72"/>
    </row>
    <row r="376" spans="1:36" s="14" customFormat="1" ht="18" customHeight="1">
      <c r="A376" s="14" t="str">
        <f t="shared" si="368"/>
        <v>b</v>
      </c>
      <c r="B376" s="28" t="s">
        <v>27</v>
      </c>
      <c r="C376" s="29" t="s">
        <v>31</v>
      </c>
      <c r="D376" s="35">
        <v>0</v>
      </c>
      <c r="E376" s="36">
        <v>0</v>
      </c>
      <c r="F376" s="36">
        <v>0</v>
      </c>
      <c r="G376" s="36">
        <v>0</v>
      </c>
      <c r="H376" s="36">
        <v>0</v>
      </c>
      <c r="I376" s="37">
        <v>0</v>
      </c>
      <c r="J376" s="38">
        <v>0</v>
      </c>
      <c r="K376" s="38">
        <v>0</v>
      </c>
      <c r="L376" s="39" t="str">
        <f t="shared" si="369"/>
        <v/>
      </c>
      <c r="M376" s="35">
        <v>0</v>
      </c>
      <c r="N376" s="35">
        <v>0</v>
      </c>
      <c r="O376" s="35">
        <v>0</v>
      </c>
      <c r="P376" s="35">
        <v>0</v>
      </c>
      <c r="Q376" s="35">
        <v>0</v>
      </c>
      <c r="R376" s="35">
        <v>0</v>
      </c>
      <c r="S376" s="35">
        <f t="shared" si="376"/>
        <v>0</v>
      </c>
      <c r="T376" s="37">
        <f t="shared" si="370"/>
        <v>0</v>
      </c>
      <c r="U376" s="39" t="str">
        <f t="shared" si="371"/>
        <v/>
      </c>
      <c r="V376" s="132">
        <f t="shared" si="394"/>
        <v>0</v>
      </c>
      <c r="W376" s="35">
        <v>0</v>
      </c>
      <c r="X376" s="118">
        <v>0</v>
      </c>
      <c r="Y376" s="118">
        <v>0</v>
      </c>
      <c r="Z376" s="35">
        <v>0</v>
      </c>
      <c r="AA376" s="35" t="e">
        <f>G376+#REF!</f>
        <v>#REF!</v>
      </c>
      <c r="AB376" s="94" t="str">
        <f>IF(OR(E376="",E376=0),"",(G376+#REF!)/E376)</f>
        <v/>
      </c>
      <c r="AC376" s="35">
        <f t="shared" si="372"/>
        <v>0</v>
      </c>
      <c r="AD376" s="35">
        <f t="shared" si="373"/>
        <v>0</v>
      </c>
      <c r="AE376" s="118">
        <v>0</v>
      </c>
      <c r="AF376" s="118">
        <f t="shared" si="374"/>
        <v>0</v>
      </c>
      <c r="AG376" s="118">
        <v>0</v>
      </c>
      <c r="AH376" s="118">
        <f t="shared" si="375"/>
        <v>0</v>
      </c>
      <c r="AI376" s="36"/>
      <c r="AJ376" s="72"/>
    </row>
    <row r="377" spans="1:36" s="14" customFormat="1" ht="18" customHeight="1">
      <c r="A377" s="14" t="str">
        <f t="shared" si="368"/>
        <v>b</v>
      </c>
      <c r="B377" s="28" t="s">
        <v>27</v>
      </c>
      <c r="C377" s="29" t="s">
        <v>32</v>
      </c>
      <c r="D377" s="35">
        <v>0</v>
      </c>
      <c r="E377" s="36">
        <v>0</v>
      </c>
      <c r="F377" s="36">
        <v>0</v>
      </c>
      <c r="G377" s="36">
        <v>0</v>
      </c>
      <c r="H377" s="36">
        <v>0</v>
      </c>
      <c r="I377" s="37">
        <v>0</v>
      </c>
      <c r="J377" s="38">
        <v>0</v>
      </c>
      <c r="K377" s="38">
        <v>0</v>
      </c>
      <c r="L377" s="39" t="str">
        <f t="shared" si="369"/>
        <v/>
      </c>
      <c r="M377" s="35">
        <v>0</v>
      </c>
      <c r="N377" s="35">
        <v>0</v>
      </c>
      <c r="O377" s="35">
        <v>0</v>
      </c>
      <c r="P377" s="35">
        <v>0</v>
      </c>
      <c r="Q377" s="35">
        <v>0</v>
      </c>
      <c r="R377" s="35">
        <v>0</v>
      </c>
      <c r="S377" s="35">
        <f t="shared" si="376"/>
        <v>0</v>
      </c>
      <c r="T377" s="37">
        <f t="shared" si="370"/>
        <v>0</v>
      </c>
      <c r="U377" s="39" t="str">
        <f t="shared" si="371"/>
        <v/>
      </c>
      <c r="V377" s="132">
        <f t="shared" si="394"/>
        <v>0</v>
      </c>
      <c r="W377" s="35">
        <v>0</v>
      </c>
      <c r="X377" s="118">
        <v>0</v>
      </c>
      <c r="Y377" s="118">
        <v>0</v>
      </c>
      <c r="Z377" s="35">
        <v>0</v>
      </c>
      <c r="AA377" s="35" t="e">
        <f>G377+#REF!</f>
        <v>#REF!</v>
      </c>
      <c r="AB377" s="94" t="str">
        <f>IF(OR(E377="",E377=0),"",(G377+#REF!)/E377)</f>
        <v/>
      </c>
      <c r="AC377" s="35">
        <f t="shared" si="372"/>
        <v>0</v>
      </c>
      <c r="AD377" s="35">
        <f t="shared" si="373"/>
        <v>0</v>
      </c>
      <c r="AE377" s="118">
        <v>0</v>
      </c>
      <c r="AF377" s="118">
        <f t="shared" si="374"/>
        <v>0</v>
      </c>
      <c r="AG377" s="118">
        <v>0</v>
      </c>
      <c r="AH377" s="118">
        <f t="shared" si="375"/>
        <v>0</v>
      </c>
      <c r="AI377" s="36"/>
      <c r="AJ377" s="72"/>
    </row>
    <row r="378" spans="1:36" s="14" customFormat="1" ht="18" customHeight="1">
      <c r="A378" s="14" t="str">
        <f t="shared" si="368"/>
        <v>b</v>
      </c>
      <c r="B378" s="28" t="s">
        <v>27</v>
      </c>
      <c r="C378" s="29" t="s">
        <v>33</v>
      </c>
      <c r="D378" s="35">
        <v>0</v>
      </c>
      <c r="E378" s="36">
        <v>0</v>
      </c>
      <c r="F378" s="36">
        <v>0</v>
      </c>
      <c r="G378" s="36">
        <v>0</v>
      </c>
      <c r="H378" s="36">
        <v>0</v>
      </c>
      <c r="I378" s="37">
        <v>0</v>
      </c>
      <c r="J378" s="38">
        <v>0</v>
      </c>
      <c r="K378" s="38">
        <v>0</v>
      </c>
      <c r="L378" s="39" t="str">
        <f t="shared" si="369"/>
        <v/>
      </c>
      <c r="M378" s="35">
        <v>0</v>
      </c>
      <c r="N378" s="35">
        <v>0</v>
      </c>
      <c r="O378" s="35">
        <v>0</v>
      </c>
      <c r="P378" s="35">
        <v>0</v>
      </c>
      <c r="Q378" s="35">
        <v>0</v>
      </c>
      <c r="R378" s="35">
        <v>0</v>
      </c>
      <c r="S378" s="35">
        <f t="shared" si="376"/>
        <v>0</v>
      </c>
      <c r="T378" s="37">
        <f t="shared" si="370"/>
        <v>0</v>
      </c>
      <c r="U378" s="39" t="str">
        <f t="shared" si="371"/>
        <v/>
      </c>
      <c r="V378" s="132">
        <f t="shared" si="394"/>
        <v>0</v>
      </c>
      <c r="W378" s="35">
        <v>0</v>
      </c>
      <c r="X378" s="118">
        <v>0</v>
      </c>
      <c r="Y378" s="118">
        <v>0</v>
      </c>
      <c r="Z378" s="35">
        <v>0</v>
      </c>
      <c r="AA378" s="35" t="e">
        <f>G378+#REF!</f>
        <v>#REF!</v>
      </c>
      <c r="AB378" s="94" t="str">
        <f>IF(OR(E378="",E378=0),"",(G378+#REF!)/E378)</f>
        <v/>
      </c>
      <c r="AC378" s="35">
        <f t="shared" si="372"/>
        <v>0</v>
      </c>
      <c r="AD378" s="35">
        <f t="shared" si="373"/>
        <v>0</v>
      </c>
      <c r="AE378" s="118">
        <v>0</v>
      </c>
      <c r="AF378" s="118">
        <f t="shared" si="374"/>
        <v>0</v>
      </c>
      <c r="AG378" s="118">
        <v>0</v>
      </c>
      <c r="AH378" s="118">
        <f t="shared" si="375"/>
        <v>0</v>
      </c>
      <c r="AI378" s="36"/>
      <c r="AJ378" s="72"/>
    </row>
    <row r="379" spans="1:36" s="14" customFormat="1" ht="18" customHeight="1">
      <c r="A379" s="14" t="str">
        <f t="shared" si="368"/>
        <v>a</v>
      </c>
      <c r="B379" s="28" t="s">
        <v>27</v>
      </c>
      <c r="C379" s="29" t="s">
        <v>34</v>
      </c>
      <c r="D379" s="30">
        <v>1390000</v>
      </c>
      <c r="E379" s="31">
        <v>1339969</v>
      </c>
      <c r="F379" s="31">
        <v>1031992.18</v>
      </c>
      <c r="G379" s="31">
        <v>1276559.3999999999</v>
      </c>
      <c r="H379" s="31">
        <v>910148.68784999999</v>
      </c>
      <c r="I379" s="32">
        <v>795543.63420000009</v>
      </c>
      <c r="J379" s="33">
        <v>681339.81976999994</v>
      </c>
      <c r="K379" s="33">
        <v>567442.77734000003</v>
      </c>
      <c r="L379" s="34">
        <f t="shared" si="369"/>
        <v>1.2369855360725697</v>
      </c>
      <c r="M379" s="30">
        <v>0</v>
      </c>
      <c r="N379" s="30">
        <v>113685.50956000001</v>
      </c>
      <c r="O379" s="30">
        <v>113725.08354000002</v>
      </c>
      <c r="P379" s="30">
        <v>113897.04242999991</v>
      </c>
      <c r="Q379" s="30">
        <v>114000</v>
      </c>
      <c r="R379" s="30">
        <v>114203.81443000014</v>
      </c>
      <c r="S379" s="30">
        <f t="shared" si="376"/>
        <v>366410.71214999992</v>
      </c>
      <c r="T379" s="32">
        <f t="shared" si="370"/>
        <v>-244567.21999999986</v>
      </c>
      <c r="U379" s="34">
        <f t="shared" si="371"/>
        <v>0.95267830822951871</v>
      </c>
      <c r="V379" s="131">
        <f t="shared" si="394"/>
        <v>63409.600000000093</v>
      </c>
      <c r="W379" s="30">
        <v>1154236.9537500001</v>
      </c>
      <c r="X379" s="125">
        <v>1154236.9537500001</v>
      </c>
      <c r="Y379" s="125">
        <v>114255.7</v>
      </c>
      <c r="Z379" s="30">
        <v>356821.9</v>
      </c>
      <c r="AA379" s="30" t="e">
        <f>G379+#REF!</f>
        <v>#REF!</v>
      </c>
      <c r="AB379" s="92" t="e">
        <f>IF(OR(E379="",E379=0),"",(G379+#REF!)/E379)</f>
        <v>#REF!</v>
      </c>
      <c r="AC379" s="30">
        <f t="shared" si="372"/>
        <v>1390815.0999999999</v>
      </c>
      <c r="AD379" s="30">
        <f t="shared" si="373"/>
        <v>-50846.09999999986</v>
      </c>
      <c r="AE379" s="125">
        <v>0</v>
      </c>
      <c r="AF379" s="125">
        <f t="shared" si="374"/>
        <v>1339969</v>
      </c>
      <c r="AG379" s="125">
        <v>1339969</v>
      </c>
      <c r="AH379" s="125">
        <f t="shared" si="375"/>
        <v>-50846.09999999986</v>
      </c>
      <c r="AI379" s="31"/>
      <c r="AJ379" s="72"/>
    </row>
    <row r="380" spans="1:36" s="14" customFormat="1" ht="18" customHeight="1">
      <c r="A380" s="14" t="str">
        <f t="shared" si="368"/>
        <v>a</v>
      </c>
      <c r="B380" s="28" t="s">
        <v>27</v>
      </c>
      <c r="C380" s="29" t="s">
        <v>35</v>
      </c>
      <c r="D380" s="30">
        <v>0</v>
      </c>
      <c r="E380" s="31">
        <v>25.989000000000001</v>
      </c>
      <c r="F380" s="31">
        <v>25.863</v>
      </c>
      <c r="G380" s="74">
        <v>26</v>
      </c>
      <c r="H380" s="31">
        <v>24.339110000000002</v>
      </c>
      <c r="I380" s="32">
        <v>15.837110000000001</v>
      </c>
      <c r="J380" s="33">
        <v>7.0249100000000002</v>
      </c>
      <c r="K380" s="33">
        <v>5.6749099999999997</v>
      </c>
      <c r="L380" s="34">
        <f t="shared" si="369"/>
        <v>1.0052971426361985</v>
      </c>
      <c r="M380" s="30">
        <v>0</v>
      </c>
      <c r="N380" s="30">
        <v>0</v>
      </c>
      <c r="O380" s="30">
        <v>5.40395</v>
      </c>
      <c r="P380" s="30">
        <v>1.3500000000000005</v>
      </c>
      <c r="Q380" s="30">
        <v>0</v>
      </c>
      <c r="R380" s="30">
        <v>8.8122000000000007</v>
      </c>
      <c r="S380" s="30">
        <f t="shared" si="376"/>
        <v>1.6608899999999984</v>
      </c>
      <c r="T380" s="32">
        <f t="shared" si="370"/>
        <v>-0.13700000000000045</v>
      </c>
      <c r="U380" s="34">
        <f t="shared" si="371"/>
        <v>1.00042325599292</v>
      </c>
      <c r="V380" s="131">
        <f t="shared" si="394"/>
        <v>-1.0999999999999233E-2</v>
      </c>
      <c r="W380" s="30">
        <v>25.988599999999998</v>
      </c>
      <c r="X380" s="125">
        <v>25.988599999999998</v>
      </c>
      <c r="Y380" s="125">
        <v>0</v>
      </c>
      <c r="Z380" s="30">
        <v>0</v>
      </c>
      <c r="AA380" s="30" t="e">
        <f>G380+#REF!</f>
        <v>#REF!</v>
      </c>
      <c r="AB380" s="92" t="e">
        <f>IF(OR(E380="",E380=0),"",(G380+#REF!)/E380)</f>
        <v>#REF!</v>
      </c>
      <c r="AC380" s="30">
        <f t="shared" si="372"/>
        <v>26</v>
      </c>
      <c r="AD380" s="30">
        <f t="shared" si="373"/>
        <v>-1.0999999999999233E-2</v>
      </c>
      <c r="AE380" s="125">
        <v>0</v>
      </c>
      <c r="AF380" s="125">
        <f t="shared" si="374"/>
        <v>25.989000000000001</v>
      </c>
      <c r="AG380" s="125">
        <v>25.989000000000001</v>
      </c>
      <c r="AH380" s="125">
        <f t="shared" si="375"/>
        <v>-1.0999999999999233E-2</v>
      </c>
      <c r="AI380" s="31"/>
      <c r="AJ380" s="72"/>
    </row>
    <row r="381" spans="1:36" s="14" customFormat="1" ht="30" customHeight="1">
      <c r="A381" s="14" t="str">
        <f t="shared" si="368"/>
        <v>b</v>
      </c>
      <c r="B381" s="21" t="s">
        <v>27</v>
      </c>
      <c r="C381" s="40" t="s">
        <v>36</v>
      </c>
      <c r="D381" s="41">
        <v>0</v>
      </c>
      <c r="E381" s="42">
        <v>0</v>
      </c>
      <c r="F381" s="42">
        <v>0</v>
      </c>
      <c r="G381" s="42">
        <v>0</v>
      </c>
      <c r="H381" s="42">
        <v>0</v>
      </c>
      <c r="I381" s="43">
        <v>0</v>
      </c>
      <c r="J381" s="44">
        <v>0</v>
      </c>
      <c r="K381" s="44">
        <v>0</v>
      </c>
      <c r="L381" s="45" t="str">
        <f t="shared" si="369"/>
        <v/>
      </c>
      <c r="M381" s="41">
        <v>0</v>
      </c>
      <c r="N381" s="41">
        <v>0</v>
      </c>
      <c r="O381" s="41">
        <v>0</v>
      </c>
      <c r="P381" s="41">
        <v>0</v>
      </c>
      <c r="Q381" s="41">
        <v>0</v>
      </c>
      <c r="R381" s="41">
        <v>0</v>
      </c>
      <c r="S381" s="41">
        <f t="shared" si="376"/>
        <v>0</v>
      </c>
      <c r="T381" s="43">
        <f t="shared" si="370"/>
        <v>0</v>
      </c>
      <c r="U381" s="45" t="str">
        <f t="shared" si="371"/>
        <v/>
      </c>
      <c r="V381" s="133">
        <f t="shared" si="394"/>
        <v>0</v>
      </c>
      <c r="W381" s="41">
        <v>0</v>
      </c>
      <c r="X381" s="119">
        <v>0</v>
      </c>
      <c r="Y381" s="119">
        <v>0</v>
      </c>
      <c r="Z381" s="41">
        <v>0</v>
      </c>
      <c r="AA381" s="41" t="e">
        <f>G381+#REF!</f>
        <v>#REF!</v>
      </c>
      <c r="AB381" s="96" t="str">
        <f>IF(OR(E381="",E381=0),"",(G381+#REF!)/E381)</f>
        <v/>
      </c>
      <c r="AC381" s="41">
        <f t="shared" si="372"/>
        <v>0</v>
      </c>
      <c r="AD381" s="41">
        <f t="shared" si="373"/>
        <v>0</v>
      </c>
      <c r="AE381" s="119">
        <v>0</v>
      </c>
      <c r="AF381" s="119">
        <f t="shared" si="374"/>
        <v>0</v>
      </c>
      <c r="AG381" s="119">
        <v>0</v>
      </c>
      <c r="AH381" s="119">
        <f t="shared" si="375"/>
        <v>0</v>
      </c>
      <c r="AI381" s="42"/>
      <c r="AJ381" s="72"/>
    </row>
    <row r="382" spans="1:36" s="14" customFormat="1" ht="15" customHeight="1">
      <c r="A382" s="14" t="str">
        <f t="shared" si="368"/>
        <v>b</v>
      </c>
      <c r="B382" s="21" t="s">
        <v>27</v>
      </c>
      <c r="C382" s="40" t="s">
        <v>37</v>
      </c>
      <c r="D382" s="41">
        <v>0</v>
      </c>
      <c r="E382" s="42">
        <v>0</v>
      </c>
      <c r="F382" s="42">
        <v>0</v>
      </c>
      <c r="G382" s="42">
        <v>0</v>
      </c>
      <c r="H382" s="42">
        <v>0</v>
      </c>
      <c r="I382" s="43">
        <v>0</v>
      </c>
      <c r="J382" s="44">
        <v>0</v>
      </c>
      <c r="K382" s="44">
        <v>0</v>
      </c>
      <c r="L382" s="45" t="str">
        <f t="shared" si="369"/>
        <v/>
      </c>
      <c r="M382" s="41">
        <v>0</v>
      </c>
      <c r="N382" s="41">
        <v>0</v>
      </c>
      <c r="O382" s="41">
        <v>0</v>
      </c>
      <c r="P382" s="41">
        <v>0</v>
      </c>
      <c r="Q382" s="41">
        <v>0</v>
      </c>
      <c r="R382" s="41">
        <v>0</v>
      </c>
      <c r="S382" s="41">
        <f t="shared" si="376"/>
        <v>0</v>
      </c>
      <c r="T382" s="43">
        <f t="shared" si="370"/>
        <v>0</v>
      </c>
      <c r="U382" s="45" t="str">
        <f t="shared" si="371"/>
        <v/>
      </c>
      <c r="V382" s="133">
        <f t="shared" si="394"/>
        <v>0</v>
      </c>
      <c r="W382" s="41">
        <v>0</v>
      </c>
      <c r="X382" s="119">
        <v>0</v>
      </c>
      <c r="Y382" s="119">
        <v>0</v>
      </c>
      <c r="Z382" s="41">
        <v>0</v>
      </c>
      <c r="AA382" s="41" t="e">
        <f>G382+#REF!</f>
        <v>#REF!</v>
      </c>
      <c r="AB382" s="96" t="str">
        <f>IF(OR(E382="",E382=0),"",(G382+#REF!)/E382)</f>
        <v/>
      </c>
      <c r="AC382" s="41">
        <f t="shared" si="372"/>
        <v>0</v>
      </c>
      <c r="AD382" s="41">
        <f t="shared" si="373"/>
        <v>0</v>
      </c>
      <c r="AE382" s="119">
        <v>0</v>
      </c>
      <c r="AF382" s="119">
        <f t="shared" si="374"/>
        <v>0</v>
      </c>
      <c r="AG382" s="119">
        <v>0</v>
      </c>
      <c r="AH382" s="119">
        <f t="shared" si="375"/>
        <v>0</v>
      </c>
      <c r="AI382" s="42"/>
      <c r="AJ382" s="72"/>
    </row>
    <row r="383" spans="1:36" s="14" customFormat="1" ht="18.75" customHeight="1" thickBot="1">
      <c r="A383" s="14" t="str">
        <f t="shared" si="368"/>
        <v>a</v>
      </c>
      <c r="B383" s="46" t="s">
        <v>27</v>
      </c>
      <c r="C383" s="47" t="s">
        <v>38</v>
      </c>
      <c r="D383" s="48">
        <v>0</v>
      </c>
      <c r="E383" s="49">
        <v>5.0999999999999996</v>
      </c>
      <c r="F383" s="49">
        <v>5.0570000000000004</v>
      </c>
      <c r="G383" s="49">
        <v>5.0999999999999996</v>
      </c>
      <c r="H383" s="49">
        <v>5.0562200000000006</v>
      </c>
      <c r="I383" s="50">
        <v>5.0562200000000006</v>
      </c>
      <c r="J383" s="51">
        <v>5.0562200000000006</v>
      </c>
      <c r="K383" s="51">
        <v>3.46122</v>
      </c>
      <c r="L383" s="52">
        <f t="shared" si="369"/>
        <v>1.0085030650583349</v>
      </c>
      <c r="M383" s="48">
        <v>0</v>
      </c>
      <c r="N383" s="48">
        <v>0</v>
      </c>
      <c r="O383" s="48">
        <v>0</v>
      </c>
      <c r="P383" s="48">
        <v>1.5950000000000006</v>
      </c>
      <c r="Q383" s="48">
        <v>0</v>
      </c>
      <c r="R383" s="48">
        <v>0</v>
      </c>
      <c r="S383" s="48">
        <f t="shared" si="376"/>
        <v>4.3779999999999042E-2</v>
      </c>
      <c r="T383" s="50">
        <f t="shared" si="370"/>
        <v>-4.2999999999999261E-2</v>
      </c>
      <c r="U383" s="52">
        <f t="shared" si="371"/>
        <v>1</v>
      </c>
      <c r="V383" s="134">
        <f t="shared" si="394"/>
        <v>0</v>
      </c>
      <c r="W383" s="48">
        <v>5.0562200000000006</v>
      </c>
      <c r="X383" s="126">
        <v>5.0562200000000006</v>
      </c>
      <c r="Y383" s="126">
        <v>0</v>
      </c>
      <c r="Z383" s="48">
        <v>0</v>
      </c>
      <c r="AA383" s="48" t="e">
        <f>G383+#REF!</f>
        <v>#REF!</v>
      </c>
      <c r="AB383" s="98" t="e">
        <f>IF(OR(E383="",E383=0),"",(G383+#REF!)/E383)</f>
        <v>#REF!</v>
      </c>
      <c r="AC383" s="48">
        <f t="shared" si="372"/>
        <v>5.0999999999999996</v>
      </c>
      <c r="AD383" s="48">
        <f t="shared" si="373"/>
        <v>0</v>
      </c>
      <c r="AE383" s="126">
        <v>0</v>
      </c>
      <c r="AF383" s="126">
        <f t="shared" si="374"/>
        <v>5.0999999999999996</v>
      </c>
      <c r="AG383" s="126">
        <v>5.0999999999999996</v>
      </c>
      <c r="AH383" s="126">
        <f t="shared" si="375"/>
        <v>0</v>
      </c>
      <c r="AI383" s="49"/>
      <c r="AJ383" s="72"/>
    </row>
    <row r="384" spans="1:36" s="14" customFormat="1" ht="48.75" thickTop="1" thickBot="1">
      <c r="A384" s="14" t="str">
        <f t="shared" si="368"/>
        <v>a</v>
      </c>
      <c r="B384" s="139" t="s">
        <v>107</v>
      </c>
      <c r="C384" s="140" t="s">
        <v>108</v>
      </c>
      <c r="D384" s="140">
        <f t="shared" ref="D384:K395" si="439">D396</f>
        <v>631000</v>
      </c>
      <c r="E384" s="141">
        <f t="shared" si="439"/>
        <v>615114.19999999995</v>
      </c>
      <c r="F384" s="141">
        <f t="shared" si="439"/>
        <v>455545.00000000006</v>
      </c>
      <c r="G384" s="141">
        <f t="shared" si="439"/>
        <v>549233.49999999988</v>
      </c>
      <c r="H384" s="141">
        <f t="shared" si="439"/>
        <v>403303.76740000007</v>
      </c>
      <c r="I384" s="142">
        <f t="shared" si="439"/>
        <v>353820.96570000006</v>
      </c>
      <c r="J384" s="143">
        <f t="shared" si="439"/>
        <v>293682.49151000008</v>
      </c>
      <c r="K384" s="143">
        <f t="shared" si="439"/>
        <v>257324.44647999998</v>
      </c>
      <c r="L384" s="144">
        <f t="shared" si="369"/>
        <v>1.2056624482762401</v>
      </c>
      <c r="M384" s="140">
        <f t="shared" ref="M384:Q395" si="440">M396</f>
        <v>0</v>
      </c>
      <c r="N384" s="140">
        <f t="shared" si="440"/>
        <v>53302.283359999979</v>
      </c>
      <c r="O384" s="140">
        <f t="shared" si="440"/>
        <v>52296.19812999999</v>
      </c>
      <c r="P384" s="140">
        <f t="shared" si="440"/>
        <v>36358.045030000038</v>
      </c>
      <c r="Q384" s="140">
        <f t="shared" si="440"/>
        <v>51581</v>
      </c>
      <c r="R384" s="140">
        <v>60138.474189999979</v>
      </c>
      <c r="S384" s="140">
        <f t="shared" si="376"/>
        <v>145929.73259999981</v>
      </c>
      <c r="T384" s="142">
        <f t="shared" si="370"/>
        <v>-93688.499999999825</v>
      </c>
      <c r="U384" s="144">
        <f t="shared" si="371"/>
        <v>0.892896798675758</v>
      </c>
      <c r="V384" s="145">
        <f t="shared" si="394"/>
        <v>65880.70000000007</v>
      </c>
      <c r="W384" s="140">
        <f t="shared" ref="W384:Y384" si="441">W396</f>
        <v>496694.25830000004</v>
      </c>
      <c r="X384" s="146">
        <f t="shared" si="441"/>
        <v>496694.25830000004</v>
      </c>
      <c r="Y384" s="146">
        <f t="shared" si="441"/>
        <v>65811.224999999991</v>
      </c>
      <c r="Z384" s="140">
        <f t="shared" ref="Z384:Z385" si="442">Z396</f>
        <v>164407</v>
      </c>
      <c r="AA384" s="140" t="e">
        <f>G384+#REF!</f>
        <v>#REF!</v>
      </c>
      <c r="AB384" s="147" t="e">
        <f>IF(OR(E384="",E384=0),"",(G384+#REF!)/E384)</f>
        <v>#REF!</v>
      </c>
      <c r="AC384" s="140">
        <f t="shared" si="372"/>
        <v>615044.72499999986</v>
      </c>
      <c r="AD384" s="161">
        <f t="shared" si="373"/>
        <v>69.475000000093132</v>
      </c>
      <c r="AE384" s="146">
        <f t="shared" ref="AE384" si="443">AE396</f>
        <v>0</v>
      </c>
      <c r="AF384" s="146">
        <f t="shared" si="374"/>
        <v>615114.19999999995</v>
      </c>
      <c r="AG384" s="146">
        <f t="shared" ref="AG384" si="444">AG396</f>
        <v>615114.19999999995</v>
      </c>
      <c r="AH384" s="146">
        <f t="shared" si="375"/>
        <v>69.475000000093132</v>
      </c>
      <c r="AI384" s="141" t="s">
        <v>259</v>
      </c>
      <c r="AJ384" s="72"/>
    </row>
    <row r="385" spans="1:36" s="14" customFormat="1" ht="18.75" customHeight="1" thickTop="1">
      <c r="A385" s="14" t="str">
        <f t="shared" si="368"/>
        <v>a</v>
      </c>
      <c r="B385" s="21" t="s">
        <v>27</v>
      </c>
      <c r="C385" s="22" t="s">
        <v>28</v>
      </c>
      <c r="D385" s="23">
        <f t="shared" si="439"/>
        <v>631000</v>
      </c>
      <c r="E385" s="24">
        <f t="shared" si="439"/>
        <v>615113.6</v>
      </c>
      <c r="F385" s="24">
        <f t="shared" si="439"/>
        <v>455544.36500000005</v>
      </c>
      <c r="G385" s="24">
        <f t="shared" si="439"/>
        <v>549232.89999999991</v>
      </c>
      <c r="H385" s="24">
        <f t="shared" si="439"/>
        <v>403303.13240000006</v>
      </c>
      <c r="I385" s="25">
        <f t="shared" si="439"/>
        <v>353820.33070000005</v>
      </c>
      <c r="J385" s="26">
        <f t="shared" si="439"/>
        <v>293681.85651000007</v>
      </c>
      <c r="K385" s="26">
        <f t="shared" si="439"/>
        <v>257323.81147999997</v>
      </c>
      <c r="L385" s="27">
        <f t="shared" si="369"/>
        <v>1.2056628117878263</v>
      </c>
      <c r="M385" s="23">
        <f t="shared" si="440"/>
        <v>0</v>
      </c>
      <c r="N385" s="23">
        <f t="shared" si="440"/>
        <v>53301.683359999981</v>
      </c>
      <c r="O385" s="23">
        <f t="shared" si="440"/>
        <v>52296.19812999999</v>
      </c>
      <c r="P385" s="23">
        <f t="shared" si="440"/>
        <v>36358.045030000038</v>
      </c>
      <c r="Q385" s="23">
        <f t="shared" si="440"/>
        <v>51581</v>
      </c>
      <c r="R385" s="23">
        <v>60138.474189999979</v>
      </c>
      <c r="S385" s="23">
        <f t="shared" si="376"/>
        <v>145929.76759999985</v>
      </c>
      <c r="T385" s="25">
        <f t="shared" si="370"/>
        <v>-93688.534999999858</v>
      </c>
      <c r="U385" s="27">
        <f t="shared" si="371"/>
        <v>0.89289669420412743</v>
      </c>
      <c r="V385" s="130">
        <f t="shared" si="394"/>
        <v>65880.70000000007</v>
      </c>
      <c r="W385" s="23">
        <f t="shared" ref="W385:Y385" si="445">W397</f>
        <v>496693.62330000004</v>
      </c>
      <c r="X385" s="89">
        <f t="shared" si="445"/>
        <v>496693.62330000004</v>
      </c>
      <c r="Y385" s="89">
        <f t="shared" si="445"/>
        <v>65810.59</v>
      </c>
      <c r="Z385" s="23">
        <f t="shared" si="442"/>
        <v>164407</v>
      </c>
      <c r="AA385" s="23" t="e">
        <f>G385+#REF!</f>
        <v>#REF!</v>
      </c>
      <c r="AB385" s="90" t="e">
        <f>IF(OR(E385="",E385=0),"",(G385+#REF!)/E385)</f>
        <v>#REF!</v>
      </c>
      <c r="AC385" s="23">
        <f t="shared" si="372"/>
        <v>615043.48999999987</v>
      </c>
      <c r="AD385" s="23">
        <f t="shared" si="373"/>
        <v>70.110000000102445</v>
      </c>
      <c r="AE385" s="89">
        <f t="shared" ref="AE385" si="446">AE397</f>
        <v>0</v>
      </c>
      <c r="AF385" s="89">
        <f t="shared" si="374"/>
        <v>615113.6</v>
      </c>
      <c r="AG385" s="89">
        <f t="shared" ref="AG385" si="447">AG397</f>
        <v>615113.6</v>
      </c>
      <c r="AH385" s="89">
        <f t="shared" si="375"/>
        <v>70.110000000102445</v>
      </c>
      <c r="AI385" s="24"/>
      <c r="AJ385" s="72"/>
    </row>
    <row r="386" spans="1:36" s="14" customFormat="1" ht="18" customHeight="1">
      <c r="A386" s="14" t="str">
        <f t="shared" si="368"/>
        <v>b</v>
      </c>
      <c r="B386" s="28" t="s">
        <v>27</v>
      </c>
      <c r="C386" s="29" t="s">
        <v>29</v>
      </c>
      <c r="D386" s="35">
        <f t="shared" si="439"/>
        <v>0</v>
      </c>
      <c r="E386" s="36">
        <f t="shared" si="439"/>
        <v>0</v>
      </c>
      <c r="F386" s="36">
        <f t="shared" si="439"/>
        <v>0</v>
      </c>
      <c r="G386" s="36">
        <f t="shared" si="439"/>
        <v>0</v>
      </c>
      <c r="H386" s="36">
        <f t="shared" si="439"/>
        <v>0</v>
      </c>
      <c r="I386" s="37">
        <f t="shared" si="439"/>
        <v>0</v>
      </c>
      <c r="J386" s="38">
        <f t="shared" si="439"/>
        <v>0</v>
      </c>
      <c r="K386" s="38">
        <f t="shared" si="439"/>
        <v>0</v>
      </c>
      <c r="L386" s="39" t="str">
        <f t="shared" si="369"/>
        <v/>
      </c>
      <c r="M386" s="35">
        <f t="shared" si="440"/>
        <v>0</v>
      </c>
      <c r="N386" s="35">
        <f t="shared" si="440"/>
        <v>0</v>
      </c>
      <c r="O386" s="35">
        <f t="shared" si="440"/>
        <v>0</v>
      </c>
      <c r="P386" s="35">
        <f t="shared" si="440"/>
        <v>0</v>
      </c>
      <c r="Q386" s="35">
        <f t="shared" si="440"/>
        <v>0</v>
      </c>
      <c r="R386" s="35">
        <v>0</v>
      </c>
      <c r="S386" s="35">
        <f t="shared" si="376"/>
        <v>0</v>
      </c>
      <c r="T386" s="37">
        <f t="shared" si="370"/>
        <v>0</v>
      </c>
      <c r="U386" s="39" t="str">
        <f t="shared" si="371"/>
        <v/>
      </c>
      <c r="V386" s="132">
        <f t="shared" si="394"/>
        <v>0</v>
      </c>
      <c r="W386" s="35">
        <f t="shared" ref="W386:Y386" si="448">W398</f>
        <v>0</v>
      </c>
      <c r="X386" s="93">
        <f t="shared" si="448"/>
        <v>0</v>
      </c>
      <c r="Y386" s="93">
        <f t="shared" si="448"/>
        <v>0</v>
      </c>
      <c r="Z386" s="35">
        <v>0</v>
      </c>
      <c r="AA386" s="35" t="e">
        <f>G386+#REF!</f>
        <v>#REF!</v>
      </c>
      <c r="AB386" s="94" t="str">
        <f>IF(OR(E386="",E386=0),"",(G386+#REF!)/E386)</f>
        <v/>
      </c>
      <c r="AC386" s="35">
        <f t="shared" si="372"/>
        <v>0</v>
      </c>
      <c r="AD386" s="35">
        <f t="shared" si="373"/>
        <v>0</v>
      </c>
      <c r="AE386" s="93">
        <f t="shared" ref="AE386" si="449">AE398</f>
        <v>0</v>
      </c>
      <c r="AF386" s="93">
        <f t="shared" si="374"/>
        <v>0</v>
      </c>
      <c r="AG386" s="93">
        <f t="shared" ref="AG386" si="450">AG398</f>
        <v>0</v>
      </c>
      <c r="AH386" s="93">
        <f t="shared" si="375"/>
        <v>0</v>
      </c>
      <c r="AI386" s="36"/>
      <c r="AJ386" s="72"/>
    </row>
    <row r="387" spans="1:36" s="14" customFormat="1" ht="18" customHeight="1">
      <c r="A387" s="14" t="str">
        <f t="shared" si="368"/>
        <v>a</v>
      </c>
      <c r="B387" s="28" t="s">
        <v>27</v>
      </c>
      <c r="C387" s="29" t="s">
        <v>30</v>
      </c>
      <c r="D387" s="30">
        <f t="shared" si="439"/>
        <v>5400</v>
      </c>
      <c r="E387" s="31">
        <f t="shared" si="439"/>
        <v>3233</v>
      </c>
      <c r="F387" s="31">
        <f t="shared" si="439"/>
        <v>2043</v>
      </c>
      <c r="G387" s="31">
        <f t="shared" si="439"/>
        <v>2365.1999999999998</v>
      </c>
      <c r="H387" s="31">
        <f t="shared" si="439"/>
        <v>1703.6758500000001</v>
      </c>
      <c r="I387" s="32">
        <f t="shared" si="439"/>
        <v>1394.80394</v>
      </c>
      <c r="J387" s="33">
        <f t="shared" si="439"/>
        <v>1115.4915100000001</v>
      </c>
      <c r="K387" s="33">
        <f t="shared" si="439"/>
        <v>926.16976</v>
      </c>
      <c r="L387" s="34">
        <f t="shared" si="369"/>
        <v>1.1577092511013214</v>
      </c>
      <c r="M387" s="30">
        <f t="shared" si="440"/>
        <v>0</v>
      </c>
      <c r="N387" s="30">
        <f t="shared" si="440"/>
        <v>261.30399999999997</v>
      </c>
      <c r="O387" s="30">
        <f t="shared" si="440"/>
        <v>125.64229999999998</v>
      </c>
      <c r="P387" s="30">
        <f t="shared" si="440"/>
        <v>189.32175000000007</v>
      </c>
      <c r="Q387" s="30">
        <f t="shared" si="440"/>
        <v>181</v>
      </c>
      <c r="R387" s="30">
        <v>279.31242999999995</v>
      </c>
      <c r="S387" s="30">
        <f t="shared" si="376"/>
        <v>661.52414999999974</v>
      </c>
      <c r="T387" s="32">
        <f t="shared" si="370"/>
        <v>-322.19999999999982</v>
      </c>
      <c r="U387" s="34">
        <f t="shared" si="371"/>
        <v>0.7315805753170429</v>
      </c>
      <c r="V387" s="131">
        <f t="shared" si="394"/>
        <v>867.80000000000018</v>
      </c>
      <c r="W387" s="30">
        <f t="shared" ref="W387:Y387" si="451">W399</f>
        <v>2027.9365600000001</v>
      </c>
      <c r="X387" s="91">
        <f t="shared" si="451"/>
        <v>2027.9365600000001</v>
      </c>
      <c r="Y387" s="91">
        <f t="shared" si="451"/>
        <v>800</v>
      </c>
      <c r="Z387" s="30">
        <v>2150</v>
      </c>
      <c r="AA387" s="30" t="e">
        <f>G387+#REF!</f>
        <v>#REF!</v>
      </c>
      <c r="AB387" s="92" t="e">
        <f>IF(OR(E387="",E387=0),"",(G387+#REF!)/E387)</f>
        <v>#REF!</v>
      </c>
      <c r="AC387" s="30">
        <f t="shared" si="372"/>
        <v>3165.2</v>
      </c>
      <c r="AD387" s="30">
        <f t="shared" si="373"/>
        <v>67.800000000000182</v>
      </c>
      <c r="AE387" s="91">
        <f t="shared" ref="AE387" si="452">AE399</f>
        <v>0</v>
      </c>
      <c r="AF387" s="91">
        <f t="shared" si="374"/>
        <v>3233</v>
      </c>
      <c r="AG387" s="91">
        <f t="shared" ref="AG387" si="453">AG399</f>
        <v>3233</v>
      </c>
      <c r="AH387" s="91">
        <f t="shared" si="375"/>
        <v>67.800000000000182</v>
      </c>
      <c r="AI387" s="31"/>
      <c r="AJ387" s="72"/>
    </row>
    <row r="388" spans="1:36" s="14" customFormat="1" ht="18" customHeight="1">
      <c r="A388" s="14" t="str">
        <f t="shared" si="368"/>
        <v>b</v>
      </c>
      <c r="B388" s="28" t="s">
        <v>27</v>
      </c>
      <c r="C388" s="29" t="s">
        <v>31</v>
      </c>
      <c r="D388" s="35">
        <f t="shared" si="439"/>
        <v>0</v>
      </c>
      <c r="E388" s="36">
        <f t="shared" si="439"/>
        <v>0</v>
      </c>
      <c r="F388" s="36">
        <f t="shared" si="439"/>
        <v>0</v>
      </c>
      <c r="G388" s="36">
        <f t="shared" si="439"/>
        <v>0</v>
      </c>
      <c r="H388" s="36">
        <f t="shared" si="439"/>
        <v>0</v>
      </c>
      <c r="I388" s="37">
        <f t="shared" si="439"/>
        <v>0</v>
      </c>
      <c r="J388" s="38">
        <f t="shared" si="439"/>
        <v>0</v>
      </c>
      <c r="K388" s="38">
        <f t="shared" si="439"/>
        <v>0</v>
      </c>
      <c r="L388" s="39" t="str">
        <f t="shared" si="369"/>
        <v/>
      </c>
      <c r="M388" s="35">
        <f t="shared" si="440"/>
        <v>0</v>
      </c>
      <c r="N388" s="35">
        <f t="shared" si="440"/>
        <v>0</v>
      </c>
      <c r="O388" s="35">
        <f t="shared" si="440"/>
        <v>0</v>
      </c>
      <c r="P388" s="35">
        <f t="shared" si="440"/>
        <v>0</v>
      </c>
      <c r="Q388" s="35">
        <f t="shared" si="440"/>
        <v>0</v>
      </c>
      <c r="R388" s="35">
        <v>0</v>
      </c>
      <c r="S388" s="35">
        <f t="shared" si="376"/>
        <v>0</v>
      </c>
      <c r="T388" s="37">
        <f t="shared" si="370"/>
        <v>0</v>
      </c>
      <c r="U388" s="39" t="str">
        <f t="shared" si="371"/>
        <v/>
      </c>
      <c r="V388" s="132">
        <f t="shared" si="394"/>
        <v>0</v>
      </c>
      <c r="W388" s="35">
        <f t="shared" ref="W388:Y388" si="454">W400</f>
        <v>0</v>
      </c>
      <c r="X388" s="93">
        <f t="shared" si="454"/>
        <v>0</v>
      </c>
      <c r="Y388" s="93">
        <f t="shared" si="454"/>
        <v>0</v>
      </c>
      <c r="Z388" s="35">
        <v>0</v>
      </c>
      <c r="AA388" s="35" t="e">
        <f>G388+#REF!</f>
        <v>#REF!</v>
      </c>
      <c r="AB388" s="94" t="str">
        <f>IF(OR(E388="",E388=0),"",(G388+#REF!)/E388)</f>
        <v/>
      </c>
      <c r="AC388" s="35">
        <f t="shared" si="372"/>
        <v>0</v>
      </c>
      <c r="AD388" s="35">
        <f t="shared" si="373"/>
        <v>0</v>
      </c>
      <c r="AE388" s="93">
        <f t="shared" ref="AE388" si="455">AE400</f>
        <v>0</v>
      </c>
      <c r="AF388" s="93">
        <f t="shared" si="374"/>
        <v>0</v>
      </c>
      <c r="AG388" s="93">
        <f t="shared" ref="AG388" si="456">AG400</f>
        <v>0</v>
      </c>
      <c r="AH388" s="93">
        <f t="shared" si="375"/>
        <v>0</v>
      </c>
      <c r="AI388" s="36"/>
      <c r="AJ388" s="72"/>
    </row>
    <row r="389" spans="1:36" s="14" customFormat="1" ht="18" customHeight="1">
      <c r="A389" s="14" t="str">
        <f t="shared" ref="A389:A452" si="457">IF((E389+G389+V389+Y389+AC389+AD389+AE389&lt;&gt;0),"a","b")</f>
        <v>b</v>
      </c>
      <c r="B389" s="28" t="s">
        <v>27</v>
      </c>
      <c r="C389" s="29" t="s">
        <v>32</v>
      </c>
      <c r="D389" s="35">
        <f t="shared" si="439"/>
        <v>0</v>
      </c>
      <c r="E389" s="36">
        <f t="shared" si="439"/>
        <v>0</v>
      </c>
      <c r="F389" s="36">
        <f t="shared" si="439"/>
        <v>0</v>
      </c>
      <c r="G389" s="36">
        <f t="shared" si="439"/>
        <v>0</v>
      </c>
      <c r="H389" s="36">
        <f t="shared" si="439"/>
        <v>0</v>
      </c>
      <c r="I389" s="37">
        <f t="shared" si="439"/>
        <v>0</v>
      </c>
      <c r="J389" s="38">
        <f t="shared" si="439"/>
        <v>0</v>
      </c>
      <c r="K389" s="38">
        <f t="shared" si="439"/>
        <v>0</v>
      </c>
      <c r="L389" s="39" t="str">
        <f t="shared" ref="L389:L452" si="458">IF(OR(F389="",F389=0),"",G389/F389)</f>
        <v/>
      </c>
      <c r="M389" s="35">
        <f t="shared" si="440"/>
        <v>0</v>
      </c>
      <c r="N389" s="35">
        <f t="shared" si="440"/>
        <v>0</v>
      </c>
      <c r="O389" s="35">
        <f t="shared" si="440"/>
        <v>0</v>
      </c>
      <c r="P389" s="35">
        <f t="shared" si="440"/>
        <v>0</v>
      </c>
      <c r="Q389" s="35">
        <f t="shared" si="440"/>
        <v>0</v>
      </c>
      <c r="R389" s="35">
        <v>0</v>
      </c>
      <c r="S389" s="35">
        <f t="shared" si="376"/>
        <v>0</v>
      </c>
      <c r="T389" s="37">
        <f t="shared" ref="T389:T452" si="459">IF(OR(C389="თანამდებობრივი სარგო",C389="პრემია",C389="დანამატი",C389="მ.შ. შტატგარეშეთა შრომის ანაზღაურება"),"",F389-G389)</f>
        <v>0</v>
      </c>
      <c r="U389" s="39" t="str">
        <f t="shared" ref="U389:U452" si="460">IF(OR(E389="",E389=0),"",G389/E389)</f>
        <v/>
      </c>
      <c r="V389" s="132">
        <f t="shared" si="394"/>
        <v>0</v>
      </c>
      <c r="W389" s="35">
        <f t="shared" ref="W389:Y389" si="461">W401</f>
        <v>0</v>
      </c>
      <c r="X389" s="93">
        <f t="shared" si="461"/>
        <v>0</v>
      </c>
      <c r="Y389" s="93">
        <f t="shared" si="461"/>
        <v>0</v>
      </c>
      <c r="Z389" s="35">
        <v>0</v>
      </c>
      <c r="AA389" s="35" t="e">
        <f>G389+#REF!</f>
        <v>#REF!</v>
      </c>
      <c r="AB389" s="94" t="str">
        <f>IF(OR(E389="",E389=0),"",(G389+#REF!)/E389)</f>
        <v/>
      </c>
      <c r="AC389" s="35">
        <f t="shared" ref="AC389:AC452" si="462">G389+Y389</f>
        <v>0</v>
      </c>
      <c r="AD389" s="35">
        <f t="shared" ref="AD389:AD452" si="463">E389-AC389</f>
        <v>0</v>
      </c>
      <c r="AE389" s="93">
        <f t="shared" ref="AE389" si="464">AE401</f>
        <v>0</v>
      </c>
      <c r="AF389" s="93">
        <f t="shared" ref="AF389:AF452" si="465">E389-AE389</f>
        <v>0</v>
      </c>
      <c r="AG389" s="93">
        <f t="shared" ref="AG389" si="466">AG401</f>
        <v>0</v>
      </c>
      <c r="AH389" s="93">
        <f t="shared" ref="AH389:AH452" si="467">AG389-AC389</f>
        <v>0</v>
      </c>
      <c r="AI389" s="36"/>
      <c r="AJ389" s="72"/>
    </row>
    <row r="390" spans="1:36" s="14" customFormat="1" ht="18" customHeight="1">
      <c r="A390" s="14" t="str">
        <f t="shared" si="457"/>
        <v>b</v>
      </c>
      <c r="B390" s="28" t="s">
        <v>27</v>
      </c>
      <c r="C390" s="29" t="s">
        <v>33</v>
      </c>
      <c r="D390" s="35">
        <f t="shared" si="439"/>
        <v>0</v>
      </c>
      <c r="E390" s="36">
        <f t="shared" si="439"/>
        <v>0</v>
      </c>
      <c r="F390" s="36">
        <f t="shared" si="439"/>
        <v>0</v>
      </c>
      <c r="G390" s="36">
        <f t="shared" si="439"/>
        <v>0</v>
      </c>
      <c r="H390" s="36">
        <f t="shared" si="439"/>
        <v>0</v>
      </c>
      <c r="I390" s="37">
        <f t="shared" si="439"/>
        <v>0</v>
      </c>
      <c r="J390" s="38">
        <f t="shared" si="439"/>
        <v>0</v>
      </c>
      <c r="K390" s="38">
        <f t="shared" si="439"/>
        <v>0</v>
      </c>
      <c r="L390" s="39" t="str">
        <f t="shared" si="458"/>
        <v/>
      </c>
      <c r="M390" s="35">
        <f t="shared" si="440"/>
        <v>0</v>
      </c>
      <c r="N390" s="35">
        <f t="shared" si="440"/>
        <v>0</v>
      </c>
      <c r="O390" s="35">
        <f t="shared" si="440"/>
        <v>0</v>
      </c>
      <c r="P390" s="35">
        <f t="shared" si="440"/>
        <v>0</v>
      </c>
      <c r="Q390" s="35">
        <f t="shared" si="440"/>
        <v>0</v>
      </c>
      <c r="R390" s="35">
        <v>0</v>
      </c>
      <c r="S390" s="35">
        <f t="shared" ref="S390:S453" si="468">G390-H390</f>
        <v>0</v>
      </c>
      <c r="T390" s="37">
        <f t="shared" si="459"/>
        <v>0</v>
      </c>
      <c r="U390" s="39" t="str">
        <f t="shared" si="460"/>
        <v/>
      </c>
      <c r="V390" s="132">
        <f t="shared" si="394"/>
        <v>0</v>
      </c>
      <c r="W390" s="35">
        <f t="shared" ref="W390:Y390" si="469">W402</f>
        <v>0</v>
      </c>
      <c r="X390" s="93">
        <f t="shared" si="469"/>
        <v>0</v>
      </c>
      <c r="Y390" s="93">
        <f t="shared" si="469"/>
        <v>0</v>
      </c>
      <c r="Z390" s="35">
        <v>0</v>
      </c>
      <c r="AA390" s="35" t="e">
        <f>G390+#REF!</f>
        <v>#REF!</v>
      </c>
      <c r="AB390" s="94" t="str">
        <f>IF(OR(E390="",E390=0),"",(G390+#REF!)/E390)</f>
        <v/>
      </c>
      <c r="AC390" s="35">
        <f t="shared" si="462"/>
        <v>0</v>
      </c>
      <c r="AD390" s="35">
        <f t="shared" si="463"/>
        <v>0</v>
      </c>
      <c r="AE390" s="93">
        <f t="shared" ref="AE390" si="470">AE402</f>
        <v>0</v>
      </c>
      <c r="AF390" s="93">
        <f t="shared" si="465"/>
        <v>0</v>
      </c>
      <c r="AG390" s="93">
        <f t="shared" ref="AG390" si="471">AG402</f>
        <v>0</v>
      </c>
      <c r="AH390" s="93">
        <f t="shared" si="467"/>
        <v>0</v>
      </c>
      <c r="AI390" s="36"/>
      <c r="AJ390" s="72"/>
    </row>
    <row r="391" spans="1:36" s="14" customFormat="1" ht="18" customHeight="1">
      <c r="A391" s="14" t="str">
        <f t="shared" si="457"/>
        <v>a</v>
      </c>
      <c r="B391" s="28" t="s">
        <v>27</v>
      </c>
      <c r="C391" s="29" t="s">
        <v>34</v>
      </c>
      <c r="D391" s="30">
        <f t="shared" si="439"/>
        <v>625600</v>
      </c>
      <c r="E391" s="31">
        <f t="shared" si="439"/>
        <v>611880</v>
      </c>
      <c r="F391" s="31">
        <f t="shared" si="439"/>
        <v>453500.77500000002</v>
      </c>
      <c r="G391" s="31">
        <f t="shared" si="439"/>
        <v>546867.1</v>
      </c>
      <c r="H391" s="31">
        <f t="shared" si="439"/>
        <v>401598.86655000004</v>
      </c>
      <c r="I391" s="32">
        <f t="shared" si="439"/>
        <v>352424.93676000001</v>
      </c>
      <c r="J391" s="33">
        <f t="shared" si="439"/>
        <v>292565.77500000002</v>
      </c>
      <c r="K391" s="33">
        <f t="shared" si="439"/>
        <v>256397.05171999999</v>
      </c>
      <c r="L391" s="34">
        <f t="shared" si="458"/>
        <v>1.2058790858736679</v>
      </c>
      <c r="M391" s="30">
        <f t="shared" si="440"/>
        <v>0</v>
      </c>
      <c r="N391" s="30">
        <f t="shared" si="440"/>
        <v>53039.889359999986</v>
      </c>
      <c r="O391" s="30">
        <f t="shared" si="440"/>
        <v>52170.455829999992</v>
      </c>
      <c r="P391" s="30">
        <f t="shared" si="440"/>
        <v>36168.723280000035</v>
      </c>
      <c r="Q391" s="30">
        <f t="shared" si="440"/>
        <v>51400</v>
      </c>
      <c r="R391" s="30">
        <v>59859.161759999988</v>
      </c>
      <c r="S391" s="30">
        <f t="shared" si="468"/>
        <v>145268.23344999994</v>
      </c>
      <c r="T391" s="32">
        <f t="shared" si="459"/>
        <v>-93366.324999999953</v>
      </c>
      <c r="U391" s="34">
        <f t="shared" si="460"/>
        <v>0.89374893770020258</v>
      </c>
      <c r="V391" s="131">
        <f t="shared" si="394"/>
        <v>65012.900000000023</v>
      </c>
      <c r="W391" s="30">
        <f t="shared" ref="W391:Y391" si="472">W403</f>
        <v>494665.09674000001</v>
      </c>
      <c r="X391" s="91">
        <f t="shared" si="472"/>
        <v>494665.09674000001</v>
      </c>
      <c r="Y391" s="91">
        <f t="shared" si="472"/>
        <v>65010</v>
      </c>
      <c r="Z391" s="30">
        <v>162257</v>
      </c>
      <c r="AA391" s="30" t="e">
        <f>G391+#REF!</f>
        <v>#REF!</v>
      </c>
      <c r="AB391" s="92" t="e">
        <f>IF(OR(E391="",E391=0),"",(G391+#REF!)/E391)</f>
        <v>#REF!</v>
      </c>
      <c r="AC391" s="30">
        <f t="shared" si="462"/>
        <v>611877.1</v>
      </c>
      <c r="AD391" s="30">
        <f t="shared" si="463"/>
        <v>2.9000000000232831</v>
      </c>
      <c r="AE391" s="91">
        <f t="shared" ref="AE391" si="473">AE403</f>
        <v>0</v>
      </c>
      <c r="AF391" s="91">
        <f t="shared" si="465"/>
        <v>611880</v>
      </c>
      <c r="AG391" s="91">
        <f t="shared" ref="AG391" si="474">AG403</f>
        <v>611880</v>
      </c>
      <c r="AH391" s="91">
        <f t="shared" si="467"/>
        <v>2.9000000000232831</v>
      </c>
      <c r="AI391" s="31"/>
      <c r="AJ391" s="72"/>
    </row>
    <row r="392" spans="1:36" s="14" customFormat="1" ht="18" customHeight="1">
      <c r="A392" s="14" t="str">
        <f t="shared" si="457"/>
        <v>a</v>
      </c>
      <c r="B392" s="28" t="s">
        <v>27</v>
      </c>
      <c r="C392" s="29" t="s">
        <v>35</v>
      </c>
      <c r="D392" s="35">
        <f t="shared" si="439"/>
        <v>0</v>
      </c>
      <c r="E392" s="36">
        <f t="shared" si="439"/>
        <v>0.6</v>
      </c>
      <c r="F392" s="36">
        <f t="shared" si="439"/>
        <v>0.59</v>
      </c>
      <c r="G392" s="36">
        <f t="shared" si="439"/>
        <v>0.6</v>
      </c>
      <c r="H392" s="36">
        <f t="shared" si="439"/>
        <v>0.59</v>
      </c>
      <c r="I392" s="37">
        <f t="shared" si="439"/>
        <v>0.59</v>
      </c>
      <c r="J392" s="38">
        <f t="shared" si="439"/>
        <v>0.59</v>
      </c>
      <c r="K392" s="38">
        <f t="shared" si="439"/>
        <v>0.59</v>
      </c>
      <c r="L392" s="39">
        <f t="shared" si="458"/>
        <v>1.0169491525423728</v>
      </c>
      <c r="M392" s="35">
        <f t="shared" si="440"/>
        <v>0</v>
      </c>
      <c r="N392" s="35">
        <f t="shared" si="440"/>
        <v>0.49</v>
      </c>
      <c r="O392" s="35">
        <f t="shared" si="440"/>
        <v>9.9999999999999978E-2</v>
      </c>
      <c r="P392" s="35">
        <f t="shared" si="440"/>
        <v>0</v>
      </c>
      <c r="Q392" s="35">
        <f t="shared" si="440"/>
        <v>0</v>
      </c>
      <c r="R392" s="35">
        <v>0</v>
      </c>
      <c r="S392" s="35">
        <f t="shared" si="468"/>
        <v>1.0000000000000009E-2</v>
      </c>
      <c r="T392" s="37">
        <f t="shared" si="459"/>
        <v>-1.0000000000000009E-2</v>
      </c>
      <c r="U392" s="39">
        <f t="shared" si="460"/>
        <v>1</v>
      </c>
      <c r="V392" s="132">
        <f t="shared" si="394"/>
        <v>0</v>
      </c>
      <c r="W392" s="35">
        <f t="shared" ref="W392:Y392" si="475">W404</f>
        <v>0.59</v>
      </c>
      <c r="X392" s="93">
        <f t="shared" si="475"/>
        <v>0.59</v>
      </c>
      <c r="Y392" s="93">
        <f t="shared" si="475"/>
        <v>0.59</v>
      </c>
      <c r="Z392" s="35">
        <v>0</v>
      </c>
      <c r="AA392" s="35" t="e">
        <f>G392+#REF!</f>
        <v>#REF!</v>
      </c>
      <c r="AB392" s="94" t="e">
        <f>IF(OR(E392="",E392=0),"",(G392+#REF!)/E392)</f>
        <v>#REF!</v>
      </c>
      <c r="AC392" s="35">
        <f t="shared" si="462"/>
        <v>1.19</v>
      </c>
      <c r="AD392" s="35">
        <f t="shared" si="463"/>
        <v>-0.59</v>
      </c>
      <c r="AE392" s="93">
        <f t="shared" ref="AE392" si="476">AE404</f>
        <v>0</v>
      </c>
      <c r="AF392" s="93">
        <f t="shared" si="465"/>
        <v>0.6</v>
      </c>
      <c r="AG392" s="93">
        <f t="shared" ref="AG392" si="477">AG404</f>
        <v>0.6</v>
      </c>
      <c r="AH392" s="93">
        <f t="shared" si="467"/>
        <v>-0.59</v>
      </c>
      <c r="AI392" s="36"/>
      <c r="AJ392" s="72"/>
    </row>
    <row r="393" spans="1:36" s="14" customFormat="1" ht="30" customHeight="1">
      <c r="A393" s="14" t="str">
        <f t="shared" si="457"/>
        <v>b</v>
      </c>
      <c r="B393" s="21" t="s">
        <v>27</v>
      </c>
      <c r="C393" s="40" t="s">
        <v>36</v>
      </c>
      <c r="D393" s="41">
        <f t="shared" si="439"/>
        <v>0</v>
      </c>
      <c r="E393" s="42">
        <f t="shared" si="439"/>
        <v>0</v>
      </c>
      <c r="F393" s="42">
        <f t="shared" si="439"/>
        <v>0</v>
      </c>
      <c r="G393" s="42">
        <f t="shared" si="439"/>
        <v>0</v>
      </c>
      <c r="H393" s="42">
        <f t="shared" si="439"/>
        <v>0</v>
      </c>
      <c r="I393" s="43">
        <f t="shared" si="439"/>
        <v>0</v>
      </c>
      <c r="J393" s="44">
        <f t="shared" si="439"/>
        <v>0</v>
      </c>
      <c r="K393" s="44">
        <f t="shared" si="439"/>
        <v>0</v>
      </c>
      <c r="L393" s="45" t="str">
        <f t="shared" si="458"/>
        <v/>
      </c>
      <c r="M393" s="41">
        <f t="shared" si="440"/>
        <v>0</v>
      </c>
      <c r="N393" s="41">
        <f t="shared" si="440"/>
        <v>0</v>
      </c>
      <c r="O393" s="41">
        <f t="shared" si="440"/>
        <v>0</v>
      </c>
      <c r="P393" s="41">
        <f t="shared" si="440"/>
        <v>0</v>
      </c>
      <c r="Q393" s="41">
        <f t="shared" si="440"/>
        <v>0</v>
      </c>
      <c r="R393" s="41">
        <v>0</v>
      </c>
      <c r="S393" s="41">
        <f t="shared" si="468"/>
        <v>0</v>
      </c>
      <c r="T393" s="43">
        <f t="shared" si="459"/>
        <v>0</v>
      </c>
      <c r="U393" s="45" t="str">
        <f t="shared" si="460"/>
        <v/>
      </c>
      <c r="V393" s="133">
        <f t="shared" si="394"/>
        <v>0</v>
      </c>
      <c r="W393" s="41">
        <f t="shared" ref="W393:Y393" si="478">W405</f>
        <v>0</v>
      </c>
      <c r="X393" s="95">
        <f t="shared" si="478"/>
        <v>0</v>
      </c>
      <c r="Y393" s="95">
        <f t="shared" si="478"/>
        <v>0</v>
      </c>
      <c r="Z393" s="41">
        <v>0</v>
      </c>
      <c r="AA393" s="41" t="e">
        <f>G393+#REF!</f>
        <v>#REF!</v>
      </c>
      <c r="AB393" s="96" t="str">
        <f>IF(OR(E393="",E393=0),"",(G393+#REF!)/E393)</f>
        <v/>
      </c>
      <c r="AC393" s="41">
        <f t="shared" si="462"/>
        <v>0</v>
      </c>
      <c r="AD393" s="41">
        <f t="shared" si="463"/>
        <v>0</v>
      </c>
      <c r="AE393" s="95">
        <f t="shared" ref="AE393" si="479">AE405</f>
        <v>0</v>
      </c>
      <c r="AF393" s="95">
        <f t="shared" si="465"/>
        <v>0</v>
      </c>
      <c r="AG393" s="95">
        <f t="shared" ref="AG393" si="480">AG405</f>
        <v>0</v>
      </c>
      <c r="AH393" s="95">
        <f t="shared" si="467"/>
        <v>0</v>
      </c>
      <c r="AI393" s="42"/>
      <c r="AJ393" s="72"/>
    </row>
    <row r="394" spans="1:36" s="14" customFormat="1" ht="15" customHeight="1">
      <c r="A394" s="14" t="str">
        <f t="shared" si="457"/>
        <v>b</v>
      </c>
      <c r="B394" s="21" t="s">
        <v>27</v>
      </c>
      <c r="C394" s="40" t="s">
        <v>37</v>
      </c>
      <c r="D394" s="41">
        <f t="shared" si="439"/>
        <v>0</v>
      </c>
      <c r="E394" s="42">
        <f t="shared" si="439"/>
        <v>0</v>
      </c>
      <c r="F394" s="42">
        <f t="shared" si="439"/>
        <v>0</v>
      </c>
      <c r="G394" s="42">
        <f t="shared" si="439"/>
        <v>0</v>
      </c>
      <c r="H394" s="42">
        <f t="shared" si="439"/>
        <v>0</v>
      </c>
      <c r="I394" s="43">
        <f t="shared" si="439"/>
        <v>0</v>
      </c>
      <c r="J394" s="44">
        <f t="shared" si="439"/>
        <v>0</v>
      </c>
      <c r="K394" s="44">
        <f t="shared" si="439"/>
        <v>0</v>
      </c>
      <c r="L394" s="45" t="str">
        <f t="shared" si="458"/>
        <v/>
      </c>
      <c r="M394" s="41">
        <f t="shared" si="440"/>
        <v>0</v>
      </c>
      <c r="N394" s="41">
        <f t="shared" si="440"/>
        <v>0</v>
      </c>
      <c r="O394" s="41">
        <f t="shared" si="440"/>
        <v>0</v>
      </c>
      <c r="P394" s="41">
        <f t="shared" si="440"/>
        <v>0</v>
      </c>
      <c r="Q394" s="41">
        <f t="shared" si="440"/>
        <v>0</v>
      </c>
      <c r="R394" s="41">
        <v>0</v>
      </c>
      <c r="S394" s="41">
        <f t="shared" si="468"/>
        <v>0</v>
      </c>
      <c r="T394" s="43">
        <f t="shared" si="459"/>
        <v>0</v>
      </c>
      <c r="U394" s="45" t="str">
        <f t="shared" si="460"/>
        <v/>
      </c>
      <c r="V394" s="133">
        <f t="shared" si="394"/>
        <v>0</v>
      </c>
      <c r="W394" s="41">
        <f t="shared" ref="W394:Y394" si="481">W406</f>
        <v>0</v>
      </c>
      <c r="X394" s="95">
        <f t="shared" si="481"/>
        <v>0</v>
      </c>
      <c r="Y394" s="95">
        <f t="shared" si="481"/>
        <v>0</v>
      </c>
      <c r="Z394" s="41">
        <v>0</v>
      </c>
      <c r="AA394" s="41" t="e">
        <f>G394+#REF!</f>
        <v>#REF!</v>
      </c>
      <c r="AB394" s="96" t="str">
        <f>IF(OR(E394="",E394=0),"",(G394+#REF!)/E394)</f>
        <v/>
      </c>
      <c r="AC394" s="41">
        <f t="shared" si="462"/>
        <v>0</v>
      </c>
      <c r="AD394" s="41">
        <f t="shared" si="463"/>
        <v>0</v>
      </c>
      <c r="AE394" s="95">
        <f t="shared" ref="AE394" si="482">AE406</f>
        <v>0</v>
      </c>
      <c r="AF394" s="95">
        <f t="shared" si="465"/>
        <v>0</v>
      </c>
      <c r="AG394" s="95">
        <f t="shared" ref="AG394" si="483">AG406</f>
        <v>0</v>
      </c>
      <c r="AH394" s="95">
        <f t="shared" si="467"/>
        <v>0</v>
      </c>
      <c r="AI394" s="42"/>
      <c r="AJ394" s="72"/>
    </row>
    <row r="395" spans="1:36" s="14" customFormat="1" ht="18.75" customHeight="1" thickBot="1">
      <c r="A395" s="14" t="str">
        <f t="shared" si="457"/>
        <v>a</v>
      </c>
      <c r="B395" s="46" t="s">
        <v>27</v>
      </c>
      <c r="C395" s="47" t="s">
        <v>38</v>
      </c>
      <c r="D395" s="48">
        <f t="shared" si="439"/>
        <v>0</v>
      </c>
      <c r="E395" s="49">
        <f t="shared" si="439"/>
        <v>0.6</v>
      </c>
      <c r="F395" s="49">
        <f t="shared" si="439"/>
        <v>0.63500000000000001</v>
      </c>
      <c r="G395" s="49">
        <f t="shared" si="439"/>
        <v>0.6</v>
      </c>
      <c r="H395" s="49">
        <f t="shared" si="439"/>
        <v>0.63500000000000001</v>
      </c>
      <c r="I395" s="50">
        <f t="shared" si="439"/>
        <v>0.63500000000000001</v>
      </c>
      <c r="J395" s="51">
        <f t="shared" si="439"/>
        <v>0.63500000000000001</v>
      </c>
      <c r="K395" s="51">
        <f t="shared" si="439"/>
        <v>0.63500000000000001</v>
      </c>
      <c r="L395" s="52">
        <f t="shared" si="458"/>
        <v>0.94488188976377951</v>
      </c>
      <c r="M395" s="48">
        <f t="shared" si="440"/>
        <v>0</v>
      </c>
      <c r="N395" s="48">
        <f t="shared" si="440"/>
        <v>0.6</v>
      </c>
      <c r="O395" s="48">
        <f t="shared" si="440"/>
        <v>0</v>
      </c>
      <c r="P395" s="48">
        <f t="shared" si="440"/>
        <v>0</v>
      </c>
      <c r="Q395" s="48">
        <f t="shared" si="440"/>
        <v>0</v>
      </c>
      <c r="R395" s="48">
        <v>0</v>
      </c>
      <c r="S395" s="48">
        <f t="shared" si="468"/>
        <v>-3.5000000000000031E-2</v>
      </c>
      <c r="T395" s="50">
        <f t="shared" si="459"/>
        <v>3.5000000000000031E-2</v>
      </c>
      <c r="U395" s="52">
        <f t="shared" si="460"/>
        <v>1</v>
      </c>
      <c r="V395" s="134">
        <f t="shared" si="394"/>
        <v>0</v>
      </c>
      <c r="W395" s="48">
        <f t="shared" ref="W395:Y395" si="484">W407</f>
        <v>0.63500000000000001</v>
      </c>
      <c r="X395" s="97">
        <f t="shared" si="484"/>
        <v>0.63500000000000001</v>
      </c>
      <c r="Y395" s="97">
        <f t="shared" si="484"/>
        <v>0.63500000000000001</v>
      </c>
      <c r="Z395" s="48">
        <v>0</v>
      </c>
      <c r="AA395" s="48" t="e">
        <f>G395+#REF!</f>
        <v>#REF!</v>
      </c>
      <c r="AB395" s="98" t="e">
        <f>IF(OR(E395="",E395=0),"",(G395+#REF!)/E395)</f>
        <v>#REF!</v>
      </c>
      <c r="AC395" s="48">
        <f t="shared" si="462"/>
        <v>1.2349999999999999</v>
      </c>
      <c r="AD395" s="48">
        <f t="shared" si="463"/>
        <v>-0.6349999999999999</v>
      </c>
      <c r="AE395" s="97">
        <f t="shared" ref="AE395" si="485">AE407</f>
        <v>0</v>
      </c>
      <c r="AF395" s="97">
        <f t="shared" si="465"/>
        <v>0.6</v>
      </c>
      <c r="AG395" s="97">
        <f t="shared" ref="AG395" si="486">AG407</f>
        <v>0.6</v>
      </c>
      <c r="AH395" s="97">
        <f t="shared" si="467"/>
        <v>-0.6349999999999999</v>
      </c>
      <c r="AI395" s="49"/>
      <c r="AJ395" s="72"/>
    </row>
    <row r="396" spans="1:36" s="14" customFormat="1" ht="61.5" customHeight="1" thickTop="1" thickBot="1">
      <c r="A396" s="14" t="str">
        <f t="shared" si="457"/>
        <v>a</v>
      </c>
      <c r="B396" s="139" t="s">
        <v>109</v>
      </c>
      <c r="C396" s="150" t="s">
        <v>110</v>
      </c>
      <c r="D396" s="150">
        <f t="shared" ref="D396:K396" si="487">D397+D405+D406+D407</f>
        <v>631000</v>
      </c>
      <c r="E396" s="151">
        <f t="shared" si="487"/>
        <v>615114.19999999995</v>
      </c>
      <c r="F396" s="151">
        <f t="shared" si="487"/>
        <v>455545.00000000006</v>
      </c>
      <c r="G396" s="151">
        <f t="shared" si="487"/>
        <v>549233.49999999988</v>
      </c>
      <c r="H396" s="151">
        <f t="shared" si="487"/>
        <v>403303.76740000007</v>
      </c>
      <c r="I396" s="152">
        <f t="shared" si="487"/>
        <v>353820.96570000006</v>
      </c>
      <c r="J396" s="153">
        <f t="shared" si="487"/>
        <v>293682.49151000008</v>
      </c>
      <c r="K396" s="153">
        <f t="shared" si="487"/>
        <v>257324.44647999998</v>
      </c>
      <c r="L396" s="154">
        <f t="shared" si="458"/>
        <v>1.2056624482762401</v>
      </c>
      <c r="M396" s="150">
        <f>M397+M405+M406+M407</f>
        <v>0</v>
      </c>
      <c r="N396" s="150">
        <f>N397+N405+N406+N407</f>
        <v>53302.283359999979</v>
      </c>
      <c r="O396" s="150">
        <f>O397+O405+O406+O407</f>
        <v>52296.19812999999</v>
      </c>
      <c r="P396" s="150">
        <f>P397+P405+P406+P407</f>
        <v>36358.045030000038</v>
      </c>
      <c r="Q396" s="150">
        <f>Q397+Q405+Q406+Q407</f>
        <v>51581</v>
      </c>
      <c r="R396" s="150">
        <v>60138.474189999979</v>
      </c>
      <c r="S396" s="150">
        <f t="shared" si="468"/>
        <v>145929.73259999981</v>
      </c>
      <c r="T396" s="152">
        <f t="shared" si="459"/>
        <v>-93688.499999999825</v>
      </c>
      <c r="U396" s="154">
        <f t="shared" si="460"/>
        <v>0.892896798675758</v>
      </c>
      <c r="V396" s="155">
        <f t="shared" si="394"/>
        <v>65880.70000000007</v>
      </c>
      <c r="W396" s="150">
        <f t="shared" ref="W396:Y396" si="488">W397+W405+W406+W407</f>
        <v>496694.25830000004</v>
      </c>
      <c r="X396" s="148">
        <f t="shared" si="488"/>
        <v>496694.25830000004</v>
      </c>
      <c r="Y396" s="148">
        <f t="shared" si="488"/>
        <v>65811.224999999991</v>
      </c>
      <c r="Z396" s="150">
        <f>Z397+Z405+Z406+Z407</f>
        <v>164407</v>
      </c>
      <c r="AA396" s="150" t="e">
        <f>G396+#REF!</f>
        <v>#REF!</v>
      </c>
      <c r="AB396" s="156" t="e">
        <f>IF(OR(E396="",E396=0),"",(G396+#REF!)/E396)</f>
        <v>#REF!</v>
      </c>
      <c r="AC396" s="150">
        <f t="shared" si="462"/>
        <v>615044.72499999986</v>
      </c>
      <c r="AD396" s="150">
        <f t="shared" si="463"/>
        <v>69.475000000093132</v>
      </c>
      <c r="AE396" s="148">
        <f t="shared" ref="AE396" si="489">AE397+AE405+AE406+AE407</f>
        <v>0</v>
      </c>
      <c r="AF396" s="148">
        <f t="shared" si="465"/>
        <v>615114.19999999995</v>
      </c>
      <c r="AG396" s="148">
        <f t="shared" ref="AG396" si="490">AG397+AG405+AG406+AG407</f>
        <v>615114.19999999995</v>
      </c>
      <c r="AH396" s="148">
        <f t="shared" si="467"/>
        <v>69.475000000093132</v>
      </c>
      <c r="AI396" s="151"/>
      <c r="AJ396" s="72"/>
    </row>
    <row r="397" spans="1:36" s="14" customFormat="1" ht="15.75" customHeight="1" thickTop="1">
      <c r="A397" s="14" t="str">
        <f t="shared" si="457"/>
        <v>a</v>
      </c>
      <c r="B397" s="21" t="s">
        <v>27</v>
      </c>
      <c r="C397" s="40" t="s">
        <v>28</v>
      </c>
      <c r="D397" s="41">
        <f t="shared" ref="D397:K397" si="491">D398+D399+D400+D401+D402+D403+D404</f>
        <v>631000</v>
      </c>
      <c r="E397" s="42">
        <f t="shared" si="491"/>
        <v>615113.6</v>
      </c>
      <c r="F397" s="42">
        <f t="shared" si="491"/>
        <v>455544.36500000005</v>
      </c>
      <c r="G397" s="42">
        <f t="shared" si="491"/>
        <v>549232.89999999991</v>
      </c>
      <c r="H397" s="42">
        <f t="shared" si="491"/>
        <v>403303.13240000006</v>
      </c>
      <c r="I397" s="43">
        <f t="shared" si="491"/>
        <v>353820.33070000005</v>
      </c>
      <c r="J397" s="44">
        <f t="shared" si="491"/>
        <v>293681.85651000007</v>
      </c>
      <c r="K397" s="44">
        <f t="shared" si="491"/>
        <v>257323.81147999997</v>
      </c>
      <c r="L397" s="45">
        <f t="shared" si="458"/>
        <v>1.2056628117878263</v>
      </c>
      <c r="M397" s="41">
        <f>M398+M399+M400+M401+M402+M403+M404</f>
        <v>0</v>
      </c>
      <c r="N397" s="41">
        <f>N398+N399+N400+N401+N402+N403+N404</f>
        <v>53301.683359999981</v>
      </c>
      <c r="O397" s="41">
        <f>O398+O399+O400+O401+O402+O403+O404</f>
        <v>52296.19812999999</v>
      </c>
      <c r="P397" s="41">
        <f>P398+P399+P400+P401+P402+P403+P404</f>
        <v>36358.045030000038</v>
      </c>
      <c r="Q397" s="41">
        <f>Q398+Q399+Q400+Q401+Q402+Q403+Q404</f>
        <v>51581</v>
      </c>
      <c r="R397" s="41">
        <v>60138.474189999979</v>
      </c>
      <c r="S397" s="41">
        <f t="shared" si="468"/>
        <v>145929.76759999985</v>
      </c>
      <c r="T397" s="43">
        <f t="shared" si="459"/>
        <v>-93688.534999999858</v>
      </c>
      <c r="U397" s="45">
        <f t="shared" si="460"/>
        <v>0.89289669420412743</v>
      </c>
      <c r="V397" s="133">
        <f t="shared" si="394"/>
        <v>65880.70000000007</v>
      </c>
      <c r="W397" s="41">
        <f t="shared" ref="W397:Y397" si="492">W398+W399+W400+W401+W402+W403+W404</f>
        <v>496693.62330000004</v>
      </c>
      <c r="X397" s="110">
        <f t="shared" si="492"/>
        <v>496693.62330000004</v>
      </c>
      <c r="Y397" s="110">
        <f t="shared" si="492"/>
        <v>65810.59</v>
      </c>
      <c r="Z397" s="41">
        <f>Z398+Z399+Z400+Z401+Z402+Z403+Z404</f>
        <v>164407</v>
      </c>
      <c r="AA397" s="41" t="e">
        <f>G397+#REF!</f>
        <v>#REF!</v>
      </c>
      <c r="AB397" s="96" t="e">
        <f>IF(OR(E397="",E397=0),"",(G397+#REF!)/E397)</f>
        <v>#REF!</v>
      </c>
      <c r="AC397" s="41">
        <f t="shared" si="462"/>
        <v>615043.48999999987</v>
      </c>
      <c r="AD397" s="41">
        <f t="shared" si="463"/>
        <v>70.110000000102445</v>
      </c>
      <c r="AE397" s="110">
        <f t="shared" ref="AE397" si="493">AE398+AE399+AE400+AE401+AE402+AE403+AE404</f>
        <v>0</v>
      </c>
      <c r="AF397" s="110">
        <f t="shared" si="465"/>
        <v>615113.6</v>
      </c>
      <c r="AG397" s="110">
        <f t="shared" ref="AG397" si="494">AG398+AG399+AG400+AG401+AG402+AG403+AG404</f>
        <v>615113.6</v>
      </c>
      <c r="AH397" s="110">
        <f t="shared" si="467"/>
        <v>70.110000000102445</v>
      </c>
      <c r="AI397" s="42"/>
      <c r="AJ397" s="72"/>
    </row>
    <row r="398" spans="1:36" s="14" customFormat="1" ht="18" customHeight="1">
      <c r="A398" s="14" t="str">
        <f t="shared" si="457"/>
        <v>b</v>
      </c>
      <c r="B398" s="28" t="s">
        <v>27</v>
      </c>
      <c r="C398" s="29" t="s">
        <v>29</v>
      </c>
      <c r="D398" s="35">
        <v>0</v>
      </c>
      <c r="E398" s="36">
        <v>0</v>
      </c>
      <c r="F398" s="36">
        <v>0</v>
      </c>
      <c r="G398" s="36">
        <v>0</v>
      </c>
      <c r="H398" s="36">
        <v>0</v>
      </c>
      <c r="I398" s="37">
        <v>0</v>
      </c>
      <c r="J398" s="38">
        <v>0</v>
      </c>
      <c r="K398" s="38">
        <v>0</v>
      </c>
      <c r="L398" s="39" t="str">
        <f t="shared" si="458"/>
        <v/>
      </c>
      <c r="M398" s="35">
        <v>0</v>
      </c>
      <c r="N398" s="35">
        <v>0</v>
      </c>
      <c r="O398" s="35">
        <v>0</v>
      </c>
      <c r="P398" s="35">
        <v>0</v>
      </c>
      <c r="Q398" s="35">
        <v>0</v>
      </c>
      <c r="R398" s="35">
        <v>0</v>
      </c>
      <c r="S398" s="35">
        <f t="shared" si="468"/>
        <v>0</v>
      </c>
      <c r="T398" s="37">
        <f t="shared" si="459"/>
        <v>0</v>
      </c>
      <c r="U398" s="39" t="str">
        <f t="shared" si="460"/>
        <v/>
      </c>
      <c r="V398" s="132">
        <f t="shared" si="394"/>
        <v>0</v>
      </c>
      <c r="W398" s="35">
        <v>0</v>
      </c>
      <c r="X398" s="118">
        <v>0</v>
      </c>
      <c r="Y398" s="118">
        <v>0</v>
      </c>
      <c r="Z398" s="35">
        <v>0</v>
      </c>
      <c r="AA398" s="35" t="e">
        <f>G398+#REF!</f>
        <v>#REF!</v>
      </c>
      <c r="AB398" s="94" t="str">
        <f>IF(OR(E398="",E398=0),"",(G398+#REF!)/E398)</f>
        <v/>
      </c>
      <c r="AC398" s="35">
        <f t="shared" si="462"/>
        <v>0</v>
      </c>
      <c r="AD398" s="35">
        <f t="shared" si="463"/>
        <v>0</v>
      </c>
      <c r="AE398" s="118">
        <v>0</v>
      </c>
      <c r="AF398" s="118">
        <f t="shared" si="465"/>
        <v>0</v>
      </c>
      <c r="AG398" s="118">
        <v>0</v>
      </c>
      <c r="AH398" s="118">
        <f t="shared" si="467"/>
        <v>0</v>
      </c>
      <c r="AI398" s="36"/>
      <c r="AJ398" s="72"/>
    </row>
    <row r="399" spans="1:36" s="14" customFormat="1" ht="18" customHeight="1">
      <c r="A399" s="14" t="str">
        <f t="shared" si="457"/>
        <v>a</v>
      </c>
      <c r="B399" s="28" t="s">
        <v>27</v>
      </c>
      <c r="C399" s="29" t="s">
        <v>30</v>
      </c>
      <c r="D399" s="35">
        <v>5400</v>
      </c>
      <c r="E399" s="36">
        <f>3633-400</f>
        <v>3233</v>
      </c>
      <c r="F399" s="36">
        <v>2043</v>
      </c>
      <c r="G399" s="36">
        <v>2365.1999999999998</v>
      </c>
      <c r="H399" s="36">
        <v>1703.6758500000001</v>
      </c>
      <c r="I399" s="37">
        <v>1394.80394</v>
      </c>
      <c r="J399" s="38">
        <v>1115.4915100000001</v>
      </c>
      <c r="K399" s="38">
        <v>926.16976</v>
      </c>
      <c r="L399" s="39">
        <f t="shared" si="458"/>
        <v>1.1577092511013214</v>
      </c>
      <c r="M399" s="35">
        <v>0</v>
      </c>
      <c r="N399" s="35">
        <v>261.30399999999997</v>
      </c>
      <c r="O399" s="35">
        <v>125.64229999999998</v>
      </c>
      <c r="P399" s="35">
        <v>189.32175000000007</v>
      </c>
      <c r="Q399" s="35">
        <v>181</v>
      </c>
      <c r="R399" s="35">
        <v>279.31242999999995</v>
      </c>
      <c r="S399" s="35">
        <f t="shared" si="468"/>
        <v>661.52414999999974</v>
      </c>
      <c r="T399" s="37">
        <f t="shared" si="459"/>
        <v>-322.19999999999982</v>
      </c>
      <c r="U399" s="39">
        <f t="shared" si="460"/>
        <v>0.7315805753170429</v>
      </c>
      <c r="V399" s="132">
        <f t="shared" si="394"/>
        <v>867.80000000000018</v>
      </c>
      <c r="W399" s="35">
        <v>2027.9365600000001</v>
      </c>
      <c r="X399" s="118">
        <v>2027.9365600000001</v>
      </c>
      <c r="Y399" s="118">
        <v>800</v>
      </c>
      <c r="Z399" s="35">
        <v>2150</v>
      </c>
      <c r="AA399" s="35" t="e">
        <f>G399+#REF!</f>
        <v>#REF!</v>
      </c>
      <c r="AB399" s="94" t="e">
        <f>IF(OR(E399="",E399=0),"",(G399+#REF!)/E399)</f>
        <v>#REF!</v>
      </c>
      <c r="AC399" s="35">
        <f t="shared" si="462"/>
        <v>3165.2</v>
      </c>
      <c r="AD399" s="35">
        <f t="shared" si="463"/>
        <v>67.800000000000182</v>
      </c>
      <c r="AE399" s="118">
        <v>0</v>
      </c>
      <c r="AF399" s="118">
        <f t="shared" si="465"/>
        <v>3233</v>
      </c>
      <c r="AG399" s="118">
        <v>3233</v>
      </c>
      <c r="AH399" s="118">
        <f t="shared" si="467"/>
        <v>67.800000000000182</v>
      </c>
      <c r="AI399" s="36"/>
      <c r="AJ399" s="72"/>
    </row>
    <row r="400" spans="1:36" s="14" customFormat="1" ht="18" customHeight="1">
      <c r="A400" s="14" t="str">
        <f t="shared" si="457"/>
        <v>b</v>
      </c>
      <c r="B400" s="28" t="s">
        <v>27</v>
      </c>
      <c r="C400" s="29" t="s">
        <v>31</v>
      </c>
      <c r="D400" s="35">
        <v>0</v>
      </c>
      <c r="E400" s="36">
        <v>0</v>
      </c>
      <c r="F400" s="36">
        <v>0</v>
      </c>
      <c r="G400" s="36">
        <v>0</v>
      </c>
      <c r="H400" s="36">
        <v>0</v>
      </c>
      <c r="I400" s="37">
        <v>0</v>
      </c>
      <c r="J400" s="38">
        <v>0</v>
      </c>
      <c r="K400" s="38">
        <v>0</v>
      </c>
      <c r="L400" s="39" t="str">
        <f t="shared" si="458"/>
        <v/>
      </c>
      <c r="M400" s="35">
        <v>0</v>
      </c>
      <c r="N400" s="35">
        <v>0</v>
      </c>
      <c r="O400" s="35">
        <v>0</v>
      </c>
      <c r="P400" s="35">
        <v>0</v>
      </c>
      <c r="Q400" s="35">
        <v>0</v>
      </c>
      <c r="R400" s="35">
        <v>0</v>
      </c>
      <c r="S400" s="35">
        <f t="shared" si="468"/>
        <v>0</v>
      </c>
      <c r="T400" s="37">
        <f t="shared" si="459"/>
        <v>0</v>
      </c>
      <c r="U400" s="39" t="str">
        <f t="shared" si="460"/>
        <v/>
      </c>
      <c r="V400" s="132">
        <f t="shared" si="394"/>
        <v>0</v>
      </c>
      <c r="W400" s="35">
        <v>0</v>
      </c>
      <c r="X400" s="118">
        <v>0</v>
      </c>
      <c r="Y400" s="118">
        <v>0</v>
      </c>
      <c r="Z400" s="35">
        <v>0</v>
      </c>
      <c r="AA400" s="35" t="e">
        <f>G400+#REF!</f>
        <v>#REF!</v>
      </c>
      <c r="AB400" s="94" t="str">
        <f>IF(OR(E400="",E400=0),"",(G400+#REF!)/E400)</f>
        <v/>
      </c>
      <c r="AC400" s="35">
        <f t="shared" si="462"/>
        <v>0</v>
      </c>
      <c r="AD400" s="35">
        <f t="shared" si="463"/>
        <v>0</v>
      </c>
      <c r="AE400" s="118">
        <v>0</v>
      </c>
      <c r="AF400" s="118">
        <f t="shared" si="465"/>
        <v>0</v>
      </c>
      <c r="AG400" s="118">
        <v>0</v>
      </c>
      <c r="AH400" s="118">
        <f t="shared" si="467"/>
        <v>0</v>
      </c>
      <c r="AI400" s="36"/>
      <c r="AJ400" s="72"/>
    </row>
    <row r="401" spans="1:36" s="14" customFormat="1" ht="18" customHeight="1">
      <c r="A401" s="14" t="str">
        <f t="shared" si="457"/>
        <v>b</v>
      </c>
      <c r="B401" s="28" t="s">
        <v>27</v>
      </c>
      <c r="C401" s="29" t="s">
        <v>32</v>
      </c>
      <c r="D401" s="35">
        <v>0</v>
      </c>
      <c r="E401" s="36">
        <v>0</v>
      </c>
      <c r="F401" s="36">
        <v>0</v>
      </c>
      <c r="G401" s="36">
        <v>0</v>
      </c>
      <c r="H401" s="36">
        <v>0</v>
      </c>
      <c r="I401" s="37">
        <v>0</v>
      </c>
      <c r="J401" s="38">
        <v>0</v>
      </c>
      <c r="K401" s="38">
        <v>0</v>
      </c>
      <c r="L401" s="39" t="str">
        <f t="shared" si="458"/>
        <v/>
      </c>
      <c r="M401" s="35">
        <v>0</v>
      </c>
      <c r="N401" s="35">
        <v>0</v>
      </c>
      <c r="O401" s="35">
        <v>0</v>
      </c>
      <c r="P401" s="35">
        <v>0</v>
      </c>
      <c r="Q401" s="35">
        <v>0</v>
      </c>
      <c r="R401" s="35">
        <v>0</v>
      </c>
      <c r="S401" s="35">
        <f t="shared" si="468"/>
        <v>0</v>
      </c>
      <c r="T401" s="37">
        <f t="shared" si="459"/>
        <v>0</v>
      </c>
      <c r="U401" s="39" t="str">
        <f t="shared" si="460"/>
        <v/>
      </c>
      <c r="V401" s="132">
        <f t="shared" si="394"/>
        <v>0</v>
      </c>
      <c r="W401" s="35">
        <v>0</v>
      </c>
      <c r="X401" s="118">
        <v>0</v>
      </c>
      <c r="Y401" s="118">
        <v>0</v>
      </c>
      <c r="Z401" s="35">
        <v>0</v>
      </c>
      <c r="AA401" s="35" t="e">
        <f>G401+#REF!</f>
        <v>#REF!</v>
      </c>
      <c r="AB401" s="94" t="str">
        <f>IF(OR(E401="",E401=0),"",(G401+#REF!)/E401)</f>
        <v/>
      </c>
      <c r="AC401" s="35">
        <f t="shared" si="462"/>
        <v>0</v>
      </c>
      <c r="AD401" s="35">
        <f t="shared" si="463"/>
        <v>0</v>
      </c>
      <c r="AE401" s="118">
        <v>0</v>
      </c>
      <c r="AF401" s="118">
        <f t="shared" si="465"/>
        <v>0</v>
      </c>
      <c r="AG401" s="118">
        <v>0</v>
      </c>
      <c r="AH401" s="118">
        <f t="shared" si="467"/>
        <v>0</v>
      </c>
      <c r="AI401" s="36"/>
      <c r="AJ401" s="72"/>
    </row>
    <row r="402" spans="1:36" s="14" customFormat="1" ht="18" customHeight="1">
      <c r="A402" s="14" t="str">
        <f t="shared" si="457"/>
        <v>b</v>
      </c>
      <c r="B402" s="28" t="s">
        <v>27</v>
      </c>
      <c r="C402" s="29" t="s">
        <v>33</v>
      </c>
      <c r="D402" s="35">
        <v>0</v>
      </c>
      <c r="E402" s="36">
        <v>0</v>
      </c>
      <c r="F402" s="36">
        <v>0</v>
      </c>
      <c r="G402" s="36">
        <v>0</v>
      </c>
      <c r="H402" s="36">
        <v>0</v>
      </c>
      <c r="I402" s="37">
        <v>0</v>
      </c>
      <c r="J402" s="38">
        <v>0</v>
      </c>
      <c r="K402" s="38">
        <v>0</v>
      </c>
      <c r="L402" s="39" t="str">
        <f t="shared" si="458"/>
        <v/>
      </c>
      <c r="M402" s="35">
        <v>0</v>
      </c>
      <c r="N402" s="35">
        <v>0</v>
      </c>
      <c r="O402" s="35">
        <v>0</v>
      </c>
      <c r="P402" s="35">
        <v>0</v>
      </c>
      <c r="Q402" s="35">
        <v>0</v>
      </c>
      <c r="R402" s="35">
        <v>0</v>
      </c>
      <c r="S402" s="35">
        <f t="shared" si="468"/>
        <v>0</v>
      </c>
      <c r="T402" s="37">
        <f t="shared" si="459"/>
        <v>0</v>
      </c>
      <c r="U402" s="39" t="str">
        <f t="shared" si="460"/>
        <v/>
      </c>
      <c r="V402" s="132">
        <f t="shared" si="394"/>
        <v>0</v>
      </c>
      <c r="W402" s="35">
        <v>0</v>
      </c>
      <c r="X402" s="118">
        <v>0</v>
      </c>
      <c r="Y402" s="118">
        <v>0</v>
      </c>
      <c r="Z402" s="35">
        <v>0</v>
      </c>
      <c r="AA402" s="35" t="e">
        <f>G402+#REF!</f>
        <v>#REF!</v>
      </c>
      <c r="AB402" s="94" t="str">
        <f>IF(OR(E402="",E402=0),"",(G402+#REF!)/E402)</f>
        <v/>
      </c>
      <c r="AC402" s="35">
        <f t="shared" si="462"/>
        <v>0</v>
      </c>
      <c r="AD402" s="35">
        <f t="shared" si="463"/>
        <v>0</v>
      </c>
      <c r="AE402" s="118">
        <v>0</v>
      </c>
      <c r="AF402" s="118">
        <f t="shared" si="465"/>
        <v>0</v>
      </c>
      <c r="AG402" s="118">
        <v>0</v>
      </c>
      <c r="AH402" s="118">
        <f t="shared" si="467"/>
        <v>0</v>
      </c>
      <c r="AI402" s="36"/>
      <c r="AJ402" s="72"/>
    </row>
    <row r="403" spans="1:36" s="14" customFormat="1" ht="18" customHeight="1">
      <c r="A403" s="14" t="str">
        <f t="shared" si="457"/>
        <v>a</v>
      </c>
      <c r="B403" s="28" t="s">
        <v>27</v>
      </c>
      <c r="C403" s="29" t="s">
        <v>34</v>
      </c>
      <c r="D403" s="35">
        <v>625600</v>
      </c>
      <c r="E403" s="36">
        <f>613830-1950</f>
        <v>611880</v>
      </c>
      <c r="F403" s="36">
        <v>453500.77500000002</v>
      </c>
      <c r="G403" s="36">
        <v>546867.1</v>
      </c>
      <c r="H403" s="36">
        <v>401598.86655000004</v>
      </c>
      <c r="I403" s="37">
        <v>352424.93676000001</v>
      </c>
      <c r="J403" s="38">
        <v>292565.77500000002</v>
      </c>
      <c r="K403" s="38">
        <v>256397.05171999999</v>
      </c>
      <c r="L403" s="39">
        <f t="shared" si="458"/>
        <v>1.2058790858736679</v>
      </c>
      <c r="M403" s="35">
        <v>0</v>
      </c>
      <c r="N403" s="35">
        <v>53039.889359999986</v>
      </c>
      <c r="O403" s="35">
        <v>52170.455829999992</v>
      </c>
      <c r="P403" s="35">
        <v>36168.723280000035</v>
      </c>
      <c r="Q403" s="35">
        <v>51400</v>
      </c>
      <c r="R403" s="35">
        <v>59859.161759999988</v>
      </c>
      <c r="S403" s="35">
        <f t="shared" si="468"/>
        <v>145268.23344999994</v>
      </c>
      <c r="T403" s="37">
        <f t="shared" si="459"/>
        <v>-93366.324999999953</v>
      </c>
      <c r="U403" s="39">
        <f t="shared" si="460"/>
        <v>0.89374893770020258</v>
      </c>
      <c r="V403" s="132">
        <f t="shared" si="394"/>
        <v>65012.900000000023</v>
      </c>
      <c r="W403" s="35">
        <v>494665.09674000001</v>
      </c>
      <c r="X403" s="118">
        <v>494665.09674000001</v>
      </c>
      <c r="Y403" s="118">
        <v>65010</v>
      </c>
      <c r="Z403" s="35">
        <v>162257</v>
      </c>
      <c r="AA403" s="35" t="e">
        <f>G403+#REF!</f>
        <v>#REF!</v>
      </c>
      <c r="AB403" s="94" t="e">
        <f>IF(OR(E403="",E403=0),"",(G403+#REF!)/E403)</f>
        <v>#REF!</v>
      </c>
      <c r="AC403" s="35">
        <f t="shared" si="462"/>
        <v>611877.1</v>
      </c>
      <c r="AD403" s="35">
        <f t="shared" si="463"/>
        <v>2.9000000000232831</v>
      </c>
      <c r="AE403" s="118">
        <v>0</v>
      </c>
      <c r="AF403" s="118">
        <f t="shared" si="465"/>
        <v>611880</v>
      </c>
      <c r="AG403" s="118">
        <v>611880</v>
      </c>
      <c r="AH403" s="118">
        <f t="shared" si="467"/>
        <v>2.9000000000232831</v>
      </c>
      <c r="AI403" s="36"/>
      <c r="AJ403" s="72"/>
    </row>
    <row r="404" spans="1:36" s="14" customFormat="1" ht="18" customHeight="1">
      <c r="A404" s="14" t="str">
        <f t="shared" si="457"/>
        <v>a</v>
      </c>
      <c r="B404" s="28" t="s">
        <v>27</v>
      </c>
      <c r="C404" s="29" t="s">
        <v>35</v>
      </c>
      <c r="D404" s="35">
        <v>0</v>
      </c>
      <c r="E404" s="36">
        <v>0.6</v>
      </c>
      <c r="F404" s="36">
        <v>0.59</v>
      </c>
      <c r="G404" s="36">
        <v>0.6</v>
      </c>
      <c r="H404" s="36">
        <v>0.59</v>
      </c>
      <c r="I404" s="37">
        <v>0.59</v>
      </c>
      <c r="J404" s="38">
        <v>0.59</v>
      </c>
      <c r="K404" s="38">
        <v>0.59</v>
      </c>
      <c r="L404" s="39">
        <f t="shared" si="458"/>
        <v>1.0169491525423728</v>
      </c>
      <c r="M404" s="35">
        <v>0</v>
      </c>
      <c r="N404" s="35">
        <v>0.49</v>
      </c>
      <c r="O404" s="35">
        <v>9.9999999999999978E-2</v>
      </c>
      <c r="P404" s="35">
        <v>0</v>
      </c>
      <c r="Q404" s="35">
        <v>0</v>
      </c>
      <c r="R404" s="35">
        <v>0</v>
      </c>
      <c r="S404" s="35">
        <f t="shared" si="468"/>
        <v>1.0000000000000009E-2</v>
      </c>
      <c r="T404" s="37">
        <f t="shared" si="459"/>
        <v>-1.0000000000000009E-2</v>
      </c>
      <c r="U404" s="39">
        <f t="shared" si="460"/>
        <v>1</v>
      </c>
      <c r="V404" s="132">
        <f t="shared" si="394"/>
        <v>0</v>
      </c>
      <c r="W404" s="35">
        <v>0.59</v>
      </c>
      <c r="X404" s="118">
        <v>0.59</v>
      </c>
      <c r="Y404" s="118">
        <v>0.59</v>
      </c>
      <c r="Z404" s="35">
        <v>0</v>
      </c>
      <c r="AA404" s="35" t="e">
        <f>G404+#REF!</f>
        <v>#REF!</v>
      </c>
      <c r="AB404" s="94" t="e">
        <f>IF(OR(E404="",E404=0),"",(G404+#REF!)/E404)</f>
        <v>#REF!</v>
      </c>
      <c r="AC404" s="35">
        <f t="shared" si="462"/>
        <v>1.19</v>
      </c>
      <c r="AD404" s="35">
        <f t="shared" si="463"/>
        <v>-0.59</v>
      </c>
      <c r="AE404" s="118">
        <v>0</v>
      </c>
      <c r="AF404" s="118">
        <f t="shared" si="465"/>
        <v>0.6</v>
      </c>
      <c r="AG404" s="118">
        <v>0.6</v>
      </c>
      <c r="AH404" s="118">
        <f t="shared" si="467"/>
        <v>-0.59</v>
      </c>
      <c r="AI404" s="36"/>
      <c r="AJ404" s="72"/>
    </row>
    <row r="405" spans="1:36" s="14" customFormat="1" ht="30" customHeight="1">
      <c r="A405" s="14" t="str">
        <f t="shared" si="457"/>
        <v>b</v>
      </c>
      <c r="B405" s="21" t="s">
        <v>27</v>
      </c>
      <c r="C405" s="40" t="s">
        <v>36</v>
      </c>
      <c r="D405" s="41">
        <v>0</v>
      </c>
      <c r="E405" s="42">
        <v>0</v>
      </c>
      <c r="F405" s="42">
        <v>0</v>
      </c>
      <c r="G405" s="42">
        <v>0</v>
      </c>
      <c r="H405" s="42">
        <v>0</v>
      </c>
      <c r="I405" s="43">
        <v>0</v>
      </c>
      <c r="J405" s="44">
        <v>0</v>
      </c>
      <c r="K405" s="44">
        <v>0</v>
      </c>
      <c r="L405" s="45" t="str">
        <f t="shared" si="458"/>
        <v/>
      </c>
      <c r="M405" s="41">
        <v>0</v>
      </c>
      <c r="N405" s="41">
        <v>0</v>
      </c>
      <c r="O405" s="41">
        <v>0</v>
      </c>
      <c r="P405" s="41">
        <v>0</v>
      </c>
      <c r="Q405" s="41">
        <v>0</v>
      </c>
      <c r="R405" s="41">
        <v>0</v>
      </c>
      <c r="S405" s="41">
        <f t="shared" si="468"/>
        <v>0</v>
      </c>
      <c r="T405" s="43">
        <f t="shared" si="459"/>
        <v>0</v>
      </c>
      <c r="U405" s="45" t="str">
        <f t="shared" si="460"/>
        <v/>
      </c>
      <c r="V405" s="133">
        <f t="shared" si="394"/>
        <v>0</v>
      </c>
      <c r="W405" s="41">
        <v>0</v>
      </c>
      <c r="X405" s="119">
        <v>0</v>
      </c>
      <c r="Y405" s="119">
        <v>0</v>
      </c>
      <c r="Z405" s="41">
        <v>0</v>
      </c>
      <c r="AA405" s="41" t="e">
        <f>G405+#REF!</f>
        <v>#REF!</v>
      </c>
      <c r="AB405" s="96" t="str">
        <f>IF(OR(E405="",E405=0),"",(G405+#REF!)/E405)</f>
        <v/>
      </c>
      <c r="AC405" s="41">
        <f t="shared" si="462"/>
        <v>0</v>
      </c>
      <c r="AD405" s="41">
        <f t="shared" si="463"/>
        <v>0</v>
      </c>
      <c r="AE405" s="119">
        <v>0</v>
      </c>
      <c r="AF405" s="119">
        <f t="shared" si="465"/>
        <v>0</v>
      </c>
      <c r="AG405" s="119">
        <v>0</v>
      </c>
      <c r="AH405" s="119">
        <f t="shared" si="467"/>
        <v>0</v>
      </c>
      <c r="AI405" s="42"/>
      <c r="AJ405" s="72"/>
    </row>
    <row r="406" spans="1:36" s="14" customFormat="1" ht="15" customHeight="1">
      <c r="A406" s="14" t="str">
        <f t="shared" si="457"/>
        <v>b</v>
      </c>
      <c r="B406" s="21" t="s">
        <v>27</v>
      </c>
      <c r="C406" s="40" t="s">
        <v>37</v>
      </c>
      <c r="D406" s="41">
        <v>0</v>
      </c>
      <c r="E406" s="42">
        <v>0</v>
      </c>
      <c r="F406" s="42">
        <v>0</v>
      </c>
      <c r="G406" s="42">
        <v>0</v>
      </c>
      <c r="H406" s="42">
        <v>0</v>
      </c>
      <c r="I406" s="43">
        <v>0</v>
      </c>
      <c r="J406" s="44">
        <v>0</v>
      </c>
      <c r="K406" s="44">
        <v>0</v>
      </c>
      <c r="L406" s="45" t="str">
        <f t="shared" si="458"/>
        <v/>
      </c>
      <c r="M406" s="41">
        <v>0</v>
      </c>
      <c r="N406" s="41">
        <v>0</v>
      </c>
      <c r="O406" s="41">
        <v>0</v>
      </c>
      <c r="P406" s="41">
        <v>0</v>
      </c>
      <c r="Q406" s="41">
        <v>0</v>
      </c>
      <c r="R406" s="41">
        <v>0</v>
      </c>
      <c r="S406" s="41">
        <f t="shared" si="468"/>
        <v>0</v>
      </c>
      <c r="T406" s="43">
        <f t="shared" si="459"/>
        <v>0</v>
      </c>
      <c r="U406" s="45" t="str">
        <f t="shared" si="460"/>
        <v/>
      </c>
      <c r="V406" s="133">
        <f t="shared" si="394"/>
        <v>0</v>
      </c>
      <c r="W406" s="41">
        <v>0</v>
      </c>
      <c r="X406" s="119">
        <v>0</v>
      </c>
      <c r="Y406" s="119">
        <v>0</v>
      </c>
      <c r="Z406" s="41">
        <v>0</v>
      </c>
      <c r="AA406" s="41" t="e">
        <f>G406+#REF!</f>
        <v>#REF!</v>
      </c>
      <c r="AB406" s="96" t="str">
        <f>IF(OR(E406="",E406=0),"",(G406+#REF!)/E406)</f>
        <v/>
      </c>
      <c r="AC406" s="41">
        <f t="shared" si="462"/>
        <v>0</v>
      </c>
      <c r="AD406" s="41">
        <f t="shared" si="463"/>
        <v>0</v>
      </c>
      <c r="AE406" s="119">
        <v>0</v>
      </c>
      <c r="AF406" s="119">
        <f t="shared" si="465"/>
        <v>0</v>
      </c>
      <c r="AG406" s="119">
        <v>0</v>
      </c>
      <c r="AH406" s="119">
        <f t="shared" si="467"/>
        <v>0</v>
      </c>
      <c r="AI406" s="42"/>
      <c r="AJ406" s="72"/>
    </row>
    <row r="407" spans="1:36" s="14" customFormat="1" ht="15.75" customHeight="1" thickBot="1">
      <c r="A407" s="14" t="str">
        <f t="shared" si="457"/>
        <v>a</v>
      </c>
      <c r="B407" s="46" t="s">
        <v>27</v>
      </c>
      <c r="C407" s="58" t="s">
        <v>38</v>
      </c>
      <c r="D407" s="59">
        <v>0</v>
      </c>
      <c r="E407" s="60">
        <v>0.6</v>
      </c>
      <c r="F407" s="60">
        <v>0.63500000000000001</v>
      </c>
      <c r="G407" s="60">
        <v>0.6</v>
      </c>
      <c r="H407" s="60">
        <v>0.63500000000000001</v>
      </c>
      <c r="I407" s="61">
        <v>0.63500000000000001</v>
      </c>
      <c r="J407" s="62">
        <v>0.63500000000000001</v>
      </c>
      <c r="K407" s="62">
        <v>0.63500000000000001</v>
      </c>
      <c r="L407" s="63">
        <f t="shared" si="458"/>
        <v>0.94488188976377951</v>
      </c>
      <c r="M407" s="59">
        <v>0</v>
      </c>
      <c r="N407" s="59">
        <v>0.6</v>
      </c>
      <c r="O407" s="59">
        <v>0</v>
      </c>
      <c r="P407" s="59">
        <v>0</v>
      </c>
      <c r="Q407" s="59">
        <v>0</v>
      </c>
      <c r="R407" s="59">
        <v>0</v>
      </c>
      <c r="S407" s="59">
        <f t="shared" si="468"/>
        <v>-3.5000000000000031E-2</v>
      </c>
      <c r="T407" s="61">
        <f t="shared" si="459"/>
        <v>3.5000000000000031E-2</v>
      </c>
      <c r="U407" s="63">
        <f t="shared" si="460"/>
        <v>1</v>
      </c>
      <c r="V407" s="136">
        <f t="shared" si="394"/>
        <v>0</v>
      </c>
      <c r="W407" s="59">
        <v>0.63500000000000001</v>
      </c>
      <c r="X407" s="120">
        <v>0.63500000000000001</v>
      </c>
      <c r="Y407" s="120">
        <v>0.63500000000000001</v>
      </c>
      <c r="Z407" s="59">
        <v>0</v>
      </c>
      <c r="AA407" s="59" t="e">
        <f>G407+#REF!</f>
        <v>#REF!</v>
      </c>
      <c r="AB407" s="106" t="e">
        <f>IF(OR(E407="",E407=0),"",(G407+#REF!)/E407)</f>
        <v>#REF!</v>
      </c>
      <c r="AC407" s="59">
        <f t="shared" si="462"/>
        <v>1.2349999999999999</v>
      </c>
      <c r="AD407" s="59">
        <f t="shared" si="463"/>
        <v>-0.6349999999999999</v>
      </c>
      <c r="AE407" s="120">
        <v>0</v>
      </c>
      <c r="AF407" s="120">
        <f t="shared" si="465"/>
        <v>0.6</v>
      </c>
      <c r="AG407" s="120">
        <v>0.6</v>
      </c>
      <c r="AH407" s="120">
        <f t="shared" si="467"/>
        <v>-0.6349999999999999</v>
      </c>
      <c r="AI407" s="60"/>
      <c r="AJ407" s="72"/>
    </row>
    <row r="408" spans="1:36" s="14" customFormat="1" ht="61.5" hidden="1" customHeight="1" thickTop="1" thickBot="1">
      <c r="A408" s="14" t="str">
        <f t="shared" si="457"/>
        <v>b</v>
      </c>
      <c r="B408" s="15" t="s">
        <v>111</v>
      </c>
      <c r="C408" s="75" t="s">
        <v>112</v>
      </c>
      <c r="D408" s="67">
        <f>D409+D417+D418+D419</f>
        <v>0</v>
      </c>
      <c r="E408" s="68">
        <v>0</v>
      </c>
      <c r="F408" s="68">
        <v>0</v>
      </c>
      <c r="G408" s="68">
        <v>0</v>
      </c>
      <c r="H408" s="68">
        <v>0</v>
      </c>
      <c r="I408" s="69">
        <v>0</v>
      </c>
      <c r="J408" s="70">
        <v>0</v>
      </c>
      <c r="K408" s="70">
        <v>0</v>
      </c>
      <c r="L408" s="71" t="str">
        <f t="shared" si="458"/>
        <v/>
      </c>
      <c r="M408" s="67">
        <v>0</v>
      </c>
      <c r="N408" s="67">
        <v>0</v>
      </c>
      <c r="O408" s="67">
        <v>0</v>
      </c>
      <c r="P408" s="67">
        <v>0</v>
      </c>
      <c r="Q408" s="67">
        <v>0</v>
      </c>
      <c r="R408" s="67">
        <v>0</v>
      </c>
      <c r="S408" s="67">
        <f t="shared" si="468"/>
        <v>0</v>
      </c>
      <c r="T408" s="69">
        <f t="shared" si="459"/>
        <v>0</v>
      </c>
      <c r="U408" s="71" t="str">
        <f t="shared" si="460"/>
        <v/>
      </c>
      <c r="V408" s="137">
        <f t="shared" si="394"/>
        <v>0</v>
      </c>
      <c r="W408" s="67">
        <v>0</v>
      </c>
      <c r="X408" s="112">
        <v>0</v>
      </c>
      <c r="Y408" s="112">
        <v>0</v>
      </c>
      <c r="Z408" s="67">
        <v>0</v>
      </c>
      <c r="AA408" s="67" t="e">
        <f>G408+#REF!</f>
        <v>#REF!</v>
      </c>
      <c r="AB408" s="113" t="str">
        <f>IF(OR(E408="",E408=0),"",(G408+#REF!)/E408)</f>
        <v/>
      </c>
      <c r="AC408" s="67">
        <f t="shared" si="462"/>
        <v>0</v>
      </c>
      <c r="AD408" s="67">
        <f t="shared" si="463"/>
        <v>0</v>
      </c>
      <c r="AE408" s="112">
        <v>0</v>
      </c>
      <c r="AF408" s="112">
        <f t="shared" si="465"/>
        <v>0</v>
      </c>
      <c r="AG408" s="112">
        <v>0</v>
      </c>
      <c r="AH408" s="112">
        <f t="shared" si="467"/>
        <v>0</v>
      </c>
      <c r="AI408" s="68"/>
      <c r="AJ408" s="72"/>
    </row>
    <row r="409" spans="1:36" s="14" customFormat="1" ht="15.75" hidden="1" customHeight="1" thickTop="1">
      <c r="A409" s="14" t="str">
        <f t="shared" si="457"/>
        <v>b</v>
      </c>
      <c r="B409" s="21" t="s">
        <v>27</v>
      </c>
      <c r="C409" s="40" t="s">
        <v>28</v>
      </c>
      <c r="D409" s="41">
        <f>D410+D411+D412+D413+D414+D415+D416</f>
        <v>0</v>
      </c>
      <c r="E409" s="42">
        <v>0</v>
      </c>
      <c r="F409" s="42">
        <v>0</v>
      </c>
      <c r="G409" s="42">
        <v>0</v>
      </c>
      <c r="H409" s="42">
        <v>0</v>
      </c>
      <c r="I409" s="43">
        <v>0</v>
      </c>
      <c r="J409" s="44">
        <v>0</v>
      </c>
      <c r="K409" s="44">
        <v>0</v>
      </c>
      <c r="L409" s="45" t="str">
        <f t="shared" si="458"/>
        <v/>
      </c>
      <c r="M409" s="41">
        <v>0</v>
      </c>
      <c r="N409" s="41">
        <v>0</v>
      </c>
      <c r="O409" s="41">
        <v>0</v>
      </c>
      <c r="P409" s="41">
        <v>0</v>
      </c>
      <c r="Q409" s="41">
        <v>0</v>
      </c>
      <c r="R409" s="41">
        <v>0</v>
      </c>
      <c r="S409" s="41">
        <f t="shared" si="468"/>
        <v>0</v>
      </c>
      <c r="T409" s="43">
        <f t="shared" si="459"/>
        <v>0</v>
      </c>
      <c r="U409" s="45" t="str">
        <f t="shared" si="460"/>
        <v/>
      </c>
      <c r="V409" s="133">
        <f t="shared" si="394"/>
        <v>0</v>
      </c>
      <c r="W409" s="41">
        <v>0</v>
      </c>
      <c r="X409" s="95">
        <v>0</v>
      </c>
      <c r="Y409" s="95">
        <v>0</v>
      </c>
      <c r="Z409" s="41">
        <v>0</v>
      </c>
      <c r="AA409" s="41" t="e">
        <f>G409+#REF!</f>
        <v>#REF!</v>
      </c>
      <c r="AB409" s="96" t="str">
        <f>IF(OR(E409="",E409=0),"",(G409+#REF!)/E409)</f>
        <v/>
      </c>
      <c r="AC409" s="41">
        <f t="shared" si="462"/>
        <v>0</v>
      </c>
      <c r="AD409" s="41">
        <f t="shared" si="463"/>
        <v>0</v>
      </c>
      <c r="AE409" s="95">
        <v>0</v>
      </c>
      <c r="AF409" s="95">
        <f t="shared" si="465"/>
        <v>0</v>
      </c>
      <c r="AG409" s="95">
        <v>0</v>
      </c>
      <c r="AH409" s="95">
        <f t="shared" si="467"/>
        <v>0</v>
      </c>
      <c r="AI409" s="42"/>
      <c r="AJ409" s="72"/>
    </row>
    <row r="410" spans="1:36" s="14" customFormat="1" ht="18" hidden="1" customHeight="1">
      <c r="A410" s="14" t="str">
        <f t="shared" si="457"/>
        <v>b</v>
      </c>
      <c r="B410" s="28" t="s">
        <v>27</v>
      </c>
      <c r="C410" s="29" t="s">
        <v>29</v>
      </c>
      <c r="D410" s="35">
        <v>0</v>
      </c>
      <c r="E410" s="36">
        <v>0</v>
      </c>
      <c r="F410" s="36">
        <v>0</v>
      </c>
      <c r="G410" s="36">
        <v>0</v>
      </c>
      <c r="H410" s="36">
        <v>0</v>
      </c>
      <c r="I410" s="37">
        <v>0</v>
      </c>
      <c r="J410" s="38">
        <v>0</v>
      </c>
      <c r="K410" s="38">
        <v>0</v>
      </c>
      <c r="L410" s="39" t="str">
        <f t="shared" si="458"/>
        <v/>
      </c>
      <c r="M410" s="35">
        <v>0</v>
      </c>
      <c r="N410" s="35">
        <v>0</v>
      </c>
      <c r="O410" s="35">
        <v>0</v>
      </c>
      <c r="P410" s="35">
        <v>0</v>
      </c>
      <c r="Q410" s="35">
        <v>0</v>
      </c>
      <c r="R410" s="35">
        <v>0</v>
      </c>
      <c r="S410" s="35">
        <f t="shared" si="468"/>
        <v>0</v>
      </c>
      <c r="T410" s="37">
        <f t="shared" si="459"/>
        <v>0</v>
      </c>
      <c r="U410" s="39" t="str">
        <f t="shared" si="460"/>
        <v/>
      </c>
      <c r="V410" s="132">
        <f t="shared" si="394"/>
        <v>0</v>
      </c>
      <c r="W410" s="35">
        <v>0</v>
      </c>
      <c r="X410" s="93">
        <v>0</v>
      </c>
      <c r="Y410" s="93">
        <v>0</v>
      </c>
      <c r="Z410" s="35">
        <v>0</v>
      </c>
      <c r="AA410" s="35" t="e">
        <f>G410+#REF!</f>
        <v>#REF!</v>
      </c>
      <c r="AB410" s="94" t="str">
        <f>IF(OR(E410="",E410=0),"",(G410+#REF!)/E410)</f>
        <v/>
      </c>
      <c r="AC410" s="35">
        <f t="shared" si="462"/>
        <v>0</v>
      </c>
      <c r="AD410" s="35">
        <f t="shared" si="463"/>
        <v>0</v>
      </c>
      <c r="AE410" s="93">
        <v>0</v>
      </c>
      <c r="AF410" s="93">
        <f t="shared" si="465"/>
        <v>0</v>
      </c>
      <c r="AG410" s="93">
        <v>0</v>
      </c>
      <c r="AH410" s="93">
        <f t="shared" si="467"/>
        <v>0</v>
      </c>
      <c r="AI410" s="36"/>
      <c r="AJ410" s="72"/>
    </row>
    <row r="411" spans="1:36" s="14" customFormat="1" ht="18" hidden="1" customHeight="1">
      <c r="A411" s="14" t="str">
        <f t="shared" si="457"/>
        <v>b</v>
      </c>
      <c r="B411" s="28" t="s">
        <v>27</v>
      </c>
      <c r="C411" s="29" t="s">
        <v>30</v>
      </c>
      <c r="D411" s="35">
        <v>0</v>
      </c>
      <c r="E411" s="36">
        <v>0</v>
      </c>
      <c r="F411" s="36">
        <v>0</v>
      </c>
      <c r="G411" s="36">
        <v>0</v>
      </c>
      <c r="H411" s="36">
        <v>0</v>
      </c>
      <c r="I411" s="37">
        <v>0</v>
      </c>
      <c r="J411" s="38">
        <v>0</v>
      </c>
      <c r="K411" s="38">
        <v>0</v>
      </c>
      <c r="L411" s="39" t="str">
        <f t="shared" si="458"/>
        <v/>
      </c>
      <c r="M411" s="35">
        <v>0</v>
      </c>
      <c r="N411" s="35">
        <v>0</v>
      </c>
      <c r="O411" s="35">
        <v>0</v>
      </c>
      <c r="P411" s="35">
        <v>0</v>
      </c>
      <c r="Q411" s="35">
        <v>0</v>
      </c>
      <c r="R411" s="35">
        <v>0</v>
      </c>
      <c r="S411" s="35">
        <f t="shared" si="468"/>
        <v>0</v>
      </c>
      <c r="T411" s="37">
        <f t="shared" si="459"/>
        <v>0</v>
      </c>
      <c r="U411" s="39" t="str">
        <f t="shared" si="460"/>
        <v/>
      </c>
      <c r="V411" s="132">
        <f t="shared" si="394"/>
        <v>0</v>
      </c>
      <c r="W411" s="35">
        <v>0</v>
      </c>
      <c r="X411" s="93">
        <v>0</v>
      </c>
      <c r="Y411" s="93">
        <v>0</v>
      </c>
      <c r="Z411" s="35">
        <v>0</v>
      </c>
      <c r="AA411" s="35" t="e">
        <f>G411+#REF!</f>
        <v>#REF!</v>
      </c>
      <c r="AB411" s="94" t="str">
        <f>IF(OR(E411="",E411=0),"",(G411+#REF!)/E411)</f>
        <v/>
      </c>
      <c r="AC411" s="35">
        <f t="shared" si="462"/>
        <v>0</v>
      </c>
      <c r="AD411" s="35">
        <f t="shared" si="463"/>
        <v>0</v>
      </c>
      <c r="AE411" s="93">
        <v>0</v>
      </c>
      <c r="AF411" s="93">
        <f t="shared" si="465"/>
        <v>0</v>
      </c>
      <c r="AG411" s="93">
        <v>0</v>
      </c>
      <c r="AH411" s="93">
        <f t="shared" si="467"/>
        <v>0</v>
      </c>
      <c r="AI411" s="36"/>
      <c r="AJ411" s="72"/>
    </row>
    <row r="412" spans="1:36" s="14" customFormat="1" ht="18" hidden="1" customHeight="1">
      <c r="A412" s="14" t="str">
        <f t="shared" si="457"/>
        <v>b</v>
      </c>
      <c r="B412" s="28" t="s">
        <v>27</v>
      </c>
      <c r="C412" s="29" t="s">
        <v>31</v>
      </c>
      <c r="D412" s="35">
        <v>0</v>
      </c>
      <c r="E412" s="36">
        <v>0</v>
      </c>
      <c r="F412" s="36">
        <v>0</v>
      </c>
      <c r="G412" s="36">
        <v>0</v>
      </c>
      <c r="H412" s="36">
        <v>0</v>
      </c>
      <c r="I412" s="37">
        <v>0</v>
      </c>
      <c r="J412" s="38">
        <v>0</v>
      </c>
      <c r="K412" s="38">
        <v>0</v>
      </c>
      <c r="L412" s="39" t="str">
        <f t="shared" si="458"/>
        <v/>
      </c>
      <c r="M412" s="35">
        <v>0</v>
      </c>
      <c r="N412" s="35">
        <v>0</v>
      </c>
      <c r="O412" s="35">
        <v>0</v>
      </c>
      <c r="P412" s="35">
        <v>0</v>
      </c>
      <c r="Q412" s="35">
        <v>0</v>
      </c>
      <c r="R412" s="35">
        <v>0</v>
      </c>
      <c r="S412" s="35">
        <f t="shared" si="468"/>
        <v>0</v>
      </c>
      <c r="T412" s="37">
        <f t="shared" si="459"/>
        <v>0</v>
      </c>
      <c r="U412" s="39" t="str">
        <f t="shared" si="460"/>
        <v/>
      </c>
      <c r="V412" s="132">
        <f t="shared" si="394"/>
        <v>0</v>
      </c>
      <c r="W412" s="35">
        <v>0</v>
      </c>
      <c r="X412" s="93">
        <v>0</v>
      </c>
      <c r="Y412" s="93">
        <v>0</v>
      </c>
      <c r="Z412" s="35">
        <v>0</v>
      </c>
      <c r="AA412" s="35" t="e">
        <f>G412+#REF!</f>
        <v>#REF!</v>
      </c>
      <c r="AB412" s="94" t="str">
        <f>IF(OR(E412="",E412=0),"",(G412+#REF!)/E412)</f>
        <v/>
      </c>
      <c r="AC412" s="35">
        <f t="shared" si="462"/>
        <v>0</v>
      </c>
      <c r="AD412" s="35">
        <f t="shared" si="463"/>
        <v>0</v>
      </c>
      <c r="AE412" s="93">
        <v>0</v>
      </c>
      <c r="AF412" s="93">
        <f t="shared" si="465"/>
        <v>0</v>
      </c>
      <c r="AG412" s="93">
        <v>0</v>
      </c>
      <c r="AH412" s="93">
        <f t="shared" si="467"/>
        <v>0</v>
      </c>
      <c r="AI412" s="36"/>
      <c r="AJ412" s="72"/>
    </row>
    <row r="413" spans="1:36" s="14" customFormat="1" ht="18" hidden="1" customHeight="1">
      <c r="A413" s="14" t="str">
        <f t="shared" si="457"/>
        <v>b</v>
      </c>
      <c r="B413" s="28" t="s">
        <v>27</v>
      </c>
      <c r="C413" s="29" t="s">
        <v>32</v>
      </c>
      <c r="D413" s="35">
        <v>0</v>
      </c>
      <c r="E413" s="36">
        <v>0</v>
      </c>
      <c r="F413" s="36">
        <v>0</v>
      </c>
      <c r="G413" s="36">
        <v>0</v>
      </c>
      <c r="H413" s="36">
        <v>0</v>
      </c>
      <c r="I413" s="37">
        <v>0</v>
      </c>
      <c r="J413" s="38">
        <v>0</v>
      </c>
      <c r="K413" s="38">
        <v>0</v>
      </c>
      <c r="L413" s="39" t="str">
        <f t="shared" si="458"/>
        <v/>
      </c>
      <c r="M413" s="35">
        <v>0</v>
      </c>
      <c r="N413" s="35">
        <v>0</v>
      </c>
      <c r="O413" s="35">
        <v>0</v>
      </c>
      <c r="P413" s="35">
        <v>0</v>
      </c>
      <c r="Q413" s="35">
        <v>0</v>
      </c>
      <c r="R413" s="35">
        <v>0</v>
      </c>
      <c r="S413" s="35">
        <f t="shared" si="468"/>
        <v>0</v>
      </c>
      <c r="T413" s="37">
        <f t="shared" si="459"/>
        <v>0</v>
      </c>
      <c r="U413" s="39" t="str">
        <f t="shared" si="460"/>
        <v/>
      </c>
      <c r="V413" s="132">
        <f t="shared" ref="V413:V476" si="495">E413-G413</f>
        <v>0</v>
      </c>
      <c r="W413" s="35">
        <v>0</v>
      </c>
      <c r="X413" s="93">
        <v>0</v>
      </c>
      <c r="Y413" s="93">
        <v>0</v>
      </c>
      <c r="Z413" s="35">
        <v>0</v>
      </c>
      <c r="AA413" s="35" t="e">
        <f>G413+#REF!</f>
        <v>#REF!</v>
      </c>
      <c r="AB413" s="94" t="str">
        <f>IF(OR(E413="",E413=0),"",(G413+#REF!)/E413)</f>
        <v/>
      </c>
      <c r="AC413" s="35">
        <f t="shared" si="462"/>
        <v>0</v>
      </c>
      <c r="AD413" s="35">
        <f t="shared" si="463"/>
        <v>0</v>
      </c>
      <c r="AE413" s="93">
        <v>0</v>
      </c>
      <c r="AF413" s="93">
        <f t="shared" si="465"/>
        <v>0</v>
      </c>
      <c r="AG413" s="93">
        <v>0</v>
      </c>
      <c r="AH413" s="93">
        <f t="shared" si="467"/>
        <v>0</v>
      </c>
      <c r="AI413" s="36"/>
      <c r="AJ413" s="72"/>
    </row>
    <row r="414" spans="1:36" s="14" customFormat="1" ht="18" hidden="1" customHeight="1">
      <c r="A414" s="14" t="str">
        <f t="shared" si="457"/>
        <v>b</v>
      </c>
      <c r="B414" s="28" t="s">
        <v>27</v>
      </c>
      <c r="C414" s="29" t="s">
        <v>33</v>
      </c>
      <c r="D414" s="35">
        <v>0</v>
      </c>
      <c r="E414" s="36">
        <v>0</v>
      </c>
      <c r="F414" s="36">
        <v>0</v>
      </c>
      <c r="G414" s="36">
        <v>0</v>
      </c>
      <c r="H414" s="36">
        <v>0</v>
      </c>
      <c r="I414" s="37">
        <v>0</v>
      </c>
      <c r="J414" s="38">
        <v>0</v>
      </c>
      <c r="K414" s="38">
        <v>0</v>
      </c>
      <c r="L414" s="39" t="str">
        <f t="shared" si="458"/>
        <v/>
      </c>
      <c r="M414" s="35">
        <v>0</v>
      </c>
      <c r="N414" s="35">
        <v>0</v>
      </c>
      <c r="O414" s="35">
        <v>0</v>
      </c>
      <c r="P414" s="35">
        <v>0</v>
      </c>
      <c r="Q414" s="35">
        <v>0</v>
      </c>
      <c r="R414" s="35">
        <v>0</v>
      </c>
      <c r="S414" s="35">
        <f t="shared" si="468"/>
        <v>0</v>
      </c>
      <c r="T414" s="37">
        <f t="shared" si="459"/>
        <v>0</v>
      </c>
      <c r="U414" s="39" t="str">
        <f t="shared" si="460"/>
        <v/>
      </c>
      <c r="V414" s="132">
        <f t="shared" si="495"/>
        <v>0</v>
      </c>
      <c r="W414" s="35">
        <v>0</v>
      </c>
      <c r="X414" s="93">
        <v>0</v>
      </c>
      <c r="Y414" s="93">
        <v>0</v>
      </c>
      <c r="Z414" s="35">
        <v>0</v>
      </c>
      <c r="AA414" s="35" t="e">
        <f>G414+#REF!</f>
        <v>#REF!</v>
      </c>
      <c r="AB414" s="94" t="str">
        <f>IF(OR(E414="",E414=0),"",(G414+#REF!)/E414)</f>
        <v/>
      </c>
      <c r="AC414" s="35">
        <f t="shared" si="462"/>
        <v>0</v>
      </c>
      <c r="AD414" s="35">
        <f t="shared" si="463"/>
        <v>0</v>
      </c>
      <c r="AE414" s="93">
        <v>0</v>
      </c>
      <c r="AF414" s="93">
        <f t="shared" si="465"/>
        <v>0</v>
      </c>
      <c r="AG414" s="93">
        <v>0</v>
      </c>
      <c r="AH414" s="93">
        <f t="shared" si="467"/>
        <v>0</v>
      </c>
      <c r="AI414" s="36"/>
      <c r="AJ414" s="72"/>
    </row>
    <row r="415" spans="1:36" s="14" customFormat="1" ht="18" hidden="1" customHeight="1">
      <c r="A415" s="14" t="str">
        <f t="shared" si="457"/>
        <v>b</v>
      </c>
      <c r="B415" s="28" t="s">
        <v>27</v>
      </c>
      <c r="C415" s="29" t="s">
        <v>34</v>
      </c>
      <c r="D415" s="35">
        <v>0</v>
      </c>
      <c r="E415" s="36">
        <v>0</v>
      </c>
      <c r="F415" s="36">
        <v>0</v>
      </c>
      <c r="G415" s="36">
        <v>0</v>
      </c>
      <c r="H415" s="36">
        <v>0</v>
      </c>
      <c r="I415" s="37">
        <v>0</v>
      </c>
      <c r="J415" s="38">
        <v>0</v>
      </c>
      <c r="K415" s="38">
        <v>0</v>
      </c>
      <c r="L415" s="39" t="str">
        <f t="shared" si="458"/>
        <v/>
      </c>
      <c r="M415" s="35">
        <v>0</v>
      </c>
      <c r="N415" s="35">
        <v>0</v>
      </c>
      <c r="O415" s="35">
        <v>0</v>
      </c>
      <c r="P415" s="35">
        <v>0</v>
      </c>
      <c r="Q415" s="35">
        <v>0</v>
      </c>
      <c r="R415" s="35">
        <v>0</v>
      </c>
      <c r="S415" s="35">
        <f t="shared" si="468"/>
        <v>0</v>
      </c>
      <c r="T415" s="37">
        <f t="shared" si="459"/>
        <v>0</v>
      </c>
      <c r="U415" s="39" t="str">
        <f t="shared" si="460"/>
        <v/>
      </c>
      <c r="V415" s="132">
        <f t="shared" si="495"/>
        <v>0</v>
      </c>
      <c r="W415" s="35">
        <v>0</v>
      </c>
      <c r="X415" s="93">
        <v>0</v>
      </c>
      <c r="Y415" s="93">
        <v>0</v>
      </c>
      <c r="Z415" s="35">
        <v>0</v>
      </c>
      <c r="AA415" s="35" t="e">
        <f>G415+#REF!</f>
        <v>#REF!</v>
      </c>
      <c r="AB415" s="94" t="str">
        <f>IF(OR(E415="",E415=0),"",(G415+#REF!)/E415)</f>
        <v/>
      </c>
      <c r="AC415" s="35">
        <f t="shared" si="462"/>
        <v>0</v>
      </c>
      <c r="AD415" s="35">
        <f t="shared" si="463"/>
        <v>0</v>
      </c>
      <c r="AE415" s="93">
        <v>0</v>
      </c>
      <c r="AF415" s="93">
        <f t="shared" si="465"/>
        <v>0</v>
      </c>
      <c r="AG415" s="93">
        <v>0</v>
      </c>
      <c r="AH415" s="93">
        <f t="shared" si="467"/>
        <v>0</v>
      </c>
      <c r="AI415" s="36"/>
      <c r="AJ415" s="72"/>
    </row>
    <row r="416" spans="1:36" s="14" customFormat="1" ht="18" hidden="1" customHeight="1">
      <c r="A416" s="14" t="str">
        <f t="shared" si="457"/>
        <v>b</v>
      </c>
      <c r="B416" s="28" t="s">
        <v>27</v>
      </c>
      <c r="C416" s="29" t="s">
        <v>35</v>
      </c>
      <c r="D416" s="35">
        <v>0</v>
      </c>
      <c r="E416" s="36">
        <v>0</v>
      </c>
      <c r="F416" s="36">
        <v>0</v>
      </c>
      <c r="G416" s="36">
        <v>0</v>
      </c>
      <c r="H416" s="36">
        <v>0</v>
      </c>
      <c r="I416" s="37">
        <v>0</v>
      </c>
      <c r="J416" s="38">
        <v>0</v>
      </c>
      <c r="K416" s="38">
        <v>0</v>
      </c>
      <c r="L416" s="39" t="str">
        <f t="shared" si="458"/>
        <v/>
      </c>
      <c r="M416" s="35">
        <v>0</v>
      </c>
      <c r="N416" s="35">
        <v>0</v>
      </c>
      <c r="O416" s="35">
        <v>0</v>
      </c>
      <c r="P416" s="35">
        <v>0</v>
      </c>
      <c r="Q416" s="35">
        <v>0</v>
      </c>
      <c r="R416" s="35">
        <v>0</v>
      </c>
      <c r="S416" s="35">
        <f t="shared" si="468"/>
        <v>0</v>
      </c>
      <c r="T416" s="37">
        <f t="shared" si="459"/>
        <v>0</v>
      </c>
      <c r="U416" s="39" t="str">
        <f t="shared" si="460"/>
        <v/>
      </c>
      <c r="V416" s="132">
        <f t="shared" si="495"/>
        <v>0</v>
      </c>
      <c r="W416" s="35">
        <v>0</v>
      </c>
      <c r="X416" s="93">
        <v>0</v>
      </c>
      <c r="Y416" s="93">
        <v>0</v>
      </c>
      <c r="Z416" s="35">
        <v>0</v>
      </c>
      <c r="AA416" s="35" t="e">
        <f>G416+#REF!</f>
        <v>#REF!</v>
      </c>
      <c r="AB416" s="94" t="str">
        <f>IF(OR(E416="",E416=0),"",(G416+#REF!)/E416)</f>
        <v/>
      </c>
      <c r="AC416" s="35">
        <f t="shared" si="462"/>
        <v>0</v>
      </c>
      <c r="AD416" s="35">
        <f t="shared" si="463"/>
        <v>0</v>
      </c>
      <c r="AE416" s="93">
        <v>0</v>
      </c>
      <c r="AF416" s="93">
        <f t="shared" si="465"/>
        <v>0</v>
      </c>
      <c r="AG416" s="93">
        <v>0</v>
      </c>
      <c r="AH416" s="93">
        <f t="shared" si="467"/>
        <v>0</v>
      </c>
      <c r="AI416" s="36"/>
      <c r="AJ416" s="72"/>
    </row>
    <row r="417" spans="1:36" s="14" customFormat="1" ht="30" hidden="1" customHeight="1">
      <c r="A417" s="14" t="str">
        <f t="shared" si="457"/>
        <v>b</v>
      </c>
      <c r="B417" s="21" t="s">
        <v>27</v>
      </c>
      <c r="C417" s="40" t="s">
        <v>36</v>
      </c>
      <c r="D417" s="41">
        <v>0</v>
      </c>
      <c r="E417" s="42">
        <v>0</v>
      </c>
      <c r="F417" s="42">
        <v>0</v>
      </c>
      <c r="G417" s="42">
        <v>0</v>
      </c>
      <c r="H417" s="42">
        <v>0</v>
      </c>
      <c r="I417" s="43">
        <v>0</v>
      </c>
      <c r="J417" s="44">
        <v>0</v>
      </c>
      <c r="K417" s="44">
        <v>0</v>
      </c>
      <c r="L417" s="45" t="str">
        <f t="shared" si="458"/>
        <v/>
      </c>
      <c r="M417" s="41">
        <v>0</v>
      </c>
      <c r="N417" s="41">
        <v>0</v>
      </c>
      <c r="O417" s="41">
        <v>0</v>
      </c>
      <c r="P417" s="41">
        <v>0</v>
      </c>
      <c r="Q417" s="41">
        <v>0</v>
      </c>
      <c r="R417" s="41">
        <v>0</v>
      </c>
      <c r="S417" s="41">
        <f t="shared" si="468"/>
        <v>0</v>
      </c>
      <c r="T417" s="43">
        <f t="shared" si="459"/>
        <v>0</v>
      </c>
      <c r="U417" s="45" t="str">
        <f t="shared" si="460"/>
        <v/>
      </c>
      <c r="V417" s="133">
        <f t="shared" si="495"/>
        <v>0</v>
      </c>
      <c r="W417" s="41">
        <v>0</v>
      </c>
      <c r="X417" s="95">
        <v>0</v>
      </c>
      <c r="Y417" s="95">
        <v>0</v>
      </c>
      <c r="Z417" s="41">
        <v>0</v>
      </c>
      <c r="AA417" s="41" t="e">
        <f>G417+#REF!</f>
        <v>#REF!</v>
      </c>
      <c r="AB417" s="96" t="str">
        <f>IF(OR(E417="",E417=0),"",(G417+#REF!)/E417)</f>
        <v/>
      </c>
      <c r="AC417" s="41">
        <f t="shared" si="462"/>
        <v>0</v>
      </c>
      <c r="AD417" s="41">
        <f t="shared" si="463"/>
        <v>0</v>
      </c>
      <c r="AE417" s="95">
        <v>0</v>
      </c>
      <c r="AF417" s="95">
        <f t="shared" si="465"/>
        <v>0</v>
      </c>
      <c r="AG417" s="95">
        <v>0</v>
      </c>
      <c r="AH417" s="95">
        <f t="shared" si="467"/>
        <v>0</v>
      </c>
      <c r="AI417" s="42"/>
      <c r="AJ417" s="72"/>
    </row>
    <row r="418" spans="1:36" s="14" customFormat="1" ht="15" hidden="1" customHeight="1">
      <c r="A418" s="14" t="str">
        <f t="shared" si="457"/>
        <v>b</v>
      </c>
      <c r="B418" s="21" t="s">
        <v>27</v>
      </c>
      <c r="C418" s="40" t="s">
        <v>37</v>
      </c>
      <c r="D418" s="41">
        <v>0</v>
      </c>
      <c r="E418" s="42">
        <v>0</v>
      </c>
      <c r="F418" s="42">
        <v>0</v>
      </c>
      <c r="G418" s="42">
        <v>0</v>
      </c>
      <c r="H418" s="42">
        <v>0</v>
      </c>
      <c r="I418" s="43">
        <v>0</v>
      </c>
      <c r="J418" s="44">
        <v>0</v>
      </c>
      <c r="K418" s="44">
        <v>0</v>
      </c>
      <c r="L418" s="45" t="str">
        <f t="shared" si="458"/>
        <v/>
      </c>
      <c r="M418" s="41">
        <v>0</v>
      </c>
      <c r="N418" s="41">
        <v>0</v>
      </c>
      <c r="O418" s="41">
        <v>0</v>
      </c>
      <c r="P418" s="41">
        <v>0</v>
      </c>
      <c r="Q418" s="41">
        <v>0</v>
      </c>
      <c r="R418" s="41">
        <v>0</v>
      </c>
      <c r="S418" s="41">
        <f t="shared" si="468"/>
        <v>0</v>
      </c>
      <c r="T418" s="43">
        <f t="shared" si="459"/>
        <v>0</v>
      </c>
      <c r="U418" s="45" t="str">
        <f t="shared" si="460"/>
        <v/>
      </c>
      <c r="V418" s="133">
        <f t="shared" si="495"/>
        <v>0</v>
      </c>
      <c r="W418" s="41">
        <v>0</v>
      </c>
      <c r="X418" s="95">
        <v>0</v>
      </c>
      <c r="Y418" s="95">
        <v>0</v>
      </c>
      <c r="Z418" s="41">
        <v>0</v>
      </c>
      <c r="AA418" s="41" t="e">
        <f>G418+#REF!</f>
        <v>#REF!</v>
      </c>
      <c r="AB418" s="96" t="str">
        <f>IF(OR(E418="",E418=0),"",(G418+#REF!)/E418)</f>
        <v/>
      </c>
      <c r="AC418" s="41">
        <f t="shared" si="462"/>
        <v>0</v>
      </c>
      <c r="AD418" s="41">
        <f t="shared" si="463"/>
        <v>0</v>
      </c>
      <c r="AE418" s="95">
        <v>0</v>
      </c>
      <c r="AF418" s="95">
        <f t="shared" si="465"/>
        <v>0</v>
      </c>
      <c r="AG418" s="95">
        <v>0</v>
      </c>
      <c r="AH418" s="95">
        <f t="shared" si="467"/>
        <v>0</v>
      </c>
      <c r="AI418" s="42"/>
      <c r="AJ418" s="72"/>
    </row>
    <row r="419" spans="1:36" s="14" customFormat="1" ht="15.75" hidden="1" customHeight="1" thickBot="1">
      <c r="A419" s="14" t="str">
        <f t="shared" si="457"/>
        <v>b</v>
      </c>
      <c r="B419" s="46" t="s">
        <v>27</v>
      </c>
      <c r="C419" s="58" t="s">
        <v>38</v>
      </c>
      <c r="D419" s="59">
        <v>0</v>
      </c>
      <c r="E419" s="60">
        <v>0</v>
      </c>
      <c r="F419" s="60">
        <v>0</v>
      </c>
      <c r="G419" s="60">
        <v>0</v>
      </c>
      <c r="H419" s="60">
        <v>0</v>
      </c>
      <c r="I419" s="61">
        <v>0</v>
      </c>
      <c r="J419" s="62">
        <v>0</v>
      </c>
      <c r="K419" s="62">
        <v>0</v>
      </c>
      <c r="L419" s="63" t="str">
        <f t="shared" si="458"/>
        <v/>
      </c>
      <c r="M419" s="59">
        <v>0</v>
      </c>
      <c r="N419" s="59">
        <v>0</v>
      </c>
      <c r="O419" s="59">
        <v>0</v>
      </c>
      <c r="P419" s="59">
        <v>0</v>
      </c>
      <c r="Q419" s="59">
        <v>0</v>
      </c>
      <c r="R419" s="59">
        <v>0</v>
      </c>
      <c r="S419" s="59">
        <f t="shared" si="468"/>
        <v>0</v>
      </c>
      <c r="T419" s="61">
        <f t="shared" si="459"/>
        <v>0</v>
      </c>
      <c r="U419" s="63" t="str">
        <f t="shared" si="460"/>
        <v/>
      </c>
      <c r="V419" s="136">
        <f t="shared" si="495"/>
        <v>0</v>
      </c>
      <c r="W419" s="59">
        <v>0</v>
      </c>
      <c r="X419" s="105">
        <v>0</v>
      </c>
      <c r="Y419" s="105">
        <v>0</v>
      </c>
      <c r="Z419" s="59">
        <v>0</v>
      </c>
      <c r="AA419" s="59" t="e">
        <f>G419+#REF!</f>
        <v>#REF!</v>
      </c>
      <c r="AB419" s="106" t="str">
        <f>IF(OR(E419="",E419=0),"",(G419+#REF!)/E419)</f>
        <v/>
      </c>
      <c r="AC419" s="59">
        <f t="shared" si="462"/>
        <v>0</v>
      </c>
      <c r="AD419" s="59">
        <f t="shared" si="463"/>
        <v>0</v>
      </c>
      <c r="AE419" s="105">
        <v>0</v>
      </c>
      <c r="AF419" s="105">
        <f t="shared" si="465"/>
        <v>0</v>
      </c>
      <c r="AG419" s="105">
        <v>0</v>
      </c>
      <c r="AH419" s="105">
        <f t="shared" si="467"/>
        <v>0</v>
      </c>
      <c r="AI419" s="60"/>
      <c r="AJ419" s="72"/>
    </row>
    <row r="420" spans="1:36" s="14" customFormat="1" ht="61.5" hidden="1" customHeight="1" thickTop="1" thickBot="1">
      <c r="A420" s="14" t="str">
        <f t="shared" si="457"/>
        <v>b</v>
      </c>
      <c r="B420" s="15" t="s">
        <v>113</v>
      </c>
      <c r="C420" s="75" t="s">
        <v>114</v>
      </c>
      <c r="D420" s="67">
        <v>0</v>
      </c>
      <c r="E420" s="68">
        <v>0</v>
      </c>
      <c r="F420" s="68">
        <v>0</v>
      </c>
      <c r="G420" s="68">
        <v>0</v>
      </c>
      <c r="H420" s="68">
        <v>0</v>
      </c>
      <c r="I420" s="69">
        <v>0</v>
      </c>
      <c r="J420" s="70">
        <v>0</v>
      </c>
      <c r="K420" s="70">
        <v>0</v>
      </c>
      <c r="L420" s="71" t="str">
        <f t="shared" si="458"/>
        <v/>
      </c>
      <c r="M420" s="67">
        <v>0</v>
      </c>
      <c r="N420" s="67">
        <v>0</v>
      </c>
      <c r="O420" s="67">
        <v>0</v>
      </c>
      <c r="P420" s="67">
        <v>0</v>
      </c>
      <c r="Q420" s="67">
        <v>0</v>
      </c>
      <c r="R420" s="67">
        <v>0</v>
      </c>
      <c r="S420" s="67">
        <f t="shared" si="468"/>
        <v>0</v>
      </c>
      <c r="T420" s="69">
        <f t="shared" si="459"/>
        <v>0</v>
      </c>
      <c r="U420" s="71" t="str">
        <f t="shared" si="460"/>
        <v/>
      </c>
      <c r="V420" s="137">
        <f t="shared" si="495"/>
        <v>0</v>
      </c>
      <c r="W420" s="67">
        <v>0</v>
      </c>
      <c r="X420" s="112">
        <v>0</v>
      </c>
      <c r="Y420" s="112">
        <v>0</v>
      </c>
      <c r="Z420" s="67">
        <v>0</v>
      </c>
      <c r="AA420" s="67" t="e">
        <f>G420+#REF!</f>
        <v>#REF!</v>
      </c>
      <c r="AB420" s="113" t="str">
        <f>IF(OR(E420="",E420=0),"",(G420+#REF!)/E420)</f>
        <v/>
      </c>
      <c r="AC420" s="67">
        <f t="shared" si="462"/>
        <v>0</v>
      </c>
      <c r="AD420" s="67">
        <f t="shared" si="463"/>
        <v>0</v>
      </c>
      <c r="AE420" s="112">
        <v>0</v>
      </c>
      <c r="AF420" s="112">
        <f t="shared" si="465"/>
        <v>0</v>
      </c>
      <c r="AG420" s="112">
        <v>0</v>
      </c>
      <c r="AH420" s="112">
        <f t="shared" si="467"/>
        <v>0</v>
      </c>
      <c r="AI420" s="68"/>
      <c r="AJ420" s="72"/>
    </row>
    <row r="421" spans="1:36" s="14" customFormat="1" ht="15.75" hidden="1" customHeight="1" thickTop="1">
      <c r="A421" s="14" t="str">
        <f t="shared" si="457"/>
        <v>b</v>
      </c>
      <c r="B421" s="21" t="s">
        <v>27</v>
      </c>
      <c r="C421" s="40" t="s">
        <v>28</v>
      </c>
      <c r="D421" s="41">
        <v>0</v>
      </c>
      <c r="E421" s="42">
        <v>0</v>
      </c>
      <c r="F421" s="42">
        <v>0</v>
      </c>
      <c r="G421" s="42">
        <v>0</v>
      </c>
      <c r="H421" s="42">
        <v>0</v>
      </c>
      <c r="I421" s="43">
        <v>0</v>
      </c>
      <c r="J421" s="44">
        <v>0</v>
      </c>
      <c r="K421" s="44">
        <v>0</v>
      </c>
      <c r="L421" s="45" t="str">
        <f t="shared" si="458"/>
        <v/>
      </c>
      <c r="M421" s="41">
        <v>0</v>
      </c>
      <c r="N421" s="41">
        <v>0</v>
      </c>
      <c r="O421" s="41">
        <v>0</v>
      </c>
      <c r="P421" s="41">
        <v>0</v>
      </c>
      <c r="Q421" s="41">
        <v>0</v>
      </c>
      <c r="R421" s="41">
        <v>0</v>
      </c>
      <c r="S421" s="41">
        <f t="shared" si="468"/>
        <v>0</v>
      </c>
      <c r="T421" s="43">
        <f t="shared" si="459"/>
        <v>0</v>
      </c>
      <c r="U421" s="45" t="str">
        <f t="shared" si="460"/>
        <v/>
      </c>
      <c r="V421" s="133">
        <f t="shared" si="495"/>
        <v>0</v>
      </c>
      <c r="W421" s="41">
        <v>0</v>
      </c>
      <c r="X421" s="95">
        <v>0</v>
      </c>
      <c r="Y421" s="95">
        <v>0</v>
      </c>
      <c r="Z421" s="41">
        <v>0</v>
      </c>
      <c r="AA421" s="41" t="e">
        <f>G421+#REF!</f>
        <v>#REF!</v>
      </c>
      <c r="AB421" s="96" t="str">
        <f>IF(OR(E421="",E421=0),"",(G421+#REF!)/E421)</f>
        <v/>
      </c>
      <c r="AC421" s="41">
        <f t="shared" si="462"/>
        <v>0</v>
      </c>
      <c r="AD421" s="41">
        <f t="shared" si="463"/>
        <v>0</v>
      </c>
      <c r="AE421" s="95">
        <v>0</v>
      </c>
      <c r="AF421" s="95">
        <f t="shared" si="465"/>
        <v>0</v>
      </c>
      <c r="AG421" s="95">
        <v>0</v>
      </c>
      <c r="AH421" s="95">
        <f t="shared" si="467"/>
        <v>0</v>
      </c>
      <c r="AI421" s="42"/>
      <c r="AJ421" s="72"/>
    </row>
    <row r="422" spans="1:36" s="14" customFormat="1" ht="18" hidden="1" customHeight="1">
      <c r="A422" s="14" t="str">
        <f t="shared" si="457"/>
        <v>b</v>
      </c>
      <c r="B422" s="28" t="s">
        <v>27</v>
      </c>
      <c r="C422" s="29" t="s">
        <v>29</v>
      </c>
      <c r="D422" s="35">
        <v>0</v>
      </c>
      <c r="E422" s="36">
        <v>0</v>
      </c>
      <c r="F422" s="36">
        <v>0</v>
      </c>
      <c r="G422" s="36">
        <v>0</v>
      </c>
      <c r="H422" s="36">
        <v>0</v>
      </c>
      <c r="I422" s="37">
        <v>0</v>
      </c>
      <c r="J422" s="38">
        <v>0</v>
      </c>
      <c r="K422" s="38">
        <v>0</v>
      </c>
      <c r="L422" s="39" t="str">
        <f t="shared" si="458"/>
        <v/>
      </c>
      <c r="M422" s="35">
        <v>0</v>
      </c>
      <c r="N422" s="35">
        <v>0</v>
      </c>
      <c r="O422" s="35">
        <v>0</v>
      </c>
      <c r="P422" s="35">
        <v>0</v>
      </c>
      <c r="Q422" s="35">
        <v>0</v>
      </c>
      <c r="R422" s="35">
        <v>0</v>
      </c>
      <c r="S422" s="35">
        <f t="shared" si="468"/>
        <v>0</v>
      </c>
      <c r="T422" s="37">
        <f t="shared" si="459"/>
        <v>0</v>
      </c>
      <c r="U422" s="39" t="str">
        <f t="shared" si="460"/>
        <v/>
      </c>
      <c r="V422" s="132">
        <f t="shared" si="495"/>
        <v>0</v>
      </c>
      <c r="W422" s="35">
        <v>0</v>
      </c>
      <c r="X422" s="93">
        <v>0</v>
      </c>
      <c r="Y422" s="93">
        <v>0</v>
      </c>
      <c r="Z422" s="35">
        <v>0</v>
      </c>
      <c r="AA422" s="35" t="e">
        <f>G422+#REF!</f>
        <v>#REF!</v>
      </c>
      <c r="AB422" s="94" t="str">
        <f>IF(OR(E422="",E422=0),"",(G422+#REF!)/E422)</f>
        <v/>
      </c>
      <c r="AC422" s="35">
        <f t="shared" si="462"/>
        <v>0</v>
      </c>
      <c r="AD422" s="35">
        <f t="shared" si="463"/>
        <v>0</v>
      </c>
      <c r="AE422" s="93">
        <v>0</v>
      </c>
      <c r="AF422" s="93">
        <f t="shared" si="465"/>
        <v>0</v>
      </c>
      <c r="AG422" s="93">
        <v>0</v>
      </c>
      <c r="AH422" s="93">
        <f t="shared" si="467"/>
        <v>0</v>
      </c>
      <c r="AI422" s="36"/>
      <c r="AJ422" s="72"/>
    </row>
    <row r="423" spans="1:36" s="14" customFormat="1" ht="18" hidden="1" customHeight="1">
      <c r="A423" s="14" t="str">
        <f t="shared" si="457"/>
        <v>b</v>
      </c>
      <c r="B423" s="28" t="s">
        <v>27</v>
      </c>
      <c r="C423" s="29" t="s">
        <v>30</v>
      </c>
      <c r="D423" s="35">
        <v>0</v>
      </c>
      <c r="E423" s="36">
        <v>0</v>
      </c>
      <c r="F423" s="36">
        <v>0</v>
      </c>
      <c r="G423" s="36">
        <v>0</v>
      </c>
      <c r="H423" s="36">
        <v>0</v>
      </c>
      <c r="I423" s="37">
        <v>0</v>
      </c>
      <c r="J423" s="38">
        <v>0</v>
      </c>
      <c r="K423" s="38">
        <v>0</v>
      </c>
      <c r="L423" s="39" t="str">
        <f t="shared" si="458"/>
        <v/>
      </c>
      <c r="M423" s="35">
        <v>0</v>
      </c>
      <c r="N423" s="35">
        <v>0</v>
      </c>
      <c r="O423" s="35">
        <v>0</v>
      </c>
      <c r="P423" s="35">
        <v>0</v>
      </c>
      <c r="Q423" s="35">
        <v>0</v>
      </c>
      <c r="R423" s="35">
        <v>0</v>
      </c>
      <c r="S423" s="35">
        <f t="shared" si="468"/>
        <v>0</v>
      </c>
      <c r="T423" s="37">
        <f t="shared" si="459"/>
        <v>0</v>
      </c>
      <c r="U423" s="39" t="str">
        <f t="shared" si="460"/>
        <v/>
      </c>
      <c r="V423" s="132">
        <f t="shared" si="495"/>
        <v>0</v>
      </c>
      <c r="W423" s="35">
        <v>0</v>
      </c>
      <c r="X423" s="93">
        <v>0</v>
      </c>
      <c r="Y423" s="93">
        <v>0</v>
      </c>
      <c r="Z423" s="35">
        <v>0</v>
      </c>
      <c r="AA423" s="35" t="e">
        <f>G423+#REF!</f>
        <v>#REF!</v>
      </c>
      <c r="AB423" s="94" t="str">
        <f>IF(OR(E423="",E423=0),"",(G423+#REF!)/E423)</f>
        <v/>
      </c>
      <c r="AC423" s="35">
        <f t="shared" si="462"/>
        <v>0</v>
      </c>
      <c r="AD423" s="35">
        <f t="shared" si="463"/>
        <v>0</v>
      </c>
      <c r="AE423" s="93">
        <v>0</v>
      </c>
      <c r="AF423" s="93">
        <f t="shared" si="465"/>
        <v>0</v>
      </c>
      <c r="AG423" s="93">
        <v>0</v>
      </c>
      <c r="AH423" s="93">
        <f t="shared" si="467"/>
        <v>0</v>
      </c>
      <c r="AI423" s="36"/>
      <c r="AJ423" s="72"/>
    </row>
    <row r="424" spans="1:36" s="14" customFormat="1" ht="18" hidden="1" customHeight="1">
      <c r="A424" s="14" t="str">
        <f t="shared" si="457"/>
        <v>b</v>
      </c>
      <c r="B424" s="28" t="s">
        <v>27</v>
      </c>
      <c r="C424" s="29" t="s">
        <v>31</v>
      </c>
      <c r="D424" s="35">
        <v>0</v>
      </c>
      <c r="E424" s="36">
        <v>0</v>
      </c>
      <c r="F424" s="36">
        <v>0</v>
      </c>
      <c r="G424" s="36">
        <v>0</v>
      </c>
      <c r="H424" s="36">
        <v>0</v>
      </c>
      <c r="I424" s="37">
        <v>0</v>
      </c>
      <c r="J424" s="38">
        <v>0</v>
      </c>
      <c r="K424" s="38">
        <v>0</v>
      </c>
      <c r="L424" s="39" t="str">
        <f t="shared" si="458"/>
        <v/>
      </c>
      <c r="M424" s="35">
        <v>0</v>
      </c>
      <c r="N424" s="35">
        <v>0</v>
      </c>
      <c r="O424" s="35">
        <v>0</v>
      </c>
      <c r="P424" s="35">
        <v>0</v>
      </c>
      <c r="Q424" s="35">
        <v>0</v>
      </c>
      <c r="R424" s="35">
        <v>0</v>
      </c>
      <c r="S424" s="35">
        <f t="shared" si="468"/>
        <v>0</v>
      </c>
      <c r="T424" s="37">
        <f t="shared" si="459"/>
        <v>0</v>
      </c>
      <c r="U424" s="39" t="str">
        <f t="shared" si="460"/>
        <v/>
      </c>
      <c r="V424" s="132">
        <f t="shared" si="495"/>
        <v>0</v>
      </c>
      <c r="W424" s="35">
        <v>0</v>
      </c>
      <c r="X424" s="93">
        <v>0</v>
      </c>
      <c r="Y424" s="93">
        <v>0</v>
      </c>
      <c r="Z424" s="35">
        <v>0</v>
      </c>
      <c r="AA424" s="35" t="e">
        <f>G424+#REF!</f>
        <v>#REF!</v>
      </c>
      <c r="AB424" s="94" t="str">
        <f>IF(OR(E424="",E424=0),"",(G424+#REF!)/E424)</f>
        <v/>
      </c>
      <c r="AC424" s="35">
        <f t="shared" si="462"/>
        <v>0</v>
      </c>
      <c r="AD424" s="35">
        <f t="shared" si="463"/>
        <v>0</v>
      </c>
      <c r="AE424" s="93">
        <v>0</v>
      </c>
      <c r="AF424" s="93">
        <f t="shared" si="465"/>
        <v>0</v>
      </c>
      <c r="AG424" s="93">
        <v>0</v>
      </c>
      <c r="AH424" s="93">
        <f t="shared" si="467"/>
        <v>0</v>
      </c>
      <c r="AI424" s="36"/>
      <c r="AJ424" s="72"/>
    </row>
    <row r="425" spans="1:36" s="14" customFormat="1" ht="18" hidden="1" customHeight="1">
      <c r="A425" s="14" t="str">
        <f t="shared" si="457"/>
        <v>b</v>
      </c>
      <c r="B425" s="28" t="s">
        <v>27</v>
      </c>
      <c r="C425" s="29" t="s">
        <v>32</v>
      </c>
      <c r="D425" s="35">
        <v>0</v>
      </c>
      <c r="E425" s="36">
        <v>0</v>
      </c>
      <c r="F425" s="36">
        <v>0</v>
      </c>
      <c r="G425" s="36">
        <v>0</v>
      </c>
      <c r="H425" s="36">
        <v>0</v>
      </c>
      <c r="I425" s="37">
        <v>0</v>
      </c>
      <c r="J425" s="38">
        <v>0</v>
      </c>
      <c r="K425" s="38">
        <v>0</v>
      </c>
      <c r="L425" s="39" t="str">
        <f t="shared" si="458"/>
        <v/>
      </c>
      <c r="M425" s="35">
        <v>0</v>
      </c>
      <c r="N425" s="35">
        <v>0</v>
      </c>
      <c r="O425" s="35">
        <v>0</v>
      </c>
      <c r="P425" s="35">
        <v>0</v>
      </c>
      <c r="Q425" s="35">
        <v>0</v>
      </c>
      <c r="R425" s="35">
        <v>0</v>
      </c>
      <c r="S425" s="35">
        <f t="shared" si="468"/>
        <v>0</v>
      </c>
      <c r="T425" s="37">
        <f t="shared" si="459"/>
        <v>0</v>
      </c>
      <c r="U425" s="39" t="str">
        <f t="shared" si="460"/>
        <v/>
      </c>
      <c r="V425" s="132">
        <f t="shared" si="495"/>
        <v>0</v>
      </c>
      <c r="W425" s="35">
        <v>0</v>
      </c>
      <c r="X425" s="93">
        <v>0</v>
      </c>
      <c r="Y425" s="93">
        <v>0</v>
      </c>
      <c r="Z425" s="35">
        <v>0</v>
      </c>
      <c r="AA425" s="35" t="e">
        <f>G425+#REF!</f>
        <v>#REF!</v>
      </c>
      <c r="AB425" s="94" t="str">
        <f>IF(OR(E425="",E425=0),"",(G425+#REF!)/E425)</f>
        <v/>
      </c>
      <c r="AC425" s="35">
        <f t="shared" si="462"/>
        <v>0</v>
      </c>
      <c r="AD425" s="35">
        <f t="shared" si="463"/>
        <v>0</v>
      </c>
      <c r="AE425" s="93">
        <v>0</v>
      </c>
      <c r="AF425" s="93">
        <f t="shared" si="465"/>
        <v>0</v>
      </c>
      <c r="AG425" s="93">
        <v>0</v>
      </c>
      <c r="AH425" s="93">
        <f t="shared" si="467"/>
        <v>0</v>
      </c>
      <c r="AI425" s="36"/>
      <c r="AJ425" s="72"/>
    </row>
    <row r="426" spans="1:36" s="14" customFormat="1" ht="18" hidden="1" customHeight="1">
      <c r="A426" s="14" t="str">
        <f t="shared" si="457"/>
        <v>b</v>
      </c>
      <c r="B426" s="28" t="s">
        <v>27</v>
      </c>
      <c r="C426" s="29" t="s">
        <v>33</v>
      </c>
      <c r="D426" s="35">
        <v>0</v>
      </c>
      <c r="E426" s="36">
        <v>0</v>
      </c>
      <c r="F426" s="36">
        <v>0</v>
      </c>
      <c r="G426" s="36">
        <v>0</v>
      </c>
      <c r="H426" s="36">
        <v>0</v>
      </c>
      <c r="I426" s="37">
        <v>0</v>
      </c>
      <c r="J426" s="38">
        <v>0</v>
      </c>
      <c r="K426" s="38">
        <v>0</v>
      </c>
      <c r="L426" s="39" t="str">
        <f t="shared" si="458"/>
        <v/>
      </c>
      <c r="M426" s="35">
        <v>0</v>
      </c>
      <c r="N426" s="35">
        <v>0</v>
      </c>
      <c r="O426" s="35">
        <v>0</v>
      </c>
      <c r="P426" s="35">
        <v>0</v>
      </c>
      <c r="Q426" s="35">
        <v>0</v>
      </c>
      <c r="R426" s="35">
        <v>0</v>
      </c>
      <c r="S426" s="35">
        <f t="shared" si="468"/>
        <v>0</v>
      </c>
      <c r="T426" s="37">
        <f t="shared" si="459"/>
        <v>0</v>
      </c>
      <c r="U426" s="39" t="str">
        <f t="shared" si="460"/>
        <v/>
      </c>
      <c r="V426" s="132">
        <f t="shared" si="495"/>
        <v>0</v>
      </c>
      <c r="W426" s="35">
        <v>0</v>
      </c>
      <c r="X426" s="93">
        <v>0</v>
      </c>
      <c r="Y426" s="93">
        <v>0</v>
      </c>
      <c r="Z426" s="35">
        <v>0</v>
      </c>
      <c r="AA426" s="35" t="e">
        <f>G426+#REF!</f>
        <v>#REF!</v>
      </c>
      <c r="AB426" s="94" t="str">
        <f>IF(OR(E426="",E426=0),"",(G426+#REF!)/E426)</f>
        <v/>
      </c>
      <c r="AC426" s="35">
        <f t="shared" si="462"/>
        <v>0</v>
      </c>
      <c r="AD426" s="35">
        <f t="shared" si="463"/>
        <v>0</v>
      </c>
      <c r="AE426" s="93">
        <v>0</v>
      </c>
      <c r="AF426" s="93">
        <f t="shared" si="465"/>
        <v>0</v>
      </c>
      <c r="AG426" s="93">
        <v>0</v>
      </c>
      <c r="AH426" s="93">
        <f t="shared" si="467"/>
        <v>0</v>
      </c>
      <c r="AI426" s="36"/>
      <c r="AJ426" s="72"/>
    </row>
    <row r="427" spans="1:36" s="14" customFormat="1" ht="18" hidden="1" customHeight="1">
      <c r="A427" s="14" t="str">
        <f t="shared" si="457"/>
        <v>b</v>
      </c>
      <c r="B427" s="28" t="s">
        <v>27</v>
      </c>
      <c r="C427" s="29" t="s">
        <v>34</v>
      </c>
      <c r="D427" s="35">
        <v>0</v>
      </c>
      <c r="E427" s="36">
        <v>0</v>
      </c>
      <c r="F427" s="36">
        <v>0</v>
      </c>
      <c r="G427" s="36">
        <v>0</v>
      </c>
      <c r="H427" s="36">
        <v>0</v>
      </c>
      <c r="I427" s="37">
        <v>0</v>
      </c>
      <c r="J427" s="38">
        <v>0</v>
      </c>
      <c r="K427" s="38">
        <v>0</v>
      </c>
      <c r="L427" s="39" t="str">
        <f t="shared" si="458"/>
        <v/>
      </c>
      <c r="M427" s="35">
        <v>0</v>
      </c>
      <c r="N427" s="35">
        <v>0</v>
      </c>
      <c r="O427" s="35">
        <v>0</v>
      </c>
      <c r="P427" s="35">
        <v>0</v>
      </c>
      <c r="Q427" s="35">
        <v>0</v>
      </c>
      <c r="R427" s="35">
        <v>0</v>
      </c>
      <c r="S427" s="35">
        <f t="shared" si="468"/>
        <v>0</v>
      </c>
      <c r="T427" s="37">
        <f t="shared" si="459"/>
        <v>0</v>
      </c>
      <c r="U427" s="39" t="str">
        <f t="shared" si="460"/>
        <v/>
      </c>
      <c r="V427" s="132">
        <f t="shared" si="495"/>
        <v>0</v>
      </c>
      <c r="W427" s="35">
        <v>0</v>
      </c>
      <c r="X427" s="93">
        <v>0</v>
      </c>
      <c r="Y427" s="93">
        <v>0</v>
      </c>
      <c r="Z427" s="35">
        <v>0</v>
      </c>
      <c r="AA427" s="35" t="e">
        <f>G427+#REF!</f>
        <v>#REF!</v>
      </c>
      <c r="AB427" s="94" t="str">
        <f>IF(OR(E427="",E427=0),"",(G427+#REF!)/E427)</f>
        <v/>
      </c>
      <c r="AC427" s="35">
        <f t="shared" si="462"/>
        <v>0</v>
      </c>
      <c r="AD427" s="35">
        <f t="shared" si="463"/>
        <v>0</v>
      </c>
      <c r="AE427" s="93">
        <v>0</v>
      </c>
      <c r="AF427" s="93">
        <f t="shared" si="465"/>
        <v>0</v>
      </c>
      <c r="AG427" s="93">
        <v>0</v>
      </c>
      <c r="AH427" s="93">
        <f t="shared" si="467"/>
        <v>0</v>
      </c>
      <c r="AI427" s="36"/>
      <c r="AJ427" s="72"/>
    </row>
    <row r="428" spans="1:36" s="14" customFormat="1" ht="18" hidden="1" customHeight="1">
      <c r="A428" s="14" t="str">
        <f t="shared" si="457"/>
        <v>b</v>
      </c>
      <c r="B428" s="28" t="s">
        <v>27</v>
      </c>
      <c r="C428" s="29" t="s">
        <v>35</v>
      </c>
      <c r="D428" s="35">
        <v>0</v>
      </c>
      <c r="E428" s="36">
        <v>0</v>
      </c>
      <c r="F428" s="36">
        <v>0</v>
      </c>
      <c r="G428" s="36">
        <v>0</v>
      </c>
      <c r="H428" s="36">
        <v>0</v>
      </c>
      <c r="I428" s="37">
        <v>0</v>
      </c>
      <c r="J428" s="38">
        <v>0</v>
      </c>
      <c r="K428" s="38">
        <v>0</v>
      </c>
      <c r="L428" s="39" t="str">
        <f t="shared" si="458"/>
        <v/>
      </c>
      <c r="M428" s="35">
        <v>0</v>
      </c>
      <c r="N428" s="35">
        <v>0</v>
      </c>
      <c r="O428" s="35">
        <v>0</v>
      </c>
      <c r="P428" s="35">
        <v>0</v>
      </c>
      <c r="Q428" s="35">
        <v>0</v>
      </c>
      <c r="R428" s="35">
        <v>0</v>
      </c>
      <c r="S428" s="35">
        <f t="shared" si="468"/>
        <v>0</v>
      </c>
      <c r="T428" s="37">
        <f t="shared" si="459"/>
        <v>0</v>
      </c>
      <c r="U428" s="39" t="str">
        <f t="shared" si="460"/>
        <v/>
      </c>
      <c r="V428" s="132">
        <f t="shared" si="495"/>
        <v>0</v>
      </c>
      <c r="W428" s="35">
        <v>0</v>
      </c>
      <c r="X428" s="93">
        <v>0</v>
      </c>
      <c r="Y428" s="93">
        <v>0</v>
      </c>
      <c r="Z428" s="35">
        <v>0</v>
      </c>
      <c r="AA428" s="35" t="e">
        <f>G428+#REF!</f>
        <v>#REF!</v>
      </c>
      <c r="AB428" s="94" t="str">
        <f>IF(OR(E428="",E428=0),"",(G428+#REF!)/E428)</f>
        <v/>
      </c>
      <c r="AC428" s="35">
        <f t="shared" si="462"/>
        <v>0</v>
      </c>
      <c r="AD428" s="35">
        <f t="shared" si="463"/>
        <v>0</v>
      </c>
      <c r="AE428" s="93">
        <v>0</v>
      </c>
      <c r="AF428" s="93">
        <f t="shared" si="465"/>
        <v>0</v>
      </c>
      <c r="AG428" s="93">
        <v>0</v>
      </c>
      <c r="AH428" s="93">
        <f t="shared" si="467"/>
        <v>0</v>
      </c>
      <c r="AI428" s="36"/>
      <c r="AJ428" s="72"/>
    </row>
    <row r="429" spans="1:36" s="14" customFormat="1" ht="30" hidden="1" customHeight="1">
      <c r="A429" s="14" t="str">
        <f t="shared" si="457"/>
        <v>b</v>
      </c>
      <c r="B429" s="21" t="s">
        <v>27</v>
      </c>
      <c r="C429" s="40" t="s">
        <v>36</v>
      </c>
      <c r="D429" s="41">
        <v>0</v>
      </c>
      <c r="E429" s="42">
        <v>0</v>
      </c>
      <c r="F429" s="42">
        <v>0</v>
      </c>
      <c r="G429" s="42">
        <v>0</v>
      </c>
      <c r="H429" s="42">
        <v>0</v>
      </c>
      <c r="I429" s="43">
        <v>0</v>
      </c>
      <c r="J429" s="44">
        <v>0</v>
      </c>
      <c r="K429" s="44">
        <v>0</v>
      </c>
      <c r="L429" s="45" t="str">
        <f t="shared" si="458"/>
        <v/>
      </c>
      <c r="M429" s="41">
        <v>0</v>
      </c>
      <c r="N429" s="41">
        <v>0</v>
      </c>
      <c r="O429" s="41">
        <v>0</v>
      </c>
      <c r="P429" s="41">
        <v>0</v>
      </c>
      <c r="Q429" s="41">
        <v>0</v>
      </c>
      <c r="R429" s="41">
        <v>0</v>
      </c>
      <c r="S429" s="41">
        <f t="shared" si="468"/>
        <v>0</v>
      </c>
      <c r="T429" s="43">
        <f t="shared" si="459"/>
        <v>0</v>
      </c>
      <c r="U429" s="45" t="str">
        <f t="shared" si="460"/>
        <v/>
      </c>
      <c r="V429" s="133">
        <f t="shared" si="495"/>
        <v>0</v>
      </c>
      <c r="W429" s="41">
        <v>0</v>
      </c>
      <c r="X429" s="95">
        <v>0</v>
      </c>
      <c r="Y429" s="95">
        <v>0</v>
      </c>
      <c r="Z429" s="41">
        <v>0</v>
      </c>
      <c r="AA429" s="41" t="e">
        <f>G429+#REF!</f>
        <v>#REF!</v>
      </c>
      <c r="AB429" s="96" t="str">
        <f>IF(OR(E429="",E429=0),"",(G429+#REF!)/E429)</f>
        <v/>
      </c>
      <c r="AC429" s="41">
        <f t="shared" si="462"/>
        <v>0</v>
      </c>
      <c r="AD429" s="41">
        <f t="shared" si="463"/>
        <v>0</v>
      </c>
      <c r="AE429" s="95">
        <v>0</v>
      </c>
      <c r="AF429" s="95">
        <f t="shared" si="465"/>
        <v>0</v>
      </c>
      <c r="AG429" s="95">
        <v>0</v>
      </c>
      <c r="AH429" s="95">
        <f t="shared" si="467"/>
        <v>0</v>
      </c>
      <c r="AI429" s="42"/>
      <c r="AJ429" s="72"/>
    </row>
    <row r="430" spans="1:36" s="14" customFormat="1" ht="15" hidden="1" customHeight="1">
      <c r="A430" s="14" t="str">
        <f t="shared" si="457"/>
        <v>b</v>
      </c>
      <c r="B430" s="21" t="s">
        <v>27</v>
      </c>
      <c r="C430" s="40" t="s">
        <v>37</v>
      </c>
      <c r="D430" s="41">
        <v>0</v>
      </c>
      <c r="E430" s="42">
        <v>0</v>
      </c>
      <c r="F430" s="42">
        <v>0</v>
      </c>
      <c r="G430" s="42">
        <v>0</v>
      </c>
      <c r="H430" s="42">
        <v>0</v>
      </c>
      <c r="I430" s="43">
        <v>0</v>
      </c>
      <c r="J430" s="44">
        <v>0</v>
      </c>
      <c r="K430" s="44">
        <v>0</v>
      </c>
      <c r="L430" s="45" t="str">
        <f t="shared" si="458"/>
        <v/>
      </c>
      <c r="M430" s="41">
        <v>0</v>
      </c>
      <c r="N430" s="41">
        <v>0</v>
      </c>
      <c r="O430" s="41">
        <v>0</v>
      </c>
      <c r="P430" s="41">
        <v>0</v>
      </c>
      <c r="Q430" s="41">
        <v>0</v>
      </c>
      <c r="R430" s="41">
        <v>0</v>
      </c>
      <c r="S430" s="41">
        <f t="shared" si="468"/>
        <v>0</v>
      </c>
      <c r="T430" s="43">
        <f t="shared" si="459"/>
        <v>0</v>
      </c>
      <c r="U430" s="45" t="str">
        <f t="shared" si="460"/>
        <v/>
      </c>
      <c r="V430" s="133">
        <f t="shared" si="495"/>
        <v>0</v>
      </c>
      <c r="W430" s="41">
        <v>0</v>
      </c>
      <c r="X430" s="95">
        <v>0</v>
      </c>
      <c r="Y430" s="95">
        <v>0</v>
      </c>
      <c r="Z430" s="41">
        <v>0</v>
      </c>
      <c r="AA430" s="41" t="e">
        <f>G430+#REF!</f>
        <v>#REF!</v>
      </c>
      <c r="AB430" s="96" t="str">
        <f>IF(OR(E430="",E430=0),"",(G430+#REF!)/E430)</f>
        <v/>
      </c>
      <c r="AC430" s="41">
        <f t="shared" si="462"/>
        <v>0</v>
      </c>
      <c r="AD430" s="41">
        <f t="shared" si="463"/>
        <v>0</v>
      </c>
      <c r="AE430" s="95">
        <v>0</v>
      </c>
      <c r="AF430" s="95">
        <f t="shared" si="465"/>
        <v>0</v>
      </c>
      <c r="AG430" s="95">
        <v>0</v>
      </c>
      <c r="AH430" s="95">
        <f t="shared" si="467"/>
        <v>0</v>
      </c>
      <c r="AI430" s="42"/>
      <c r="AJ430" s="72"/>
    </row>
    <row r="431" spans="1:36" s="14" customFormat="1" ht="15.75" hidden="1" customHeight="1" thickBot="1">
      <c r="A431" s="14" t="str">
        <f t="shared" si="457"/>
        <v>b</v>
      </c>
      <c r="B431" s="46" t="s">
        <v>27</v>
      </c>
      <c r="C431" s="58" t="s">
        <v>38</v>
      </c>
      <c r="D431" s="59">
        <v>0</v>
      </c>
      <c r="E431" s="60">
        <v>0</v>
      </c>
      <c r="F431" s="60">
        <v>0</v>
      </c>
      <c r="G431" s="60">
        <v>0</v>
      </c>
      <c r="H431" s="60">
        <v>0</v>
      </c>
      <c r="I431" s="61">
        <v>0</v>
      </c>
      <c r="J431" s="62">
        <v>0</v>
      </c>
      <c r="K431" s="62">
        <v>0</v>
      </c>
      <c r="L431" s="63" t="str">
        <f t="shared" si="458"/>
        <v/>
      </c>
      <c r="M431" s="59">
        <v>0</v>
      </c>
      <c r="N431" s="59">
        <v>0</v>
      </c>
      <c r="O431" s="59">
        <v>0</v>
      </c>
      <c r="P431" s="59">
        <v>0</v>
      </c>
      <c r="Q431" s="59">
        <v>0</v>
      </c>
      <c r="R431" s="59">
        <v>0</v>
      </c>
      <c r="S431" s="59">
        <f t="shared" si="468"/>
        <v>0</v>
      </c>
      <c r="T431" s="61">
        <f t="shared" si="459"/>
        <v>0</v>
      </c>
      <c r="U431" s="63" t="str">
        <f t="shared" si="460"/>
        <v/>
      </c>
      <c r="V431" s="136">
        <f t="shared" si="495"/>
        <v>0</v>
      </c>
      <c r="W431" s="59">
        <v>0</v>
      </c>
      <c r="X431" s="105">
        <v>0</v>
      </c>
      <c r="Y431" s="105">
        <v>0</v>
      </c>
      <c r="Z431" s="59">
        <v>0</v>
      </c>
      <c r="AA431" s="59" t="e">
        <f>G431+#REF!</f>
        <v>#REF!</v>
      </c>
      <c r="AB431" s="106" t="str">
        <f>IF(OR(E431="",E431=0),"",(G431+#REF!)/E431)</f>
        <v/>
      </c>
      <c r="AC431" s="59">
        <f t="shared" si="462"/>
        <v>0</v>
      </c>
      <c r="AD431" s="59">
        <f t="shared" si="463"/>
        <v>0</v>
      </c>
      <c r="AE431" s="105">
        <v>0</v>
      </c>
      <c r="AF431" s="105">
        <f t="shared" si="465"/>
        <v>0</v>
      </c>
      <c r="AG431" s="105">
        <v>0</v>
      </c>
      <c r="AH431" s="105">
        <f t="shared" si="467"/>
        <v>0</v>
      </c>
      <c r="AI431" s="60"/>
      <c r="AJ431" s="72"/>
    </row>
    <row r="432" spans="1:36" s="14" customFormat="1" ht="76.5" hidden="1" customHeight="1" thickTop="1" thickBot="1">
      <c r="A432" s="14" t="str">
        <f t="shared" si="457"/>
        <v>b</v>
      </c>
      <c r="B432" s="15" t="s">
        <v>115</v>
      </c>
      <c r="C432" s="75" t="s">
        <v>116</v>
      </c>
      <c r="D432" s="67">
        <v>0</v>
      </c>
      <c r="E432" s="68">
        <v>0</v>
      </c>
      <c r="F432" s="68">
        <v>0</v>
      </c>
      <c r="G432" s="68">
        <v>0</v>
      </c>
      <c r="H432" s="68">
        <v>0</v>
      </c>
      <c r="I432" s="69">
        <v>0</v>
      </c>
      <c r="J432" s="70">
        <v>0</v>
      </c>
      <c r="K432" s="70">
        <v>0</v>
      </c>
      <c r="L432" s="71" t="str">
        <f t="shared" si="458"/>
        <v/>
      </c>
      <c r="M432" s="67">
        <v>0</v>
      </c>
      <c r="N432" s="67">
        <v>0</v>
      </c>
      <c r="O432" s="67">
        <v>0</v>
      </c>
      <c r="P432" s="67">
        <v>0</v>
      </c>
      <c r="Q432" s="67">
        <v>0</v>
      </c>
      <c r="R432" s="67">
        <v>0</v>
      </c>
      <c r="S432" s="67">
        <f t="shared" si="468"/>
        <v>0</v>
      </c>
      <c r="T432" s="69">
        <f t="shared" si="459"/>
        <v>0</v>
      </c>
      <c r="U432" s="71" t="str">
        <f t="shared" si="460"/>
        <v/>
      </c>
      <c r="V432" s="137">
        <f t="shared" si="495"/>
        <v>0</v>
      </c>
      <c r="W432" s="67">
        <v>0</v>
      </c>
      <c r="X432" s="112">
        <v>0</v>
      </c>
      <c r="Y432" s="112">
        <v>0</v>
      </c>
      <c r="Z432" s="67">
        <v>0</v>
      </c>
      <c r="AA432" s="67" t="e">
        <f>G432+#REF!</f>
        <v>#REF!</v>
      </c>
      <c r="AB432" s="113" t="str">
        <f>IF(OR(E432="",E432=0),"",(G432+#REF!)/E432)</f>
        <v/>
      </c>
      <c r="AC432" s="67">
        <f t="shared" si="462"/>
        <v>0</v>
      </c>
      <c r="AD432" s="67">
        <f t="shared" si="463"/>
        <v>0</v>
      </c>
      <c r="AE432" s="112">
        <v>0</v>
      </c>
      <c r="AF432" s="112">
        <f t="shared" si="465"/>
        <v>0</v>
      </c>
      <c r="AG432" s="112">
        <v>0</v>
      </c>
      <c r="AH432" s="112">
        <f t="shared" si="467"/>
        <v>0</v>
      </c>
      <c r="AI432" s="68"/>
      <c r="AJ432" s="72"/>
    </row>
    <row r="433" spans="1:36" s="14" customFormat="1" ht="15.75" hidden="1" customHeight="1" thickTop="1">
      <c r="A433" s="14" t="str">
        <f t="shared" si="457"/>
        <v>b</v>
      </c>
      <c r="B433" s="21" t="s">
        <v>27</v>
      </c>
      <c r="C433" s="40" t="s">
        <v>28</v>
      </c>
      <c r="D433" s="41">
        <v>0</v>
      </c>
      <c r="E433" s="42">
        <v>0</v>
      </c>
      <c r="F433" s="42">
        <v>0</v>
      </c>
      <c r="G433" s="42">
        <v>0</v>
      </c>
      <c r="H433" s="42">
        <v>0</v>
      </c>
      <c r="I433" s="43">
        <v>0</v>
      </c>
      <c r="J433" s="44">
        <v>0</v>
      </c>
      <c r="K433" s="44">
        <v>0</v>
      </c>
      <c r="L433" s="45" t="str">
        <f t="shared" si="458"/>
        <v/>
      </c>
      <c r="M433" s="41">
        <v>0</v>
      </c>
      <c r="N433" s="41">
        <v>0</v>
      </c>
      <c r="O433" s="41">
        <v>0</v>
      </c>
      <c r="P433" s="41">
        <v>0</v>
      </c>
      <c r="Q433" s="41">
        <v>0</v>
      </c>
      <c r="R433" s="41">
        <v>0</v>
      </c>
      <c r="S433" s="41">
        <f t="shared" si="468"/>
        <v>0</v>
      </c>
      <c r="T433" s="43">
        <f t="shared" si="459"/>
        <v>0</v>
      </c>
      <c r="U433" s="45" t="str">
        <f t="shared" si="460"/>
        <v/>
      </c>
      <c r="V433" s="133">
        <f t="shared" si="495"/>
        <v>0</v>
      </c>
      <c r="W433" s="41">
        <v>0</v>
      </c>
      <c r="X433" s="95">
        <v>0</v>
      </c>
      <c r="Y433" s="95">
        <v>0</v>
      </c>
      <c r="Z433" s="41">
        <v>0</v>
      </c>
      <c r="AA433" s="41" t="e">
        <f>G433+#REF!</f>
        <v>#REF!</v>
      </c>
      <c r="AB433" s="96" t="str">
        <f>IF(OR(E433="",E433=0),"",(G433+#REF!)/E433)</f>
        <v/>
      </c>
      <c r="AC433" s="41">
        <f t="shared" si="462"/>
        <v>0</v>
      </c>
      <c r="AD433" s="41">
        <f t="shared" si="463"/>
        <v>0</v>
      </c>
      <c r="AE433" s="95">
        <v>0</v>
      </c>
      <c r="AF433" s="95">
        <f t="shared" si="465"/>
        <v>0</v>
      </c>
      <c r="AG433" s="95">
        <v>0</v>
      </c>
      <c r="AH433" s="95">
        <f t="shared" si="467"/>
        <v>0</v>
      </c>
      <c r="AI433" s="42"/>
      <c r="AJ433" s="72"/>
    </row>
    <row r="434" spans="1:36" s="14" customFormat="1" ht="18" hidden="1" customHeight="1">
      <c r="A434" s="14" t="str">
        <f t="shared" si="457"/>
        <v>b</v>
      </c>
      <c r="B434" s="28" t="s">
        <v>27</v>
      </c>
      <c r="C434" s="29" t="s">
        <v>29</v>
      </c>
      <c r="D434" s="35">
        <v>0</v>
      </c>
      <c r="E434" s="36">
        <v>0</v>
      </c>
      <c r="F434" s="36">
        <v>0</v>
      </c>
      <c r="G434" s="36">
        <v>0</v>
      </c>
      <c r="H434" s="36">
        <v>0</v>
      </c>
      <c r="I434" s="37">
        <v>0</v>
      </c>
      <c r="J434" s="38">
        <v>0</v>
      </c>
      <c r="K434" s="38">
        <v>0</v>
      </c>
      <c r="L434" s="39" t="str">
        <f t="shared" si="458"/>
        <v/>
      </c>
      <c r="M434" s="35">
        <v>0</v>
      </c>
      <c r="N434" s="35">
        <v>0</v>
      </c>
      <c r="O434" s="35">
        <v>0</v>
      </c>
      <c r="P434" s="35">
        <v>0</v>
      </c>
      <c r="Q434" s="35">
        <v>0</v>
      </c>
      <c r="R434" s="35">
        <v>0</v>
      </c>
      <c r="S434" s="35">
        <f t="shared" si="468"/>
        <v>0</v>
      </c>
      <c r="T434" s="37">
        <f t="shared" si="459"/>
        <v>0</v>
      </c>
      <c r="U434" s="39" t="str">
        <f t="shared" si="460"/>
        <v/>
      </c>
      <c r="V434" s="132">
        <f t="shared" si="495"/>
        <v>0</v>
      </c>
      <c r="W434" s="35">
        <v>0</v>
      </c>
      <c r="X434" s="93">
        <v>0</v>
      </c>
      <c r="Y434" s="93">
        <v>0</v>
      </c>
      <c r="Z434" s="35">
        <v>0</v>
      </c>
      <c r="AA434" s="35" t="e">
        <f>G434+#REF!</f>
        <v>#REF!</v>
      </c>
      <c r="AB434" s="94" t="str">
        <f>IF(OR(E434="",E434=0),"",(G434+#REF!)/E434)</f>
        <v/>
      </c>
      <c r="AC434" s="35">
        <f t="shared" si="462"/>
        <v>0</v>
      </c>
      <c r="AD434" s="35">
        <f t="shared" si="463"/>
        <v>0</v>
      </c>
      <c r="AE434" s="93">
        <v>0</v>
      </c>
      <c r="AF434" s="93">
        <f t="shared" si="465"/>
        <v>0</v>
      </c>
      <c r="AG434" s="93">
        <v>0</v>
      </c>
      <c r="AH434" s="93">
        <f t="shared" si="467"/>
        <v>0</v>
      </c>
      <c r="AI434" s="36"/>
      <c r="AJ434" s="72"/>
    </row>
    <row r="435" spans="1:36" s="14" customFormat="1" ht="18" hidden="1" customHeight="1">
      <c r="A435" s="14" t="str">
        <f t="shared" si="457"/>
        <v>b</v>
      </c>
      <c r="B435" s="28" t="s">
        <v>27</v>
      </c>
      <c r="C435" s="29" t="s">
        <v>30</v>
      </c>
      <c r="D435" s="35">
        <v>0</v>
      </c>
      <c r="E435" s="36">
        <v>0</v>
      </c>
      <c r="F435" s="36">
        <v>0</v>
      </c>
      <c r="G435" s="36">
        <v>0</v>
      </c>
      <c r="H435" s="36">
        <v>0</v>
      </c>
      <c r="I435" s="37">
        <v>0</v>
      </c>
      <c r="J435" s="38">
        <v>0</v>
      </c>
      <c r="K435" s="38">
        <v>0</v>
      </c>
      <c r="L435" s="39" t="str">
        <f t="shared" si="458"/>
        <v/>
      </c>
      <c r="M435" s="35">
        <v>0</v>
      </c>
      <c r="N435" s="35">
        <v>0</v>
      </c>
      <c r="O435" s="35">
        <v>0</v>
      </c>
      <c r="P435" s="35">
        <v>0</v>
      </c>
      <c r="Q435" s="35">
        <v>0</v>
      </c>
      <c r="R435" s="35">
        <v>0</v>
      </c>
      <c r="S435" s="35">
        <f t="shared" si="468"/>
        <v>0</v>
      </c>
      <c r="T435" s="37">
        <f t="shared" si="459"/>
        <v>0</v>
      </c>
      <c r="U435" s="39" t="str">
        <f t="shared" si="460"/>
        <v/>
      </c>
      <c r="V435" s="132">
        <f t="shared" si="495"/>
        <v>0</v>
      </c>
      <c r="W435" s="35">
        <v>0</v>
      </c>
      <c r="X435" s="93">
        <v>0</v>
      </c>
      <c r="Y435" s="93">
        <v>0</v>
      </c>
      <c r="Z435" s="35">
        <v>0</v>
      </c>
      <c r="AA435" s="35" t="e">
        <f>G435+#REF!</f>
        <v>#REF!</v>
      </c>
      <c r="AB435" s="94" t="str">
        <f>IF(OR(E435="",E435=0),"",(G435+#REF!)/E435)</f>
        <v/>
      </c>
      <c r="AC435" s="35">
        <f t="shared" si="462"/>
        <v>0</v>
      </c>
      <c r="AD435" s="35">
        <f t="shared" si="463"/>
        <v>0</v>
      </c>
      <c r="AE435" s="93">
        <v>0</v>
      </c>
      <c r="AF435" s="93">
        <f t="shared" si="465"/>
        <v>0</v>
      </c>
      <c r="AG435" s="93">
        <v>0</v>
      </c>
      <c r="AH435" s="93">
        <f t="shared" si="467"/>
        <v>0</v>
      </c>
      <c r="AI435" s="36"/>
      <c r="AJ435" s="72"/>
    </row>
    <row r="436" spans="1:36" s="14" customFormat="1" ht="18" hidden="1" customHeight="1">
      <c r="A436" s="14" t="str">
        <f t="shared" si="457"/>
        <v>b</v>
      </c>
      <c r="B436" s="28" t="s">
        <v>27</v>
      </c>
      <c r="C436" s="29" t="s">
        <v>31</v>
      </c>
      <c r="D436" s="35">
        <v>0</v>
      </c>
      <c r="E436" s="36">
        <v>0</v>
      </c>
      <c r="F436" s="36">
        <v>0</v>
      </c>
      <c r="G436" s="36">
        <v>0</v>
      </c>
      <c r="H436" s="36">
        <v>0</v>
      </c>
      <c r="I436" s="37">
        <v>0</v>
      </c>
      <c r="J436" s="38">
        <v>0</v>
      </c>
      <c r="K436" s="38">
        <v>0</v>
      </c>
      <c r="L436" s="39" t="str">
        <f t="shared" si="458"/>
        <v/>
      </c>
      <c r="M436" s="35">
        <v>0</v>
      </c>
      <c r="N436" s="35">
        <v>0</v>
      </c>
      <c r="O436" s="35">
        <v>0</v>
      </c>
      <c r="P436" s="35">
        <v>0</v>
      </c>
      <c r="Q436" s="35">
        <v>0</v>
      </c>
      <c r="R436" s="35">
        <v>0</v>
      </c>
      <c r="S436" s="35">
        <f t="shared" si="468"/>
        <v>0</v>
      </c>
      <c r="T436" s="37">
        <f t="shared" si="459"/>
        <v>0</v>
      </c>
      <c r="U436" s="39" t="str">
        <f t="shared" si="460"/>
        <v/>
      </c>
      <c r="V436" s="132">
        <f t="shared" si="495"/>
        <v>0</v>
      </c>
      <c r="W436" s="35">
        <v>0</v>
      </c>
      <c r="X436" s="93">
        <v>0</v>
      </c>
      <c r="Y436" s="93">
        <v>0</v>
      </c>
      <c r="Z436" s="35">
        <v>0</v>
      </c>
      <c r="AA436" s="35" t="e">
        <f>G436+#REF!</f>
        <v>#REF!</v>
      </c>
      <c r="AB436" s="94" t="str">
        <f>IF(OR(E436="",E436=0),"",(G436+#REF!)/E436)</f>
        <v/>
      </c>
      <c r="AC436" s="35">
        <f t="shared" si="462"/>
        <v>0</v>
      </c>
      <c r="AD436" s="35">
        <f t="shared" si="463"/>
        <v>0</v>
      </c>
      <c r="AE436" s="93">
        <v>0</v>
      </c>
      <c r="AF436" s="93">
        <f t="shared" si="465"/>
        <v>0</v>
      </c>
      <c r="AG436" s="93">
        <v>0</v>
      </c>
      <c r="AH436" s="93">
        <f t="shared" si="467"/>
        <v>0</v>
      </c>
      <c r="AI436" s="36"/>
      <c r="AJ436" s="72"/>
    </row>
    <row r="437" spans="1:36" s="14" customFormat="1" ht="18" hidden="1" customHeight="1">
      <c r="A437" s="14" t="str">
        <f t="shared" si="457"/>
        <v>b</v>
      </c>
      <c r="B437" s="28" t="s">
        <v>27</v>
      </c>
      <c r="C437" s="29" t="s">
        <v>32</v>
      </c>
      <c r="D437" s="35">
        <v>0</v>
      </c>
      <c r="E437" s="36">
        <v>0</v>
      </c>
      <c r="F437" s="36">
        <v>0</v>
      </c>
      <c r="G437" s="36">
        <v>0</v>
      </c>
      <c r="H437" s="36">
        <v>0</v>
      </c>
      <c r="I437" s="37">
        <v>0</v>
      </c>
      <c r="J437" s="38">
        <v>0</v>
      </c>
      <c r="K437" s="38">
        <v>0</v>
      </c>
      <c r="L437" s="39" t="str">
        <f t="shared" si="458"/>
        <v/>
      </c>
      <c r="M437" s="35">
        <v>0</v>
      </c>
      <c r="N437" s="35">
        <v>0</v>
      </c>
      <c r="O437" s="35">
        <v>0</v>
      </c>
      <c r="P437" s="35">
        <v>0</v>
      </c>
      <c r="Q437" s="35">
        <v>0</v>
      </c>
      <c r="R437" s="35">
        <v>0</v>
      </c>
      <c r="S437" s="35">
        <f t="shared" si="468"/>
        <v>0</v>
      </c>
      <c r="T437" s="37">
        <f t="shared" si="459"/>
        <v>0</v>
      </c>
      <c r="U437" s="39" t="str">
        <f t="shared" si="460"/>
        <v/>
      </c>
      <c r="V437" s="132">
        <f t="shared" si="495"/>
        <v>0</v>
      </c>
      <c r="W437" s="35">
        <v>0</v>
      </c>
      <c r="X437" s="93">
        <v>0</v>
      </c>
      <c r="Y437" s="93">
        <v>0</v>
      </c>
      <c r="Z437" s="35">
        <v>0</v>
      </c>
      <c r="AA437" s="35" t="e">
        <f>G437+#REF!</f>
        <v>#REF!</v>
      </c>
      <c r="AB437" s="94" t="str">
        <f>IF(OR(E437="",E437=0),"",(G437+#REF!)/E437)</f>
        <v/>
      </c>
      <c r="AC437" s="35">
        <f t="shared" si="462"/>
        <v>0</v>
      </c>
      <c r="AD437" s="35">
        <f t="shared" si="463"/>
        <v>0</v>
      </c>
      <c r="AE437" s="93">
        <v>0</v>
      </c>
      <c r="AF437" s="93">
        <f t="shared" si="465"/>
        <v>0</v>
      </c>
      <c r="AG437" s="93">
        <v>0</v>
      </c>
      <c r="AH437" s="93">
        <f t="shared" si="467"/>
        <v>0</v>
      </c>
      <c r="AI437" s="36"/>
      <c r="AJ437" s="72"/>
    </row>
    <row r="438" spans="1:36" s="14" customFormat="1" ht="18" hidden="1" customHeight="1">
      <c r="A438" s="14" t="str">
        <f t="shared" si="457"/>
        <v>b</v>
      </c>
      <c r="B438" s="28" t="s">
        <v>27</v>
      </c>
      <c r="C438" s="29" t="s">
        <v>33</v>
      </c>
      <c r="D438" s="35">
        <v>0</v>
      </c>
      <c r="E438" s="36">
        <v>0</v>
      </c>
      <c r="F438" s="36">
        <v>0</v>
      </c>
      <c r="G438" s="36">
        <v>0</v>
      </c>
      <c r="H438" s="36">
        <v>0</v>
      </c>
      <c r="I438" s="37">
        <v>0</v>
      </c>
      <c r="J438" s="38">
        <v>0</v>
      </c>
      <c r="K438" s="38">
        <v>0</v>
      </c>
      <c r="L438" s="39" t="str">
        <f t="shared" si="458"/>
        <v/>
      </c>
      <c r="M438" s="35">
        <v>0</v>
      </c>
      <c r="N438" s="35">
        <v>0</v>
      </c>
      <c r="O438" s="35">
        <v>0</v>
      </c>
      <c r="P438" s="35">
        <v>0</v>
      </c>
      <c r="Q438" s="35">
        <v>0</v>
      </c>
      <c r="R438" s="35">
        <v>0</v>
      </c>
      <c r="S438" s="35">
        <f t="shared" si="468"/>
        <v>0</v>
      </c>
      <c r="T438" s="37">
        <f t="shared" si="459"/>
        <v>0</v>
      </c>
      <c r="U438" s="39" t="str">
        <f t="shared" si="460"/>
        <v/>
      </c>
      <c r="V438" s="132">
        <f t="shared" si="495"/>
        <v>0</v>
      </c>
      <c r="W438" s="35">
        <v>0</v>
      </c>
      <c r="X438" s="93">
        <v>0</v>
      </c>
      <c r="Y438" s="93">
        <v>0</v>
      </c>
      <c r="Z438" s="35">
        <v>0</v>
      </c>
      <c r="AA438" s="35" t="e">
        <f>G438+#REF!</f>
        <v>#REF!</v>
      </c>
      <c r="AB438" s="94" t="str">
        <f>IF(OR(E438="",E438=0),"",(G438+#REF!)/E438)</f>
        <v/>
      </c>
      <c r="AC438" s="35">
        <f t="shared" si="462"/>
        <v>0</v>
      </c>
      <c r="AD438" s="35">
        <f t="shared" si="463"/>
        <v>0</v>
      </c>
      <c r="AE438" s="93">
        <v>0</v>
      </c>
      <c r="AF438" s="93">
        <f t="shared" si="465"/>
        <v>0</v>
      </c>
      <c r="AG438" s="93">
        <v>0</v>
      </c>
      <c r="AH438" s="93">
        <f t="shared" si="467"/>
        <v>0</v>
      </c>
      <c r="AI438" s="36"/>
      <c r="AJ438" s="72"/>
    </row>
    <row r="439" spans="1:36" s="14" customFormat="1" ht="18" hidden="1" customHeight="1">
      <c r="A439" s="14" t="str">
        <f t="shared" si="457"/>
        <v>b</v>
      </c>
      <c r="B439" s="28" t="s">
        <v>27</v>
      </c>
      <c r="C439" s="29" t="s">
        <v>34</v>
      </c>
      <c r="D439" s="35">
        <v>0</v>
      </c>
      <c r="E439" s="36">
        <v>0</v>
      </c>
      <c r="F439" s="36">
        <v>0</v>
      </c>
      <c r="G439" s="36">
        <v>0</v>
      </c>
      <c r="H439" s="36">
        <v>0</v>
      </c>
      <c r="I439" s="37">
        <v>0</v>
      </c>
      <c r="J439" s="38">
        <v>0</v>
      </c>
      <c r="K439" s="38">
        <v>0</v>
      </c>
      <c r="L439" s="39" t="str">
        <f t="shared" si="458"/>
        <v/>
      </c>
      <c r="M439" s="35">
        <v>0</v>
      </c>
      <c r="N439" s="35">
        <v>0</v>
      </c>
      <c r="O439" s="35">
        <v>0</v>
      </c>
      <c r="P439" s="35">
        <v>0</v>
      </c>
      <c r="Q439" s="35">
        <v>0</v>
      </c>
      <c r="R439" s="35">
        <v>0</v>
      </c>
      <c r="S439" s="35">
        <f t="shared" si="468"/>
        <v>0</v>
      </c>
      <c r="T439" s="37">
        <f t="shared" si="459"/>
        <v>0</v>
      </c>
      <c r="U439" s="39" t="str">
        <f t="shared" si="460"/>
        <v/>
      </c>
      <c r="V439" s="132">
        <f t="shared" si="495"/>
        <v>0</v>
      </c>
      <c r="W439" s="35">
        <v>0</v>
      </c>
      <c r="X439" s="93">
        <v>0</v>
      </c>
      <c r="Y439" s="93">
        <v>0</v>
      </c>
      <c r="Z439" s="35">
        <v>0</v>
      </c>
      <c r="AA439" s="35" t="e">
        <f>G439+#REF!</f>
        <v>#REF!</v>
      </c>
      <c r="AB439" s="94" t="str">
        <f>IF(OR(E439="",E439=0),"",(G439+#REF!)/E439)</f>
        <v/>
      </c>
      <c r="AC439" s="35">
        <f t="shared" si="462"/>
        <v>0</v>
      </c>
      <c r="AD439" s="35">
        <f t="shared" si="463"/>
        <v>0</v>
      </c>
      <c r="AE439" s="93">
        <v>0</v>
      </c>
      <c r="AF439" s="93">
        <f t="shared" si="465"/>
        <v>0</v>
      </c>
      <c r="AG439" s="93">
        <v>0</v>
      </c>
      <c r="AH439" s="93">
        <f t="shared" si="467"/>
        <v>0</v>
      </c>
      <c r="AI439" s="36"/>
      <c r="AJ439" s="72"/>
    </row>
    <row r="440" spans="1:36" s="14" customFormat="1" ht="18" hidden="1" customHeight="1">
      <c r="A440" s="14" t="str">
        <f t="shared" si="457"/>
        <v>b</v>
      </c>
      <c r="B440" s="28" t="s">
        <v>27</v>
      </c>
      <c r="C440" s="29" t="s">
        <v>35</v>
      </c>
      <c r="D440" s="35">
        <v>0</v>
      </c>
      <c r="E440" s="36">
        <v>0</v>
      </c>
      <c r="F440" s="36">
        <v>0</v>
      </c>
      <c r="G440" s="36">
        <v>0</v>
      </c>
      <c r="H440" s="36">
        <v>0</v>
      </c>
      <c r="I440" s="37">
        <v>0</v>
      </c>
      <c r="J440" s="38">
        <v>0</v>
      </c>
      <c r="K440" s="38">
        <v>0</v>
      </c>
      <c r="L440" s="39" t="str">
        <f t="shared" si="458"/>
        <v/>
      </c>
      <c r="M440" s="35">
        <v>0</v>
      </c>
      <c r="N440" s="35">
        <v>0</v>
      </c>
      <c r="O440" s="35">
        <v>0</v>
      </c>
      <c r="P440" s="35">
        <v>0</v>
      </c>
      <c r="Q440" s="35">
        <v>0</v>
      </c>
      <c r="R440" s="35">
        <v>0</v>
      </c>
      <c r="S440" s="35">
        <f t="shared" si="468"/>
        <v>0</v>
      </c>
      <c r="T440" s="37">
        <f t="shared" si="459"/>
        <v>0</v>
      </c>
      <c r="U440" s="39" t="str">
        <f t="shared" si="460"/>
        <v/>
      </c>
      <c r="V440" s="132">
        <f t="shared" si="495"/>
        <v>0</v>
      </c>
      <c r="W440" s="35">
        <v>0</v>
      </c>
      <c r="X440" s="93">
        <v>0</v>
      </c>
      <c r="Y440" s="93">
        <v>0</v>
      </c>
      <c r="Z440" s="35">
        <v>0</v>
      </c>
      <c r="AA440" s="35" t="e">
        <f>G440+#REF!</f>
        <v>#REF!</v>
      </c>
      <c r="AB440" s="94" t="str">
        <f>IF(OR(E440="",E440=0),"",(G440+#REF!)/E440)</f>
        <v/>
      </c>
      <c r="AC440" s="35">
        <f t="shared" si="462"/>
        <v>0</v>
      </c>
      <c r="AD440" s="35">
        <f t="shared" si="463"/>
        <v>0</v>
      </c>
      <c r="AE440" s="93">
        <v>0</v>
      </c>
      <c r="AF440" s="93">
        <f t="shared" si="465"/>
        <v>0</v>
      </c>
      <c r="AG440" s="93">
        <v>0</v>
      </c>
      <c r="AH440" s="93">
        <f t="shared" si="467"/>
        <v>0</v>
      </c>
      <c r="AI440" s="36"/>
      <c r="AJ440" s="72"/>
    </row>
    <row r="441" spans="1:36" s="14" customFormat="1" ht="30" hidden="1" customHeight="1">
      <c r="A441" s="14" t="str">
        <f t="shared" si="457"/>
        <v>b</v>
      </c>
      <c r="B441" s="21" t="s">
        <v>27</v>
      </c>
      <c r="C441" s="40" t="s">
        <v>36</v>
      </c>
      <c r="D441" s="41">
        <v>0</v>
      </c>
      <c r="E441" s="42">
        <v>0</v>
      </c>
      <c r="F441" s="42">
        <v>0</v>
      </c>
      <c r="G441" s="42">
        <v>0</v>
      </c>
      <c r="H441" s="42">
        <v>0</v>
      </c>
      <c r="I441" s="43">
        <v>0</v>
      </c>
      <c r="J441" s="44">
        <v>0</v>
      </c>
      <c r="K441" s="44">
        <v>0</v>
      </c>
      <c r="L441" s="45" t="str">
        <f t="shared" si="458"/>
        <v/>
      </c>
      <c r="M441" s="41">
        <v>0</v>
      </c>
      <c r="N441" s="41">
        <v>0</v>
      </c>
      <c r="O441" s="41">
        <v>0</v>
      </c>
      <c r="P441" s="41">
        <v>0</v>
      </c>
      <c r="Q441" s="41">
        <v>0</v>
      </c>
      <c r="R441" s="41">
        <v>0</v>
      </c>
      <c r="S441" s="41">
        <f t="shared" si="468"/>
        <v>0</v>
      </c>
      <c r="T441" s="43">
        <f t="shared" si="459"/>
        <v>0</v>
      </c>
      <c r="U441" s="45" t="str">
        <f t="shared" si="460"/>
        <v/>
      </c>
      <c r="V441" s="133">
        <f t="shared" si="495"/>
        <v>0</v>
      </c>
      <c r="W441" s="41">
        <v>0</v>
      </c>
      <c r="X441" s="95">
        <v>0</v>
      </c>
      <c r="Y441" s="95">
        <v>0</v>
      </c>
      <c r="Z441" s="41">
        <v>0</v>
      </c>
      <c r="AA441" s="41" t="e">
        <f>G441+#REF!</f>
        <v>#REF!</v>
      </c>
      <c r="AB441" s="96" t="str">
        <f>IF(OR(E441="",E441=0),"",(G441+#REF!)/E441)</f>
        <v/>
      </c>
      <c r="AC441" s="41">
        <f t="shared" si="462"/>
        <v>0</v>
      </c>
      <c r="AD441" s="41">
        <f t="shared" si="463"/>
        <v>0</v>
      </c>
      <c r="AE441" s="95">
        <v>0</v>
      </c>
      <c r="AF441" s="95">
        <f t="shared" si="465"/>
        <v>0</v>
      </c>
      <c r="AG441" s="95">
        <v>0</v>
      </c>
      <c r="AH441" s="95">
        <f t="shared" si="467"/>
        <v>0</v>
      </c>
      <c r="AI441" s="42"/>
      <c r="AJ441" s="72"/>
    </row>
    <row r="442" spans="1:36" s="14" customFormat="1" ht="15" hidden="1" customHeight="1">
      <c r="A442" s="14" t="str">
        <f t="shared" si="457"/>
        <v>b</v>
      </c>
      <c r="B442" s="21" t="s">
        <v>27</v>
      </c>
      <c r="C442" s="40" t="s">
        <v>37</v>
      </c>
      <c r="D442" s="41">
        <v>0</v>
      </c>
      <c r="E442" s="42">
        <v>0</v>
      </c>
      <c r="F442" s="42">
        <v>0</v>
      </c>
      <c r="G442" s="42">
        <v>0</v>
      </c>
      <c r="H442" s="42">
        <v>0</v>
      </c>
      <c r="I442" s="43">
        <v>0</v>
      </c>
      <c r="J442" s="44">
        <v>0</v>
      </c>
      <c r="K442" s="44">
        <v>0</v>
      </c>
      <c r="L442" s="45" t="str">
        <f t="shared" si="458"/>
        <v/>
      </c>
      <c r="M442" s="41">
        <v>0</v>
      </c>
      <c r="N442" s="41">
        <v>0</v>
      </c>
      <c r="O442" s="41">
        <v>0</v>
      </c>
      <c r="P442" s="41">
        <v>0</v>
      </c>
      <c r="Q442" s="41">
        <v>0</v>
      </c>
      <c r="R442" s="41">
        <v>0</v>
      </c>
      <c r="S442" s="41">
        <f t="shared" si="468"/>
        <v>0</v>
      </c>
      <c r="T442" s="43">
        <f t="shared" si="459"/>
        <v>0</v>
      </c>
      <c r="U442" s="45" t="str">
        <f t="shared" si="460"/>
        <v/>
      </c>
      <c r="V442" s="133">
        <f t="shared" si="495"/>
        <v>0</v>
      </c>
      <c r="W442" s="41">
        <v>0</v>
      </c>
      <c r="X442" s="95">
        <v>0</v>
      </c>
      <c r="Y442" s="95">
        <v>0</v>
      </c>
      <c r="Z442" s="41">
        <v>0</v>
      </c>
      <c r="AA442" s="41" t="e">
        <f>G442+#REF!</f>
        <v>#REF!</v>
      </c>
      <c r="AB442" s="96" t="str">
        <f>IF(OR(E442="",E442=0),"",(G442+#REF!)/E442)</f>
        <v/>
      </c>
      <c r="AC442" s="41">
        <f t="shared" si="462"/>
        <v>0</v>
      </c>
      <c r="AD442" s="41">
        <f t="shared" si="463"/>
        <v>0</v>
      </c>
      <c r="AE442" s="95">
        <v>0</v>
      </c>
      <c r="AF442" s="95">
        <f t="shared" si="465"/>
        <v>0</v>
      </c>
      <c r="AG442" s="95">
        <v>0</v>
      </c>
      <c r="AH442" s="95">
        <f t="shared" si="467"/>
        <v>0</v>
      </c>
      <c r="AI442" s="42"/>
      <c r="AJ442" s="72"/>
    </row>
    <row r="443" spans="1:36" s="14" customFormat="1" ht="15.75" hidden="1" customHeight="1" thickBot="1">
      <c r="A443" s="14" t="str">
        <f t="shared" si="457"/>
        <v>b</v>
      </c>
      <c r="B443" s="46" t="s">
        <v>27</v>
      </c>
      <c r="C443" s="58" t="s">
        <v>38</v>
      </c>
      <c r="D443" s="59">
        <v>0</v>
      </c>
      <c r="E443" s="60">
        <v>0</v>
      </c>
      <c r="F443" s="60">
        <v>0</v>
      </c>
      <c r="G443" s="60">
        <v>0</v>
      </c>
      <c r="H443" s="60">
        <v>0</v>
      </c>
      <c r="I443" s="61">
        <v>0</v>
      </c>
      <c r="J443" s="62">
        <v>0</v>
      </c>
      <c r="K443" s="62">
        <v>0</v>
      </c>
      <c r="L443" s="63" t="str">
        <f t="shared" si="458"/>
        <v/>
      </c>
      <c r="M443" s="59">
        <v>0</v>
      </c>
      <c r="N443" s="59">
        <v>0</v>
      </c>
      <c r="O443" s="59">
        <v>0</v>
      </c>
      <c r="P443" s="59">
        <v>0</v>
      </c>
      <c r="Q443" s="59">
        <v>0</v>
      </c>
      <c r="R443" s="59">
        <v>0</v>
      </c>
      <c r="S443" s="59">
        <f t="shared" si="468"/>
        <v>0</v>
      </c>
      <c r="T443" s="61">
        <f t="shared" si="459"/>
        <v>0</v>
      </c>
      <c r="U443" s="63" t="str">
        <f t="shared" si="460"/>
        <v/>
      </c>
      <c r="V443" s="136">
        <f t="shared" si="495"/>
        <v>0</v>
      </c>
      <c r="W443" s="59">
        <v>0</v>
      </c>
      <c r="X443" s="105">
        <v>0</v>
      </c>
      <c r="Y443" s="105">
        <v>0</v>
      </c>
      <c r="Z443" s="59">
        <v>0</v>
      </c>
      <c r="AA443" s="59" t="e">
        <f>G443+#REF!</f>
        <v>#REF!</v>
      </c>
      <c r="AB443" s="106" t="str">
        <f>IF(OR(E443="",E443=0),"",(G443+#REF!)/E443)</f>
        <v/>
      </c>
      <c r="AC443" s="59">
        <f t="shared" si="462"/>
        <v>0</v>
      </c>
      <c r="AD443" s="59">
        <f t="shared" si="463"/>
        <v>0</v>
      </c>
      <c r="AE443" s="105">
        <v>0</v>
      </c>
      <c r="AF443" s="105">
        <f t="shared" si="465"/>
        <v>0</v>
      </c>
      <c r="AG443" s="105">
        <v>0</v>
      </c>
      <c r="AH443" s="105">
        <f t="shared" si="467"/>
        <v>0</v>
      </c>
      <c r="AI443" s="60"/>
      <c r="AJ443" s="72"/>
    </row>
    <row r="444" spans="1:36" s="14" customFormat="1" ht="76.5" hidden="1" customHeight="1" thickTop="1" thickBot="1">
      <c r="A444" s="14" t="str">
        <f t="shared" si="457"/>
        <v>b</v>
      </c>
      <c r="B444" s="15" t="s">
        <v>117</v>
      </c>
      <c r="C444" s="75" t="s">
        <v>118</v>
      </c>
      <c r="D444" s="67">
        <v>0</v>
      </c>
      <c r="E444" s="68">
        <v>0</v>
      </c>
      <c r="F444" s="68">
        <v>0</v>
      </c>
      <c r="G444" s="68">
        <v>0</v>
      </c>
      <c r="H444" s="68">
        <v>0</v>
      </c>
      <c r="I444" s="69">
        <v>0</v>
      </c>
      <c r="J444" s="70">
        <v>0</v>
      </c>
      <c r="K444" s="70">
        <v>0</v>
      </c>
      <c r="L444" s="71" t="str">
        <f t="shared" si="458"/>
        <v/>
      </c>
      <c r="M444" s="67">
        <v>0</v>
      </c>
      <c r="N444" s="67">
        <v>0</v>
      </c>
      <c r="O444" s="67">
        <v>0</v>
      </c>
      <c r="P444" s="67">
        <v>0</v>
      </c>
      <c r="Q444" s="67">
        <v>0</v>
      </c>
      <c r="R444" s="67">
        <v>0</v>
      </c>
      <c r="S444" s="67">
        <f t="shared" si="468"/>
        <v>0</v>
      </c>
      <c r="T444" s="69">
        <f t="shared" si="459"/>
        <v>0</v>
      </c>
      <c r="U444" s="71" t="str">
        <f t="shared" si="460"/>
        <v/>
      </c>
      <c r="V444" s="137">
        <f t="shared" si="495"/>
        <v>0</v>
      </c>
      <c r="W444" s="67">
        <v>0</v>
      </c>
      <c r="X444" s="112">
        <v>0</v>
      </c>
      <c r="Y444" s="112">
        <v>0</v>
      </c>
      <c r="Z444" s="67">
        <v>0</v>
      </c>
      <c r="AA444" s="67" t="e">
        <f>G444+#REF!</f>
        <v>#REF!</v>
      </c>
      <c r="AB444" s="113" t="str">
        <f>IF(OR(E444="",E444=0),"",(G444+#REF!)/E444)</f>
        <v/>
      </c>
      <c r="AC444" s="67">
        <f t="shared" si="462"/>
        <v>0</v>
      </c>
      <c r="AD444" s="67">
        <f t="shared" si="463"/>
        <v>0</v>
      </c>
      <c r="AE444" s="112">
        <v>0</v>
      </c>
      <c r="AF444" s="112">
        <f t="shared" si="465"/>
        <v>0</v>
      </c>
      <c r="AG444" s="112">
        <v>0</v>
      </c>
      <c r="AH444" s="112">
        <f t="shared" si="467"/>
        <v>0</v>
      </c>
      <c r="AI444" s="68"/>
      <c r="AJ444" s="72"/>
    </row>
    <row r="445" spans="1:36" s="14" customFormat="1" ht="15.75" hidden="1" customHeight="1" thickTop="1">
      <c r="A445" s="14" t="str">
        <f t="shared" si="457"/>
        <v>b</v>
      </c>
      <c r="B445" s="21" t="s">
        <v>27</v>
      </c>
      <c r="C445" s="40" t="s">
        <v>28</v>
      </c>
      <c r="D445" s="41">
        <v>0</v>
      </c>
      <c r="E445" s="42">
        <v>0</v>
      </c>
      <c r="F445" s="42">
        <v>0</v>
      </c>
      <c r="G445" s="42">
        <v>0</v>
      </c>
      <c r="H445" s="42">
        <v>0</v>
      </c>
      <c r="I445" s="43">
        <v>0</v>
      </c>
      <c r="J445" s="44">
        <v>0</v>
      </c>
      <c r="K445" s="44">
        <v>0</v>
      </c>
      <c r="L445" s="45" t="str">
        <f t="shared" si="458"/>
        <v/>
      </c>
      <c r="M445" s="41">
        <v>0</v>
      </c>
      <c r="N445" s="41">
        <v>0</v>
      </c>
      <c r="O445" s="41">
        <v>0</v>
      </c>
      <c r="P445" s="41">
        <v>0</v>
      </c>
      <c r="Q445" s="41">
        <v>0</v>
      </c>
      <c r="R445" s="41">
        <v>0</v>
      </c>
      <c r="S445" s="41">
        <f t="shared" si="468"/>
        <v>0</v>
      </c>
      <c r="T445" s="43">
        <f t="shared" si="459"/>
        <v>0</v>
      </c>
      <c r="U445" s="45" t="str">
        <f t="shared" si="460"/>
        <v/>
      </c>
      <c r="V445" s="133">
        <f t="shared" si="495"/>
        <v>0</v>
      </c>
      <c r="W445" s="41">
        <v>0</v>
      </c>
      <c r="X445" s="95">
        <v>0</v>
      </c>
      <c r="Y445" s="95">
        <v>0</v>
      </c>
      <c r="Z445" s="41">
        <v>0</v>
      </c>
      <c r="AA445" s="41" t="e">
        <f>G445+#REF!</f>
        <v>#REF!</v>
      </c>
      <c r="AB445" s="96" t="str">
        <f>IF(OR(E445="",E445=0),"",(G445+#REF!)/E445)</f>
        <v/>
      </c>
      <c r="AC445" s="41">
        <f t="shared" si="462"/>
        <v>0</v>
      </c>
      <c r="AD445" s="41">
        <f t="shared" si="463"/>
        <v>0</v>
      </c>
      <c r="AE445" s="95">
        <v>0</v>
      </c>
      <c r="AF445" s="95">
        <f t="shared" si="465"/>
        <v>0</v>
      </c>
      <c r="AG445" s="95">
        <v>0</v>
      </c>
      <c r="AH445" s="95">
        <f t="shared" si="467"/>
        <v>0</v>
      </c>
      <c r="AI445" s="42"/>
      <c r="AJ445" s="72"/>
    </row>
    <row r="446" spans="1:36" s="14" customFormat="1" ht="18" hidden="1" customHeight="1">
      <c r="A446" s="14" t="str">
        <f t="shared" si="457"/>
        <v>b</v>
      </c>
      <c r="B446" s="28" t="s">
        <v>27</v>
      </c>
      <c r="C446" s="29" t="s">
        <v>29</v>
      </c>
      <c r="D446" s="35">
        <v>0</v>
      </c>
      <c r="E446" s="36">
        <v>0</v>
      </c>
      <c r="F446" s="36">
        <v>0</v>
      </c>
      <c r="G446" s="36">
        <v>0</v>
      </c>
      <c r="H446" s="36">
        <v>0</v>
      </c>
      <c r="I446" s="37">
        <v>0</v>
      </c>
      <c r="J446" s="38">
        <v>0</v>
      </c>
      <c r="K446" s="38">
        <v>0</v>
      </c>
      <c r="L446" s="39" t="str">
        <f t="shared" si="458"/>
        <v/>
      </c>
      <c r="M446" s="35">
        <v>0</v>
      </c>
      <c r="N446" s="35">
        <v>0</v>
      </c>
      <c r="O446" s="35">
        <v>0</v>
      </c>
      <c r="P446" s="35">
        <v>0</v>
      </c>
      <c r="Q446" s="35">
        <v>0</v>
      </c>
      <c r="R446" s="35">
        <v>0</v>
      </c>
      <c r="S446" s="35">
        <f t="shared" si="468"/>
        <v>0</v>
      </c>
      <c r="T446" s="37">
        <f t="shared" si="459"/>
        <v>0</v>
      </c>
      <c r="U446" s="39" t="str">
        <f t="shared" si="460"/>
        <v/>
      </c>
      <c r="V446" s="132">
        <f t="shared" si="495"/>
        <v>0</v>
      </c>
      <c r="W446" s="35">
        <v>0</v>
      </c>
      <c r="X446" s="93">
        <v>0</v>
      </c>
      <c r="Y446" s="93">
        <v>0</v>
      </c>
      <c r="Z446" s="35">
        <v>0</v>
      </c>
      <c r="AA446" s="35" t="e">
        <f>G446+#REF!</f>
        <v>#REF!</v>
      </c>
      <c r="AB446" s="94" t="str">
        <f>IF(OR(E446="",E446=0),"",(G446+#REF!)/E446)</f>
        <v/>
      </c>
      <c r="AC446" s="35">
        <f t="shared" si="462"/>
        <v>0</v>
      </c>
      <c r="AD446" s="35">
        <f t="shared" si="463"/>
        <v>0</v>
      </c>
      <c r="AE446" s="93">
        <v>0</v>
      </c>
      <c r="AF446" s="93">
        <f t="shared" si="465"/>
        <v>0</v>
      </c>
      <c r="AG446" s="93">
        <v>0</v>
      </c>
      <c r="AH446" s="93">
        <f t="shared" si="467"/>
        <v>0</v>
      </c>
      <c r="AI446" s="36"/>
      <c r="AJ446" s="72"/>
    </row>
    <row r="447" spans="1:36" s="14" customFormat="1" ht="18" hidden="1" customHeight="1">
      <c r="A447" s="14" t="str">
        <f t="shared" si="457"/>
        <v>b</v>
      </c>
      <c r="B447" s="28" t="s">
        <v>27</v>
      </c>
      <c r="C447" s="29" t="s">
        <v>30</v>
      </c>
      <c r="D447" s="35">
        <v>0</v>
      </c>
      <c r="E447" s="36">
        <v>0</v>
      </c>
      <c r="F447" s="36">
        <v>0</v>
      </c>
      <c r="G447" s="36">
        <v>0</v>
      </c>
      <c r="H447" s="36">
        <v>0</v>
      </c>
      <c r="I447" s="37">
        <v>0</v>
      </c>
      <c r="J447" s="38">
        <v>0</v>
      </c>
      <c r="K447" s="38">
        <v>0</v>
      </c>
      <c r="L447" s="39" t="str">
        <f t="shared" si="458"/>
        <v/>
      </c>
      <c r="M447" s="35">
        <v>0</v>
      </c>
      <c r="N447" s="35">
        <v>0</v>
      </c>
      <c r="O447" s="35">
        <v>0</v>
      </c>
      <c r="P447" s="35">
        <v>0</v>
      </c>
      <c r="Q447" s="35">
        <v>0</v>
      </c>
      <c r="R447" s="35">
        <v>0</v>
      </c>
      <c r="S447" s="35">
        <f t="shared" si="468"/>
        <v>0</v>
      </c>
      <c r="T447" s="37">
        <f t="shared" si="459"/>
        <v>0</v>
      </c>
      <c r="U447" s="39" t="str">
        <f t="shared" si="460"/>
        <v/>
      </c>
      <c r="V447" s="132">
        <f t="shared" si="495"/>
        <v>0</v>
      </c>
      <c r="W447" s="35">
        <v>0</v>
      </c>
      <c r="X447" s="93">
        <v>0</v>
      </c>
      <c r="Y447" s="93">
        <v>0</v>
      </c>
      <c r="Z447" s="35">
        <v>0</v>
      </c>
      <c r="AA447" s="35" t="e">
        <f>G447+#REF!</f>
        <v>#REF!</v>
      </c>
      <c r="AB447" s="94" t="str">
        <f>IF(OR(E447="",E447=0),"",(G447+#REF!)/E447)</f>
        <v/>
      </c>
      <c r="AC447" s="35">
        <f t="shared" si="462"/>
        <v>0</v>
      </c>
      <c r="AD447" s="35">
        <f t="shared" si="463"/>
        <v>0</v>
      </c>
      <c r="AE447" s="93">
        <v>0</v>
      </c>
      <c r="AF447" s="93">
        <f t="shared" si="465"/>
        <v>0</v>
      </c>
      <c r="AG447" s="93">
        <v>0</v>
      </c>
      <c r="AH447" s="93">
        <f t="shared" si="467"/>
        <v>0</v>
      </c>
      <c r="AI447" s="36"/>
      <c r="AJ447" s="72"/>
    </row>
    <row r="448" spans="1:36" s="14" customFormat="1" ht="18" hidden="1" customHeight="1">
      <c r="A448" s="14" t="str">
        <f t="shared" si="457"/>
        <v>b</v>
      </c>
      <c r="B448" s="28" t="s">
        <v>27</v>
      </c>
      <c r="C448" s="29" t="s">
        <v>31</v>
      </c>
      <c r="D448" s="35">
        <v>0</v>
      </c>
      <c r="E448" s="36">
        <v>0</v>
      </c>
      <c r="F448" s="36">
        <v>0</v>
      </c>
      <c r="G448" s="36">
        <v>0</v>
      </c>
      <c r="H448" s="36">
        <v>0</v>
      </c>
      <c r="I448" s="37">
        <v>0</v>
      </c>
      <c r="J448" s="38">
        <v>0</v>
      </c>
      <c r="K448" s="38">
        <v>0</v>
      </c>
      <c r="L448" s="39" t="str">
        <f t="shared" si="458"/>
        <v/>
      </c>
      <c r="M448" s="35">
        <v>0</v>
      </c>
      <c r="N448" s="35">
        <v>0</v>
      </c>
      <c r="O448" s="35">
        <v>0</v>
      </c>
      <c r="P448" s="35">
        <v>0</v>
      </c>
      <c r="Q448" s="35">
        <v>0</v>
      </c>
      <c r="R448" s="35">
        <v>0</v>
      </c>
      <c r="S448" s="35">
        <f t="shared" si="468"/>
        <v>0</v>
      </c>
      <c r="T448" s="37">
        <f t="shared" si="459"/>
        <v>0</v>
      </c>
      <c r="U448" s="39" t="str">
        <f t="shared" si="460"/>
        <v/>
      </c>
      <c r="V448" s="132">
        <f t="shared" si="495"/>
        <v>0</v>
      </c>
      <c r="W448" s="35">
        <v>0</v>
      </c>
      <c r="X448" s="93">
        <v>0</v>
      </c>
      <c r="Y448" s="93">
        <v>0</v>
      </c>
      <c r="Z448" s="35">
        <v>0</v>
      </c>
      <c r="AA448" s="35" t="e">
        <f>G448+#REF!</f>
        <v>#REF!</v>
      </c>
      <c r="AB448" s="94" t="str">
        <f>IF(OR(E448="",E448=0),"",(G448+#REF!)/E448)</f>
        <v/>
      </c>
      <c r="AC448" s="35">
        <f t="shared" si="462"/>
        <v>0</v>
      </c>
      <c r="AD448" s="35">
        <f t="shared" si="463"/>
        <v>0</v>
      </c>
      <c r="AE448" s="93">
        <v>0</v>
      </c>
      <c r="AF448" s="93">
        <f t="shared" si="465"/>
        <v>0</v>
      </c>
      <c r="AG448" s="93">
        <v>0</v>
      </c>
      <c r="AH448" s="93">
        <f t="shared" si="467"/>
        <v>0</v>
      </c>
      <c r="AI448" s="36"/>
      <c r="AJ448" s="72"/>
    </row>
    <row r="449" spans="1:36" s="14" customFormat="1" ht="18" hidden="1" customHeight="1">
      <c r="A449" s="14" t="str">
        <f t="shared" si="457"/>
        <v>b</v>
      </c>
      <c r="B449" s="28" t="s">
        <v>27</v>
      </c>
      <c r="C449" s="29" t="s">
        <v>32</v>
      </c>
      <c r="D449" s="35">
        <v>0</v>
      </c>
      <c r="E449" s="36">
        <v>0</v>
      </c>
      <c r="F449" s="36">
        <v>0</v>
      </c>
      <c r="G449" s="36">
        <v>0</v>
      </c>
      <c r="H449" s="36">
        <v>0</v>
      </c>
      <c r="I449" s="37">
        <v>0</v>
      </c>
      <c r="J449" s="38">
        <v>0</v>
      </c>
      <c r="K449" s="38">
        <v>0</v>
      </c>
      <c r="L449" s="39" t="str">
        <f t="shared" si="458"/>
        <v/>
      </c>
      <c r="M449" s="35">
        <v>0</v>
      </c>
      <c r="N449" s="35">
        <v>0</v>
      </c>
      <c r="O449" s="35">
        <v>0</v>
      </c>
      <c r="P449" s="35">
        <v>0</v>
      </c>
      <c r="Q449" s="35">
        <v>0</v>
      </c>
      <c r="R449" s="35">
        <v>0</v>
      </c>
      <c r="S449" s="35">
        <f t="shared" si="468"/>
        <v>0</v>
      </c>
      <c r="T449" s="37">
        <f t="shared" si="459"/>
        <v>0</v>
      </c>
      <c r="U449" s="39" t="str">
        <f t="shared" si="460"/>
        <v/>
      </c>
      <c r="V449" s="132">
        <f t="shared" si="495"/>
        <v>0</v>
      </c>
      <c r="W449" s="35">
        <v>0</v>
      </c>
      <c r="X449" s="93">
        <v>0</v>
      </c>
      <c r="Y449" s="93">
        <v>0</v>
      </c>
      <c r="Z449" s="35">
        <v>0</v>
      </c>
      <c r="AA449" s="35" t="e">
        <f>G449+#REF!</f>
        <v>#REF!</v>
      </c>
      <c r="AB449" s="94" t="str">
        <f>IF(OR(E449="",E449=0),"",(G449+#REF!)/E449)</f>
        <v/>
      </c>
      <c r="AC449" s="35">
        <f t="shared" si="462"/>
        <v>0</v>
      </c>
      <c r="AD449" s="35">
        <f t="shared" si="463"/>
        <v>0</v>
      </c>
      <c r="AE449" s="93">
        <v>0</v>
      </c>
      <c r="AF449" s="93">
        <f t="shared" si="465"/>
        <v>0</v>
      </c>
      <c r="AG449" s="93">
        <v>0</v>
      </c>
      <c r="AH449" s="93">
        <f t="shared" si="467"/>
        <v>0</v>
      </c>
      <c r="AI449" s="36"/>
      <c r="AJ449" s="72"/>
    </row>
    <row r="450" spans="1:36" s="14" customFormat="1" ht="18" hidden="1" customHeight="1">
      <c r="A450" s="14" t="str">
        <f t="shared" si="457"/>
        <v>b</v>
      </c>
      <c r="B450" s="28" t="s">
        <v>27</v>
      </c>
      <c r="C450" s="29" t="s">
        <v>33</v>
      </c>
      <c r="D450" s="35">
        <v>0</v>
      </c>
      <c r="E450" s="36">
        <v>0</v>
      </c>
      <c r="F450" s="36">
        <v>0</v>
      </c>
      <c r="G450" s="36">
        <v>0</v>
      </c>
      <c r="H450" s="36">
        <v>0</v>
      </c>
      <c r="I450" s="37">
        <v>0</v>
      </c>
      <c r="J450" s="38">
        <v>0</v>
      </c>
      <c r="K450" s="38">
        <v>0</v>
      </c>
      <c r="L450" s="39" t="str">
        <f t="shared" si="458"/>
        <v/>
      </c>
      <c r="M450" s="35">
        <v>0</v>
      </c>
      <c r="N450" s="35">
        <v>0</v>
      </c>
      <c r="O450" s="35">
        <v>0</v>
      </c>
      <c r="P450" s="35">
        <v>0</v>
      </c>
      <c r="Q450" s="35">
        <v>0</v>
      </c>
      <c r="R450" s="35">
        <v>0</v>
      </c>
      <c r="S450" s="35">
        <f t="shared" si="468"/>
        <v>0</v>
      </c>
      <c r="T450" s="37">
        <f t="shared" si="459"/>
        <v>0</v>
      </c>
      <c r="U450" s="39" t="str">
        <f t="shared" si="460"/>
        <v/>
      </c>
      <c r="V450" s="132">
        <f t="shared" si="495"/>
        <v>0</v>
      </c>
      <c r="W450" s="35">
        <v>0</v>
      </c>
      <c r="X450" s="93">
        <v>0</v>
      </c>
      <c r="Y450" s="93">
        <v>0</v>
      </c>
      <c r="Z450" s="35">
        <v>0</v>
      </c>
      <c r="AA450" s="35" t="e">
        <f>G450+#REF!</f>
        <v>#REF!</v>
      </c>
      <c r="AB450" s="94" t="str">
        <f>IF(OR(E450="",E450=0),"",(G450+#REF!)/E450)</f>
        <v/>
      </c>
      <c r="AC450" s="35">
        <f t="shared" si="462"/>
        <v>0</v>
      </c>
      <c r="AD450" s="35">
        <f t="shared" si="463"/>
        <v>0</v>
      </c>
      <c r="AE450" s="93">
        <v>0</v>
      </c>
      <c r="AF450" s="93">
        <f t="shared" si="465"/>
        <v>0</v>
      </c>
      <c r="AG450" s="93">
        <v>0</v>
      </c>
      <c r="AH450" s="93">
        <f t="shared" si="467"/>
        <v>0</v>
      </c>
      <c r="AI450" s="36"/>
      <c r="AJ450" s="72"/>
    </row>
    <row r="451" spans="1:36" s="14" customFormat="1" ht="18" hidden="1" customHeight="1">
      <c r="A451" s="14" t="str">
        <f t="shared" si="457"/>
        <v>b</v>
      </c>
      <c r="B451" s="28" t="s">
        <v>27</v>
      </c>
      <c r="C451" s="29" t="s">
        <v>34</v>
      </c>
      <c r="D451" s="35">
        <v>0</v>
      </c>
      <c r="E451" s="36">
        <v>0</v>
      </c>
      <c r="F451" s="36">
        <v>0</v>
      </c>
      <c r="G451" s="36">
        <v>0</v>
      </c>
      <c r="H451" s="36">
        <v>0</v>
      </c>
      <c r="I451" s="37">
        <v>0</v>
      </c>
      <c r="J451" s="38">
        <v>0</v>
      </c>
      <c r="K451" s="38">
        <v>0</v>
      </c>
      <c r="L451" s="39" t="str">
        <f t="shared" si="458"/>
        <v/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f t="shared" si="468"/>
        <v>0</v>
      </c>
      <c r="T451" s="37">
        <f t="shared" si="459"/>
        <v>0</v>
      </c>
      <c r="U451" s="39" t="str">
        <f t="shared" si="460"/>
        <v/>
      </c>
      <c r="V451" s="132">
        <f t="shared" si="495"/>
        <v>0</v>
      </c>
      <c r="W451" s="35">
        <v>0</v>
      </c>
      <c r="X451" s="93">
        <v>0</v>
      </c>
      <c r="Y451" s="93">
        <v>0</v>
      </c>
      <c r="Z451" s="35">
        <v>0</v>
      </c>
      <c r="AA451" s="35" t="e">
        <f>G451+#REF!</f>
        <v>#REF!</v>
      </c>
      <c r="AB451" s="94" t="str">
        <f>IF(OR(E451="",E451=0),"",(G451+#REF!)/E451)</f>
        <v/>
      </c>
      <c r="AC451" s="35">
        <f t="shared" si="462"/>
        <v>0</v>
      </c>
      <c r="AD451" s="35">
        <f t="shared" si="463"/>
        <v>0</v>
      </c>
      <c r="AE451" s="93">
        <v>0</v>
      </c>
      <c r="AF451" s="93">
        <f t="shared" si="465"/>
        <v>0</v>
      </c>
      <c r="AG451" s="93">
        <v>0</v>
      </c>
      <c r="AH451" s="93">
        <f t="shared" si="467"/>
        <v>0</v>
      </c>
      <c r="AI451" s="36"/>
      <c r="AJ451" s="72"/>
    </row>
    <row r="452" spans="1:36" s="14" customFormat="1" ht="18" hidden="1" customHeight="1">
      <c r="A452" s="14" t="str">
        <f t="shared" si="457"/>
        <v>b</v>
      </c>
      <c r="B452" s="28" t="s">
        <v>27</v>
      </c>
      <c r="C452" s="29" t="s">
        <v>35</v>
      </c>
      <c r="D452" s="35">
        <v>0</v>
      </c>
      <c r="E452" s="36">
        <v>0</v>
      </c>
      <c r="F452" s="36">
        <v>0</v>
      </c>
      <c r="G452" s="36">
        <v>0</v>
      </c>
      <c r="H452" s="36">
        <v>0</v>
      </c>
      <c r="I452" s="37">
        <v>0</v>
      </c>
      <c r="J452" s="38">
        <v>0</v>
      </c>
      <c r="K452" s="38">
        <v>0</v>
      </c>
      <c r="L452" s="39" t="str">
        <f t="shared" si="458"/>
        <v/>
      </c>
      <c r="M452" s="35">
        <v>0</v>
      </c>
      <c r="N452" s="35">
        <v>0</v>
      </c>
      <c r="O452" s="35">
        <v>0</v>
      </c>
      <c r="P452" s="35">
        <v>0</v>
      </c>
      <c r="Q452" s="35">
        <v>0</v>
      </c>
      <c r="R452" s="35">
        <v>0</v>
      </c>
      <c r="S452" s="35">
        <f t="shared" si="468"/>
        <v>0</v>
      </c>
      <c r="T452" s="37">
        <f t="shared" si="459"/>
        <v>0</v>
      </c>
      <c r="U452" s="39" t="str">
        <f t="shared" si="460"/>
        <v/>
      </c>
      <c r="V452" s="132">
        <f t="shared" si="495"/>
        <v>0</v>
      </c>
      <c r="W452" s="35">
        <v>0</v>
      </c>
      <c r="X452" s="93">
        <v>0</v>
      </c>
      <c r="Y452" s="93">
        <v>0</v>
      </c>
      <c r="Z452" s="35">
        <v>0</v>
      </c>
      <c r="AA452" s="35" t="e">
        <f>G452+#REF!</f>
        <v>#REF!</v>
      </c>
      <c r="AB452" s="94" t="str">
        <f>IF(OR(E452="",E452=0),"",(G452+#REF!)/E452)</f>
        <v/>
      </c>
      <c r="AC452" s="35">
        <f t="shared" si="462"/>
        <v>0</v>
      </c>
      <c r="AD452" s="35">
        <f t="shared" si="463"/>
        <v>0</v>
      </c>
      <c r="AE452" s="93">
        <v>0</v>
      </c>
      <c r="AF452" s="93">
        <f t="shared" si="465"/>
        <v>0</v>
      </c>
      <c r="AG452" s="93">
        <v>0</v>
      </c>
      <c r="AH452" s="93">
        <f t="shared" si="467"/>
        <v>0</v>
      </c>
      <c r="AI452" s="36"/>
      <c r="AJ452" s="72"/>
    </row>
    <row r="453" spans="1:36" s="14" customFormat="1" ht="30" hidden="1" customHeight="1">
      <c r="A453" s="14" t="str">
        <f t="shared" ref="A453:A516" si="496">IF((E453+G453+V453+Y453+AC453+AD453+AE453&lt;&gt;0),"a","b")</f>
        <v>b</v>
      </c>
      <c r="B453" s="21" t="s">
        <v>27</v>
      </c>
      <c r="C453" s="40" t="s">
        <v>36</v>
      </c>
      <c r="D453" s="41">
        <v>0</v>
      </c>
      <c r="E453" s="42">
        <v>0</v>
      </c>
      <c r="F453" s="42">
        <v>0</v>
      </c>
      <c r="G453" s="42">
        <v>0</v>
      </c>
      <c r="H453" s="42">
        <v>0</v>
      </c>
      <c r="I453" s="43">
        <v>0</v>
      </c>
      <c r="J453" s="44">
        <v>0</v>
      </c>
      <c r="K453" s="44">
        <v>0</v>
      </c>
      <c r="L453" s="45" t="str">
        <f t="shared" ref="L453:L516" si="497">IF(OR(F453="",F453=0),"",G453/F453)</f>
        <v/>
      </c>
      <c r="M453" s="41">
        <v>0</v>
      </c>
      <c r="N453" s="41">
        <v>0</v>
      </c>
      <c r="O453" s="41">
        <v>0</v>
      </c>
      <c r="P453" s="41">
        <v>0</v>
      </c>
      <c r="Q453" s="41">
        <v>0</v>
      </c>
      <c r="R453" s="41">
        <v>0</v>
      </c>
      <c r="S453" s="41">
        <f t="shared" si="468"/>
        <v>0</v>
      </c>
      <c r="T453" s="43">
        <f t="shared" ref="T453:T516" si="498">IF(OR(C453="თანამდებობრივი სარგო",C453="პრემია",C453="დანამატი",C453="მ.შ. შტატგარეშეთა შრომის ანაზღაურება"),"",F453-G453)</f>
        <v>0</v>
      </c>
      <c r="U453" s="45" t="str">
        <f t="shared" ref="U453:U516" si="499">IF(OR(E453="",E453=0),"",G453/E453)</f>
        <v/>
      </c>
      <c r="V453" s="133">
        <f t="shared" si="495"/>
        <v>0</v>
      </c>
      <c r="W453" s="41">
        <v>0</v>
      </c>
      <c r="X453" s="95">
        <v>0</v>
      </c>
      <c r="Y453" s="95">
        <v>0</v>
      </c>
      <c r="Z453" s="41">
        <v>0</v>
      </c>
      <c r="AA453" s="41" t="e">
        <f>G453+#REF!</f>
        <v>#REF!</v>
      </c>
      <c r="AB453" s="96" t="str">
        <f>IF(OR(E453="",E453=0),"",(G453+#REF!)/E453)</f>
        <v/>
      </c>
      <c r="AC453" s="41">
        <f t="shared" ref="AC453:AC516" si="500">G453+Y453</f>
        <v>0</v>
      </c>
      <c r="AD453" s="41">
        <f t="shared" ref="AD453:AD516" si="501">E453-AC453</f>
        <v>0</v>
      </c>
      <c r="AE453" s="95">
        <v>0</v>
      </c>
      <c r="AF453" s="95">
        <f t="shared" ref="AF453:AF516" si="502">E453-AE453</f>
        <v>0</v>
      </c>
      <c r="AG453" s="95">
        <v>0</v>
      </c>
      <c r="AH453" s="95">
        <f t="shared" ref="AH453:AH516" si="503">AG453-AC453</f>
        <v>0</v>
      </c>
      <c r="AI453" s="42"/>
      <c r="AJ453" s="72"/>
    </row>
    <row r="454" spans="1:36" s="14" customFormat="1" ht="15" hidden="1" customHeight="1">
      <c r="A454" s="14" t="str">
        <f t="shared" si="496"/>
        <v>b</v>
      </c>
      <c r="B454" s="21" t="s">
        <v>27</v>
      </c>
      <c r="C454" s="40" t="s">
        <v>37</v>
      </c>
      <c r="D454" s="41">
        <v>0</v>
      </c>
      <c r="E454" s="42">
        <v>0</v>
      </c>
      <c r="F454" s="42">
        <v>0</v>
      </c>
      <c r="G454" s="42">
        <v>0</v>
      </c>
      <c r="H454" s="42">
        <v>0</v>
      </c>
      <c r="I454" s="43">
        <v>0</v>
      </c>
      <c r="J454" s="44">
        <v>0</v>
      </c>
      <c r="K454" s="44">
        <v>0</v>
      </c>
      <c r="L454" s="45" t="str">
        <f t="shared" si="497"/>
        <v/>
      </c>
      <c r="M454" s="41">
        <v>0</v>
      </c>
      <c r="N454" s="41">
        <v>0</v>
      </c>
      <c r="O454" s="41">
        <v>0</v>
      </c>
      <c r="P454" s="41">
        <v>0</v>
      </c>
      <c r="Q454" s="41">
        <v>0</v>
      </c>
      <c r="R454" s="41">
        <v>0</v>
      </c>
      <c r="S454" s="41">
        <f t="shared" ref="S454:S517" si="504">G454-H454</f>
        <v>0</v>
      </c>
      <c r="T454" s="43">
        <f t="shared" si="498"/>
        <v>0</v>
      </c>
      <c r="U454" s="45" t="str">
        <f t="shared" si="499"/>
        <v/>
      </c>
      <c r="V454" s="133">
        <f t="shared" si="495"/>
        <v>0</v>
      </c>
      <c r="W454" s="41">
        <v>0</v>
      </c>
      <c r="X454" s="95">
        <v>0</v>
      </c>
      <c r="Y454" s="95">
        <v>0</v>
      </c>
      <c r="Z454" s="41">
        <v>0</v>
      </c>
      <c r="AA454" s="41" t="e">
        <f>G454+#REF!</f>
        <v>#REF!</v>
      </c>
      <c r="AB454" s="96" t="str">
        <f>IF(OR(E454="",E454=0),"",(G454+#REF!)/E454)</f>
        <v/>
      </c>
      <c r="AC454" s="41">
        <f t="shared" si="500"/>
        <v>0</v>
      </c>
      <c r="AD454" s="41">
        <f t="shared" si="501"/>
        <v>0</v>
      </c>
      <c r="AE454" s="95">
        <v>0</v>
      </c>
      <c r="AF454" s="95">
        <f t="shared" si="502"/>
        <v>0</v>
      </c>
      <c r="AG454" s="95">
        <v>0</v>
      </c>
      <c r="AH454" s="95">
        <f t="shared" si="503"/>
        <v>0</v>
      </c>
      <c r="AI454" s="42"/>
      <c r="AJ454" s="72"/>
    </row>
    <row r="455" spans="1:36" s="14" customFormat="1" ht="15.75" hidden="1" customHeight="1" thickBot="1">
      <c r="A455" s="14" t="str">
        <f t="shared" si="496"/>
        <v>b</v>
      </c>
      <c r="B455" s="46" t="s">
        <v>27</v>
      </c>
      <c r="C455" s="58" t="s">
        <v>38</v>
      </c>
      <c r="D455" s="59">
        <v>0</v>
      </c>
      <c r="E455" s="60">
        <v>0</v>
      </c>
      <c r="F455" s="60">
        <v>0</v>
      </c>
      <c r="G455" s="60">
        <v>0</v>
      </c>
      <c r="H455" s="60">
        <v>0</v>
      </c>
      <c r="I455" s="61">
        <v>0</v>
      </c>
      <c r="J455" s="62">
        <v>0</v>
      </c>
      <c r="K455" s="62">
        <v>0</v>
      </c>
      <c r="L455" s="63" t="str">
        <f t="shared" si="497"/>
        <v/>
      </c>
      <c r="M455" s="59">
        <v>0</v>
      </c>
      <c r="N455" s="59">
        <v>0</v>
      </c>
      <c r="O455" s="59">
        <v>0</v>
      </c>
      <c r="P455" s="59">
        <v>0</v>
      </c>
      <c r="Q455" s="59">
        <v>0</v>
      </c>
      <c r="R455" s="59">
        <v>0</v>
      </c>
      <c r="S455" s="59">
        <f t="shared" si="504"/>
        <v>0</v>
      </c>
      <c r="T455" s="61">
        <f t="shared" si="498"/>
        <v>0</v>
      </c>
      <c r="U455" s="63" t="str">
        <f t="shared" si="499"/>
        <v/>
      </c>
      <c r="V455" s="136">
        <f t="shared" si="495"/>
        <v>0</v>
      </c>
      <c r="W455" s="59">
        <v>0</v>
      </c>
      <c r="X455" s="105">
        <v>0</v>
      </c>
      <c r="Y455" s="105">
        <v>0</v>
      </c>
      <c r="Z455" s="59">
        <v>0</v>
      </c>
      <c r="AA455" s="59" t="e">
        <f>G455+#REF!</f>
        <v>#REF!</v>
      </c>
      <c r="AB455" s="106" t="str">
        <f>IF(OR(E455="",E455=0),"",(G455+#REF!)/E455)</f>
        <v/>
      </c>
      <c r="AC455" s="59">
        <f t="shared" si="500"/>
        <v>0</v>
      </c>
      <c r="AD455" s="59">
        <f t="shared" si="501"/>
        <v>0</v>
      </c>
      <c r="AE455" s="105">
        <v>0</v>
      </c>
      <c r="AF455" s="105">
        <f t="shared" si="502"/>
        <v>0</v>
      </c>
      <c r="AG455" s="105">
        <v>0</v>
      </c>
      <c r="AH455" s="105">
        <f t="shared" si="503"/>
        <v>0</v>
      </c>
      <c r="AI455" s="60"/>
      <c r="AJ455" s="72"/>
    </row>
    <row r="456" spans="1:36" s="14" customFormat="1" ht="76.5" hidden="1" customHeight="1" thickTop="1" thickBot="1">
      <c r="A456" s="14" t="str">
        <f t="shared" si="496"/>
        <v>b</v>
      </c>
      <c r="B456" s="15" t="s">
        <v>119</v>
      </c>
      <c r="C456" s="75" t="s">
        <v>120</v>
      </c>
      <c r="D456" s="67">
        <v>0</v>
      </c>
      <c r="E456" s="68">
        <v>0</v>
      </c>
      <c r="F456" s="68">
        <v>0</v>
      </c>
      <c r="G456" s="68">
        <v>0</v>
      </c>
      <c r="H456" s="68">
        <v>0</v>
      </c>
      <c r="I456" s="69">
        <v>0</v>
      </c>
      <c r="J456" s="70">
        <v>0</v>
      </c>
      <c r="K456" s="70">
        <v>0</v>
      </c>
      <c r="L456" s="71" t="str">
        <f t="shared" si="497"/>
        <v/>
      </c>
      <c r="M456" s="67">
        <v>0</v>
      </c>
      <c r="N456" s="67">
        <v>0</v>
      </c>
      <c r="O456" s="67">
        <v>0</v>
      </c>
      <c r="P456" s="67">
        <v>0</v>
      </c>
      <c r="Q456" s="67">
        <v>0</v>
      </c>
      <c r="R456" s="67">
        <v>0</v>
      </c>
      <c r="S456" s="67">
        <f t="shared" si="504"/>
        <v>0</v>
      </c>
      <c r="T456" s="69">
        <f t="shared" si="498"/>
        <v>0</v>
      </c>
      <c r="U456" s="71" t="str">
        <f t="shared" si="499"/>
        <v/>
      </c>
      <c r="V456" s="137">
        <f t="shared" si="495"/>
        <v>0</v>
      </c>
      <c r="W456" s="67">
        <v>0</v>
      </c>
      <c r="X456" s="112">
        <v>0</v>
      </c>
      <c r="Y456" s="112">
        <v>0</v>
      </c>
      <c r="Z456" s="67">
        <v>0</v>
      </c>
      <c r="AA456" s="67" t="e">
        <f>G456+#REF!</f>
        <v>#REF!</v>
      </c>
      <c r="AB456" s="113" t="str">
        <f>IF(OR(E456="",E456=0),"",(G456+#REF!)/E456)</f>
        <v/>
      </c>
      <c r="AC456" s="67">
        <f t="shared" si="500"/>
        <v>0</v>
      </c>
      <c r="AD456" s="67">
        <f t="shared" si="501"/>
        <v>0</v>
      </c>
      <c r="AE456" s="112">
        <v>0</v>
      </c>
      <c r="AF456" s="112">
        <f t="shared" si="502"/>
        <v>0</v>
      </c>
      <c r="AG456" s="112">
        <v>0</v>
      </c>
      <c r="AH456" s="112">
        <f t="shared" si="503"/>
        <v>0</v>
      </c>
      <c r="AI456" s="68"/>
      <c r="AJ456" s="72"/>
    </row>
    <row r="457" spans="1:36" s="14" customFormat="1" ht="15.75" hidden="1" customHeight="1" thickTop="1">
      <c r="A457" s="14" t="str">
        <f t="shared" si="496"/>
        <v>b</v>
      </c>
      <c r="B457" s="21" t="s">
        <v>27</v>
      </c>
      <c r="C457" s="40" t="s">
        <v>28</v>
      </c>
      <c r="D457" s="41">
        <v>0</v>
      </c>
      <c r="E457" s="42">
        <v>0</v>
      </c>
      <c r="F457" s="42">
        <v>0</v>
      </c>
      <c r="G457" s="42">
        <v>0</v>
      </c>
      <c r="H457" s="42">
        <v>0</v>
      </c>
      <c r="I457" s="43">
        <v>0</v>
      </c>
      <c r="J457" s="44">
        <v>0</v>
      </c>
      <c r="K457" s="44">
        <v>0</v>
      </c>
      <c r="L457" s="45" t="str">
        <f t="shared" si="497"/>
        <v/>
      </c>
      <c r="M457" s="41">
        <v>0</v>
      </c>
      <c r="N457" s="41">
        <v>0</v>
      </c>
      <c r="O457" s="41">
        <v>0</v>
      </c>
      <c r="P457" s="41">
        <v>0</v>
      </c>
      <c r="Q457" s="41">
        <v>0</v>
      </c>
      <c r="R457" s="41">
        <v>0</v>
      </c>
      <c r="S457" s="41">
        <f t="shared" si="504"/>
        <v>0</v>
      </c>
      <c r="T457" s="43">
        <f t="shared" si="498"/>
        <v>0</v>
      </c>
      <c r="U457" s="45" t="str">
        <f t="shared" si="499"/>
        <v/>
      </c>
      <c r="V457" s="133">
        <f t="shared" si="495"/>
        <v>0</v>
      </c>
      <c r="W457" s="41">
        <v>0</v>
      </c>
      <c r="X457" s="95">
        <v>0</v>
      </c>
      <c r="Y457" s="95">
        <v>0</v>
      </c>
      <c r="Z457" s="41">
        <v>0</v>
      </c>
      <c r="AA457" s="41" t="e">
        <f>G457+#REF!</f>
        <v>#REF!</v>
      </c>
      <c r="AB457" s="96" t="str">
        <f>IF(OR(E457="",E457=0),"",(G457+#REF!)/E457)</f>
        <v/>
      </c>
      <c r="AC457" s="41">
        <f t="shared" si="500"/>
        <v>0</v>
      </c>
      <c r="AD457" s="41">
        <f t="shared" si="501"/>
        <v>0</v>
      </c>
      <c r="AE457" s="95">
        <v>0</v>
      </c>
      <c r="AF457" s="95">
        <f t="shared" si="502"/>
        <v>0</v>
      </c>
      <c r="AG457" s="95">
        <v>0</v>
      </c>
      <c r="AH457" s="95">
        <f t="shared" si="503"/>
        <v>0</v>
      </c>
      <c r="AI457" s="42"/>
      <c r="AJ457" s="72"/>
    </row>
    <row r="458" spans="1:36" s="14" customFormat="1" ht="18" hidden="1" customHeight="1">
      <c r="A458" s="14" t="str">
        <f t="shared" si="496"/>
        <v>b</v>
      </c>
      <c r="B458" s="28" t="s">
        <v>27</v>
      </c>
      <c r="C458" s="29" t="s">
        <v>29</v>
      </c>
      <c r="D458" s="35">
        <v>0</v>
      </c>
      <c r="E458" s="36">
        <v>0</v>
      </c>
      <c r="F458" s="36">
        <v>0</v>
      </c>
      <c r="G458" s="36">
        <v>0</v>
      </c>
      <c r="H458" s="36">
        <v>0</v>
      </c>
      <c r="I458" s="37">
        <v>0</v>
      </c>
      <c r="J458" s="38">
        <v>0</v>
      </c>
      <c r="K458" s="38">
        <v>0</v>
      </c>
      <c r="L458" s="39" t="str">
        <f t="shared" si="497"/>
        <v/>
      </c>
      <c r="M458" s="35">
        <v>0</v>
      </c>
      <c r="N458" s="35">
        <v>0</v>
      </c>
      <c r="O458" s="35">
        <v>0</v>
      </c>
      <c r="P458" s="35">
        <v>0</v>
      </c>
      <c r="Q458" s="35">
        <v>0</v>
      </c>
      <c r="R458" s="35">
        <v>0</v>
      </c>
      <c r="S458" s="35">
        <f t="shared" si="504"/>
        <v>0</v>
      </c>
      <c r="T458" s="37">
        <f t="shared" si="498"/>
        <v>0</v>
      </c>
      <c r="U458" s="39" t="str">
        <f t="shared" si="499"/>
        <v/>
      </c>
      <c r="V458" s="132">
        <f t="shared" si="495"/>
        <v>0</v>
      </c>
      <c r="W458" s="35">
        <v>0</v>
      </c>
      <c r="X458" s="93">
        <v>0</v>
      </c>
      <c r="Y458" s="93">
        <v>0</v>
      </c>
      <c r="Z458" s="35">
        <v>0</v>
      </c>
      <c r="AA458" s="35" t="e">
        <f>G458+#REF!</f>
        <v>#REF!</v>
      </c>
      <c r="AB458" s="94" t="str">
        <f>IF(OR(E458="",E458=0),"",(G458+#REF!)/E458)</f>
        <v/>
      </c>
      <c r="AC458" s="35">
        <f t="shared" si="500"/>
        <v>0</v>
      </c>
      <c r="AD458" s="35">
        <f t="shared" si="501"/>
        <v>0</v>
      </c>
      <c r="AE458" s="93">
        <v>0</v>
      </c>
      <c r="AF458" s="93">
        <f t="shared" si="502"/>
        <v>0</v>
      </c>
      <c r="AG458" s="93">
        <v>0</v>
      </c>
      <c r="AH458" s="93">
        <f t="shared" si="503"/>
        <v>0</v>
      </c>
      <c r="AI458" s="36"/>
      <c r="AJ458" s="72"/>
    </row>
    <row r="459" spans="1:36" s="14" customFormat="1" ht="18" hidden="1" customHeight="1">
      <c r="A459" s="14" t="str">
        <f t="shared" si="496"/>
        <v>b</v>
      </c>
      <c r="B459" s="28" t="s">
        <v>27</v>
      </c>
      <c r="C459" s="29" t="s">
        <v>30</v>
      </c>
      <c r="D459" s="35">
        <v>0</v>
      </c>
      <c r="E459" s="36">
        <v>0</v>
      </c>
      <c r="F459" s="36">
        <v>0</v>
      </c>
      <c r="G459" s="36">
        <v>0</v>
      </c>
      <c r="H459" s="36">
        <v>0</v>
      </c>
      <c r="I459" s="37">
        <v>0</v>
      </c>
      <c r="J459" s="38">
        <v>0</v>
      </c>
      <c r="K459" s="38">
        <v>0</v>
      </c>
      <c r="L459" s="39" t="str">
        <f t="shared" si="497"/>
        <v/>
      </c>
      <c r="M459" s="35">
        <v>0</v>
      </c>
      <c r="N459" s="35">
        <v>0</v>
      </c>
      <c r="O459" s="35">
        <v>0</v>
      </c>
      <c r="P459" s="35">
        <v>0</v>
      </c>
      <c r="Q459" s="35">
        <v>0</v>
      </c>
      <c r="R459" s="35">
        <v>0</v>
      </c>
      <c r="S459" s="35">
        <f t="shared" si="504"/>
        <v>0</v>
      </c>
      <c r="T459" s="37">
        <f t="shared" si="498"/>
        <v>0</v>
      </c>
      <c r="U459" s="39" t="str">
        <f t="shared" si="499"/>
        <v/>
      </c>
      <c r="V459" s="132">
        <f t="shared" si="495"/>
        <v>0</v>
      </c>
      <c r="W459" s="35">
        <v>0</v>
      </c>
      <c r="X459" s="93">
        <v>0</v>
      </c>
      <c r="Y459" s="93">
        <v>0</v>
      </c>
      <c r="Z459" s="35">
        <v>0</v>
      </c>
      <c r="AA459" s="35" t="e">
        <f>G459+#REF!</f>
        <v>#REF!</v>
      </c>
      <c r="AB459" s="94" t="str">
        <f>IF(OR(E459="",E459=0),"",(G459+#REF!)/E459)</f>
        <v/>
      </c>
      <c r="AC459" s="35">
        <f t="shared" si="500"/>
        <v>0</v>
      </c>
      <c r="AD459" s="35">
        <f t="shared" si="501"/>
        <v>0</v>
      </c>
      <c r="AE459" s="93">
        <v>0</v>
      </c>
      <c r="AF459" s="93">
        <f t="shared" si="502"/>
        <v>0</v>
      </c>
      <c r="AG459" s="93">
        <v>0</v>
      </c>
      <c r="AH459" s="93">
        <f t="shared" si="503"/>
        <v>0</v>
      </c>
      <c r="AI459" s="36"/>
      <c r="AJ459" s="72"/>
    </row>
    <row r="460" spans="1:36" s="14" customFormat="1" ht="18" hidden="1" customHeight="1">
      <c r="A460" s="14" t="str">
        <f t="shared" si="496"/>
        <v>b</v>
      </c>
      <c r="B460" s="28" t="s">
        <v>27</v>
      </c>
      <c r="C460" s="29" t="s">
        <v>31</v>
      </c>
      <c r="D460" s="35">
        <v>0</v>
      </c>
      <c r="E460" s="36">
        <v>0</v>
      </c>
      <c r="F460" s="36">
        <v>0</v>
      </c>
      <c r="G460" s="36">
        <v>0</v>
      </c>
      <c r="H460" s="36">
        <v>0</v>
      </c>
      <c r="I460" s="37">
        <v>0</v>
      </c>
      <c r="J460" s="38">
        <v>0</v>
      </c>
      <c r="K460" s="38">
        <v>0</v>
      </c>
      <c r="L460" s="39" t="str">
        <f t="shared" si="497"/>
        <v/>
      </c>
      <c r="M460" s="35">
        <v>0</v>
      </c>
      <c r="N460" s="35">
        <v>0</v>
      </c>
      <c r="O460" s="35">
        <v>0</v>
      </c>
      <c r="P460" s="35">
        <v>0</v>
      </c>
      <c r="Q460" s="35">
        <v>0</v>
      </c>
      <c r="R460" s="35">
        <v>0</v>
      </c>
      <c r="S460" s="35">
        <f t="shared" si="504"/>
        <v>0</v>
      </c>
      <c r="T460" s="37">
        <f t="shared" si="498"/>
        <v>0</v>
      </c>
      <c r="U460" s="39" t="str">
        <f t="shared" si="499"/>
        <v/>
      </c>
      <c r="V460" s="132">
        <f t="shared" si="495"/>
        <v>0</v>
      </c>
      <c r="W460" s="35">
        <v>0</v>
      </c>
      <c r="X460" s="93">
        <v>0</v>
      </c>
      <c r="Y460" s="93">
        <v>0</v>
      </c>
      <c r="Z460" s="35">
        <v>0</v>
      </c>
      <c r="AA460" s="35" t="e">
        <f>G460+#REF!</f>
        <v>#REF!</v>
      </c>
      <c r="AB460" s="94" t="str">
        <f>IF(OR(E460="",E460=0),"",(G460+#REF!)/E460)</f>
        <v/>
      </c>
      <c r="AC460" s="35">
        <f t="shared" si="500"/>
        <v>0</v>
      </c>
      <c r="AD460" s="35">
        <f t="shared" si="501"/>
        <v>0</v>
      </c>
      <c r="AE460" s="93">
        <v>0</v>
      </c>
      <c r="AF460" s="93">
        <f t="shared" si="502"/>
        <v>0</v>
      </c>
      <c r="AG460" s="93">
        <v>0</v>
      </c>
      <c r="AH460" s="93">
        <f t="shared" si="503"/>
        <v>0</v>
      </c>
      <c r="AI460" s="36"/>
      <c r="AJ460" s="72"/>
    </row>
    <row r="461" spans="1:36" s="14" customFormat="1" ht="18" hidden="1" customHeight="1">
      <c r="A461" s="14" t="str">
        <f t="shared" si="496"/>
        <v>b</v>
      </c>
      <c r="B461" s="28" t="s">
        <v>27</v>
      </c>
      <c r="C461" s="29" t="s">
        <v>32</v>
      </c>
      <c r="D461" s="35">
        <v>0</v>
      </c>
      <c r="E461" s="36">
        <v>0</v>
      </c>
      <c r="F461" s="36">
        <v>0</v>
      </c>
      <c r="G461" s="36">
        <v>0</v>
      </c>
      <c r="H461" s="36">
        <v>0</v>
      </c>
      <c r="I461" s="37">
        <v>0</v>
      </c>
      <c r="J461" s="38">
        <v>0</v>
      </c>
      <c r="K461" s="38">
        <v>0</v>
      </c>
      <c r="L461" s="39" t="str">
        <f t="shared" si="497"/>
        <v/>
      </c>
      <c r="M461" s="35">
        <v>0</v>
      </c>
      <c r="N461" s="35">
        <v>0</v>
      </c>
      <c r="O461" s="35">
        <v>0</v>
      </c>
      <c r="P461" s="35">
        <v>0</v>
      </c>
      <c r="Q461" s="35">
        <v>0</v>
      </c>
      <c r="R461" s="35">
        <v>0</v>
      </c>
      <c r="S461" s="35">
        <f t="shared" si="504"/>
        <v>0</v>
      </c>
      <c r="T461" s="37">
        <f t="shared" si="498"/>
        <v>0</v>
      </c>
      <c r="U461" s="39" t="str">
        <f t="shared" si="499"/>
        <v/>
      </c>
      <c r="V461" s="132">
        <f t="shared" si="495"/>
        <v>0</v>
      </c>
      <c r="W461" s="35">
        <v>0</v>
      </c>
      <c r="X461" s="93">
        <v>0</v>
      </c>
      <c r="Y461" s="93">
        <v>0</v>
      </c>
      <c r="Z461" s="35">
        <v>0</v>
      </c>
      <c r="AA461" s="35" t="e">
        <f>G461+#REF!</f>
        <v>#REF!</v>
      </c>
      <c r="AB461" s="94" t="str">
        <f>IF(OR(E461="",E461=0),"",(G461+#REF!)/E461)</f>
        <v/>
      </c>
      <c r="AC461" s="35">
        <f t="shared" si="500"/>
        <v>0</v>
      </c>
      <c r="AD461" s="35">
        <f t="shared" si="501"/>
        <v>0</v>
      </c>
      <c r="AE461" s="93">
        <v>0</v>
      </c>
      <c r="AF461" s="93">
        <f t="shared" si="502"/>
        <v>0</v>
      </c>
      <c r="AG461" s="93">
        <v>0</v>
      </c>
      <c r="AH461" s="93">
        <f t="shared" si="503"/>
        <v>0</v>
      </c>
      <c r="AI461" s="36"/>
      <c r="AJ461" s="72"/>
    </row>
    <row r="462" spans="1:36" s="14" customFormat="1" ht="18" hidden="1" customHeight="1">
      <c r="A462" s="14" t="str">
        <f t="shared" si="496"/>
        <v>b</v>
      </c>
      <c r="B462" s="28" t="s">
        <v>27</v>
      </c>
      <c r="C462" s="29" t="s">
        <v>33</v>
      </c>
      <c r="D462" s="35">
        <v>0</v>
      </c>
      <c r="E462" s="36">
        <v>0</v>
      </c>
      <c r="F462" s="36">
        <v>0</v>
      </c>
      <c r="G462" s="36">
        <v>0</v>
      </c>
      <c r="H462" s="36">
        <v>0</v>
      </c>
      <c r="I462" s="37">
        <v>0</v>
      </c>
      <c r="J462" s="38">
        <v>0</v>
      </c>
      <c r="K462" s="38">
        <v>0</v>
      </c>
      <c r="L462" s="39" t="str">
        <f t="shared" si="497"/>
        <v/>
      </c>
      <c r="M462" s="35">
        <v>0</v>
      </c>
      <c r="N462" s="35">
        <v>0</v>
      </c>
      <c r="O462" s="35">
        <v>0</v>
      </c>
      <c r="P462" s="35">
        <v>0</v>
      </c>
      <c r="Q462" s="35">
        <v>0</v>
      </c>
      <c r="R462" s="35">
        <v>0</v>
      </c>
      <c r="S462" s="35">
        <f t="shared" si="504"/>
        <v>0</v>
      </c>
      <c r="T462" s="37">
        <f t="shared" si="498"/>
        <v>0</v>
      </c>
      <c r="U462" s="39" t="str">
        <f t="shared" si="499"/>
        <v/>
      </c>
      <c r="V462" s="132">
        <f t="shared" si="495"/>
        <v>0</v>
      </c>
      <c r="W462" s="35">
        <v>0</v>
      </c>
      <c r="X462" s="93">
        <v>0</v>
      </c>
      <c r="Y462" s="93">
        <v>0</v>
      </c>
      <c r="Z462" s="35">
        <v>0</v>
      </c>
      <c r="AA462" s="35" t="e">
        <f>G462+#REF!</f>
        <v>#REF!</v>
      </c>
      <c r="AB462" s="94" t="str">
        <f>IF(OR(E462="",E462=0),"",(G462+#REF!)/E462)</f>
        <v/>
      </c>
      <c r="AC462" s="35">
        <f t="shared" si="500"/>
        <v>0</v>
      </c>
      <c r="AD462" s="35">
        <f t="shared" si="501"/>
        <v>0</v>
      </c>
      <c r="AE462" s="93">
        <v>0</v>
      </c>
      <c r="AF462" s="93">
        <f t="shared" si="502"/>
        <v>0</v>
      </c>
      <c r="AG462" s="93">
        <v>0</v>
      </c>
      <c r="AH462" s="93">
        <f t="shared" si="503"/>
        <v>0</v>
      </c>
      <c r="AI462" s="36"/>
      <c r="AJ462" s="72"/>
    </row>
    <row r="463" spans="1:36" s="14" customFormat="1" ht="18" hidden="1" customHeight="1">
      <c r="A463" s="14" t="str">
        <f t="shared" si="496"/>
        <v>b</v>
      </c>
      <c r="B463" s="28" t="s">
        <v>27</v>
      </c>
      <c r="C463" s="29" t="s">
        <v>34</v>
      </c>
      <c r="D463" s="35">
        <v>0</v>
      </c>
      <c r="E463" s="36">
        <v>0</v>
      </c>
      <c r="F463" s="36">
        <v>0</v>
      </c>
      <c r="G463" s="36">
        <v>0</v>
      </c>
      <c r="H463" s="36">
        <v>0</v>
      </c>
      <c r="I463" s="37">
        <v>0</v>
      </c>
      <c r="J463" s="38">
        <v>0</v>
      </c>
      <c r="K463" s="38">
        <v>0</v>
      </c>
      <c r="L463" s="39" t="str">
        <f t="shared" si="497"/>
        <v/>
      </c>
      <c r="M463" s="35">
        <v>0</v>
      </c>
      <c r="N463" s="35">
        <v>0</v>
      </c>
      <c r="O463" s="35">
        <v>0</v>
      </c>
      <c r="P463" s="35">
        <v>0</v>
      </c>
      <c r="Q463" s="35">
        <v>0</v>
      </c>
      <c r="R463" s="35">
        <v>0</v>
      </c>
      <c r="S463" s="35">
        <f t="shared" si="504"/>
        <v>0</v>
      </c>
      <c r="T463" s="37">
        <f t="shared" si="498"/>
        <v>0</v>
      </c>
      <c r="U463" s="39" t="str">
        <f t="shared" si="499"/>
        <v/>
      </c>
      <c r="V463" s="132">
        <f t="shared" si="495"/>
        <v>0</v>
      </c>
      <c r="W463" s="35">
        <v>0</v>
      </c>
      <c r="X463" s="93">
        <v>0</v>
      </c>
      <c r="Y463" s="93">
        <v>0</v>
      </c>
      <c r="Z463" s="35">
        <v>0</v>
      </c>
      <c r="AA463" s="35" t="e">
        <f>G463+#REF!</f>
        <v>#REF!</v>
      </c>
      <c r="AB463" s="94" t="str">
        <f>IF(OR(E463="",E463=0),"",(G463+#REF!)/E463)</f>
        <v/>
      </c>
      <c r="AC463" s="35">
        <f t="shared" si="500"/>
        <v>0</v>
      </c>
      <c r="AD463" s="35">
        <f t="shared" si="501"/>
        <v>0</v>
      </c>
      <c r="AE463" s="93">
        <v>0</v>
      </c>
      <c r="AF463" s="93">
        <f t="shared" si="502"/>
        <v>0</v>
      </c>
      <c r="AG463" s="93">
        <v>0</v>
      </c>
      <c r="AH463" s="93">
        <f t="shared" si="503"/>
        <v>0</v>
      </c>
      <c r="AI463" s="36"/>
      <c r="AJ463" s="72"/>
    </row>
    <row r="464" spans="1:36" s="14" customFormat="1" ht="18" hidden="1" customHeight="1">
      <c r="A464" s="14" t="str">
        <f t="shared" si="496"/>
        <v>b</v>
      </c>
      <c r="B464" s="28" t="s">
        <v>27</v>
      </c>
      <c r="C464" s="29" t="s">
        <v>35</v>
      </c>
      <c r="D464" s="35">
        <v>0</v>
      </c>
      <c r="E464" s="36">
        <v>0</v>
      </c>
      <c r="F464" s="36">
        <v>0</v>
      </c>
      <c r="G464" s="36">
        <v>0</v>
      </c>
      <c r="H464" s="36">
        <v>0</v>
      </c>
      <c r="I464" s="37">
        <v>0</v>
      </c>
      <c r="J464" s="38">
        <v>0</v>
      </c>
      <c r="K464" s="38">
        <v>0</v>
      </c>
      <c r="L464" s="39" t="str">
        <f t="shared" si="497"/>
        <v/>
      </c>
      <c r="M464" s="35">
        <v>0</v>
      </c>
      <c r="N464" s="35">
        <v>0</v>
      </c>
      <c r="O464" s="35">
        <v>0</v>
      </c>
      <c r="P464" s="35">
        <v>0</v>
      </c>
      <c r="Q464" s="35">
        <v>0</v>
      </c>
      <c r="R464" s="35">
        <v>0</v>
      </c>
      <c r="S464" s="35">
        <f t="shared" si="504"/>
        <v>0</v>
      </c>
      <c r="T464" s="37">
        <f t="shared" si="498"/>
        <v>0</v>
      </c>
      <c r="U464" s="39" t="str">
        <f t="shared" si="499"/>
        <v/>
      </c>
      <c r="V464" s="132">
        <f t="shared" si="495"/>
        <v>0</v>
      </c>
      <c r="W464" s="35">
        <v>0</v>
      </c>
      <c r="X464" s="93">
        <v>0</v>
      </c>
      <c r="Y464" s="93">
        <v>0</v>
      </c>
      <c r="Z464" s="35">
        <v>0</v>
      </c>
      <c r="AA464" s="35" t="e">
        <f>G464+#REF!</f>
        <v>#REF!</v>
      </c>
      <c r="AB464" s="94" t="str">
        <f>IF(OR(E464="",E464=0),"",(G464+#REF!)/E464)</f>
        <v/>
      </c>
      <c r="AC464" s="35">
        <f t="shared" si="500"/>
        <v>0</v>
      </c>
      <c r="AD464" s="35">
        <f t="shared" si="501"/>
        <v>0</v>
      </c>
      <c r="AE464" s="93">
        <v>0</v>
      </c>
      <c r="AF464" s="93">
        <f t="shared" si="502"/>
        <v>0</v>
      </c>
      <c r="AG464" s="93">
        <v>0</v>
      </c>
      <c r="AH464" s="93">
        <f t="shared" si="503"/>
        <v>0</v>
      </c>
      <c r="AI464" s="36"/>
      <c r="AJ464" s="72"/>
    </row>
    <row r="465" spans="1:36" s="14" customFormat="1" ht="30" hidden="1" customHeight="1">
      <c r="A465" s="14" t="str">
        <f t="shared" si="496"/>
        <v>b</v>
      </c>
      <c r="B465" s="21" t="s">
        <v>27</v>
      </c>
      <c r="C465" s="40" t="s">
        <v>36</v>
      </c>
      <c r="D465" s="41">
        <v>0</v>
      </c>
      <c r="E465" s="42">
        <v>0</v>
      </c>
      <c r="F465" s="42">
        <v>0</v>
      </c>
      <c r="G465" s="42">
        <v>0</v>
      </c>
      <c r="H465" s="42">
        <v>0</v>
      </c>
      <c r="I465" s="43">
        <v>0</v>
      </c>
      <c r="J465" s="44">
        <v>0</v>
      </c>
      <c r="K465" s="44">
        <v>0</v>
      </c>
      <c r="L465" s="45" t="str">
        <f t="shared" si="497"/>
        <v/>
      </c>
      <c r="M465" s="41">
        <v>0</v>
      </c>
      <c r="N465" s="41">
        <v>0</v>
      </c>
      <c r="O465" s="41">
        <v>0</v>
      </c>
      <c r="P465" s="41">
        <v>0</v>
      </c>
      <c r="Q465" s="41">
        <v>0</v>
      </c>
      <c r="R465" s="41">
        <v>0</v>
      </c>
      <c r="S465" s="41">
        <f t="shared" si="504"/>
        <v>0</v>
      </c>
      <c r="T465" s="43">
        <f t="shared" si="498"/>
        <v>0</v>
      </c>
      <c r="U465" s="45" t="str">
        <f t="shared" si="499"/>
        <v/>
      </c>
      <c r="V465" s="133">
        <f t="shared" si="495"/>
        <v>0</v>
      </c>
      <c r="W465" s="41">
        <v>0</v>
      </c>
      <c r="X465" s="95">
        <v>0</v>
      </c>
      <c r="Y465" s="95">
        <v>0</v>
      </c>
      <c r="Z465" s="41">
        <v>0</v>
      </c>
      <c r="AA465" s="41" t="e">
        <f>G465+#REF!</f>
        <v>#REF!</v>
      </c>
      <c r="AB465" s="96" t="str">
        <f>IF(OR(E465="",E465=0),"",(G465+#REF!)/E465)</f>
        <v/>
      </c>
      <c r="AC465" s="41">
        <f t="shared" si="500"/>
        <v>0</v>
      </c>
      <c r="AD465" s="41">
        <f t="shared" si="501"/>
        <v>0</v>
      </c>
      <c r="AE465" s="95">
        <v>0</v>
      </c>
      <c r="AF465" s="95">
        <f t="shared" si="502"/>
        <v>0</v>
      </c>
      <c r="AG465" s="95">
        <v>0</v>
      </c>
      <c r="AH465" s="95">
        <f t="shared" si="503"/>
        <v>0</v>
      </c>
      <c r="AI465" s="42"/>
      <c r="AJ465" s="72"/>
    </row>
    <row r="466" spans="1:36" s="14" customFormat="1" ht="15" hidden="1" customHeight="1">
      <c r="A466" s="14" t="str">
        <f t="shared" si="496"/>
        <v>b</v>
      </c>
      <c r="B466" s="21" t="s">
        <v>27</v>
      </c>
      <c r="C466" s="40" t="s">
        <v>37</v>
      </c>
      <c r="D466" s="41">
        <v>0</v>
      </c>
      <c r="E466" s="42">
        <v>0</v>
      </c>
      <c r="F466" s="42">
        <v>0</v>
      </c>
      <c r="G466" s="42">
        <v>0</v>
      </c>
      <c r="H466" s="42">
        <v>0</v>
      </c>
      <c r="I466" s="43">
        <v>0</v>
      </c>
      <c r="J466" s="44">
        <v>0</v>
      </c>
      <c r="K466" s="44">
        <v>0</v>
      </c>
      <c r="L466" s="45" t="str">
        <f t="shared" si="497"/>
        <v/>
      </c>
      <c r="M466" s="41">
        <v>0</v>
      </c>
      <c r="N466" s="41">
        <v>0</v>
      </c>
      <c r="O466" s="41">
        <v>0</v>
      </c>
      <c r="P466" s="41">
        <v>0</v>
      </c>
      <c r="Q466" s="41">
        <v>0</v>
      </c>
      <c r="R466" s="41">
        <v>0</v>
      </c>
      <c r="S466" s="41">
        <f t="shared" si="504"/>
        <v>0</v>
      </c>
      <c r="T466" s="43">
        <f t="shared" si="498"/>
        <v>0</v>
      </c>
      <c r="U466" s="45" t="str">
        <f t="shared" si="499"/>
        <v/>
      </c>
      <c r="V466" s="133">
        <f t="shared" si="495"/>
        <v>0</v>
      </c>
      <c r="W466" s="41">
        <v>0</v>
      </c>
      <c r="X466" s="95">
        <v>0</v>
      </c>
      <c r="Y466" s="95">
        <v>0</v>
      </c>
      <c r="Z466" s="41">
        <v>0</v>
      </c>
      <c r="AA466" s="41" t="e">
        <f>G466+#REF!</f>
        <v>#REF!</v>
      </c>
      <c r="AB466" s="96" t="str">
        <f>IF(OR(E466="",E466=0),"",(G466+#REF!)/E466)</f>
        <v/>
      </c>
      <c r="AC466" s="41">
        <f t="shared" si="500"/>
        <v>0</v>
      </c>
      <c r="AD466" s="41">
        <f t="shared" si="501"/>
        <v>0</v>
      </c>
      <c r="AE466" s="95">
        <v>0</v>
      </c>
      <c r="AF466" s="95">
        <f t="shared" si="502"/>
        <v>0</v>
      </c>
      <c r="AG466" s="95">
        <v>0</v>
      </c>
      <c r="AH466" s="95">
        <f t="shared" si="503"/>
        <v>0</v>
      </c>
      <c r="AI466" s="42"/>
      <c r="AJ466" s="72"/>
    </row>
    <row r="467" spans="1:36" s="14" customFormat="1" ht="15.75" hidden="1" customHeight="1" thickBot="1">
      <c r="A467" s="14" t="str">
        <f t="shared" si="496"/>
        <v>b</v>
      </c>
      <c r="B467" s="46" t="s">
        <v>27</v>
      </c>
      <c r="C467" s="58" t="s">
        <v>38</v>
      </c>
      <c r="D467" s="59">
        <v>0</v>
      </c>
      <c r="E467" s="60">
        <v>0</v>
      </c>
      <c r="F467" s="60">
        <v>0</v>
      </c>
      <c r="G467" s="60">
        <v>0</v>
      </c>
      <c r="H467" s="60">
        <v>0</v>
      </c>
      <c r="I467" s="61">
        <v>0</v>
      </c>
      <c r="J467" s="62">
        <v>0</v>
      </c>
      <c r="K467" s="62">
        <v>0</v>
      </c>
      <c r="L467" s="63" t="str">
        <f t="shared" si="497"/>
        <v/>
      </c>
      <c r="M467" s="59">
        <v>0</v>
      </c>
      <c r="N467" s="59">
        <v>0</v>
      </c>
      <c r="O467" s="59">
        <v>0</v>
      </c>
      <c r="P467" s="59">
        <v>0</v>
      </c>
      <c r="Q467" s="59">
        <v>0</v>
      </c>
      <c r="R467" s="59">
        <v>0</v>
      </c>
      <c r="S467" s="59">
        <f t="shared" si="504"/>
        <v>0</v>
      </c>
      <c r="T467" s="61">
        <f t="shared" si="498"/>
        <v>0</v>
      </c>
      <c r="U467" s="63" t="str">
        <f t="shared" si="499"/>
        <v/>
      </c>
      <c r="V467" s="136">
        <f t="shared" si="495"/>
        <v>0</v>
      </c>
      <c r="W467" s="59">
        <v>0</v>
      </c>
      <c r="X467" s="105">
        <v>0</v>
      </c>
      <c r="Y467" s="105">
        <v>0</v>
      </c>
      <c r="Z467" s="59">
        <v>0</v>
      </c>
      <c r="AA467" s="59" t="e">
        <f>G467+#REF!</f>
        <v>#REF!</v>
      </c>
      <c r="AB467" s="106" t="str">
        <f>IF(OR(E467="",E467=0),"",(G467+#REF!)/E467)</f>
        <v/>
      </c>
      <c r="AC467" s="59">
        <f t="shared" si="500"/>
        <v>0</v>
      </c>
      <c r="AD467" s="59">
        <f t="shared" si="501"/>
        <v>0</v>
      </c>
      <c r="AE467" s="105">
        <v>0</v>
      </c>
      <c r="AF467" s="105">
        <f t="shared" si="502"/>
        <v>0</v>
      </c>
      <c r="AG467" s="105">
        <v>0</v>
      </c>
      <c r="AH467" s="105">
        <f t="shared" si="503"/>
        <v>0</v>
      </c>
      <c r="AI467" s="60"/>
      <c r="AJ467" s="72"/>
    </row>
    <row r="468" spans="1:36" s="14" customFormat="1" ht="76.5" hidden="1" customHeight="1" thickTop="1" thickBot="1">
      <c r="A468" s="14" t="str">
        <f t="shared" si="496"/>
        <v>b</v>
      </c>
      <c r="B468" s="15" t="s">
        <v>121</v>
      </c>
      <c r="C468" s="75" t="s">
        <v>122</v>
      </c>
      <c r="D468" s="67">
        <v>0</v>
      </c>
      <c r="E468" s="68">
        <v>0</v>
      </c>
      <c r="F468" s="68">
        <v>0</v>
      </c>
      <c r="G468" s="68">
        <v>0</v>
      </c>
      <c r="H468" s="68">
        <v>0</v>
      </c>
      <c r="I468" s="69">
        <v>0</v>
      </c>
      <c r="J468" s="70">
        <v>0</v>
      </c>
      <c r="K468" s="70">
        <v>0</v>
      </c>
      <c r="L468" s="71" t="str">
        <f t="shared" si="497"/>
        <v/>
      </c>
      <c r="M468" s="67">
        <v>0</v>
      </c>
      <c r="N468" s="67">
        <v>0</v>
      </c>
      <c r="O468" s="67">
        <v>0</v>
      </c>
      <c r="P468" s="67">
        <v>0</v>
      </c>
      <c r="Q468" s="67">
        <v>0</v>
      </c>
      <c r="R468" s="67">
        <v>0</v>
      </c>
      <c r="S468" s="67">
        <f t="shared" si="504"/>
        <v>0</v>
      </c>
      <c r="T468" s="69">
        <f t="shared" si="498"/>
        <v>0</v>
      </c>
      <c r="U468" s="71" t="str">
        <f t="shared" si="499"/>
        <v/>
      </c>
      <c r="V468" s="137">
        <f t="shared" si="495"/>
        <v>0</v>
      </c>
      <c r="W468" s="67">
        <v>0</v>
      </c>
      <c r="X468" s="112">
        <v>0</v>
      </c>
      <c r="Y468" s="112">
        <v>0</v>
      </c>
      <c r="Z468" s="67">
        <v>0</v>
      </c>
      <c r="AA468" s="67" t="e">
        <f>G468+#REF!</f>
        <v>#REF!</v>
      </c>
      <c r="AB468" s="113" t="str">
        <f>IF(OR(E468="",E468=0),"",(G468+#REF!)/E468)</f>
        <v/>
      </c>
      <c r="AC468" s="67">
        <f t="shared" si="500"/>
        <v>0</v>
      </c>
      <c r="AD468" s="67">
        <f t="shared" si="501"/>
        <v>0</v>
      </c>
      <c r="AE468" s="112">
        <v>0</v>
      </c>
      <c r="AF468" s="112">
        <f t="shared" si="502"/>
        <v>0</v>
      </c>
      <c r="AG468" s="112">
        <v>0</v>
      </c>
      <c r="AH468" s="112">
        <f t="shared" si="503"/>
        <v>0</v>
      </c>
      <c r="AI468" s="68"/>
      <c r="AJ468" s="72"/>
    </row>
    <row r="469" spans="1:36" s="14" customFormat="1" ht="15.75" hidden="1" customHeight="1" thickTop="1">
      <c r="A469" s="14" t="str">
        <f t="shared" si="496"/>
        <v>b</v>
      </c>
      <c r="B469" s="21" t="s">
        <v>27</v>
      </c>
      <c r="C469" s="40" t="s">
        <v>28</v>
      </c>
      <c r="D469" s="41">
        <v>0</v>
      </c>
      <c r="E469" s="42">
        <v>0</v>
      </c>
      <c r="F469" s="42">
        <v>0</v>
      </c>
      <c r="G469" s="42">
        <v>0</v>
      </c>
      <c r="H469" s="42">
        <v>0</v>
      </c>
      <c r="I469" s="43">
        <v>0</v>
      </c>
      <c r="J469" s="44">
        <v>0</v>
      </c>
      <c r="K469" s="44">
        <v>0</v>
      </c>
      <c r="L469" s="45" t="str">
        <f t="shared" si="497"/>
        <v/>
      </c>
      <c r="M469" s="41">
        <v>0</v>
      </c>
      <c r="N469" s="41">
        <v>0</v>
      </c>
      <c r="O469" s="41">
        <v>0</v>
      </c>
      <c r="P469" s="41">
        <v>0</v>
      </c>
      <c r="Q469" s="41">
        <v>0</v>
      </c>
      <c r="R469" s="41">
        <v>0</v>
      </c>
      <c r="S469" s="41">
        <f t="shared" si="504"/>
        <v>0</v>
      </c>
      <c r="T469" s="43">
        <f t="shared" si="498"/>
        <v>0</v>
      </c>
      <c r="U469" s="45" t="str">
        <f t="shared" si="499"/>
        <v/>
      </c>
      <c r="V469" s="133">
        <f t="shared" si="495"/>
        <v>0</v>
      </c>
      <c r="W469" s="41">
        <v>0</v>
      </c>
      <c r="X469" s="95">
        <v>0</v>
      </c>
      <c r="Y469" s="95">
        <v>0</v>
      </c>
      <c r="Z469" s="41">
        <v>0</v>
      </c>
      <c r="AA469" s="41" t="e">
        <f>G469+#REF!</f>
        <v>#REF!</v>
      </c>
      <c r="AB469" s="96" t="str">
        <f>IF(OR(E469="",E469=0),"",(G469+#REF!)/E469)</f>
        <v/>
      </c>
      <c r="AC469" s="41">
        <f t="shared" si="500"/>
        <v>0</v>
      </c>
      <c r="AD469" s="41">
        <f t="shared" si="501"/>
        <v>0</v>
      </c>
      <c r="AE469" s="95">
        <v>0</v>
      </c>
      <c r="AF469" s="95">
        <f t="shared" si="502"/>
        <v>0</v>
      </c>
      <c r="AG469" s="95">
        <v>0</v>
      </c>
      <c r="AH469" s="95">
        <f t="shared" si="503"/>
        <v>0</v>
      </c>
      <c r="AI469" s="42"/>
      <c r="AJ469" s="72"/>
    </row>
    <row r="470" spans="1:36" s="14" customFormat="1" ht="18" hidden="1" customHeight="1">
      <c r="A470" s="14" t="str">
        <f t="shared" si="496"/>
        <v>b</v>
      </c>
      <c r="B470" s="28" t="s">
        <v>27</v>
      </c>
      <c r="C470" s="29" t="s">
        <v>29</v>
      </c>
      <c r="D470" s="35">
        <v>0</v>
      </c>
      <c r="E470" s="36">
        <v>0</v>
      </c>
      <c r="F470" s="36">
        <v>0</v>
      </c>
      <c r="G470" s="36">
        <v>0</v>
      </c>
      <c r="H470" s="36">
        <v>0</v>
      </c>
      <c r="I470" s="37">
        <v>0</v>
      </c>
      <c r="J470" s="38">
        <v>0</v>
      </c>
      <c r="K470" s="38">
        <v>0</v>
      </c>
      <c r="L470" s="39" t="str">
        <f t="shared" si="497"/>
        <v/>
      </c>
      <c r="M470" s="35">
        <v>0</v>
      </c>
      <c r="N470" s="35">
        <v>0</v>
      </c>
      <c r="O470" s="35">
        <v>0</v>
      </c>
      <c r="P470" s="35">
        <v>0</v>
      </c>
      <c r="Q470" s="35">
        <v>0</v>
      </c>
      <c r="R470" s="35">
        <v>0</v>
      </c>
      <c r="S470" s="35">
        <f t="shared" si="504"/>
        <v>0</v>
      </c>
      <c r="T470" s="37">
        <f t="shared" si="498"/>
        <v>0</v>
      </c>
      <c r="U470" s="39" t="str">
        <f t="shared" si="499"/>
        <v/>
      </c>
      <c r="V470" s="132">
        <f t="shared" si="495"/>
        <v>0</v>
      </c>
      <c r="W470" s="35">
        <v>0</v>
      </c>
      <c r="X470" s="93">
        <v>0</v>
      </c>
      <c r="Y470" s="93">
        <v>0</v>
      </c>
      <c r="Z470" s="35">
        <v>0</v>
      </c>
      <c r="AA470" s="35" t="e">
        <f>G470+#REF!</f>
        <v>#REF!</v>
      </c>
      <c r="AB470" s="94" t="str">
        <f>IF(OR(E470="",E470=0),"",(G470+#REF!)/E470)</f>
        <v/>
      </c>
      <c r="AC470" s="35">
        <f t="shared" si="500"/>
        <v>0</v>
      </c>
      <c r="AD470" s="35">
        <f t="shared" si="501"/>
        <v>0</v>
      </c>
      <c r="AE470" s="93">
        <v>0</v>
      </c>
      <c r="AF470" s="93">
        <f t="shared" si="502"/>
        <v>0</v>
      </c>
      <c r="AG470" s="93">
        <v>0</v>
      </c>
      <c r="AH470" s="93">
        <f t="shared" si="503"/>
        <v>0</v>
      </c>
      <c r="AI470" s="36"/>
      <c r="AJ470" s="72"/>
    </row>
    <row r="471" spans="1:36" s="14" customFormat="1" ht="18" hidden="1" customHeight="1">
      <c r="A471" s="14" t="str">
        <f t="shared" si="496"/>
        <v>b</v>
      </c>
      <c r="B471" s="28" t="s">
        <v>27</v>
      </c>
      <c r="C471" s="29" t="s">
        <v>30</v>
      </c>
      <c r="D471" s="35">
        <v>0</v>
      </c>
      <c r="E471" s="36">
        <v>0</v>
      </c>
      <c r="F471" s="36">
        <v>0</v>
      </c>
      <c r="G471" s="36">
        <v>0</v>
      </c>
      <c r="H471" s="36">
        <v>0</v>
      </c>
      <c r="I471" s="37">
        <v>0</v>
      </c>
      <c r="J471" s="38">
        <v>0</v>
      </c>
      <c r="K471" s="38">
        <v>0</v>
      </c>
      <c r="L471" s="39" t="str">
        <f t="shared" si="497"/>
        <v/>
      </c>
      <c r="M471" s="35">
        <v>0</v>
      </c>
      <c r="N471" s="35">
        <v>0</v>
      </c>
      <c r="O471" s="35">
        <v>0</v>
      </c>
      <c r="P471" s="35">
        <v>0</v>
      </c>
      <c r="Q471" s="35">
        <v>0</v>
      </c>
      <c r="R471" s="35">
        <v>0</v>
      </c>
      <c r="S471" s="35">
        <f t="shared" si="504"/>
        <v>0</v>
      </c>
      <c r="T471" s="37">
        <f t="shared" si="498"/>
        <v>0</v>
      </c>
      <c r="U471" s="39" t="str">
        <f t="shared" si="499"/>
        <v/>
      </c>
      <c r="V471" s="132">
        <f t="shared" si="495"/>
        <v>0</v>
      </c>
      <c r="W471" s="35">
        <v>0</v>
      </c>
      <c r="X471" s="93">
        <v>0</v>
      </c>
      <c r="Y471" s="93">
        <v>0</v>
      </c>
      <c r="Z471" s="35">
        <v>0</v>
      </c>
      <c r="AA471" s="35" t="e">
        <f>G471+#REF!</f>
        <v>#REF!</v>
      </c>
      <c r="AB471" s="94" t="str">
        <f>IF(OR(E471="",E471=0),"",(G471+#REF!)/E471)</f>
        <v/>
      </c>
      <c r="AC471" s="35">
        <f t="shared" si="500"/>
        <v>0</v>
      </c>
      <c r="AD471" s="35">
        <f t="shared" si="501"/>
        <v>0</v>
      </c>
      <c r="AE471" s="93">
        <v>0</v>
      </c>
      <c r="AF471" s="93">
        <f t="shared" si="502"/>
        <v>0</v>
      </c>
      <c r="AG471" s="93">
        <v>0</v>
      </c>
      <c r="AH471" s="93">
        <f t="shared" si="503"/>
        <v>0</v>
      </c>
      <c r="AI471" s="36"/>
      <c r="AJ471" s="72"/>
    </row>
    <row r="472" spans="1:36" s="14" customFormat="1" ht="18" hidden="1" customHeight="1">
      <c r="A472" s="14" t="str">
        <f t="shared" si="496"/>
        <v>b</v>
      </c>
      <c r="B472" s="28" t="s">
        <v>27</v>
      </c>
      <c r="C472" s="29" t="s">
        <v>31</v>
      </c>
      <c r="D472" s="35">
        <v>0</v>
      </c>
      <c r="E472" s="36">
        <v>0</v>
      </c>
      <c r="F472" s="36">
        <v>0</v>
      </c>
      <c r="G472" s="36">
        <v>0</v>
      </c>
      <c r="H472" s="36">
        <v>0</v>
      </c>
      <c r="I472" s="37">
        <v>0</v>
      </c>
      <c r="J472" s="38">
        <v>0</v>
      </c>
      <c r="K472" s="38">
        <v>0</v>
      </c>
      <c r="L472" s="39" t="str">
        <f t="shared" si="497"/>
        <v/>
      </c>
      <c r="M472" s="35">
        <v>0</v>
      </c>
      <c r="N472" s="35">
        <v>0</v>
      </c>
      <c r="O472" s="35">
        <v>0</v>
      </c>
      <c r="P472" s="35">
        <v>0</v>
      </c>
      <c r="Q472" s="35">
        <v>0</v>
      </c>
      <c r="R472" s="35">
        <v>0</v>
      </c>
      <c r="S472" s="35">
        <f t="shared" si="504"/>
        <v>0</v>
      </c>
      <c r="T472" s="37">
        <f t="shared" si="498"/>
        <v>0</v>
      </c>
      <c r="U472" s="39" t="str">
        <f t="shared" si="499"/>
        <v/>
      </c>
      <c r="V472" s="132">
        <f t="shared" si="495"/>
        <v>0</v>
      </c>
      <c r="W472" s="35">
        <v>0</v>
      </c>
      <c r="X472" s="93">
        <v>0</v>
      </c>
      <c r="Y472" s="93">
        <v>0</v>
      </c>
      <c r="Z472" s="35">
        <v>0</v>
      </c>
      <c r="AA472" s="35" t="e">
        <f>G472+#REF!</f>
        <v>#REF!</v>
      </c>
      <c r="AB472" s="94" t="str">
        <f>IF(OR(E472="",E472=0),"",(G472+#REF!)/E472)</f>
        <v/>
      </c>
      <c r="AC472" s="35">
        <f t="shared" si="500"/>
        <v>0</v>
      </c>
      <c r="AD472" s="35">
        <f t="shared" si="501"/>
        <v>0</v>
      </c>
      <c r="AE472" s="93">
        <v>0</v>
      </c>
      <c r="AF472" s="93">
        <f t="shared" si="502"/>
        <v>0</v>
      </c>
      <c r="AG472" s="93">
        <v>0</v>
      </c>
      <c r="AH472" s="93">
        <f t="shared" si="503"/>
        <v>0</v>
      </c>
      <c r="AI472" s="36"/>
      <c r="AJ472" s="72"/>
    </row>
    <row r="473" spans="1:36" s="14" customFormat="1" ht="18" hidden="1" customHeight="1">
      <c r="A473" s="14" t="str">
        <f t="shared" si="496"/>
        <v>b</v>
      </c>
      <c r="B473" s="28" t="s">
        <v>27</v>
      </c>
      <c r="C473" s="29" t="s">
        <v>32</v>
      </c>
      <c r="D473" s="35">
        <v>0</v>
      </c>
      <c r="E473" s="36">
        <v>0</v>
      </c>
      <c r="F473" s="36">
        <v>0</v>
      </c>
      <c r="G473" s="36">
        <v>0</v>
      </c>
      <c r="H473" s="36">
        <v>0</v>
      </c>
      <c r="I473" s="37">
        <v>0</v>
      </c>
      <c r="J473" s="38">
        <v>0</v>
      </c>
      <c r="K473" s="38">
        <v>0</v>
      </c>
      <c r="L473" s="39" t="str">
        <f t="shared" si="497"/>
        <v/>
      </c>
      <c r="M473" s="35">
        <v>0</v>
      </c>
      <c r="N473" s="35">
        <v>0</v>
      </c>
      <c r="O473" s="35">
        <v>0</v>
      </c>
      <c r="P473" s="35">
        <v>0</v>
      </c>
      <c r="Q473" s="35">
        <v>0</v>
      </c>
      <c r="R473" s="35">
        <v>0</v>
      </c>
      <c r="S473" s="35">
        <f t="shared" si="504"/>
        <v>0</v>
      </c>
      <c r="T473" s="37">
        <f t="shared" si="498"/>
        <v>0</v>
      </c>
      <c r="U473" s="39" t="str">
        <f t="shared" si="499"/>
        <v/>
      </c>
      <c r="V473" s="132">
        <f t="shared" si="495"/>
        <v>0</v>
      </c>
      <c r="W473" s="35">
        <v>0</v>
      </c>
      <c r="X473" s="93">
        <v>0</v>
      </c>
      <c r="Y473" s="93">
        <v>0</v>
      </c>
      <c r="Z473" s="35">
        <v>0</v>
      </c>
      <c r="AA473" s="35" t="e">
        <f>G473+#REF!</f>
        <v>#REF!</v>
      </c>
      <c r="AB473" s="94" t="str">
        <f>IF(OR(E473="",E473=0),"",(G473+#REF!)/E473)</f>
        <v/>
      </c>
      <c r="AC473" s="35">
        <f t="shared" si="500"/>
        <v>0</v>
      </c>
      <c r="AD473" s="35">
        <f t="shared" si="501"/>
        <v>0</v>
      </c>
      <c r="AE473" s="93">
        <v>0</v>
      </c>
      <c r="AF473" s="93">
        <f t="shared" si="502"/>
        <v>0</v>
      </c>
      <c r="AG473" s="93">
        <v>0</v>
      </c>
      <c r="AH473" s="93">
        <f t="shared" si="503"/>
        <v>0</v>
      </c>
      <c r="AI473" s="36"/>
      <c r="AJ473" s="72"/>
    </row>
    <row r="474" spans="1:36" s="14" customFormat="1" ht="18" hidden="1" customHeight="1">
      <c r="A474" s="14" t="str">
        <f t="shared" si="496"/>
        <v>b</v>
      </c>
      <c r="B474" s="28" t="s">
        <v>27</v>
      </c>
      <c r="C474" s="29" t="s">
        <v>33</v>
      </c>
      <c r="D474" s="35">
        <v>0</v>
      </c>
      <c r="E474" s="36">
        <v>0</v>
      </c>
      <c r="F474" s="36">
        <v>0</v>
      </c>
      <c r="G474" s="36">
        <v>0</v>
      </c>
      <c r="H474" s="36">
        <v>0</v>
      </c>
      <c r="I474" s="37">
        <v>0</v>
      </c>
      <c r="J474" s="38">
        <v>0</v>
      </c>
      <c r="K474" s="38">
        <v>0</v>
      </c>
      <c r="L474" s="39" t="str">
        <f t="shared" si="497"/>
        <v/>
      </c>
      <c r="M474" s="35">
        <v>0</v>
      </c>
      <c r="N474" s="35">
        <v>0</v>
      </c>
      <c r="O474" s="35">
        <v>0</v>
      </c>
      <c r="P474" s="35">
        <v>0</v>
      </c>
      <c r="Q474" s="35">
        <v>0</v>
      </c>
      <c r="R474" s="35">
        <v>0</v>
      </c>
      <c r="S474" s="35">
        <f t="shared" si="504"/>
        <v>0</v>
      </c>
      <c r="T474" s="37">
        <f t="shared" si="498"/>
        <v>0</v>
      </c>
      <c r="U474" s="39" t="str">
        <f t="shared" si="499"/>
        <v/>
      </c>
      <c r="V474" s="132">
        <f t="shared" si="495"/>
        <v>0</v>
      </c>
      <c r="W474" s="35">
        <v>0</v>
      </c>
      <c r="X474" s="93">
        <v>0</v>
      </c>
      <c r="Y474" s="93">
        <v>0</v>
      </c>
      <c r="Z474" s="35">
        <v>0</v>
      </c>
      <c r="AA474" s="35" t="e">
        <f>G474+#REF!</f>
        <v>#REF!</v>
      </c>
      <c r="AB474" s="94" t="str">
        <f>IF(OR(E474="",E474=0),"",(G474+#REF!)/E474)</f>
        <v/>
      </c>
      <c r="AC474" s="35">
        <f t="shared" si="500"/>
        <v>0</v>
      </c>
      <c r="AD474" s="35">
        <f t="shared" si="501"/>
        <v>0</v>
      </c>
      <c r="AE474" s="93">
        <v>0</v>
      </c>
      <c r="AF474" s="93">
        <f t="shared" si="502"/>
        <v>0</v>
      </c>
      <c r="AG474" s="93">
        <v>0</v>
      </c>
      <c r="AH474" s="93">
        <f t="shared" si="503"/>
        <v>0</v>
      </c>
      <c r="AI474" s="36"/>
      <c r="AJ474" s="72"/>
    </row>
    <row r="475" spans="1:36" s="14" customFormat="1" ht="18" hidden="1" customHeight="1">
      <c r="A475" s="14" t="str">
        <f t="shared" si="496"/>
        <v>b</v>
      </c>
      <c r="B475" s="28" t="s">
        <v>27</v>
      </c>
      <c r="C475" s="29" t="s">
        <v>34</v>
      </c>
      <c r="D475" s="35">
        <v>0</v>
      </c>
      <c r="E475" s="36">
        <v>0</v>
      </c>
      <c r="F475" s="36">
        <v>0</v>
      </c>
      <c r="G475" s="36">
        <v>0</v>
      </c>
      <c r="H475" s="36">
        <v>0</v>
      </c>
      <c r="I475" s="37">
        <v>0</v>
      </c>
      <c r="J475" s="38">
        <v>0</v>
      </c>
      <c r="K475" s="38">
        <v>0</v>
      </c>
      <c r="L475" s="39" t="str">
        <f t="shared" si="497"/>
        <v/>
      </c>
      <c r="M475" s="35">
        <v>0</v>
      </c>
      <c r="N475" s="35">
        <v>0</v>
      </c>
      <c r="O475" s="35">
        <v>0</v>
      </c>
      <c r="P475" s="35">
        <v>0</v>
      </c>
      <c r="Q475" s="35">
        <v>0</v>
      </c>
      <c r="R475" s="35">
        <v>0</v>
      </c>
      <c r="S475" s="35">
        <f t="shared" si="504"/>
        <v>0</v>
      </c>
      <c r="T475" s="37">
        <f t="shared" si="498"/>
        <v>0</v>
      </c>
      <c r="U475" s="39" t="str">
        <f t="shared" si="499"/>
        <v/>
      </c>
      <c r="V475" s="132">
        <f t="shared" si="495"/>
        <v>0</v>
      </c>
      <c r="W475" s="35">
        <v>0</v>
      </c>
      <c r="X475" s="93">
        <v>0</v>
      </c>
      <c r="Y475" s="93">
        <v>0</v>
      </c>
      <c r="Z475" s="35">
        <v>0</v>
      </c>
      <c r="AA475" s="35" t="e">
        <f>G475+#REF!</f>
        <v>#REF!</v>
      </c>
      <c r="AB475" s="94" t="str">
        <f>IF(OR(E475="",E475=0),"",(G475+#REF!)/E475)</f>
        <v/>
      </c>
      <c r="AC475" s="35">
        <f t="shared" si="500"/>
        <v>0</v>
      </c>
      <c r="AD475" s="35">
        <f t="shared" si="501"/>
        <v>0</v>
      </c>
      <c r="AE475" s="93">
        <v>0</v>
      </c>
      <c r="AF475" s="93">
        <f t="shared" si="502"/>
        <v>0</v>
      </c>
      <c r="AG475" s="93">
        <v>0</v>
      </c>
      <c r="AH475" s="93">
        <f t="shared" si="503"/>
        <v>0</v>
      </c>
      <c r="AI475" s="36"/>
      <c r="AJ475" s="72"/>
    </row>
    <row r="476" spans="1:36" s="14" customFormat="1" ht="18" hidden="1" customHeight="1">
      <c r="A476" s="14" t="str">
        <f t="shared" si="496"/>
        <v>b</v>
      </c>
      <c r="B476" s="28" t="s">
        <v>27</v>
      </c>
      <c r="C476" s="29" t="s">
        <v>35</v>
      </c>
      <c r="D476" s="35">
        <v>0</v>
      </c>
      <c r="E476" s="36">
        <v>0</v>
      </c>
      <c r="F476" s="36">
        <v>0</v>
      </c>
      <c r="G476" s="36">
        <v>0</v>
      </c>
      <c r="H476" s="36">
        <v>0</v>
      </c>
      <c r="I476" s="37">
        <v>0</v>
      </c>
      <c r="J476" s="38">
        <v>0</v>
      </c>
      <c r="K476" s="38">
        <v>0</v>
      </c>
      <c r="L476" s="39" t="str">
        <f t="shared" si="497"/>
        <v/>
      </c>
      <c r="M476" s="35">
        <v>0</v>
      </c>
      <c r="N476" s="35">
        <v>0</v>
      </c>
      <c r="O476" s="35">
        <v>0</v>
      </c>
      <c r="P476" s="35">
        <v>0</v>
      </c>
      <c r="Q476" s="35">
        <v>0</v>
      </c>
      <c r="R476" s="35">
        <v>0</v>
      </c>
      <c r="S476" s="35">
        <f t="shared" si="504"/>
        <v>0</v>
      </c>
      <c r="T476" s="37">
        <f t="shared" si="498"/>
        <v>0</v>
      </c>
      <c r="U476" s="39" t="str">
        <f t="shared" si="499"/>
        <v/>
      </c>
      <c r="V476" s="132">
        <f t="shared" si="495"/>
        <v>0</v>
      </c>
      <c r="W476" s="35">
        <v>0</v>
      </c>
      <c r="X476" s="93">
        <v>0</v>
      </c>
      <c r="Y476" s="93">
        <v>0</v>
      </c>
      <c r="Z476" s="35">
        <v>0</v>
      </c>
      <c r="AA476" s="35" t="e">
        <f>G476+#REF!</f>
        <v>#REF!</v>
      </c>
      <c r="AB476" s="94" t="str">
        <f>IF(OR(E476="",E476=0),"",(G476+#REF!)/E476)</f>
        <v/>
      </c>
      <c r="AC476" s="35">
        <f t="shared" si="500"/>
        <v>0</v>
      </c>
      <c r="AD476" s="35">
        <f t="shared" si="501"/>
        <v>0</v>
      </c>
      <c r="AE476" s="93">
        <v>0</v>
      </c>
      <c r="AF476" s="93">
        <f t="shared" si="502"/>
        <v>0</v>
      </c>
      <c r="AG476" s="93">
        <v>0</v>
      </c>
      <c r="AH476" s="93">
        <f t="shared" si="503"/>
        <v>0</v>
      </c>
      <c r="AI476" s="36"/>
      <c r="AJ476" s="72"/>
    </row>
    <row r="477" spans="1:36" s="14" customFormat="1" ht="30" hidden="1" customHeight="1">
      <c r="A477" s="14" t="str">
        <f t="shared" si="496"/>
        <v>b</v>
      </c>
      <c r="B477" s="21" t="s">
        <v>27</v>
      </c>
      <c r="C477" s="40" t="s">
        <v>36</v>
      </c>
      <c r="D477" s="41">
        <v>0</v>
      </c>
      <c r="E477" s="42">
        <v>0</v>
      </c>
      <c r="F477" s="42">
        <v>0</v>
      </c>
      <c r="G477" s="42">
        <v>0</v>
      </c>
      <c r="H477" s="42">
        <v>0</v>
      </c>
      <c r="I477" s="43">
        <v>0</v>
      </c>
      <c r="J477" s="44">
        <v>0</v>
      </c>
      <c r="K477" s="44">
        <v>0</v>
      </c>
      <c r="L477" s="45" t="str">
        <f t="shared" si="497"/>
        <v/>
      </c>
      <c r="M477" s="41">
        <v>0</v>
      </c>
      <c r="N477" s="41">
        <v>0</v>
      </c>
      <c r="O477" s="41">
        <v>0</v>
      </c>
      <c r="P477" s="41">
        <v>0</v>
      </c>
      <c r="Q477" s="41">
        <v>0</v>
      </c>
      <c r="R477" s="41">
        <v>0</v>
      </c>
      <c r="S477" s="41">
        <f t="shared" si="504"/>
        <v>0</v>
      </c>
      <c r="T477" s="43">
        <f t="shared" si="498"/>
        <v>0</v>
      </c>
      <c r="U477" s="45" t="str">
        <f t="shared" si="499"/>
        <v/>
      </c>
      <c r="V477" s="133">
        <f t="shared" ref="V477:V540" si="505">E477-G477</f>
        <v>0</v>
      </c>
      <c r="W477" s="41">
        <v>0</v>
      </c>
      <c r="X477" s="95">
        <v>0</v>
      </c>
      <c r="Y477" s="95">
        <v>0</v>
      </c>
      <c r="Z477" s="41">
        <v>0</v>
      </c>
      <c r="AA477" s="41" t="e">
        <f>G477+#REF!</f>
        <v>#REF!</v>
      </c>
      <c r="AB477" s="96" t="str">
        <f>IF(OR(E477="",E477=0),"",(G477+#REF!)/E477)</f>
        <v/>
      </c>
      <c r="AC477" s="41">
        <f t="shared" si="500"/>
        <v>0</v>
      </c>
      <c r="AD477" s="41">
        <f t="shared" si="501"/>
        <v>0</v>
      </c>
      <c r="AE477" s="95">
        <v>0</v>
      </c>
      <c r="AF477" s="95">
        <f t="shared" si="502"/>
        <v>0</v>
      </c>
      <c r="AG477" s="95">
        <v>0</v>
      </c>
      <c r="AH477" s="95">
        <f t="shared" si="503"/>
        <v>0</v>
      </c>
      <c r="AI477" s="42"/>
      <c r="AJ477" s="72"/>
    </row>
    <row r="478" spans="1:36" s="14" customFormat="1" ht="15" hidden="1" customHeight="1">
      <c r="A478" s="14" t="str">
        <f t="shared" si="496"/>
        <v>b</v>
      </c>
      <c r="B478" s="21" t="s">
        <v>27</v>
      </c>
      <c r="C478" s="40" t="s">
        <v>37</v>
      </c>
      <c r="D478" s="41">
        <v>0</v>
      </c>
      <c r="E478" s="42">
        <v>0</v>
      </c>
      <c r="F478" s="42">
        <v>0</v>
      </c>
      <c r="G478" s="42">
        <v>0</v>
      </c>
      <c r="H478" s="42">
        <v>0</v>
      </c>
      <c r="I478" s="43">
        <v>0</v>
      </c>
      <c r="J478" s="44">
        <v>0</v>
      </c>
      <c r="K478" s="44">
        <v>0</v>
      </c>
      <c r="L478" s="45" t="str">
        <f t="shared" si="497"/>
        <v/>
      </c>
      <c r="M478" s="41">
        <v>0</v>
      </c>
      <c r="N478" s="41">
        <v>0</v>
      </c>
      <c r="O478" s="41">
        <v>0</v>
      </c>
      <c r="P478" s="41">
        <v>0</v>
      </c>
      <c r="Q478" s="41">
        <v>0</v>
      </c>
      <c r="R478" s="41">
        <v>0</v>
      </c>
      <c r="S478" s="41">
        <f t="shared" si="504"/>
        <v>0</v>
      </c>
      <c r="T478" s="43">
        <f t="shared" si="498"/>
        <v>0</v>
      </c>
      <c r="U478" s="45" t="str">
        <f t="shared" si="499"/>
        <v/>
      </c>
      <c r="V478" s="133">
        <f t="shared" si="505"/>
        <v>0</v>
      </c>
      <c r="W478" s="41">
        <v>0</v>
      </c>
      <c r="X478" s="95">
        <v>0</v>
      </c>
      <c r="Y478" s="95">
        <v>0</v>
      </c>
      <c r="Z478" s="41">
        <v>0</v>
      </c>
      <c r="AA478" s="41" t="e">
        <f>G478+#REF!</f>
        <v>#REF!</v>
      </c>
      <c r="AB478" s="96" t="str">
        <f>IF(OR(E478="",E478=0),"",(G478+#REF!)/E478)</f>
        <v/>
      </c>
      <c r="AC478" s="41">
        <f t="shared" si="500"/>
        <v>0</v>
      </c>
      <c r="AD478" s="41">
        <f t="shared" si="501"/>
        <v>0</v>
      </c>
      <c r="AE478" s="95">
        <v>0</v>
      </c>
      <c r="AF478" s="95">
        <f t="shared" si="502"/>
        <v>0</v>
      </c>
      <c r="AG478" s="95">
        <v>0</v>
      </c>
      <c r="AH478" s="95">
        <f t="shared" si="503"/>
        <v>0</v>
      </c>
      <c r="AI478" s="42"/>
      <c r="AJ478" s="72"/>
    </row>
    <row r="479" spans="1:36" s="14" customFormat="1" ht="15.75" hidden="1" customHeight="1" thickBot="1">
      <c r="A479" s="14" t="str">
        <f t="shared" si="496"/>
        <v>b</v>
      </c>
      <c r="B479" s="46" t="s">
        <v>27</v>
      </c>
      <c r="C479" s="58" t="s">
        <v>38</v>
      </c>
      <c r="D479" s="59">
        <v>0</v>
      </c>
      <c r="E479" s="60">
        <v>0</v>
      </c>
      <c r="F479" s="60">
        <v>0</v>
      </c>
      <c r="G479" s="60">
        <v>0</v>
      </c>
      <c r="H479" s="60">
        <v>0</v>
      </c>
      <c r="I479" s="61">
        <v>0</v>
      </c>
      <c r="J479" s="62">
        <v>0</v>
      </c>
      <c r="K479" s="62">
        <v>0</v>
      </c>
      <c r="L479" s="63" t="str">
        <f t="shared" si="497"/>
        <v/>
      </c>
      <c r="M479" s="59">
        <v>0</v>
      </c>
      <c r="N479" s="59">
        <v>0</v>
      </c>
      <c r="O479" s="59">
        <v>0</v>
      </c>
      <c r="P479" s="59">
        <v>0</v>
      </c>
      <c r="Q479" s="59">
        <v>0</v>
      </c>
      <c r="R479" s="59">
        <v>0</v>
      </c>
      <c r="S479" s="59">
        <f t="shared" si="504"/>
        <v>0</v>
      </c>
      <c r="T479" s="61">
        <f t="shared" si="498"/>
        <v>0</v>
      </c>
      <c r="U479" s="63" t="str">
        <f t="shared" si="499"/>
        <v/>
      </c>
      <c r="V479" s="136">
        <f t="shared" si="505"/>
        <v>0</v>
      </c>
      <c r="W479" s="59">
        <v>0</v>
      </c>
      <c r="X479" s="105">
        <v>0</v>
      </c>
      <c r="Y479" s="105">
        <v>0</v>
      </c>
      <c r="Z479" s="59">
        <v>0</v>
      </c>
      <c r="AA479" s="59" t="e">
        <f>G479+#REF!</f>
        <v>#REF!</v>
      </c>
      <c r="AB479" s="106" t="str">
        <f>IF(OR(E479="",E479=0),"",(G479+#REF!)/E479)</f>
        <v/>
      </c>
      <c r="AC479" s="59">
        <f t="shared" si="500"/>
        <v>0</v>
      </c>
      <c r="AD479" s="59">
        <f t="shared" si="501"/>
        <v>0</v>
      </c>
      <c r="AE479" s="105">
        <v>0</v>
      </c>
      <c r="AF479" s="105">
        <f t="shared" si="502"/>
        <v>0</v>
      </c>
      <c r="AG479" s="105">
        <v>0</v>
      </c>
      <c r="AH479" s="105">
        <f t="shared" si="503"/>
        <v>0</v>
      </c>
      <c r="AI479" s="60"/>
      <c r="AJ479" s="72"/>
    </row>
    <row r="480" spans="1:36" s="14" customFormat="1" ht="76.5" hidden="1" customHeight="1" thickTop="1" thickBot="1">
      <c r="A480" s="14" t="str">
        <f t="shared" si="496"/>
        <v>b</v>
      </c>
      <c r="B480" s="15" t="s">
        <v>123</v>
      </c>
      <c r="C480" s="75" t="s">
        <v>124</v>
      </c>
      <c r="D480" s="67">
        <v>0</v>
      </c>
      <c r="E480" s="68">
        <v>0</v>
      </c>
      <c r="F480" s="68">
        <v>0</v>
      </c>
      <c r="G480" s="68">
        <v>0</v>
      </c>
      <c r="H480" s="68">
        <v>0</v>
      </c>
      <c r="I480" s="69">
        <v>0</v>
      </c>
      <c r="J480" s="70">
        <v>0</v>
      </c>
      <c r="K480" s="70">
        <v>0</v>
      </c>
      <c r="L480" s="71" t="str">
        <f t="shared" si="497"/>
        <v/>
      </c>
      <c r="M480" s="67">
        <v>0</v>
      </c>
      <c r="N480" s="67">
        <v>0</v>
      </c>
      <c r="O480" s="67">
        <v>0</v>
      </c>
      <c r="P480" s="67">
        <v>0</v>
      </c>
      <c r="Q480" s="67">
        <v>0</v>
      </c>
      <c r="R480" s="67">
        <v>0</v>
      </c>
      <c r="S480" s="67">
        <f t="shared" si="504"/>
        <v>0</v>
      </c>
      <c r="T480" s="69">
        <f t="shared" si="498"/>
        <v>0</v>
      </c>
      <c r="U480" s="71" t="str">
        <f t="shared" si="499"/>
        <v/>
      </c>
      <c r="V480" s="137">
        <f t="shared" si="505"/>
        <v>0</v>
      </c>
      <c r="W480" s="67">
        <v>0</v>
      </c>
      <c r="X480" s="112">
        <v>0</v>
      </c>
      <c r="Y480" s="112">
        <v>0</v>
      </c>
      <c r="Z480" s="67">
        <v>0</v>
      </c>
      <c r="AA480" s="67" t="e">
        <f>G480+#REF!</f>
        <v>#REF!</v>
      </c>
      <c r="AB480" s="113" t="str">
        <f>IF(OR(E480="",E480=0),"",(G480+#REF!)/E480)</f>
        <v/>
      </c>
      <c r="AC480" s="67">
        <f t="shared" si="500"/>
        <v>0</v>
      </c>
      <c r="AD480" s="67">
        <f t="shared" si="501"/>
        <v>0</v>
      </c>
      <c r="AE480" s="112">
        <v>0</v>
      </c>
      <c r="AF480" s="112">
        <f t="shared" si="502"/>
        <v>0</v>
      </c>
      <c r="AG480" s="112">
        <v>0</v>
      </c>
      <c r="AH480" s="112">
        <f t="shared" si="503"/>
        <v>0</v>
      </c>
      <c r="AI480" s="68"/>
      <c r="AJ480" s="72"/>
    </row>
    <row r="481" spans="1:36" s="14" customFormat="1" ht="15.75" hidden="1" customHeight="1" thickTop="1">
      <c r="A481" s="14" t="str">
        <f t="shared" si="496"/>
        <v>b</v>
      </c>
      <c r="B481" s="21" t="s">
        <v>27</v>
      </c>
      <c r="C481" s="40" t="s">
        <v>28</v>
      </c>
      <c r="D481" s="41">
        <v>0</v>
      </c>
      <c r="E481" s="42">
        <v>0</v>
      </c>
      <c r="F481" s="42">
        <v>0</v>
      </c>
      <c r="G481" s="42">
        <v>0</v>
      </c>
      <c r="H481" s="42">
        <v>0</v>
      </c>
      <c r="I481" s="43">
        <v>0</v>
      </c>
      <c r="J481" s="44">
        <v>0</v>
      </c>
      <c r="K481" s="44">
        <v>0</v>
      </c>
      <c r="L481" s="45" t="str">
        <f t="shared" si="497"/>
        <v/>
      </c>
      <c r="M481" s="41">
        <v>0</v>
      </c>
      <c r="N481" s="41">
        <v>0</v>
      </c>
      <c r="O481" s="41">
        <v>0</v>
      </c>
      <c r="P481" s="41">
        <v>0</v>
      </c>
      <c r="Q481" s="41">
        <v>0</v>
      </c>
      <c r="R481" s="41">
        <v>0</v>
      </c>
      <c r="S481" s="41">
        <f t="shared" si="504"/>
        <v>0</v>
      </c>
      <c r="T481" s="43">
        <f t="shared" si="498"/>
        <v>0</v>
      </c>
      <c r="U481" s="45" t="str">
        <f t="shared" si="499"/>
        <v/>
      </c>
      <c r="V481" s="133">
        <f t="shared" si="505"/>
        <v>0</v>
      </c>
      <c r="W481" s="41">
        <v>0</v>
      </c>
      <c r="X481" s="95">
        <v>0</v>
      </c>
      <c r="Y481" s="95">
        <v>0</v>
      </c>
      <c r="Z481" s="41">
        <v>0</v>
      </c>
      <c r="AA481" s="41" t="e">
        <f>G481+#REF!</f>
        <v>#REF!</v>
      </c>
      <c r="AB481" s="96" t="str">
        <f>IF(OR(E481="",E481=0),"",(G481+#REF!)/E481)</f>
        <v/>
      </c>
      <c r="AC481" s="41">
        <f t="shared" si="500"/>
        <v>0</v>
      </c>
      <c r="AD481" s="41">
        <f t="shared" si="501"/>
        <v>0</v>
      </c>
      <c r="AE481" s="95">
        <v>0</v>
      </c>
      <c r="AF481" s="95">
        <f t="shared" si="502"/>
        <v>0</v>
      </c>
      <c r="AG481" s="95">
        <v>0</v>
      </c>
      <c r="AH481" s="95">
        <f t="shared" si="503"/>
        <v>0</v>
      </c>
      <c r="AI481" s="42"/>
      <c r="AJ481" s="72"/>
    </row>
    <row r="482" spans="1:36" s="14" customFormat="1" ht="18" hidden="1" customHeight="1">
      <c r="A482" s="14" t="str">
        <f t="shared" si="496"/>
        <v>b</v>
      </c>
      <c r="B482" s="28" t="s">
        <v>27</v>
      </c>
      <c r="C482" s="29" t="s">
        <v>29</v>
      </c>
      <c r="D482" s="35">
        <v>0</v>
      </c>
      <c r="E482" s="36">
        <v>0</v>
      </c>
      <c r="F482" s="36">
        <v>0</v>
      </c>
      <c r="G482" s="36">
        <v>0</v>
      </c>
      <c r="H482" s="36">
        <v>0</v>
      </c>
      <c r="I482" s="37">
        <v>0</v>
      </c>
      <c r="J482" s="38">
        <v>0</v>
      </c>
      <c r="K482" s="38">
        <v>0</v>
      </c>
      <c r="L482" s="39" t="str">
        <f t="shared" si="497"/>
        <v/>
      </c>
      <c r="M482" s="35">
        <v>0</v>
      </c>
      <c r="N482" s="35">
        <v>0</v>
      </c>
      <c r="O482" s="35">
        <v>0</v>
      </c>
      <c r="P482" s="35">
        <v>0</v>
      </c>
      <c r="Q482" s="35">
        <v>0</v>
      </c>
      <c r="R482" s="35">
        <v>0</v>
      </c>
      <c r="S482" s="35">
        <f t="shared" si="504"/>
        <v>0</v>
      </c>
      <c r="T482" s="37">
        <f t="shared" si="498"/>
        <v>0</v>
      </c>
      <c r="U482" s="39" t="str">
        <f t="shared" si="499"/>
        <v/>
      </c>
      <c r="V482" s="132">
        <f t="shared" si="505"/>
        <v>0</v>
      </c>
      <c r="W482" s="35">
        <v>0</v>
      </c>
      <c r="X482" s="93">
        <v>0</v>
      </c>
      <c r="Y482" s="93">
        <v>0</v>
      </c>
      <c r="Z482" s="35">
        <v>0</v>
      </c>
      <c r="AA482" s="35" t="e">
        <f>G482+#REF!</f>
        <v>#REF!</v>
      </c>
      <c r="AB482" s="94" t="str">
        <f>IF(OR(E482="",E482=0),"",(G482+#REF!)/E482)</f>
        <v/>
      </c>
      <c r="AC482" s="35">
        <f t="shared" si="500"/>
        <v>0</v>
      </c>
      <c r="AD482" s="35">
        <f t="shared" si="501"/>
        <v>0</v>
      </c>
      <c r="AE482" s="93">
        <v>0</v>
      </c>
      <c r="AF482" s="93">
        <f t="shared" si="502"/>
        <v>0</v>
      </c>
      <c r="AG482" s="93">
        <v>0</v>
      </c>
      <c r="AH482" s="93">
        <f t="shared" si="503"/>
        <v>0</v>
      </c>
      <c r="AI482" s="36"/>
      <c r="AJ482" s="72"/>
    </row>
    <row r="483" spans="1:36" s="14" customFormat="1" ht="18" hidden="1" customHeight="1">
      <c r="A483" s="14" t="str">
        <f t="shared" si="496"/>
        <v>b</v>
      </c>
      <c r="B483" s="28" t="s">
        <v>27</v>
      </c>
      <c r="C483" s="29" t="s">
        <v>30</v>
      </c>
      <c r="D483" s="35">
        <v>0</v>
      </c>
      <c r="E483" s="36">
        <v>0</v>
      </c>
      <c r="F483" s="36">
        <v>0</v>
      </c>
      <c r="G483" s="36">
        <v>0</v>
      </c>
      <c r="H483" s="36">
        <v>0</v>
      </c>
      <c r="I483" s="37">
        <v>0</v>
      </c>
      <c r="J483" s="38">
        <v>0</v>
      </c>
      <c r="K483" s="38">
        <v>0</v>
      </c>
      <c r="L483" s="39" t="str">
        <f t="shared" si="497"/>
        <v/>
      </c>
      <c r="M483" s="35">
        <v>0</v>
      </c>
      <c r="N483" s="35">
        <v>0</v>
      </c>
      <c r="O483" s="35">
        <v>0</v>
      </c>
      <c r="P483" s="35">
        <v>0</v>
      </c>
      <c r="Q483" s="35">
        <v>0</v>
      </c>
      <c r="R483" s="35">
        <v>0</v>
      </c>
      <c r="S483" s="35">
        <f t="shared" si="504"/>
        <v>0</v>
      </c>
      <c r="T483" s="37">
        <f t="shared" si="498"/>
        <v>0</v>
      </c>
      <c r="U483" s="39" t="str">
        <f t="shared" si="499"/>
        <v/>
      </c>
      <c r="V483" s="132">
        <f t="shared" si="505"/>
        <v>0</v>
      </c>
      <c r="W483" s="35">
        <v>0</v>
      </c>
      <c r="X483" s="93">
        <v>0</v>
      </c>
      <c r="Y483" s="93">
        <v>0</v>
      </c>
      <c r="Z483" s="35">
        <v>0</v>
      </c>
      <c r="AA483" s="35" t="e">
        <f>G483+#REF!</f>
        <v>#REF!</v>
      </c>
      <c r="AB483" s="94" t="str">
        <f>IF(OR(E483="",E483=0),"",(G483+#REF!)/E483)</f>
        <v/>
      </c>
      <c r="AC483" s="35">
        <f t="shared" si="500"/>
        <v>0</v>
      </c>
      <c r="AD483" s="35">
        <f t="shared" si="501"/>
        <v>0</v>
      </c>
      <c r="AE483" s="93">
        <v>0</v>
      </c>
      <c r="AF483" s="93">
        <f t="shared" si="502"/>
        <v>0</v>
      </c>
      <c r="AG483" s="93">
        <v>0</v>
      </c>
      <c r="AH483" s="93">
        <f t="shared" si="503"/>
        <v>0</v>
      </c>
      <c r="AI483" s="36"/>
      <c r="AJ483" s="72"/>
    </row>
    <row r="484" spans="1:36" s="14" customFormat="1" ht="18" hidden="1" customHeight="1">
      <c r="A484" s="14" t="str">
        <f t="shared" si="496"/>
        <v>b</v>
      </c>
      <c r="B484" s="28" t="s">
        <v>27</v>
      </c>
      <c r="C484" s="29" t="s">
        <v>31</v>
      </c>
      <c r="D484" s="35">
        <v>0</v>
      </c>
      <c r="E484" s="36">
        <v>0</v>
      </c>
      <c r="F484" s="36">
        <v>0</v>
      </c>
      <c r="G484" s="36">
        <v>0</v>
      </c>
      <c r="H484" s="36">
        <v>0</v>
      </c>
      <c r="I484" s="37">
        <v>0</v>
      </c>
      <c r="J484" s="38">
        <v>0</v>
      </c>
      <c r="K484" s="38">
        <v>0</v>
      </c>
      <c r="L484" s="39" t="str">
        <f t="shared" si="497"/>
        <v/>
      </c>
      <c r="M484" s="35">
        <v>0</v>
      </c>
      <c r="N484" s="35">
        <v>0</v>
      </c>
      <c r="O484" s="35">
        <v>0</v>
      </c>
      <c r="P484" s="35">
        <v>0</v>
      </c>
      <c r="Q484" s="35">
        <v>0</v>
      </c>
      <c r="R484" s="35">
        <v>0</v>
      </c>
      <c r="S484" s="35">
        <f t="shared" si="504"/>
        <v>0</v>
      </c>
      <c r="T484" s="37">
        <f t="shared" si="498"/>
        <v>0</v>
      </c>
      <c r="U484" s="39" t="str">
        <f t="shared" si="499"/>
        <v/>
      </c>
      <c r="V484" s="132">
        <f t="shared" si="505"/>
        <v>0</v>
      </c>
      <c r="W484" s="35">
        <v>0</v>
      </c>
      <c r="X484" s="93">
        <v>0</v>
      </c>
      <c r="Y484" s="93">
        <v>0</v>
      </c>
      <c r="Z484" s="35">
        <v>0</v>
      </c>
      <c r="AA484" s="35" t="e">
        <f>G484+#REF!</f>
        <v>#REF!</v>
      </c>
      <c r="AB484" s="94" t="str">
        <f>IF(OR(E484="",E484=0),"",(G484+#REF!)/E484)</f>
        <v/>
      </c>
      <c r="AC484" s="35">
        <f t="shared" si="500"/>
        <v>0</v>
      </c>
      <c r="AD484" s="35">
        <f t="shared" si="501"/>
        <v>0</v>
      </c>
      <c r="AE484" s="93">
        <v>0</v>
      </c>
      <c r="AF484" s="93">
        <f t="shared" si="502"/>
        <v>0</v>
      </c>
      <c r="AG484" s="93">
        <v>0</v>
      </c>
      <c r="AH484" s="93">
        <f t="shared" si="503"/>
        <v>0</v>
      </c>
      <c r="AI484" s="36"/>
      <c r="AJ484" s="72"/>
    </row>
    <row r="485" spans="1:36" s="14" customFormat="1" ht="18" hidden="1" customHeight="1">
      <c r="A485" s="14" t="str">
        <f t="shared" si="496"/>
        <v>b</v>
      </c>
      <c r="B485" s="28" t="s">
        <v>27</v>
      </c>
      <c r="C485" s="29" t="s">
        <v>32</v>
      </c>
      <c r="D485" s="35">
        <v>0</v>
      </c>
      <c r="E485" s="36">
        <v>0</v>
      </c>
      <c r="F485" s="36">
        <v>0</v>
      </c>
      <c r="G485" s="36">
        <v>0</v>
      </c>
      <c r="H485" s="36">
        <v>0</v>
      </c>
      <c r="I485" s="37">
        <v>0</v>
      </c>
      <c r="J485" s="38">
        <v>0</v>
      </c>
      <c r="K485" s="38">
        <v>0</v>
      </c>
      <c r="L485" s="39" t="str">
        <f t="shared" si="497"/>
        <v/>
      </c>
      <c r="M485" s="35">
        <v>0</v>
      </c>
      <c r="N485" s="35">
        <v>0</v>
      </c>
      <c r="O485" s="35">
        <v>0</v>
      </c>
      <c r="P485" s="35">
        <v>0</v>
      </c>
      <c r="Q485" s="35">
        <v>0</v>
      </c>
      <c r="R485" s="35">
        <v>0</v>
      </c>
      <c r="S485" s="35">
        <f t="shared" si="504"/>
        <v>0</v>
      </c>
      <c r="T485" s="37">
        <f t="shared" si="498"/>
        <v>0</v>
      </c>
      <c r="U485" s="39" t="str">
        <f t="shared" si="499"/>
        <v/>
      </c>
      <c r="V485" s="132">
        <f t="shared" si="505"/>
        <v>0</v>
      </c>
      <c r="W485" s="35">
        <v>0</v>
      </c>
      <c r="X485" s="93">
        <v>0</v>
      </c>
      <c r="Y485" s="93">
        <v>0</v>
      </c>
      <c r="Z485" s="35">
        <v>0</v>
      </c>
      <c r="AA485" s="35" t="e">
        <f>G485+#REF!</f>
        <v>#REF!</v>
      </c>
      <c r="AB485" s="94" t="str">
        <f>IF(OR(E485="",E485=0),"",(G485+#REF!)/E485)</f>
        <v/>
      </c>
      <c r="AC485" s="35">
        <f t="shared" si="500"/>
        <v>0</v>
      </c>
      <c r="AD485" s="35">
        <f t="shared" si="501"/>
        <v>0</v>
      </c>
      <c r="AE485" s="93">
        <v>0</v>
      </c>
      <c r="AF485" s="93">
        <f t="shared" si="502"/>
        <v>0</v>
      </c>
      <c r="AG485" s="93">
        <v>0</v>
      </c>
      <c r="AH485" s="93">
        <f t="shared" si="503"/>
        <v>0</v>
      </c>
      <c r="AI485" s="36"/>
      <c r="AJ485" s="72"/>
    </row>
    <row r="486" spans="1:36" s="14" customFormat="1" ht="18" hidden="1" customHeight="1">
      <c r="A486" s="14" t="str">
        <f t="shared" si="496"/>
        <v>b</v>
      </c>
      <c r="B486" s="28" t="s">
        <v>27</v>
      </c>
      <c r="C486" s="29" t="s">
        <v>33</v>
      </c>
      <c r="D486" s="35">
        <v>0</v>
      </c>
      <c r="E486" s="36">
        <v>0</v>
      </c>
      <c r="F486" s="36">
        <v>0</v>
      </c>
      <c r="G486" s="36">
        <v>0</v>
      </c>
      <c r="H486" s="36">
        <v>0</v>
      </c>
      <c r="I486" s="37">
        <v>0</v>
      </c>
      <c r="J486" s="38">
        <v>0</v>
      </c>
      <c r="K486" s="38">
        <v>0</v>
      </c>
      <c r="L486" s="39" t="str">
        <f t="shared" si="497"/>
        <v/>
      </c>
      <c r="M486" s="35">
        <v>0</v>
      </c>
      <c r="N486" s="35">
        <v>0</v>
      </c>
      <c r="O486" s="35">
        <v>0</v>
      </c>
      <c r="P486" s="35">
        <v>0</v>
      </c>
      <c r="Q486" s="35">
        <v>0</v>
      </c>
      <c r="R486" s="35">
        <v>0</v>
      </c>
      <c r="S486" s="35">
        <f t="shared" si="504"/>
        <v>0</v>
      </c>
      <c r="T486" s="37">
        <f t="shared" si="498"/>
        <v>0</v>
      </c>
      <c r="U486" s="39" t="str">
        <f t="shared" si="499"/>
        <v/>
      </c>
      <c r="V486" s="132">
        <f t="shared" si="505"/>
        <v>0</v>
      </c>
      <c r="W486" s="35">
        <v>0</v>
      </c>
      <c r="X486" s="93">
        <v>0</v>
      </c>
      <c r="Y486" s="93">
        <v>0</v>
      </c>
      <c r="Z486" s="35">
        <v>0</v>
      </c>
      <c r="AA486" s="35" t="e">
        <f>G486+#REF!</f>
        <v>#REF!</v>
      </c>
      <c r="AB486" s="94" t="str">
        <f>IF(OR(E486="",E486=0),"",(G486+#REF!)/E486)</f>
        <v/>
      </c>
      <c r="AC486" s="35">
        <f t="shared" si="500"/>
        <v>0</v>
      </c>
      <c r="AD486" s="35">
        <f t="shared" si="501"/>
        <v>0</v>
      </c>
      <c r="AE486" s="93">
        <v>0</v>
      </c>
      <c r="AF486" s="93">
        <f t="shared" si="502"/>
        <v>0</v>
      </c>
      <c r="AG486" s="93">
        <v>0</v>
      </c>
      <c r="AH486" s="93">
        <f t="shared" si="503"/>
        <v>0</v>
      </c>
      <c r="AI486" s="36"/>
      <c r="AJ486" s="72"/>
    </row>
    <row r="487" spans="1:36" s="14" customFormat="1" ht="18" hidden="1" customHeight="1">
      <c r="A487" s="14" t="str">
        <f t="shared" si="496"/>
        <v>b</v>
      </c>
      <c r="B487" s="28" t="s">
        <v>27</v>
      </c>
      <c r="C487" s="29" t="s">
        <v>34</v>
      </c>
      <c r="D487" s="35">
        <v>0</v>
      </c>
      <c r="E487" s="36">
        <v>0</v>
      </c>
      <c r="F487" s="36">
        <v>0</v>
      </c>
      <c r="G487" s="36">
        <v>0</v>
      </c>
      <c r="H487" s="36">
        <v>0</v>
      </c>
      <c r="I487" s="37">
        <v>0</v>
      </c>
      <c r="J487" s="38">
        <v>0</v>
      </c>
      <c r="K487" s="38">
        <v>0</v>
      </c>
      <c r="L487" s="39" t="str">
        <f t="shared" si="497"/>
        <v/>
      </c>
      <c r="M487" s="35">
        <v>0</v>
      </c>
      <c r="N487" s="35">
        <v>0</v>
      </c>
      <c r="O487" s="35">
        <v>0</v>
      </c>
      <c r="P487" s="35">
        <v>0</v>
      </c>
      <c r="Q487" s="35">
        <v>0</v>
      </c>
      <c r="R487" s="35">
        <v>0</v>
      </c>
      <c r="S487" s="35">
        <f t="shared" si="504"/>
        <v>0</v>
      </c>
      <c r="T487" s="37">
        <f t="shared" si="498"/>
        <v>0</v>
      </c>
      <c r="U487" s="39" t="str">
        <f t="shared" si="499"/>
        <v/>
      </c>
      <c r="V487" s="132">
        <f t="shared" si="505"/>
        <v>0</v>
      </c>
      <c r="W487" s="35">
        <v>0</v>
      </c>
      <c r="X487" s="93">
        <v>0</v>
      </c>
      <c r="Y487" s="93">
        <v>0</v>
      </c>
      <c r="Z487" s="35">
        <v>0</v>
      </c>
      <c r="AA487" s="35" t="e">
        <f>G487+#REF!</f>
        <v>#REF!</v>
      </c>
      <c r="AB487" s="94" t="str">
        <f>IF(OR(E487="",E487=0),"",(G487+#REF!)/E487)</f>
        <v/>
      </c>
      <c r="AC487" s="35">
        <f t="shared" si="500"/>
        <v>0</v>
      </c>
      <c r="AD487" s="35">
        <f t="shared" si="501"/>
        <v>0</v>
      </c>
      <c r="AE487" s="93">
        <v>0</v>
      </c>
      <c r="AF487" s="93">
        <f t="shared" si="502"/>
        <v>0</v>
      </c>
      <c r="AG487" s="93">
        <v>0</v>
      </c>
      <c r="AH487" s="93">
        <f t="shared" si="503"/>
        <v>0</v>
      </c>
      <c r="AI487" s="36"/>
      <c r="AJ487" s="72"/>
    </row>
    <row r="488" spans="1:36" s="14" customFormat="1" ht="18" hidden="1" customHeight="1">
      <c r="A488" s="14" t="str">
        <f t="shared" si="496"/>
        <v>b</v>
      </c>
      <c r="B488" s="28" t="s">
        <v>27</v>
      </c>
      <c r="C488" s="29" t="s">
        <v>35</v>
      </c>
      <c r="D488" s="35">
        <v>0</v>
      </c>
      <c r="E488" s="36">
        <v>0</v>
      </c>
      <c r="F488" s="36">
        <v>0</v>
      </c>
      <c r="G488" s="36">
        <v>0</v>
      </c>
      <c r="H488" s="36">
        <v>0</v>
      </c>
      <c r="I488" s="37">
        <v>0</v>
      </c>
      <c r="J488" s="38">
        <v>0</v>
      </c>
      <c r="K488" s="38">
        <v>0</v>
      </c>
      <c r="L488" s="39" t="str">
        <f t="shared" si="497"/>
        <v/>
      </c>
      <c r="M488" s="35">
        <v>0</v>
      </c>
      <c r="N488" s="35">
        <v>0</v>
      </c>
      <c r="O488" s="35">
        <v>0</v>
      </c>
      <c r="P488" s="35">
        <v>0</v>
      </c>
      <c r="Q488" s="35">
        <v>0</v>
      </c>
      <c r="R488" s="35">
        <v>0</v>
      </c>
      <c r="S488" s="35">
        <f t="shared" si="504"/>
        <v>0</v>
      </c>
      <c r="T488" s="37">
        <f t="shared" si="498"/>
        <v>0</v>
      </c>
      <c r="U488" s="39" t="str">
        <f t="shared" si="499"/>
        <v/>
      </c>
      <c r="V488" s="132">
        <f t="shared" si="505"/>
        <v>0</v>
      </c>
      <c r="W488" s="35">
        <v>0</v>
      </c>
      <c r="X488" s="93">
        <v>0</v>
      </c>
      <c r="Y488" s="93">
        <v>0</v>
      </c>
      <c r="Z488" s="35">
        <v>0</v>
      </c>
      <c r="AA488" s="35" t="e">
        <f>G488+#REF!</f>
        <v>#REF!</v>
      </c>
      <c r="AB488" s="94" t="str">
        <f>IF(OR(E488="",E488=0),"",(G488+#REF!)/E488)</f>
        <v/>
      </c>
      <c r="AC488" s="35">
        <f t="shared" si="500"/>
        <v>0</v>
      </c>
      <c r="AD488" s="35">
        <f t="shared" si="501"/>
        <v>0</v>
      </c>
      <c r="AE488" s="93">
        <v>0</v>
      </c>
      <c r="AF488" s="93">
        <f t="shared" si="502"/>
        <v>0</v>
      </c>
      <c r="AG488" s="93">
        <v>0</v>
      </c>
      <c r="AH488" s="93">
        <f t="shared" si="503"/>
        <v>0</v>
      </c>
      <c r="AI488" s="36"/>
      <c r="AJ488" s="72"/>
    </row>
    <row r="489" spans="1:36" s="14" customFormat="1" ht="30" hidden="1" customHeight="1">
      <c r="A489" s="14" t="str">
        <f t="shared" si="496"/>
        <v>b</v>
      </c>
      <c r="B489" s="21" t="s">
        <v>27</v>
      </c>
      <c r="C489" s="40" t="s">
        <v>36</v>
      </c>
      <c r="D489" s="41">
        <v>0</v>
      </c>
      <c r="E489" s="42">
        <v>0</v>
      </c>
      <c r="F489" s="42">
        <v>0</v>
      </c>
      <c r="G489" s="42">
        <v>0</v>
      </c>
      <c r="H489" s="42">
        <v>0</v>
      </c>
      <c r="I489" s="43">
        <v>0</v>
      </c>
      <c r="J489" s="44">
        <v>0</v>
      </c>
      <c r="K489" s="44">
        <v>0</v>
      </c>
      <c r="L489" s="45" t="str">
        <f t="shared" si="497"/>
        <v/>
      </c>
      <c r="M489" s="41">
        <v>0</v>
      </c>
      <c r="N489" s="41">
        <v>0</v>
      </c>
      <c r="O489" s="41">
        <v>0</v>
      </c>
      <c r="P489" s="41">
        <v>0</v>
      </c>
      <c r="Q489" s="41">
        <v>0</v>
      </c>
      <c r="R489" s="41">
        <v>0</v>
      </c>
      <c r="S489" s="41">
        <f t="shared" si="504"/>
        <v>0</v>
      </c>
      <c r="T489" s="43">
        <f t="shared" si="498"/>
        <v>0</v>
      </c>
      <c r="U489" s="45" t="str">
        <f t="shared" si="499"/>
        <v/>
      </c>
      <c r="V489" s="133">
        <f t="shared" si="505"/>
        <v>0</v>
      </c>
      <c r="W489" s="41">
        <v>0</v>
      </c>
      <c r="X489" s="95">
        <v>0</v>
      </c>
      <c r="Y489" s="95">
        <v>0</v>
      </c>
      <c r="Z489" s="41">
        <v>0</v>
      </c>
      <c r="AA489" s="41" t="e">
        <f>G489+#REF!</f>
        <v>#REF!</v>
      </c>
      <c r="AB489" s="96" t="str">
        <f>IF(OR(E489="",E489=0),"",(G489+#REF!)/E489)</f>
        <v/>
      </c>
      <c r="AC489" s="41">
        <f t="shared" si="500"/>
        <v>0</v>
      </c>
      <c r="AD489" s="41">
        <f t="shared" si="501"/>
        <v>0</v>
      </c>
      <c r="AE489" s="95">
        <v>0</v>
      </c>
      <c r="AF489" s="95">
        <f t="shared" si="502"/>
        <v>0</v>
      </c>
      <c r="AG489" s="95">
        <v>0</v>
      </c>
      <c r="AH489" s="95">
        <f t="shared" si="503"/>
        <v>0</v>
      </c>
      <c r="AI489" s="42"/>
      <c r="AJ489" s="72"/>
    </row>
    <row r="490" spans="1:36" s="14" customFormat="1" ht="15" hidden="1" customHeight="1">
      <c r="A490" s="14" t="str">
        <f t="shared" si="496"/>
        <v>b</v>
      </c>
      <c r="B490" s="21" t="s">
        <v>27</v>
      </c>
      <c r="C490" s="40" t="s">
        <v>37</v>
      </c>
      <c r="D490" s="41">
        <v>0</v>
      </c>
      <c r="E490" s="42">
        <v>0</v>
      </c>
      <c r="F490" s="42">
        <v>0</v>
      </c>
      <c r="G490" s="42">
        <v>0</v>
      </c>
      <c r="H490" s="42">
        <v>0</v>
      </c>
      <c r="I490" s="43">
        <v>0</v>
      </c>
      <c r="J490" s="44">
        <v>0</v>
      </c>
      <c r="K490" s="44">
        <v>0</v>
      </c>
      <c r="L490" s="45" t="str">
        <f t="shared" si="497"/>
        <v/>
      </c>
      <c r="M490" s="41">
        <v>0</v>
      </c>
      <c r="N490" s="41">
        <v>0</v>
      </c>
      <c r="O490" s="41">
        <v>0</v>
      </c>
      <c r="P490" s="41">
        <v>0</v>
      </c>
      <c r="Q490" s="41">
        <v>0</v>
      </c>
      <c r="R490" s="41">
        <v>0</v>
      </c>
      <c r="S490" s="41">
        <f t="shared" si="504"/>
        <v>0</v>
      </c>
      <c r="T490" s="43">
        <f t="shared" si="498"/>
        <v>0</v>
      </c>
      <c r="U490" s="45" t="str">
        <f t="shared" si="499"/>
        <v/>
      </c>
      <c r="V490" s="133">
        <f t="shared" si="505"/>
        <v>0</v>
      </c>
      <c r="W490" s="41">
        <v>0</v>
      </c>
      <c r="X490" s="95">
        <v>0</v>
      </c>
      <c r="Y490" s="95">
        <v>0</v>
      </c>
      <c r="Z490" s="41">
        <v>0</v>
      </c>
      <c r="AA490" s="41" t="e">
        <f>G490+#REF!</f>
        <v>#REF!</v>
      </c>
      <c r="AB490" s="96" t="str">
        <f>IF(OR(E490="",E490=0),"",(G490+#REF!)/E490)</f>
        <v/>
      </c>
      <c r="AC490" s="41">
        <f t="shared" si="500"/>
        <v>0</v>
      </c>
      <c r="AD490" s="41">
        <f t="shared" si="501"/>
        <v>0</v>
      </c>
      <c r="AE490" s="95">
        <v>0</v>
      </c>
      <c r="AF490" s="95">
        <f t="shared" si="502"/>
        <v>0</v>
      </c>
      <c r="AG490" s="95">
        <v>0</v>
      </c>
      <c r="AH490" s="95">
        <f t="shared" si="503"/>
        <v>0</v>
      </c>
      <c r="AI490" s="42"/>
      <c r="AJ490" s="72"/>
    </row>
    <row r="491" spans="1:36" s="14" customFormat="1" ht="15.75" hidden="1" customHeight="1" thickBot="1">
      <c r="A491" s="14" t="str">
        <f t="shared" si="496"/>
        <v>b</v>
      </c>
      <c r="B491" s="46" t="s">
        <v>27</v>
      </c>
      <c r="C491" s="58" t="s">
        <v>38</v>
      </c>
      <c r="D491" s="59">
        <v>0</v>
      </c>
      <c r="E491" s="60">
        <v>0</v>
      </c>
      <c r="F491" s="60">
        <v>0</v>
      </c>
      <c r="G491" s="60">
        <v>0</v>
      </c>
      <c r="H491" s="60">
        <v>0</v>
      </c>
      <c r="I491" s="61">
        <v>0</v>
      </c>
      <c r="J491" s="62">
        <v>0</v>
      </c>
      <c r="K491" s="62">
        <v>0</v>
      </c>
      <c r="L491" s="63" t="str">
        <f t="shared" si="497"/>
        <v/>
      </c>
      <c r="M491" s="59">
        <v>0</v>
      </c>
      <c r="N491" s="59">
        <v>0</v>
      </c>
      <c r="O491" s="59">
        <v>0</v>
      </c>
      <c r="P491" s="59">
        <v>0</v>
      </c>
      <c r="Q491" s="59">
        <v>0</v>
      </c>
      <c r="R491" s="59">
        <v>0</v>
      </c>
      <c r="S491" s="59">
        <f t="shared" si="504"/>
        <v>0</v>
      </c>
      <c r="T491" s="61">
        <f t="shared" si="498"/>
        <v>0</v>
      </c>
      <c r="U491" s="63" t="str">
        <f t="shared" si="499"/>
        <v/>
      </c>
      <c r="V491" s="136">
        <f t="shared" si="505"/>
        <v>0</v>
      </c>
      <c r="W491" s="59">
        <v>0</v>
      </c>
      <c r="X491" s="105">
        <v>0</v>
      </c>
      <c r="Y491" s="105">
        <v>0</v>
      </c>
      <c r="Z491" s="59">
        <v>0</v>
      </c>
      <c r="AA491" s="59" t="e">
        <f>G491+#REF!</f>
        <v>#REF!</v>
      </c>
      <c r="AB491" s="106" t="str">
        <f>IF(OR(E491="",E491=0),"",(G491+#REF!)/E491)</f>
        <v/>
      </c>
      <c r="AC491" s="59">
        <f t="shared" si="500"/>
        <v>0</v>
      </c>
      <c r="AD491" s="59">
        <f t="shared" si="501"/>
        <v>0</v>
      </c>
      <c r="AE491" s="105">
        <v>0</v>
      </c>
      <c r="AF491" s="105">
        <f t="shared" si="502"/>
        <v>0</v>
      </c>
      <c r="AG491" s="105">
        <v>0</v>
      </c>
      <c r="AH491" s="105">
        <f t="shared" si="503"/>
        <v>0</v>
      </c>
      <c r="AI491" s="60"/>
      <c r="AJ491" s="72"/>
    </row>
    <row r="492" spans="1:36" s="14" customFormat="1" ht="61.5" hidden="1" customHeight="1" thickTop="1" thickBot="1">
      <c r="A492" s="14" t="str">
        <f t="shared" si="496"/>
        <v>b</v>
      </c>
      <c r="B492" s="15" t="s">
        <v>125</v>
      </c>
      <c r="C492" s="75" t="s">
        <v>126</v>
      </c>
      <c r="D492" s="67">
        <v>0</v>
      </c>
      <c r="E492" s="68">
        <v>0</v>
      </c>
      <c r="F492" s="68">
        <v>0</v>
      </c>
      <c r="G492" s="68">
        <v>0</v>
      </c>
      <c r="H492" s="68">
        <v>0</v>
      </c>
      <c r="I492" s="69">
        <v>0</v>
      </c>
      <c r="J492" s="70">
        <v>0</v>
      </c>
      <c r="K492" s="70">
        <v>0</v>
      </c>
      <c r="L492" s="71" t="str">
        <f t="shared" si="497"/>
        <v/>
      </c>
      <c r="M492" s="67">
        <v>0</v>
      </c>
      <c r="N492" s="67">
        <v>0</v>
      </c>
      <c r="O492" s="67">
        <v>0</v>
      </c>
      <c r="P492" s="67">
        <v>0</v>
      </c>
      <c r="Q492" s="67">
        <v>0</v>
      </c>
      <c r="R492" s="67">
        <v>0</v>
      </c>
      <c r="S492" s="67">
        <f t="shared" si="504"/>
        <v>0</v>
      </c>
      <c r="T492" s="69">
        <f t="shared" si="498"/>
        <v>0</v>
      </c>
      <c r="U492" s="71" t="str">
        <f t="shared" si="499"/>
        <v/>
      </c>
      <c r="V492" s="137">
        <f t="shared" si="505"/>
        <v>0</v>
      </c>
      <c r="W492" s="67">
        <v>0</v>
      </c>
      <c r="X492" s="112">
        <v>0</v>
      </c>
      <c r="Y492" s="112">
        <v>0</v>
      </c>
      <c r="Z492" s="67">
        <v>0</v>
      </c>
      <c r="AA492" s="67" t="e">
        <f>G492+#REF!</f>
        <v>#REF!</v>
      </c>
      <c r="AB492" s="113" t="str">
        <f>IF(OR(E492="",E492=0),"",(G492+#REF!)/E492)</f>
        <v/>
      </c>
      <c r="AC492" s="67">
        <f t="shared" si="500"/>
        <v>0</v>
      </c>
      <c r="AD492" s="67">
        <f t="shared" si="501"/>
        <v>0</v>
      </c>
      <c r="AE492" s="112">
        <v>0</v>
      </c>
      <c r="AF492" s="112">
        <f t="shared" si="502"/>
        <v>0</v>
      </c>
      <c r="AG492" s="112">
        <v>0</v>
      </c>
      <c r="AH492" s="112">
        <f t="shared" si="503"/>
        <v>0</v>
      </c>
      <c r="AI492" s="68"/>
      <c r="AJ492" s="72"/>
    </row>
    <row r="493" spans="1:36" s="14" customFormat="1" ht="15.75" hidden="1" customHeight="1" thickTop="1">
      <c r="A493" s="14" t="str">
        <f t="shared" si="496"/>
        <v>b</v>
      </c>
      <c r="B493" s="21" t="s">
        <v>27</v>
      </c>
      <c r="C493" s="40" t="s">
        <v>28</v>
      </c>
      <c r="D493" s="41">
        <v>0</v>
      </c>
      <c r="E493" s="42">
        <v>0</v>
      </c>
      <c r="F493" s="42">
        <v>0</v>
      </c>
      <c r="G493" s="42">
        <v>0</v>
      </c>
      <c r="H493" s="42">
        <v>0</v>
      </c>
      <c r="I493" s="43">
        <v>0</v>
      </c>
      <c r="J493" s="44">
        <v>0</v>
      </c>
      <c r="K493" s="44">
        <v>0</v>
      </c>
      <c r="L493" s="45" t="str">
        <f t="shared" si="497"/>
        <v/>
      </c>
      <c r="M493" s="41">
        <v>0</v>
      </c>
      <c r="N493" s="41">
        <v>0</v>
      </c>
      <c r="O493" s="41">
        <v>0</v>
      </c>
      <c r="P493" s="41">
        <v>0</v>
      </c>
      <c r="Q493" s="41">
        <v>0</v>
      </c>
      <c r="R493" s="41">
        <v>0</v>
      </c>
      <c r="S493" s="41">
        <f t="shared" si="504"/>
        <v>0</v>
      </c>
      <c r="T493" s="43">
        <f t="shared" si="498"/>
        <v>0</v>
      </c>
      <c r="U493" s="45" t="str">
        <f t="shared" si="499"/>
        <v/>
      </c>
      <c r="V493" s="133">
        <f t="shared" si="505"/>
        <v>0</v>
      </c>
      <c r="W493" s="41">
        <v>0</v>
      </c>
      <c r="X493" s="95">
        <v>0</v>
      </c>
      <c r="Y493" s="95">
        <v>0</v>
      </c>
      <c r="Z493" s="41">
        <v>0</v>
      </c>
      <c r="AA493" s="41" t="e">
        <f>G493+#REF!</f>
        <v>#REF!</v>
      </c>
      <c r="AB493" s="96" t="str">
        <f>IF(OR(E493="",E493=0),"",(G493+#REF!)/E493)</f>
        <v/>
      </c>
      <c r="AC493" s="41">
        <f t="shared" si="500"/>
        <v>0</v>
      </c>
      <c r="AD493" s="41">
        <f t="shared" si="501"/>
        <v>0</v>
      </c>
      <c r="AE493" s="95">
        <v>0</v>
      </c>
      <c r="AF493" s="95">
        <f t="shared" si="502"/>
        <v>0</v>
      </c>
      <c r="AG493" s="95">
        <v>0</v>
      </c>
      <c r="AH493" s="95">
        <f t="shared" si="503"/>
        <v>0</v>
      </c>
      <c r="AI493" s="42"/>
      <c r="AJ493" s="72"/>
    </row>
    <row r="494" spans="1:36" s="14" customFormat="1" ht="18" hidden="1" customHeight="1">
      <c r="A494" s="14" t="str">
        <f t="shared" si="496"/>
        <v>b</v>
      </c>
      <c r="B494" s="28" t="s">
        <v>27</v>
      </c>
      <c r="C494" s="29" t="s">
        <v>29</v>
      </c>
      <c r="D494" s="35">
        <v>0</v>
      </c>
      <c r="E494" s="36">
        <v>0</v>
      </c>
      <c r="F494" s="36">
        <v>0</v>
      </c>
      <c r="G494" s="36">
        <v>0</v>
      </c>
      <c r="H494" s="36">
        <v>0</v>
      </c>
      <c r="I494" s="37">
        <v>0</v>
      </c>
      <c r="J494" s="38">
        <v>0</v>
      </c>
      <c r="K494" s="38">
        <v>0</v>
      </c>
      <c r="L494" s="39" t="str">
        <f t="shared" si="497"/>
        <v/>
      </c>
      <c r="M494" s="35">
        <v>0</v>
      </c>
      <c r="N494" s="35">
        <v>0</v>
      </c>
      <c r="O494" s="35">
        <v>0</v>
      </c>
      <c r="P494" s="35">
        <v>0</v>
      </c>
      <c r="Q494" s="35">
        <v>0</v>
      </c>
      <c r="R494" s="35">
        <v>0</v>
      </c>
      <c r="S494" s="35">
        <f t="shared" si="504"/>
        <v>0</v>
      </c>
      <c r="T494" s="37">
        <f t="shared" si="498"/>
        <v>0</v>
      </c>
      <c r="U494" s="39" t="str">
        <f t="shared" si="499"/>
        <v/>
      </c>
      <c r="V494" s="132">
        <f t="shared" si="505"/>
        <v>0</v>
      </c>
      <c r="W494" s="35">
        <v>0</v>
      </c>
      <c r="X494" s="93">
        <v>0</v>
      </c>
      <c r="Y494" s="93">
        <v>0</v>
      </c>
      <c r="Z494" s="35">
        <v>0</v>
      </c>
      <c r="AA494" s="35" t="e">
        <f>G494+#REF!</f>
        <v>#REF!</v>
      </c>
      <c r="AB494" s="94" t="str">
        <f>IF(OR(E494="",E494=0),"",(G494+#REF!)/E494)</f>
        <v/>
      </c>
      <c r="AC494" s="35">
        <f t="shared" si="500"/>
        <v>0</v>
      </c>
      <c r="AD494" s="35">
        <f t="shared" si="501"/>
        <v>0</v>
      </c>
      <c r="AE494" s="93">
        <v>0</v>
      </c>
      <c r="AF494" s="93">
        <f t="shared" si="502"/>
        <v>0</v>
      </c>
      <c r="AG494" s="93">
        <v>0</v>
      </c>
      <c r="AH494" s="93">
        <f t="shared" si="503"/>
        <v>0</v>
      </c>
      <c r="AI494" s="36"/>
      <c r="AJ494" s="72"/>
    </row>
    <row r="495" spans="1:36" s="14" customFormat="1" ht="18" hidden="1" customHeight="1">
      <c r="A495" s="14" t="str">
        <f t="shared" si="496"/>
        <v>b</v>
      </c>
      <c r="B495" s="28" t="s">
        <v>27</v>
      </c>
      <c r="C495" s="29" t="s">
        <v>30</v>
      </c>
      <c r="D495" s="35">
        <v>0</v>
      </c>
      <c r="E495" s="36">
        <v>0</v>
      </c>
      <c r="F495" s="36">
        <v>0</v>
      </c>
      <c r="G495" s="36">
        <v>0</v>
      </c>
      <c r="H495" s="36">
        <v>0</v>
      </c>
      <c r="I495" s="37">
        <v>0</v>
      </c>
      <c r="J495" s="38">
        <v>0</v>
      </c>
      <c r="K495" s="38">
        <v>0</v>
      </c>
      <c r="L495" s="39" t="str">
        <f t="shared" si="497"/>
        <v/>
      </c>
      <c r="M495" s="35">
        <v>0</v>
      </c>
      <c r="N495" s="35">
        <v>0</v>
      </c>
      <c r="O495" s="35">
        <v>0</v>
      </c>
      <c r="P495" s="35">
        <v>0</v>
      </c>
      <c r="Q495" s="35">
        <v>0</v>
      </c>
      <c r="R495" s="35">
        <v>0</v>
      </c>
      <c r="S495" s="35">
        <f t="shared" si="504"/>
        <v>0</v>
      </c>
      <c r="T495" s="37">
        <f t="shared" si="498"/>
        <v>0</v>
      </c>
      <c r="U495" s="39" t="str">
        <f t="shared" si="499"/>
        <v/>
      </c>
      <c r="V495" s="132">
        <f t="shared" si="505"/>
        <v>0</v>
      </c>
      <c r="W495" s="35">
        <v>0</v>
      </c>
      <c r="X495" s="93">
        <v>0</v>
      </c>
      <c r="Y495" s="93">
        <v>0</v>
      </c>
      <c r="Z495" s="35">
        <v>0</v>
      </c>
      <c r="AA495" s="35" t="e">
        <f>G495+#REF!</f>
        <v>#REF!</v>
      </c>
      <c r="AB495" s="94" t="str">
        <f>IF(OR(E495="",E495=0),"",(G495+#REF!)/E495)</f>
        <v/>
      </c>
      <c r="AC495" s="35">
        <f t="shared" si="500"/>
        <v>0</v>
      </c>
      <c r="AD495" s="35">
        <f t="shared" si="501"/>
        <v>0</v>
      </c>
      <c r="AE495" s="93">
        <v>0</v>
      </c>
      <c r="AF495" s="93">
        <f t="shared" si="502"/>
        <v>0</v>
      </c>
      <c r="AG495" s="93">
        <v>0</v>
      </c>
      <c r="AH495" s="93">
        <f t="shared" si="503"/>
        <v>0</v>
      </c>
      <c r="AI495" s="36"/>
      <c r="AJ495" s="72"/>
    </row>
    <row r="496" spans="1:36" s="14" customFormat="1" ht="18" hidden="1" customHeight="1">
      <c r="A496" s="14" t="str">
        <f t="shared" si="496"/>
        <v>b</v>
      </c>
      <c r="B496" s="28" t="s">
        <v>27</v>
      </c>
      <c r="C496" s="29" t="s">
        <v>31</v>
      </c>
      <c r="D496" s="35">
        <v>0</v>
      </c>
      <c r="E496" s="36">
        <v>0</v>
      </c>
      <c r="F496" s="36">
        <v>0</v>
      </c>
      <c r="G496" s="36">
        <v>0</v>
      </c>
      <c r="H496" s="36">
        <v>0</v>
      </c>
      <c r="I496" s="37">
        <v>0</v>
      </c>
      <c r="J496" s="38">
        <v>0</v>
      </c>
      <c r="K496" s="38">
        <v>0</v>
      </c>
      <c r="L496" s="39" t="str">
        <f t="shared" si="497"/>
        <v/>
      </c>
      <c r="M496" s="35">
        <v>0</v>
      </c>
      <c r="N496" s="35">
        <v>0</v>
      </c>
      <c r="O496" s="35">
        <v>0</v>
      </c>
      <c r="P496" s="35">
        <v>0</v>
      </c>
      <c r="Q496" s="35">
        <v>0</v>
      </c>
      <c r="R496" s="35">
        <v>0</v>
      </c>
      <c r="S496" s="35">
        <f t="shared" si="504"/>
        <v>0</v>
      </c>
      <c r="T496" s="37">
        <f t="shared" si="498"/>
        <v>0</v>
      </c>
      <c r="U496" s="39" t="str">
        <f t="shared" si="499"/>
        <v/>
      </c>
      <c r="V496" s="132">
        <f t="shared" si="505"/>
        <v>0</v>
      </c>
      <c r="W496" s="35">
        <v>0</v>
      </c>
      <c r="X496" s="93">
        <v>0</v>
      </c>
      <c r="Y496" s="93">
        <v>0</v>
      </c>
      <c r="Z496" s="35">
        <v>0</v>
      </c>
      <c r="AA496" s="35" t="e">
        <f>G496+#REF!</f>
        <v>#REF!</v>
      </c>
      <c r="AB496" s="94" t="str">
        <f>IF(OR(E496="",E496=0),"",(G496+#REF!)/E496)</f>
        <v/>
      </c>
      <c r="AC496" s="35">
        <f t="shared" si="500"/>
        <v>0</v>
      </c>
      <c r="AD496" s="35">
        <f t="shared" si="501"/>
        <v>0</v>
      </c>
      <c r="AE496" s="93">
        <v>0</v>
      </c>
      <c r="AF496" s="93">
        <f t="shared" si="502"/>
        <v>0</v>
      </c>
      <c r="AG496" s="93">
        <v>0</v>
      </c>
      <c r="AH496" s="93">
        <f t="shared" si="503"/>
        <v>0</v>
      </c>
      <c r="AI496" s="36"/>
      <c r="AJ496" s="72"/>
    </row>
    <row r="497" spans="1:36" s="14" customFormat="1" ht="18" hidden="1" customHeight="1">
      <c r="A497" s="14" t="str">
        <f t="shared" si="496"/>
        <v>b</v>
      </c>
      <c r="B497" s="28" t="s">
        <v>27</v>
      </c>
      <c r="C497" s="29" t="s">
        <v>32</v>
      </c>
      <c r="D497" s="35">
        <v>0</v>
      </c>
      <c r="E497" s="36">
        <v>0</v>
      </c>
      <c r="F497" s="36">
        <v>0</v>
      </c>
      <c r="G497" s="36">
        <v>0</v>
      </c>
      <c r="H497" s="36">
        <v>0</v>
      </c>
      <c r="I497" s="37">
        <v>0</v>
      </c>
      <c r="J497" s="38">
        <v>0</v>
      </c>
      <c r="K497" s="38">
        <v>0</v>
      </c>
      <c r="L497" s="39" t="str">
        <f t="shared" si="497"/>
        <v/>
      </c>
      <c r="M497" s="35">
        <v>0</v>
      </c>
      <c r="N497" s="35">
        <v>0</v>
      </c>
      <c r="O497" s="35">
        <v>0</v>
      </c>
      <c r="P497" s="35">
        <v>0</v>
      </c>
      <c r="Q497" s="35">
        <v>0</v>
      </c>
      <c r="R497" s="35">
        <v>0</v>
      </c>
      <c r="S497" s="35">
        <f t="shared" si="504"/>
        <v>0</v>
      </c>
      <c r="T497" s="37">
        <f t="shared" si="498"/>
        <v>0</v>
      </c>
      <c r="U497" s="39" t="str">
        <f t="shared" si="499"/>
        <v/>
      </c>
      <c r="V497" s="132">
        <f t="shared" si="505"/>
        <v>0</v>
      </c>
      <c r="W497" s="35">
        <v>0</v>
      </c>
      <c r="X497" s="93">
        <v>0</v>
      </c>
      <c r="Y497" s="93">
        <v>0</v>
      </c>
      <c r="Z497" s="35">
        <v>0</v>
      </c>
      <c r="AA497" s="35" t="e">
        <f>G497+#REF!</f>
        <v>#REF!</v>
      </c>
      <c r="AB497" s="94" t="str">
        <f>IF(OR(E497="",E497=0),"",(G497+#REF!)/E497)</f>
        <v/>
      </c>
      <c r="AC497" s="35">
        <f t="shared" si="500"/>
        <v>0</v>
      </c>
      <c r="AD497" s="35">
        <f t="shared" si="501"/>
        <v>0</v>
      </c>
      <c r="AE497" s="93">
        <v>0</v>
      </c>
      <c r="AF497" s="93">
        <f t="shared" si="502"/>
        <v>0</v>
      </c>
      <c r="AG497" s="93">
        <v>0</v>
      </c>
      <c r="AH497" s="93">
        <f t="shared" si="503"/>
        <v>0</v>
      </c>
      <c r="AI497" s="36"/>
      <c r="AJ497" s="72"/>
    </row>
    <row r="498" spans="1:36" s="14" customFormat="1" ht="18" hidden="1" customHeight="1">
      <c r="A498" s="14" t="str">
        <f t="shared" si="496"/>
        <v>b</v>
      </c>
      <c r="B498" s="28" t="s">
        <v>27</v>
      </c>
      <c r="C498" s="29" t="s">
        <v>33</v>
      </c>
      <c r="D498" s="35">
        <v>0</v>
      </c>
      <c r="E498" s="36">
        <v>0</v>
      </c>
      <c r="F498" s="36">
        <v>0</v>
      </c>
      <c r="G498" s="36">
        <v>0</v>
      </c>
      <c r="H498" s="36">
        <v>0</v>
      </c>
      <c r="I498" s="37">
        <v>0</v>
      </c>
      <c r="J498" s="38">
        <v>0</v>
      </c>
      <c r="K498" s="38">
        <v>0</v>
      </c>
      <c r="L498" s="39" t="str">
        <f t="shared" si="497"/>
        <v/>
      </c>
      <c r="M498" s="35">
        <v>0</v>
      </c>
      <c r="N498" s="35">
        <v>0</v>
      </c>
      <c r="O498" s="35">
        <v>0</v>
      </c>
      <c r="P498" s="35">
        <v>0</v>
      </c>
      <c r="Q498" s="35">
        <v>0</v>
      </c>
      <c r="R498" s="35">
        <v>0</v>
      </c>
      <c r="S498" s="35">
        <f t="shared" si="504"/>
        <v>0</v>
      </c>
      <c r="T498" s="37">
        <f t="shared" si="498"/>
        <v>0</v>
      </c>
      <c r="U498" s="39" t="str">
        <f t="shared" si="499"/>
        <v/>
      </c>
      <c r="V498" s="132">
        <f t="shared" si="505"/>
        <v>0</v>
      </c>
      <c r="W498" s="35">
        <v>0</v>
      </c>
      <c r="X498" s="93">
        <v>0</v>
      </c>
      <c r="Y498" s="93">
        <v>0</v>
      </c>
      <c r="Z498" s="35">
        <v>0</v>
      </c>
      <c r="AA498" s="35" t="e">
        <f>G498+#REF!</f>
        <v>#REF!</v>
      </c>
      <c r="AB498" s="94" t="str">
        <f>IF(OR(E498="",E498=0),"",(G498+#REF!)/E498)</f>
        <v/>
      </c>
      <c r="AC498" s="35">
        <f t="shared" si="500"/>
        <v>0</v>
      </c>
      <c r="AD498" s="35">
        <f t="shared" si="501"/>
        <v>0</v>
      </c>
      <c r="AE498" s="93">
        <v>0</v>
      </c>
      <c r="AF498" s="93">
        <f t="shared" si="502"/>
        <v>0</v>
      </c>
      <c r="AG498" s="93">
        <v>0</v>
      </c>
      <c r="AH498" s="93">
        <f t="shared" si="503"/>
        <v>0</v>
      </c>
      <c r="AI498" s="36"/>
      <c r="AJ498" s="72"/>
    </row>
    <row r="499" spans="1:36" s="14" customFormat="1" ht="18" hidden="1" customHeight="1">
      <c r="A499" s="14" t="str">
        <f t="shared" si="496"/>
        <v>b</v>
      </c>
      <c r="B499" s="28" t="s">
        <v>27</v>
      </c>
      <c r="C499" s="29" t="s">
        <v>34</v>
      </c>
      <c r="D499" s="35">
        <v>0</v>
      </c>
      <c r="E499" s="36">
        <v>0</v>
      </c>
      <c r="F499" s="36">
        <v>0</v>
      </c>
      <c r="G499" s="36">
        <v>0</v>
      </c>
      <c r="H499" s="36">
        <v>0</v>
      </c>
      <c r="I499" s="37">
        <v>0</v>
      </c>
      <c r="J499" s="38">
        <v>0</v>
      </c>
      <c r="K499" s="38">
        <v>0</v>
      </c>
      <c r="L499" s="39" t="str">
        <f t="shared" si="497"/>
        <v/>
      </c>
      <c r="M499" s="35">
        <v>0</v>
      </c>
      <c r="N499" s="35">
        <v>0</v>
      </c>
      <c r="O499" s="35">
        <v>0</v>
      </c>
      <c r="P499" s="35">
        <v>0</v>
      </c>
      <c r="Q499" s="35">
        <v>0</v>
      </c>
      <c r="R499" s="35">
        <v>0</v>
      </c>
      <c r="S499" s="35">
        <f t="shared" si="504"/>
        <v>0</v>
      </c>
      <c r="T499" s="37">
        <f t="shared" si="498"/>
        <v>0</v>
      </c>
      <c r="U499" s="39" t="str">
        <f t="shared" si="499"/>
        <v/>
      </c>
      <c r="V499" s="132">
        <f t="shared" si="505"/>
        <v>0</v>
      </c>
      <c r="W499" s="35">
        <v>0</v>
      </c>
      <c r="X499" s="93">
        <v>0</v>
      </c>
      <c r="Y499" s="93">
        <v>0</v>
      </c>
      <c r="Z499" s="35">
        <v>0</v>
      </c>
      <c r="AA499" s="35" t="e">
        <f>G499+#REF!</f>
        <v>#REF!</v>
      </c>
      <c r="AB499" s="94" t="str">
        <f>IF(OR(E499="",E499=0),"",(G499+#REF!)/E499)</f>
        <v/>
      </c>
      <c r="AC499" s="35">
        <f t="shared" si="500"/>
        <v>0</v>
      </c>
      <c r="AD499" s="35">
        <f t="shared" si="501"/>
        <v>0</v>
      </c>
      <c r="AE499" s="93">
        <v>0</v>
      </c>
      <c r="AF499" s="93">
        <f t="shared" si="502"/>
        <v>0</v>
      </c>
      <c r="AG499" s="93">
        <v>0</v>
      </c>
      <c r="AH499" s="93">
        <f t="shared" si="503"/>
        <v>0</v>
      </c>
      <c r="AI499" s="36"/>
      <c r="AJ499" s="72"/>
    </row>
    <row r="500" spans="1:36" s="14" customFormat="1" ht="18" hidden="1" customHeight="1">
      <c r="A500" s="14" t="str">
        <f t="shared" si="496"/>
        <v>b</v>
      </c>
      <c r="B500" s="28" t="s">
        <v>27</v>
      </c>
      <c r="C500" s="29" t="s">
        <v>35</v>
      </c>
      <c r="D500" s="35">
        <v>0</v>
      </c>
      <c r="E500" s="36">
        <v>0</v>
      </c>
      <c r="F500" s="36">
        <v>0</v>
      </c>
      <c r="G500" s="36">
        <v>0</v>
      </c>
      <c r="H500" s="36">
        <v>0</v>
      </c>
      <c r="I500" s="37">
        <v>0</v>
      </c>
      <c r="J500" s="38">
        <v>0</v>
      </c>
      <c r="K500" s="38">
        <v>0</v>
      </c>
      <c r="L500" s="39" t="str">
        <f t="shared" si="497"/>
        <v/>
      </c>
      <c r="M500" s="35">
        <v>0</v>
      </c>
      <c r="N500" s="35">
        <v>0</v>
      </c>
      <c r="O500" s="35">
        <v>0</v>
      </c>
      <c r="P500" s="35">
        <v>0</v>
      </c>
      <c r="Q500" s="35">
        <v>0</v>
      </c>
      <c r="R500" s="35">
        <v>0</v>
      </c>
      <c r="S500" s="35">
        <f t="shared" si="504"/>
        <v>0</v>
      </c>
      <c r="T500" s="37">
        <f t="shared" si="498"/>
        <v>0</v>
      </c>
      <c r="U500" s="39" t="str">
        <f t="shared" si="499"/>
        <v/>
      </c>
      <c r="V500" s="132">
        <f t="shared" si="505"/>
        <v>0</v>
      </c>
      <c r="W500" s="35">
        <v>0</v>
      </c>
      <c r="X500" s="93">
        <v>0</v>
      </c>
      <c r="Y500" s="93">
        <v>0</v>
      </c>
      <c r="Z500" s="35">
        <v>0</v>
      </c>
      <c r="AA500" s="35" t="e">
        <f>G500+#REF!</f>
        <v>#REF!</v>
      </c>
      <c r="AB500" s="94" t="str">
        <f>IF(OR(E500="",E500=0),"",(G500+#REF!)/E500)</f>
        <v/>
      </c>
      <c r="AC500" s="35">
        <f t="shared" si="500"/>
        <v>0</v>
      </c>
      <c r="AD500" s="35">
        <f t="shared" si="501"/>
        <v>0</v>
      </c>
      <c r="AE500" s="93">
        <v>0</v>
      </c>
      <c r="AF500" s="93">
        <f t="shared" si="502"/>
        <v>0</v>
      </c>
      <c r="AG500" s="93">
        <v>0</v>
      </c>
      <c r="AH500" s="93">
        <f t="shared" si="503"/>
        <v>0</v>
      </c>
      <c r="AI500" s="36"/>
      <c r="AJ500" s="72"/>
    </row>
    <row r="501" spans="1:36" s="14" customFormat="1" ht="30" hidden="1" customHeight="1">
      <c r="A501" s="14" t="str">
        <f t="shared" si="496"/>
        <v>b</v>
      </c>
      <c r="B501" s="21" t="s">
        <v>27</v>
      </c>
      <c r="C501" s="40" t="s">
        <v>36</v>
      </c>
      <c r="D501" s="41">
        <v>0</v>
      </c>
      <c r="E501" s="42">
        <v>0</v>
      </c>
      <c r="F501" s="42">
        <v>0</v>
      </c>
      <c r="G501" s="42">
        <v>0</v>
      </c>
      <c r="H501" s="42">
        <v>0</v>
      </c>
      <c r="I501" s="43">
        <v>0</v>
      </c>
      <c r="J501" s="44">
        <v>0</v>
      </c>
      <c r="K501" s="44">
        <v>0</v>
      </c>
      <c r="L501" s="45" t="str">
        <f t="shared" si="497"/>
        <v/>
      </c>
      <c r="M501" s="41">
        <v>0</v>
      </c>
      <c r="N501" s="41">
        <v>0</v>
      </c>
      <c r="O501" s="41">
        <v>0</v>
      </c>
      <c r="P501" s="41">
        <v>0</v>
      </c>
      <c r="Q501" s="41">
        <v>0</v>
      </c>
      <c r="R501" s="41">
        <v>0</v>
      </c>
      <c r="S501" s="41">
        <f t="shared" si="504"/>
        <v>0</v>
      </c>
      <c r="T501" s="43">
        <f t="shared" si="498"/>
        <v>0</v>
      </c>
      <c r="U501" s="45" t="str">
        <f t="shared" si="499"/>
        <v/>
      </c>
      <c r="V501" s="133">
        <f t="shared" si="505"/>
        <v>0</v>
      </c>
      <c r="W501" s="41">
        <v>0</v>
      </c>
      <c r="X501" s="95">
        <v>0</v>
      </c>
      <c r="Y501" s="95">
        <v>0</v>
      </c>
      <c r="Z501" s="41">
        <v>0</v>
      </c>
      <c r="AA501" s="41" t="e">
        <f>G501+#REF!</f>
        <v>#REF!</v>
      </c>
      <c r="AB501" s="96" t="str">
        <f>IF(OR(E501="",E501=0),"",(G501+#REF!)/E501)</f>
        <v/>
      </c>
      <c r="AC501" s="41">
        <f t="shared" si="500"/>
        <v>0</v>
      </c>
      <c r="AD501" s="41">
        <f t="shared" si="501"/>
        <v>0</v>
      </c>
      <c r="AE501" s="95">
        <v>0</v>
      </c>
      <c r="AF501" s="95">
        <f t="shared" si="502"/>
        <v>0</v>
      </c>
      <c r="AG501" s="95">
        <v>0</v>
      </c>
      <c r="AH501" s="95">
        <f t="shared" si="503"/>
        <v>0</v>
      </c>
      <c r="AI501" s="42"/>
      <c r="AJ501" s="72"/>
    </row>
    <row r="502" spans="1:36" s="14" customFormat="1" ht="15" hidden="1" customHeight="1">
      <c r="A502" s="14" t="str">
        <f t="shared" si="496"/>
        <v>b</v>
      </c>
      <c r="B502" s="21" t="s">
        <v>27</v>
      </c>
      <c r="C502" s="40" t="s">
        <v>37</v>
      </c>
      <c r="D502" s="41">
        <v>0</v>
      </c>
      <c r="E502" s="42">
        <v>0</v>
      </c>
      <c r="F502" s="42">
        <v>0</v>
      </c>
      <c r="G502" s="42">
        <v>0</v>
      </c>
      <c r="H502" s="42">
        <v>0</v>
      </c>
      <c r="I502" s="43">
        <v>0</v>
      </c>
      <c r="J502" s="44">
        <v>0</v>
      </c>
      <c r="K502" s="44">
        <v>0</v>
      </c>
      <c r="L502" s="45" t="str">
        <f t="shared" si="497"/>
        <v/>
      </c>
      <c r="M502" s="41">
        <v>0</v>
      </c>
      <c r="N502" s="41">
        <v>0</v>
      </c>
      <c r="O502" s="41">
        <v>0</v>
      </c>
      <c r="P502" s="41">
        <v>0</v>
      </c>
      <c r="Q502" s="41">
        <v>0</v>
      </c>
      <c r="R502" s="41">
        <v>0</v>
      </c>
      <c r="S502" s="41">
        <f t="shared" si="504"/>
        <v>0</v>
      </c>
      <c r="T502" s="43">
        <f t="shared" si="498"/>
        <v>0</v>
      </c>
      <c r="U502" s="45" t="str">
        <f t="shared" si="499"/>
        <v/>
      </c>
      <c r="V502" s="133">
        <f t="shared" si="505"/>
        <v>0</v>
      </c>
      <c r="W502" s="41">
        <v>0</v>
      </c>
      <c r="X502" s="95">
        <v>0</v>
      </c>
      <c r="Y502" s="95">
        <v>0</v>
      </c>
      <c r="Z502" s="41">
        <v>0</v>
      </c>
      <c r="AA502" s="41" t="e">
        <f>G502+#REF!</f>
        <v>#REF!</v>
      </c>
      <c r="AB502" s="96" t="str">
        <f>IF(OR(E502="",E502=0),"",(G502+#REF!)/E502)</f>
        <v/>
      </c>
      <c r="AC502" s="41">
        <f t="shared" si="500"/>
        <v>0</v>
      </c>
      <c r="AD502" s="41">
        <f t="shared" si="501"/>
        <v>0</v>
      </c>
      <c r="AE502" s="95">
        <v>0</v>
      </c>
      <c r="AF502" s="95">
        <f t="shared" si="502"/>
        <v>0</v>
      </c>
      <c r="AG502" s="95">
        <v>0</v>
      </c>
      <c r="AH502" s="95">
        <f t="shared" si="503"/>
        <v>0</v>
      </c>
      <c r="AI502" s="42"/>
      <c r="AJ502" s="72"/>
    </row>
    <row r="503" spans="1:36" s="14" customFormat="1" ht="15.75" hidden="1" customHeight="1" thickBot="1">
      <c r="A503" s="14" t="str">
        <f t="shared" si="496"/>
        <v>b</v>
      </c>
      <c r="B503" s="46" t="s">
        <v>27</v>
      </c>
      <c r="C503" s="58" t="s">
        <v>38</v>
      </c>
      <c r="D503" s="59">
        <v>0</v>
      </c>
      <c r="E503" s="60">
        <v>0</v>
      </c>
      <c r="F503" s="60">
        <v>0</v>
      </c>
      <c r="G503" s="60">
        <v>0</v>
      </c>
      <c r="H503" s="60">
        <v>0</v>
      </c>
      <c r="I503" s="61">
        <v>0</v>
      </c>
      <c r="J503" s="62">
        <v>0</v>
      </c>
      <c r="K503" s="62">
        <v>0</v>
      </c>
      <c r="L503" s="63" t="str">
        <f t="shared" si="497"/>
        <v/>
      </c>
      <c r="M503" s="59">
        <v>0</v>
      </c>
      <c r="N503" s="59">
        <v>0</v>
      </c>
      <c r="O503" s="59">
        <v>0</v>
      </c>
      <c r="P503" s="59">
        <v>0</v>
      </c>
      <c r="Q503" s="59">
        <v>0</v>
      </c>
      <c r="R503" s="59">
        <v>0</v>
      </c>
      <c r="S503" s="59">
        <f t="shared" si="504"/>
        <v>0</v>
      </c>
      <c r="T503" s="61">
        <f t="shared" si="498"/>
        <v>0</v>
      </c>
      <c r="U503" s="63" t="str">
        <f t="shared" si="499"/>
        <v/>
      </c>
      <c r="V503" s="136">
        <f t="shared" si="505"/>
        <v>0</v>
      </c>
      <c r="W503" s="59">
        <v>0</v>
      </c>
      <c r="X503" s="105">
        <v>0</v>
      </c>
      <c r="Y503" s="105">
        <v>0</v>
      </c>
      <c r="Z503" s="59">
        <v>0</v>
      </c>
      <c r="AA503" s="59" t="e">
        <f>G503+#REF!</f>
        <v>#REF!</v>
      </c>
      <c r="AB503" s="106" t="str">
        <f>IF(OR(E503="",E503=0),"",(G503+#REF!)/E503)</f>
        <v/>
      </c>
      <c r="AC503" s="59">
        <f t="shared" si="500"/>
        <v>0</v>
      </c>
      <c r="AD503" s="59">
        <f t="shared" si="501"/>
        <v>0</v>
      </c>
      <c r="AE503" s="105">
        <v>0</v>
      </c>
      <c r="AF503" s="105">
        <f t="shared" si="502"/>
        <v>0</v>
      </c>
      <c r="AG503" s="105">
        <v>0</v>
      </c>
      <c r="AH503" s="105">
        <f t="shared" si="503"/>
        <v>0</v>
      </c>
      <c r="AI503" s="60"/>
      <c r="AJ503" s="72"/>
    </row>
    <row r="504" spans="1:36" s="14" customFormat="1" ht="76.5" hidden="1" customHeight="1" thickTop="1" thickBot="1">
      <c r="A504" s="14" t="str">
        <f t="shared" si="496"/>
        <v>b</v>
      </c>
      <c r="B504" s="15" t="s">
        <v>127</v>
      </c>
      <c r="C504" s="75" t="s">
        <v>128</v>
      </c>
      <c r="D504" s="67">
        <v>0</v>
      </c>
      <c r="E504" s="68">
        <v>0</v>
      </c>
      <c r="F504" s="68">
        <v>0</v>
      </c>
      <c r="G504" s="68">
        <v>0</v>
      </c>
      <c r="H504" s="68">
        <v>0</v>
      </c>
      <c r="I504" s="69">
        <v>0</v>
      </c>
      <c r="J504" s="70">
        <v>0</v>
      </c>
      <c r="K504" s="70">
        <v>0</v>
      </c>
      <c r="L504" s="71" t="str">
        <f t="shared" si="497"/>
        <v/>
      </c>
      <c r="M504" s="67">
        <v>0</v>
      </c>
      <c r="N504" s="67">
        <v>0</v>
      </c>
      <c r="O504" s="67">
        <v>0</v>
      </c>
      <c r="P504" s="67">
        <v>0</v>
      </c>
      <c r="Q504" s="67">
        <v>0</v>
      </c>
      <c r="R504" s="67">
        <v>0</v>
      </c>
      <c r="S504" s="67">
        <f t="shared" si="504"/>
        <v>0</v>
      </c>
      <c r="T504" s="69">
        <f t="shared" si="498"/>
        <v>0</v>
      </c>
      <c r="U504" s="71" t="str">
        <f t="shared" si="499"/>
        <v/>
      </c>
      <c r="V504" s="137">
        <f t="shared" si="505"/>
        <v>0</v>
      </c>
      <c r="W504" s="67">
        <v>0</v>
      </c>
      <c r="X504" s="112">
        <v>0</v>
      </c>
      <c r="Y504" s="112">
        <v>0</v>
      </c>
      <c r="Z504" s="67">
        <v>0</v>
      </c>
      <c r="AA504" s="67" t="e">
        <f>G504+#REF!</f>
        <v>#REF!</v>
      </c>
      <c r="AB504" s="113" t="str">
        <f>IF(OR(E504="",E504=0),"",(G504+#REF!)/E504)</f>
        <v/>
      </c>
      <c r="AC504" s="67">
        <f t="shared" si="500"/>
        <v>0</v>
      </c>
      <c r="AD504" s="67">
        <f t="shared" si="501"/>
        <v>0</v>
      </c>
      <c r="AE504" s="112">
        <v>0</v>
      </c>
      <c r="AF504" s="112">
        <f t="shared" si="502"/>
        <v>0</v>
      </c>
      <c r="AG504" s="112">
        <v>0</v>
      </c>
      <c r="AH504" s="112">
        <f t="shared" si="503"/>
        <v>0</v>
      </c>
      <c r="AI504" s="68"/>
      <c r="AJ504" s="72"/>
    </row>
    <row r="505" spans="1:36" s="14" customFormat="1" ht="15.75" hidden="1" customHeight="1" thickTop="1">
      <c r="A505" s="14" t="str">
        <f t="shared" si="496"/>
        <v>b</v>
      </c>
      <c r="B505" s="21" t="s">
        <v>27</v>
      </c>
      <c r="C505" s="40" t="s">
        <v>28</v>
      </c>
      <c r="D505" s="41">
        <v>0</v>
      </c>
      <c r="E505" s="42">
        <v>0</v>
      </c>
      <c r="F505" s="42">
        <v>0</v>
      </c>
      <c r="G505" s="42">
        <v>0</v>
      </c>
      <c r="H505" s="42">
        <v>0</v>
      </c>
      <c r="I505" s="43">
        <v>0</v>
      </c>
      <c r="J505" s="44">
        <v>0</v>
      </c>
      <c r="K505" s="44">
        <v>0</v>
      </c>
      <c r="L505" s="45" t="str">
        <f t="shared" si="497"/>
        <v/>
      </c>
      <c r="M505" s="41">
        <v>0</v>
      </c>
      <c r="N505" s="41">
        <v>0</v>
      </c>
      <c r="O505" s="41">
        <v>0</v>
      </c>
      <c r="P505" s="41">
        <v>0</v>
      </c>
      <c r="Q505" s="41">
        <v>0</v>
      </c>
      <c r="R505" s="41">
        <v>0</v>
      </c>
      <c r="S505" s="41">
        <f t="shared" si="504"/>
        <v>0</v>
      </c>
      <c r="T505" s="43">
        <f t="shared" si="498"/>
        <v>0</v>
      </c>
      <c r="U505" s="45" t="str">
        <f t="shared" si="499"/>
        <v/>
      </c>
      <c r="V505" s="133">
        <f t="shared" si="505"/>
        <v>0</v>
      </c>
      <c r="W505" s="41">
        <v>0</v>
      </c>
      <c r="X505" s="95">
        <v>0</v>
      </c>
      <c r="Y505" s="95">
        <v>0</v>
      </c>
      <c r="Z505" s="41">
        <v>0</v>
      </c>
      <c r="AA505" s="41" t="e">
        <f>G505+#REF!</f>
        <v>#REF!</v>
      </c>
      <c r="AB505" s="96" t="str">
        <f>IF(OR(E505="",E505=0),"",(G505+#REF!)/E505)</f>
        <v/>
      </c>
      <c r="AC505" s="41">
        <f t="shared" si="500"/>
        <v>0</v>
      </c>
      <c r="AD505" s="41">
        <f t="shared" si="501"/>
        <v>0</v>
      </c>
      <c r="AE505" s="95">
        <v>0</v>
      </c>
      <c r="AF505" s="95">
        <f t="shared" si="502"/>
        <v>0</v>
      </c>
      <c r="AG505" s="95">
        <v>0</v>
      </c>
      <c r="AH505" s="95">
        <f t="shared" si="503"/>
        <v>0</v>
      </c>
      <c r="AI505" s="42"/>
      <c r="AJ505" s="72"/>
    </row>
    <row r="506" spans="1:36" s="14" customFormat="1" ht="18" hidden="1" customHeight="1">
      <c r="A506" s="14" t="str">
        <f t="shared" si="496"/>
        <v>b</v>
      </c>
      <c r="B506" s="28" t="s">
        <v>27</v>
      </c>
      <c r="C506" s="29" t="s">
        <v>29</v>
      </c>
      <c r="D506" s="35">
        <v>0</v>
      </c>
      <c r="E506" s="36">
        <v>0</v>
      </c>
      <c r="F506" s="36">
        <v>0</v>
      </c>
      <c r="G506" s="36">
        <v>0</v>
      </c>
      <c r="H506" s="36">
        <v>0</v>
      </c>
      <c r="I506" s="37">
        <v>0</v>
      </c>
      <c r="J506" s="38">
        <v>0</v>
      </c>
      <c r="K506" s="38">
        <v>0</v>
      </c>
      <c r="L506" s="39" t="str">
        <f t="shared" si="497"/>
        <v/>
      </c>
      <c r="M506" s="35">
        <v>0</v>
      </c>
      <c r="N506" s="35">
        <v>0</v>
      </c>
      <c r="O506" s="35">
        <v>0</v>
      </c>
      <c r="P506" s="35">
        <v>0</v>
      </c>
      <c r="Q506" s="35">
        <v>0</v>
      </c>
      <c r="R506" s="35">
        <v>0</v>
      </c>
      <c r="S506" s="35">
        <f t="shared" si="504"/>
        <v>0</v>
      </c>
      <c r="T506" s="37">
        <f t="shared" si="498"/>
        <v>0</v>
      </c>
      <c r="U506" s="39" t="str">
        <f t="shared" si="499"/>
        <v/>
      </c>
      <c r="V506" s="132">
        <f t="shared" si="505"/>
        <v>0</v>
      </c>
      <c r="W506" s="35">
        <v>0</v>
      </c>
      <c r="X506" s="93">
        <v>0</v>
      </c>
      <c r="Y506" s="93">
        <v>0</v>
      </c>
      <c r="Z506" s="35">
        <v>0</v>
      </c>
      <c r="AA506" s="35" t="e">
        <f>G506+#REF!</f>
        <v>#REF!</v>
      </c>
      <c r="AB506" s="94" t="str">
        <f>IF(OR(E506="",E506=0),"",(G506+#REF!)/E506)</f>
        <v/>
      </c>
      <c r="AC506" s="35">
        <f t="shared" si="500"/>
        <v>0</v>
      </c>
      <c r="AD506" s="35">
        <f t="shared" si="501"/>
        <v>0</v>
      </c>
      <c r="AE506" s="93">
        <v>0</v>
      </c>
      <c r="AF506" s="93">
        <f t="shared" si="502"/>
        <v>0</v>
      </c>
      <c r="AG506" s="93">
        <v>0</v>
      </c>
      <c r="AH506" s="93">
        <f t="shared" si="503"/>
        <v>0</v>
      </c>
      <c r="AI506" s="36"/>
      <c r="AJ506" s="72"/>
    </row>
    <row r="507" spans="1:36" s="14" customFormat="1" ht="18" hidden="1" customHeight="1">
      <c r="A507" s="14" t="str">
        <f t="shared" si="496"/>
        <v>b</v>
      </c>
      <c r="B507" s="28" t="s">
        <v>27</v>
      </c>
      <c r="C507" s="29" t="s">
        <v>30</v>
      </c>
      <c r="D507" s="35">
        <v>0</v>
      </c>
      <c r="E507" s="36">
        <v>0</v>
      </c>
      <c r="F507" s="36">
        <v>0</v>
      </c>
      <c r="G507" s="36">
        <v>0</v>
      </c>
      <c r="H507" s="36">
        <v>0</v>
      </c>
      <c r="I507" s="37">
        <v>0</v>
      </c>
      <c r="J507" s="38">
        <v>0</v>
      </c>
      <c r="K507" s="38">
        <v>0</v>
      </c>
      <c r="L507" s="39" t="str">
        <f t="shared" si="497"/>
        <v/>
      </c>
      <c r="M507" s="35">
        <v>0</v>
      </c>
      <c r="N507" s="35">
        <v>0</v>
      </c>
      <c r="O507" s="35">
        <v>0</v>
      </c>
      <c r="P507" s="35">
        <v>0</v>
      </c>
      <c r="Q507" s="35">
        <v>0</v>
      </c>
      <c r="R507" s="35">
        <v>0</v>
      </c>
      <c r="S507" s="35">
        <f t="shared" si="504"/>
        <v>0</v>
      </c>
      <c r="T507" s="37">
        <f t="shared" si="498"/>
        <v>0</v>
      </c>
      <c r="U507" s="39" t="str">
        <f t="shared" si="499"/>
        <v/>
      </c>
      <c r="V507" s="132">
        <f t="shared" si="505"/>
        <v>0</v>
      </c>
      <c r="W507" s="35">
        <v>0</v>
      </c>
      <c r="X507" s="93">
        <v>0</v>
      </c>
      <c r="Y507" s="93">
        <v>0</v>
      </c>
      <c r="Z507" s="35">
        <v>0</v>
      </c>
      <c r="AA507" s="35" t="e">
        <f>G507+#REF!</f>
        <v>#REF!</v>
      </c>
      <c r="AB507" s="94" t="str">
        <f>IF(OR(E507="",E507=0),"",(G507+#REF!)/E507)</f>
        <v/>
      </c>
      <c r="AC507" s="35">
        <f t="shared" si="500"/>
        <v>0</v>
      </c>
      <c r="AD507" s="35">
        <f t="shared" si="501"/>
        <v>0</v>
      </c>
      <c r="AE507" s="93">
        <v>0</v>
      </c>
      <c r="AF507" s="93">
        <f t="shared" si="502"/>
        <v>0</v>
      </c>
      <c r="AG507" s="93">
        <v>0</v>
      </c>
      <c r="AH507" s="93">
        <f t="shared" si="503"/>
        <v>0</v>
      </c>
      <c r="AI507" s="36"/>
      <c r="AJ507" s="72"/>
    </row>
    <row r="508" spans="1:36" s="14" customFormat="1" ht="18" hidden="1" customHeight="1">
      <c r="A508" s="14" t="str">
        <f t="shared" si="496"/>
        <v>b</v>
      </c>
      <c r="B508" s="28" t="s">
        <v>27</v>
      </c>
      <c r="C508" s="29" t="s">
        <v>31</v>
      </c>
      <c r="D508" s="35">
        <v>0</v>
      </c>
      <c r="E508" s="36">
        <v>0</v>
      </c>
      <c r="F508" s="36">
        <v>0</v>
      </c>
      <c r="G508" s="36">
        <v>0</v>
      </c>
      <c r="H508" s="36">
        <v>0</v>
      </c>
      <c r="I508" s="37">
        <v>0</v>
      </c>
      <c r="J508" s="38">
        <v>0</v>
      </c>
      <c r="K508" s="38">
        <v>0</v>
      </c>
      <c r="L508" s="39" t="str">
        <f t="shared" si="497"/>
        <v/>
      </c>
      <c r="M508" s="35">
        <v>0</v>
      </c>
      <c r="N508" s="35">
        <v>0</v>
      </c>
      <c r="O508" s="35">
        <v>0</v>
      </c>
      <c r="P508" s="35">
        <v>0</v>
      </c>
      <c r="Q508" s="35">
        <v>0</v>
      </c>
      <c r="R508" s="35">
        <v>0</v>
      </c>
      <c r="S508" s="35">
        <f t="shared" si="504"/>
        <v>0</v>
      </c>
      <c r="T508" s="37">
        <f t="shared" si="498"/>
        <v>0</v>
      </c>
      <c r="U508" s="39" t="str">
        <f t="shared" si="499"/>
        <v/>
      </c>
      <c r="V508" s="132">
        <f t="shared" si="505"/>
        <v>0</v>
      </c>
      <c r="W508" s="35">
        <v>0</v>
      </c>
      <c r="X508" s="93">
        <v>0</v>
      </c>
      <c r="Y508" s="93">
        <v>0</v>
      </c>
      <c r="Z508" s="35">
        <v>0</v>
      </c>
      <c r="AA508" s="35" t="e">
        <f>G508+#REF!</f>
        <v>#REF!</v>
      </c>
      <c r="AB508" s="94" t="str">
        <f>IF(OR(E508="",E508=0),"",(G508+#REF!)/E508)</f>
        <v/>
      </c>
      <c r="AC508" s="35">
        <f t="shared" si="500"/>
        <v>0</v>
      </c>
      <c r="AD508" s="35">
        <f t="shared" si="501"/>
        <v>0</v>
      </c>
      <c r="AE508" s="93">
        <v>0</v>
      </c>
      <c r="AF508" s="93">
        <f t="shared" si="502"/>
        <v>0</v>
      </c>
      <c r="AG508" s="93">
        <v>0</v>
      </c>
      <c r="AH508" s="93">
        <f t="shared" si="503"/>
        <v>0</v>
      </c>
      <c r="AI508" s="36"/>
      <c r="AJ508" s="72"/>
    </row>
    <row r="509" spans="1:36" s="14" customFormat="1" ht="18" hidden="1" customHeight="1">
      <c r="A509" s="14" t="str">
        <f t="shared" si="496"/>
        <v>b</v>
      </c>
      <c r="B509" s="28" t="s">
        <v>27</v>
      </c>
      <c r="C509" s="29" t="s">
        <v>32</v>
      </c>
      <c r="D509" s="35">
        <v>0</v>
      </c>
      <c r="E509" s="36">
        <v>0</v>
      </c>
      <c r="F509" s="36">
        <v>0</v>
      </c>
      <c r="G509" s="36">
        <v>0</v>
      </c>
      <c r="H509" s="36">
        <v>0</v>
      </c>
      <c r="I509" s="37">
        <v>0</v>
      </c>
      <c r="J509" s="38">
        <v>0</v>
      </c>
      <c r="K509" s="38">
        <v>0</v>
      </c>
      <c r="L509" s="39" t="str">
        <f t="shared" si="497"/>
        <v/>
      </c>
      <c r="M509" s="35">
        <v>0</v>
      </c>
      <c r="N509" s="35">
        <v>0</v>
      </c>
      <c r="O509" s="35">
        <v>0</v>
      </c>
      <c r="P509" s="35">
        <v>0</v>
      </c>
      <c r="Q509" s="35">
        <v>0</v>
      </c>
      <c r="R509" s="35">
        <v>0</v>
      </c>
      <c r="S509" s="35">
        <f t="shared" si="504"/>
        <v>0</v>
      </c>
      <c r="T509" s="37">
        <f t="shared" si="498"/>
        <v>0</v>
      </c>
      <c r="U509" s="39" t="str">
        <f t="shared" si="499"/>
        <v/>
      </c>
      <c r="V509" s="132">
        <f t="shared" si="505"/>
        <v>0</v>
      </c>
      <c r="W509" s="35">
        <v>0</v>
      </c>
      <c r="X509" s="93">
        <v>0</v>
      </c>
      <c r="Y509" s="93">
        <v>0</v>
      </c>
      <c r="Z509" s="35">
        <v>0</v>
      </c>
      <c r="AA509" s="35" t="e">
        <f>G509+#REF!</f>
        <v>#REF!</v>
      </c>
      <c r="AB509" s="94" t="str">
        <f>IF(OR(E509="",E509=0),"",(G509+#REF!)/E509)</f>
        <v/>
      </c>
      <c r="AC509" s="35">
        <f t="shared" si="500"/>
        <v>0</v>
      </c>
      <c r="AD509" s="35">
        <f t="shared" si="501"/>
        <v>0</v>
      </c>
      <c r="AE509" s="93">
        <v>0</v>
      </c>
      <c r="AF509" s="93">
        <f t="shared" si="502"/>
        <v>0</v>
      </c>
      <c r="AG509" s="93">
        <v>0</v>
      </c>
      <c r="AH509" s="93">
        <f t="shared" si="503"/>
        <v>0</v>
      </c>
      <c r="AI509" s="36"/>
      <c r="AJ509" s="72"/>
    </row>
    <row r="510" spans="1:36" s="14" customFormat="1" ht="18" hidden="1" customHeight="1">
      <c r="A510" s="14" t="str">
        <f t="shared" si="496"/>
        <v>b</v>
      </c>
      <c r="B510" s="28" t="s">
        <v>27</v>
      </c>
      <c r="C510" s="29" t="s">
        <v>33</v>
      </c>
      <c r="D510" s="35">
        <v>0</v>
      </c>
      <c r="E510" s="36">
        <v>0</v>
      </c>
      <c r="F510" s="36">
        <v>0</v>
      </c>
      <c r="G510" s="36">
        <v>0</v>
      </c>
      <c r="H510" s="36">
        <v>0</v>
      </c>
      <c r="I510" s="37">
        <v>0</v>
      </c>
      <c r="J510" s="38">
        <v>0</v>
      </c>
      <c r="K510" s="38">
        <v>0</v>
      </c>
      <c r="L510" s="39" t="str">
        <f t="shared" si="497"/>
        <v/>
      </c>
      <c r="M510" s="35">
        <v>0</v>
      </c>
      <c r="N510" s="35">
        <v>0</v>
      </c>
      <c r="O510" s="35">
        <v>0</v>
      </c>
      <c r="P510" s="35">
        <v>0</v>
      </c>
      <c r="Q510" s="35">
        <v>0</v>
      </c>
      <c r="R510" s="35">
        <v>0</v>
      </c>
      <c r="S510" s="35">
        <f t="shared" si="504"/>
        <v>0</v>
      </c>
      <c r="T510" s="37">
        <f t="shared" si="498"/>
        <v>0</v>
      </c>
      <c r="U510" s="39" t="str">
        <f t="shared" si="499"/>
        <v/>
      </c>
      <c r="V510" s="132">
        <f t="shared" si="505"/>
        <v>0</v>
      </c>
      <c r="W510" s="35">
        <v>0</v>
      </c>
      <c r="X510" s="93">
        <v>0</v>
      </c>
      <c r="Y510" s="93">
        <v>0</v>
      </c>
      <c r="Z510" s="35">
        <v>0</v>
      </c>
      <c r="AA510" s="35" t="e">
        <f>G510+#REF!</f>
        <v>#REF!</v>
      </c>
      <c r="AB510" s="94" t="str">
        <f>IF(OR(E510="",E510=0),"",(G510+#REF!)/E510)</f>
        <v/>
      </c>
      <c r="AC510" s="35">
        <f t="shared" si="500"/>
        <v>0</v>
      </c>
      <c r="AD510" s="35">
        <f t="shared" si="501"/>
        <v>0</v>
      </c>
      <c r="AE510" s="93">
        <v>0</v>
      </c>
      <c r="AF510" s="93">
        <f t="shared" si="502"/>
        <v>0</v>
      </c>
      <c r="AG510" s="93">
        <v>0</v>
      </c>
      <c r="AH510" s="93">
        <f t="shared" si="503"/>
        <v>0</v>
      </c>
      <c r="AI510" s="36"/>
      <c r="AJ510" s="72"/>
    </row>
    <row r="511" spans="1:36" s="14" customFormat="1" ht="18" hidden="1" customHeight="1">
      <c r="A511" s="14" t="str">
        <f t="shared" si="496"/>
        <v>b</v>
      </c>
      <c r="B511" s="28" t="s">
        <v>27</v>
      </c>
      <c r="C511" s="29" t="s">
        <v>34</v>
      </c>
      <c r="D511" s="35">
        <v>0</v>
      </c>
      <c r="E511" s="36">
        <v>0</v>
      </c>
      <c r="F511" s="36">
        <v>0</v>
      </c>
      <c r="G511" s="36">
        <v>0</v>
      </c>
      <c r="H511" s="36">
        <v>0</v>
      </c>
      <c r="I511" s="37">
        <v>0</v>
      </c>
      <c r="J511" s="38">
        <v>0</v>
      </c>
      <c r="K511" s="38">
        <v>0</v>
      </c>
      <c r="L511" s="39" t="str">
        <f t="shared" si="497"/>
        <v/>
      </c>
      <c r="M511" s="35">
        <v>0</v>
      </c>
      <c r="N511" s="35">
        <v>0</v>
      </c>
      <c r="O511" s="35">
        <v>0</v>
      </c>
      <c r="P511" s="35">
        <v>0</v>
      </c>
      <c r="Q511" s="35">
        <v>0</v>
      </c>
      <c r="R511" s="35">
        <v>0</v>
      </c>
      <c r="S511" s="35">
        <f t="shared" si="504"/>
        <v>0</v>
      </c>
      <c r="T511" s="37">
        <f t="shared" si="498"/>
        <v>0</v>
      </c>
      <c r="U511" s="39" t="str">
        <f t="shared" si="499"/>
        <v/>
      </c>
      <c r="V511" s="132">
        <f t="shared" si="505"/>
        <v>0</v>
      </c>
      <c r="W511" s="35">
        <v>0</v>
      </c>
      <c r="X511" s="93">
        <v>0</v>
      </c>
      <c r="Y511" s="93">
        <v>0</v>
      </c>
      <c r="Z511" s="35">
        <v>0</v>
      </c>
      <c r="AA511" s="35" t="e">
        <f>G511+#REF!</f>
        <v>#REF!</v>
      </c>
      <c r="AB511" s="94" t="str">
        <f>IF(OR(E511="",E511=0),"",(G511+#REF!)/E511)</f>
        <v/>
      </c>
      <c r="AC511" s="35">
        <f t="shared" si="500"/>
        <v>0</v>
      </c>
      <c r="AD511" s="35">
        <f t="shared" si="501"/>
        <v>0</v>
      </c>
      <c r="AE511" s="93">
        <v>0</v>
      </c>
      <c r="AF511" s="93">
        <f t="shared" si="502"/>
        <v>0</v>
      </c>
      <c r="AG511" s="93">
        <v>0</v>
      </c>
      <c r="AH511" s="93">
        <f t="shared" si="503"/>
        <v>0</v>
      </c>
      <c r="AI511" s="36"/>
      <c r="AJ511" s="72"/>
    </row>
    <row r="512" spans="1:36" s="14" customFormat="1" ht="18" hidden="1" customHeight="1">
      <c r="A512" s="14" t="str">
        <f t="shared" si="496"/>
        <v>b</v>
      </c>
      <c r="B512" s="28" t="s">
        <v>27</v>
      </c>
      <c r="C512" s="29" t="s">
        <v>35</v>
      </c>
      <c r="D512" s="35">
        <v>0</v>
      </c>
      <c r="E512" s="36">
        <v>0</v>
      </c>
      <c r="F512" s="36">
        <v>0</v>
      </c>
      <c r="G512" s="36">
        <v>0</v>
      </c>
      <c r="H512" s="36">
        <v>0</v>
      </c>
      <c r="I512" s="37">
        <v>0</v>
      </c>
      <c r="J512" s="38">
        <v>0</v>
      </c>
      <c r="K512" s="38">
        <v>0</v>
      </c>
      <c r="L512" s="39" t="str">
        <f t="shared" si="497"/>
        <v/>
      </c>
      <c r="M512" s="35">
        <v>0</v>
      </c>
      <c r="N512" s="35">
        <v>0</v>
      </c>
      <c r="O512" s="35">
        <v>0</v>
      </c>
      <c r="P512" s="35">
        <v>0</v>
      </c>
      <c r="Q512" s="35">
        <v>0</v>
      </c>
      <c r="R512" s="35">
        <v>0</v>
      </c>
      <c r="S512" s="35">
        <f t="shared" si="504"/>
        <v>0</v>
      </c>
      <c r="T512" s="37">
        <f t="shared" si="498"/>
        <v>0</v>
      </c>
      <c r="U512" s="39" t="str">
        <f t="shared" si="499"/>
        <v/>
      </c>
      <c r="V512" s="132">
        <f t="shared" si="505"/>
        <v>0</v>
      </c>
      <c r="W512" s="35">
        <v>0</v>
      </c>
      <c r="X512" s="93">
        <v>0</v>
      </c>
      <c r="Y512" s="93">
        <v>0</v>
      </c>
      <c r="Z512" s="35">
        <v>0</v>
      </c>
      <c r="AA512" s="35" t="e">
        <f>G512+#REF!</f>
        <v>#REF!</v>
      </c>
      <c r="AB512" s="94" t="str">
        <f>IF(OR(E512="",E512=0),"",(G512+#REF!)/E512)</f>
        <v/>
      </c>
      <c r="AC512" s="35">
        <f t="shared" si="500"/>
        <v>0</v>
      </c>
      <c r="AD512" s="35">
        <f t="shared" si="501"/>
        <v>0</v>
      </c>
      <c r="AE512" s="93">
        <v>0</v>
      </c>
      <c r="AF512" s="93">
        <f t="shared" si="502"/>
        <v>0</v>
      </c>
      <c r="AG512" s="93">
        <v>0</v>
      </c>
      <c r="AH512" s="93">
        <f t="shared" si="503"/>
        <v>0</v>
      </c>
      <c r="AI512" s="36"/>
      <c r="AJ512" s="72"/>
    </row>
    <row r="513" spans="1:36" s="14" customFormat="1" ht="30" hidden="1" customHeight="1">
      <c r="A513" s="14" t="str">
        <f t="shared" si="496"/>
        <v>b</v>
      </c>
      <c r="B513" s="21" t="s">
        <v>27</v>
      </c>
      <c r="C513" s="40" t="s">
        <v>36</v>
      </c>
      <c r="D513" s="41">
        <v>0</v>
      </c>
      <c r="E513" s="42">
        <v>0</v>
      </c>
      <c r="F513" s="42">
        <v>0</v>
      </c>
      <c r="G513" s="42">
        <v>0</v>
      </c>
      <c r="H513" s="42">
        <v>0</v>
      </c>
      <c r="I513" s="43">
        <v>0</v>
      </c>
      <c r="J513" s="44">
        <v>0</v>
      </c>
      <c r="K513" s="44">
        <v>0</v>
      </c>
      <c r="L513" s="45" t="str">
        <f t="shared" si="497"/>
        <v/>
      </c>
      <c r="M513" s="41">
        <v>0</v>
      </c>
      <c r="N513" s="41">
        <v>0</v>
      </c>
      <c r="O513" s="41">
        <v>0</v>
      </c>
      <c r="P513" s="41">
        <v>0</v>
      </c>
      <c r="Q513" s="41">
        <v>0</v>
      </c>
      <c r="R513" s="41">
        <v>0</v>
      </c>
      <c r="S513" s="41">
        <f t="shared" si="504"/>
        <v>0</v>
      </c>
      <c r="T513" s="43">
        <f t="shared" si="498"/>
        <v>0</v>
      </c>
      <c r="U513" s="45" t="str">
        <f t="shared" si="499"/>
        <v/>
      </c>
      <c r="V513" s="133">
        <f t="shared" si="505"/>
        <v>0</v>
      </c>
      <c r="W513" s="41">
        <v>0</v>
      </c>
      <c r="X513" s="95">
        <v>0</v>
      </c>
      <c r="Y513" s="95">
        <v>0</v>
      </c>
      <c r="Z513" s="41">
        <v>0</v>
      </c>
      <c r="AA513" s="41" t="e">
        <f>G513+#REF!</f>
        <v>#REF!</v>
      </c>
      <c r="AB513" s="96" t="str">
        <f>IF(OR(E513="",E513=0),"",(G513+#REF!)/E513)</f>
        <v/>
      </c>
      <c r="AC513" s="41">
        <f t="shared" si="500"/>
        <v>0</v>
      </c>
      <c r="AD513" s="41">
        <f t="shared" si="501"/>
        <v>0</v>
      </c>
      <c r="AE513" s="95">
        <v>0</v>
      </c>
      <c r="AF513" s="95">
        <f t="shared" si="502"/>
        <v>0</v>
      </c>
      <c r="AG513" s="95">
        <v>0</v>
      </c>
      <c r="AH513" s="95">
        <f t="shared" si="503"/>
        <v>0</v>
      </c>
      <c r="AI513" s="42"/>
      <c r="AJ513" s="72"/>
    </row>
    <row r="514" spans="1:36" s="14" customFormat="1" ht="15" hidden="1" customHeight="1">
      <c r="A514" s="14" t="str">
        <f t="shared" si="496"/>
        <v>b</v>
      </c>
      <c r="B514" s="21" t="s">
        <v>27</v>
      </c>
      <c r="C514" s="40" t="s">
        <v>37</v>
      </c>
      <c r="D514" s="41">
        <v>0</v>
      </c>
      <c r="E514" s="42">
        <v>0</v>
      </c>
      <c r="F514" s="42">
        <v>0</v>
      </c>
      <c r="G514" s="42">
        <v>0</v>
      </c>
      <c r="H514" s="42">
        <v>0</v>
      </c>
      <c r="I514" s="43">
        <v>0</v>
      </c>
      <c r="J514" s="44">
        <v>0</v>
      </c>
      <c r="K514" s="44">
        <v>0</v>
      </c>
      <c r="L514" s="45" t="str">
        <f t="shared" si="497"/>
        <v/>
      </c>
      <c r="M514" s="41">
        <v>0</v>
      </c>
      <c r="N514" s="41">
        <v>0</v>
      </c>
      <c r="O514" s="41">
        <v>0</v>
      </c>
      <c r="P514" s="41">
        <v>0</v>
      </c>
      <c r="Q514" s="41">
        <v>0</v>
      </c>
      <c r="R514" s="41">
        <v>0</v>
      </c>
      <c r="S514" s="41">
        <f t="shared" si="504"/>
        <v>0</v>
      </c>
      <c r="T514" s="43">
        <f t="shared" si="498"/>
        <v>0</v>
      </c>
      <c r="U514" s="45" t="str">
        <f t="shared" si="499"/>
        <v/>
      </c>
      <c r="V514" s="133">
        <f t="shared" si="505"/>
        <v>0</v>
      </c>
      <c r="W514" s="41">
        <v>0</v>
      </c>
      <c r="X514" s="95">
        <v>0</v>
      </c>
      <c r="Y514" s="95">
        <v>0</v>
      </c>
      <c r="Z514" s="41">
        <v>0</v>
      </c>
      <c r="AA514" s="41" t="e">
        <f>G514+#REF!</f>
        <v>#REF!</v>
      </c>
      <c r="AB514" s="96" t="str">
        <f>IF(OR(E514="",E514=0),"",(G514+#REF!)/E514)</f>
        <v/>
      </c>
      <c r="AC514" s="41">
        <f t="shared" si="500"/>
        <v>0</v>
      </c>
      <c r="AD514" s="41">
        <f t="shared" si="501"/>
        <v>0</v>
      </c>
      <c r="AE514" s="95">
        <v>0</v>
      </c>
      <c r="AF514" s="95">
        <f t="shared" si="502"/>
        <v>0</v>
      </c>
      <c r="AG514" s="95">
        <v>0</v>
      </c>
      <c r="AH514" s="95">
        <f t="shared" si="503"/>
        <v>0</v>
      </c>
      <c r="AI514" s="42"/>
      <c r="AJ514" s="72"/>
    </row>
    <row r="515" spans="1:36" s="14" customFormat="1" ht="15.75" hidden="1" customHeight="1" thickBot="1">
      <c r="A515" s="14" t="str">
        <f t="shared" si="496"/>
        <v>b</v>
      </c>
      <c r="B515" s="46" t="s">
        <v>27</v>
      </c>
      <c r="C515" s="58" t="s">
        <v>38</v>
      </c>
      <c r="D515" s="59">
        <v>0</v>
      </c>
      <c r="E515" s="60">
        <v>0</v>
      </c>
      <c r="F515" s="60">
        <v>0</v>
      </c>
      <c r="G515" s="60">
        <v>0</v>
      </c>
      <c r="H515" s="60">
        <v>0</v>
      </c>
      <c r="I515" s="61">
        <v>0</v>
      </c>
      <c r="J515" s="62">
        <v>0</v>
      </c>
      <c r="K515" s="62">
        <v>0</v>
      </c>
      <c r="L515" s="63" t="str">
        <f t="shared" si="497"/>
        <v/>
      </c>
      <c r="M515" s="59">
        <v>0</v>
      </c>
      <c r="N515" s="59">
        <v>0</v>
      </c>
      <c r="O515" s="59">
        <v>0</v>
      </c>
      <c r="P515" s="59">
        <v>0</v>
      </c>
      <c r="Q515" s="59">
        <v>0</v>
      </c>
      <c r="R515" s="59">
        <v>0</v>
      </c>
      <c r="S515" s="59">
        <f t="shared" si="504"/>
        <v>0</v>
      </c>
      <c r="T515" s="61">
        <f t="shared" si="498"/>
        <v>0</v>
      </c>
      <c r="U515" s="63" t="str">
        <f t="shared" si="499"/>
        <v/>
      </c>
      <c r="V515" s="136">
        <f t="shared" si="505"/>
        <v>0</v>
      </c>
      <c r="W515" s="59">
        <v>0</v>
      </c>
      <c r="X515" s="105">
        <v>0</v>
      </c>
      <c r="Y515" s="105">
        <v>0</v>
      </c>
      <c r="Z515" s="59">
        <v>0</v>
      </c>
      <c r="AA515" s="59" t="e">
        <f>G515+#REF!</f>
        <v>#REF!</v>
      </c>
      <c r="AB515" s="106" t="str">
        <f>IF(OR(E515="",E515=0),"",(G515+#REF!)/E515)</f>
        <v/>
      </c>
      <c r="AC515" s="59">
        <f t="shared" si="500"/>
        <v>0</v>
      </c>
      <c r="AD515" s="59">
        <f t="shared" si="501"/>
        <v>0</v>
      </c>
      <c r="AE515" s="105">
        <v>0</v>
      </c>
      <c r="AF515" s="105">
        <f t="shared" si="502"/>
        <v>0</v>
      </c>
      <c r="AG515" s="105">
        <v>0</v>
      </c>
      <c r="AH515" s="105">
        <f t="shared" si="503"/>
        <v>0</v>
      </c>
      <c r="AI515" s="60"/>
      <c r="AJ515" s="72"/>
    </row>
    <row r="516" spans="1:36" s="14" customFormat="1" ht="61.5" hidden="1" customHeight="1" thickTop="1" thickBot="1">
      <c r="A516" s="14" t="str">
        <f t="shared" si="496"/>
        <v>b</v>
      </c>
      <c r="B516" s="15" t="s">
        <v>129</v>
      </c>
      <c r="C516" s="75" t="s">
        <v>130</v>
      </c>
      <c r="D516" s="67">
        <v>0</v>
      </c>
      <c r="E516" s="68">
        <v>0</v>
      </c>
      <c r="F516" s="68">
        <v>0</v>
      </c>
      <c r="G516" s="68">
        <v>0</v>
      </c>
      <c r="H516" s="68">
        <v>0</v>
      </c>
      <c r="I516" s="69">
        <v>0</v>
      </c>
      <c r="J516" s="70">
        <v>0</v>
      </c>
      <c r="K516" s="70">
        <v>0</v>
      </c>
      <c r="L516" s="71" t="str">
        <f t="shared" si="497"/>
        <v/>
      </c>
      <c r="M516" s="67">
        <v>0</v>
      </c>
      <c r="N516" s="67">
        <v>0</v>
      </c>
      <c r="O516" s="67">
        <v>0</v>
      </c>
      <c r="P516" s="67">
        <v>0</v>
      </c>
      <c r="Q516" s="67">
        <v>0</v>
      </c>
      <c r="R516" s="67">
        <v>0</v>
      </c>
      <c r="S516" s="67">
        <f t="shared" si="504"/>
        <v>0</v>
      </c>
      <c r="T516" s="69">
        <f t="shared" si="498"/>
        <v>0</v>
      </c>
      <c r="U516" s="71" t="str">
        <f t="shared" si="499"/>
        <v/>
      </c>
      <c r="V516" s="137">
        <f t="shared" si="505"/>
        <v>0</v>
      </c>
      <c r="W516" s="67">
        <v>0</v>
      </c>
      <c r="X516" s="112">
        <v>0</v>
      </c>
      <c r="Y516" s="112">
        <v>0</v>
      </c>
      <c r="Z516" s="67">
        <v>0</v>
      </c>
      <c r="AA516" s="67" t="e">
        <f>G516+#REF!</f>
        <v>#REF!</v>
      </c>
      <c r="AB516" s="113" t="str">
        <f>IF(OR(E516="",E516=0),"",(G516+#REF!)/E516)</f>
        <v/>
      </c>
      <c r="AC516" s="67">
        <f t="shared" si="500"/>
        <v>0</v>
      </c>
      <c r="AD516" s="67">
        <f t="shared" si="501"/>
        <v>0</v>
      </c>
      <c r="AE516" s="112">
        <v>0</v>
      </c>
      <c r="AF516" s="112">
        <f t="shared" si="502"/>
        <v>0</v>
      </c>
      <c r="AG516" s="112">
        <v>0</v>
      </c>
      <c r="AH516" s="112">
        <f t="shared" si="503"/>
        <v>0</v>
      </c>
      <c r="AI516" s="68"/>
      <c r="AJ516" s="72"/>
    </row>
    <row r="517" spans="1:36" s="14" customFormat="1" ht="15.75" hidden="1" customHeight="1" thickTop="1">
      <c r="A517" s="14" t="str">
        <f t="shared" ref="A517:A580" si="506">IF((E517+G517+V517+Y517+AC517+AD517+AE517&lt;&gt;0),"a","b")</f>
        <v>b</v>
      </c>
      <c r="B517" s="21" t="s">
        <v>27</v>
      </c>
      <c r="C517" s="40" t="s">
        <v>28</v>
      </c>
      <c r="D517" s="41">
        <v>0</v>
      </c>
      <c r="E517" s="42">
        <v>0</v>
      </c>
      <c r="F517" s="42">
        <v>0</v>
      </c>
      <c r="G517" s="42">
        <v>0</v>
      </c>
      <c r="H517" s="42">
        <v>0</v>
      </c>
      <c r="I517" s="43">
        <v>0</v>
      </c>
      <c r="J517" s="44">
        <v>0</v>
      </c>
      <c r="K517" s="44">
        <v>0</v>
      </c>
      <c r="L517" s="45" t="str">
        <f t="shared" ref="L517:L580" si="507">IF(OR(F517="",F517=0),"",G517/F517)</f>
        <v/>
      </c>
      <c r="M517" s="41">
        <v>0</v>
      </c>
      <c r="N517" s="41">
        <v>0</v>
      </c>
      <c r="O517" s="41">
        <v>0</v>
      </c>
      <c r="P517" s="41">
        <v>0</v>
      </c>
      <c r="Q517" s="41">
        <v>0</v>
      </c>
      <c r="R517" s="41">
        <v>0</v>
      </c>
      <c r="S517" s="41">
        <f t="shared" si="504"/>
        <v>0</v>
      </c>
      <c r="T517" s="43">
        <f t="shared" ref="T517:T580" si="508">IF(OR(C517="თანამდებობრივი სარგო",C517="პრემია",C517="დანამატი",C517="მ.შ. შტატგარეშეთა შრომის ანაზღაურება"),"",F517-G517)</f>
        <v>0</v>
      </c>
      <c r="U517" s="45" t="str">
        <f t="shared" ref="U517:U580" si="509">IF(OR(E517="",E517=0),"",G517/E517)</f>
        <v/>
      </c>
      <c r="V517" s="133">
        <f t="shared" si="505"/>
        <v>0</v>
      </c>
      <c r="W517" s="41">
        <v>0</v>
      </c>
      <c r="X517" s="95">
        <v>0</v>
      </c>
      <c r="Y517" s="95">
        <v>0</v>
      </c>
      <c r="Z517" s="41">
        <v>0</v>
      </c>
      <c r="AA517" s="41" t="e">
        <f>G517+#REF!</f>
        <v>#REF!</v>
      </c>
      <c r="AB517" s="96" t="str">
        <f>IF(OR(E517="",E517=0),"",(G517+#REF!)/E517)</f>
        <v/>
      </c>
      <c r="AC517" s="41">
        <f t="shared" ref="AC517:AC580" si="510">G517+Y517</f>
        <v>0</v>
      </c>
      <c r="AD517" s="41">
        <f t="shared" ref="AD517:AD580" si="511">E517-AC517</f>
        <v>0</v>
      </c>
      <c r="AE517" s="95">
        <v>0</v>
      </c>
      <c r="AF517" s="95">
        <f t="shared" ref="AF517:AF580" si="512">E517-AE517</f>
        <v>0</v>
      </c>
      <c r="AG517" s="95">
        <v>0</v>
      </c>
      <c r="AH517" s="95">
        <f t="shared" ref="AH517:AH580" si="513">AG517-AC517</f>
        <v>0</v>
      </c>
      <c r="AI517" s="42"/>
      <c r="AJ517" s="72"/>
    </row>
    <row r="518" spans="1:36" s="14" customFormat="1" ht="18" hidden="1" customHeight="1">
      <c r="A518" s="14" t="str">
        <f t="shared" si="506"/>
        <v>b</v>
      </c>
      <c r="B518" s="28" t="s">
        <v>27</v>
      </c>
      <c r="C518" s="29" t="s">
        <v>29</v>
      </c>
      <c r="D518" s="35">
        <v>0</v>
      </c>
      <c r="E518" s="36">
        <v>0</v>
      </c>
      <c r="F518" s="36">
        <v>0</v>
      </c>
      <c r="G518" s="36">
        <v>0</v>
      </c>
      <c r="H518" s="36">
        <v>0</v>
      </c>
      <c r="I518" s="37">
        <v>0</v>
      </c>
      <c r="J518" s="38">
        <v>0</v>
      </c>
      <c r="K518" s="38">
        <v>0</v>
      </c>
      <c r="L518" s="39" t="str">
        <f t="shared" si="507"/>
        <v/>
      </c>
      <c r="M518" s="35">
        <v>0</v>
      </c>
      <c r="N518" s="35">
        <v>0</v>
      </c>
      <c r="O518" s="35">
        <v>0</v>
      </c>
      <c r="P518" s="35">
        <v>0</v>
      </c>
      <c r="Q518" s="35">
        <v>0</v>
      </c>
      <c r="R518" s="35">
        <v>0</v>
      </c>
      <c r="S518" s="35">
        <f t="shared" ref="S518:S581" si="514">G518-H518</f>
        <v>0</v>
      </c>
      <c r="T518" s="37">
        <f t="shared" si="508"/>
        <v>0</v>
      </c>
      <c r="U518" s="39" t="str">
        <f t="shared" si="509"/>
        <v/>
      </c>
      <c r="V518" s="132">
        <f t="shared" si="505"/>
        <v>0</v>
      </c>
      <c r="W518" s="35">
        <v>0</v>
      </c>
      <c r="X518" s="93">
        <v>0</v>
      </c>
      <c r="Y518" s="93">
        <v>0</v>
      </c>
      <c r="Z518" s="35">
        <v>0</v>
      </c>
      <c r="AA518" s="35" t="e">
        <f>G518+#REF!</f>
        <v>#REF!</v>
      </c>
      <c r="AB518" s="94" t="str">
        <f>IF(OR(E518="",E518=0),"",(G518+#REF!)/E518)</f>
        <v/>
      </c>
      <c r="AC518" s="35">
        <f t="shared" si="510"/>
        <v>0</v>
      </c>
      <c r="AD518" s="35">
        <f t="shared" si="511"/>
        <v>0</v>
      </c>
      <c r="AE518" s="93">
        <v>0</v>
      </c>
      <c r="AF518" s="93">
        <f t="shared" si="512"/>
        <v>0</v>
      </c>
      <c r="AG518" s="93">
        <v>0</v>
      </c>
      <c r="AH518" s="93">
        <f t="shared" si="513"/>
        <v>0</v>
      </c>
      <c r="AI518" s="36"/>
      <c r="AJ518" s="72"/>
    </row>
    <row r="519" spans="1:36" s="14" customFormat="1" ht="18" hidden="1" customHeight="1">
      <c r="A519" s="14" t="str">
        <f t="shared" si="506"/>
        <v>b</v>
      </c>
      <c r="B519" s="28" t="s">
        <v>27</v>
      </c>
      <c r="C519" s="29" t="s">
        <v>30</v>
      </c>
      <c r="D519" s="35">
        <v>0</v>
      </c>
      <c r="E519" s="36">
        <v>0</v>
      </c>
      <c r="F519" s="36">
        <v>0</v>
      </c>
      <c r="G519" s="36">
        <v>0</v>
      </c>
      <c r="H519" s="36">
        <v>0</v>
      </c>
      <c r="I519" s="37">
        <v>0</v>
      </c>
      <c r="J519" s="38">
        <v>0</v>
      </c>
      <c r="K519" s="38">
        <v>0</v>
      </c>
      <c r="L519" s="39" t="str">
        <f t="shared" si="507"/>
        <v/>
      </c>
      <c r="M519" s="35">
        <v>0</v>
      </c>
      <c r="N519" s="35">
        <v>0</v>
      </c>
      <c r="O519" s="35">
        <v>0</v>
      </c>
      <c r="P519" s="35">
        <v>0</v>
      </c>
      <c r="Q519" s="35">
        <v>0</v>
      </c>
      <c r="R519" s="35">
        <v>0</v>
      </c>
      <c r="S519" s="35">
        <f t="shared" si="514"/>
        <v>0</v>
      </c>
      <c r="T519" s="37">
        <f t="shared" si="508"/>
        <v>0</v>
      </c>
      <c r="U519" s="39" t="str">
        <f t="shared" si="509"/>
        <v/>
      </c>
      <c r="V519" s="132">
        <f t="shared" si="505"/>
        <v>0</v>
      </c>
      <c r="W519" s="35">
        <v>0</v>
      </c>
      <c r="X519" s="93">
        <v>0</v>
      </c>
      <c r="Y519" s="93">
        <v>0</v>
      </c>
      <c r="Z519" s="35">
        <v>0</v>
      </c>
      <c r="AA519" s="35" t="e">
        <f>G519+#REF!</f>
        <v>#REF!</v>
      </c>
      <c r="AB519" s="94" t="str">
        <f>IF(OR(E519="",E519=0),"",(G519+#REF!)/E519)</f>
        <v/>
      </c>
      <c r="AC519" s="35">
        <f t="shared" si="510"/>
        <v>0</v>
      </c>
      <c r="AD519" s="35">
        <f t="shared" si="511"/>
        <v>0</v>
      </c>
      <c r="AE519" s="93">
        <v>0</v>
      </c>
      <c r="AF519" s="93">
        <f t="shared" si="512"/>
        <v>0</v>
      </c>
      <c r="AG519" s="93">
        <v>0</v>
      </c>
      <c r="AH519" s="93">
        <f t="shared" si="513"/>
        <v>0</v>
      </c>
      <c r="AI519" s="36"/>
      <c r="AJ519" s="72"/>
    </row>
    <row r="520" spans="1:36" s="14" customFormat="1" ht="18" hidden="1" customHeight="1">
      <c r="A520" s="14" t="str">
        <f t="shared" si="506"/>
        <v>b</v>
      </c>
      <c r="B520" s="28" t="s">
        <v>27</v>
      </c>
      <c r="C520" s="29" t="s">
        <v>31</v>
      </c>
      <c r="D520" s="35">
        <v>0</v>
      </c>
      <c r="E520" s="36">
        <v>0</v>
      </c>
      <c r="F520" s="36">
        <v>0</v>
      </c>
      <c r="G520" s="36">
        <v>0</v>
      </c>
      <c r="H520" s="36">
        <v>0</v>
      </c>
      <c r="I520" s="37">
        <v>0</v>
      </c>
      <c r="J520" s="38">
        <v>0</v>
      </c>
      <c r="K520" s="38">
        <v>0</v>
      </c>
      <c r="L520" s="39" t="str">
        <f t="shared" si="507"/>
        <v/>
      </c>
      <c r="M520" s="35">
        <v>0</v>
      </c>
      <c r="N520" s="35">
        <v>0</v>
      </c>
      <c r="O520" s="35">
        <v>0</v>
      </c>
      <c r="P520" s="35">
        <v>0</v>
      </c>
      <c r="Q520" s="35">
        <v>0</v>
      </c>
      <c r="R520" s="35">
        <v>0</v>
      </c>
      <c r="S520" s="35">
        <f t="shared" si="514"/>
        <v>0</v>
      </c>
      <c r="T520" s="37">
        <f t="shared" si="508"/>
        <v>0</v>
      </c>
      <c r="U520" s="39" t="str">
        <f t="shared" si="509"/>
        <v/>
      </c>
      <c r="V520" s="132">
        <f t="shared" si="505"/>
        <v>0</v>
      </c>
      <c r="W520" s="35">
        <v>0</v>
      </c>
      <c r="X520" s="93">
        <v>0</v>
      </c>
      <c r="Y520" s="93">
        <v>0</v>
      </c>
      <c r="Z520" s="35">
        <v>0</v>
      </c>
      <c r="AA520" s="35" t="e">
        <f>G520+#REF!</f>
        <v>#REF!</v>
      </c>
      <c r="AB520" s="94" t="str">
        <f>IF(OR(E520="",E520=0),"",(G520+#REF!)/E520)</f>
        <v/>
      </c>
      <c r="AC520" s="35">
        <f t="shared" si="510"/>
        <v>0</v>
      </c>
      <c r="AD520" s="35">
        <f t="shared" si="511"/>
        <v>0</v>
      </c>
      <c r="AE520" s="93">
        <v>0</v>
      </c>
      <c r="AF520" s="93">
        <f t="shared" si="512"/>
        <v>0</v>
      </c>
      <c r="AG520" s="93">
        <v>0</v>
      </c>
      <c r="AH520" s="93">
        <f t="shared" si="513"/>
        <v>0</v>
      </c>
      <c r="AI520" s="36"/>
      <c r="AJ520" s="72"/>
    </row>
    <row r="521" spans="1:36" s="14" customFormat="1" ht="18" hidden="1" customHeight="1">
      <c r="A521" s="14" t="str">
        <f t="shared" si="506"/>
        <v>b</v>
      </c>
      <c r="B521" s="28" t="s">
        <v>27</v>
      </c>
      <c r="C521" s="29" t="s">
        <v>32</v>
      </c>
      <c r="D521" s="35">
        <v>0</v>
      </c>
      <c r="E521" s="36">
        <v>0</v>
      </c>
      <c r="F521" s="36">
        <v>0</v>
      </c>
      <c r="G521" s="36">
        <v>0</v>
      </c>
      <c r="H521" s="36">
        <v>0</v>
      </c>
      <c r="I521" s="37">
        <v>0</v>
      </c>
      <c r="J521" s="38">
        <v>0</v>
      </c>
      <c r="K521" s="38">
        <v>0</v>
      </c>
      <c r="L521" s="39" t="str">
        <f t="shared" si="507"/>
        <v/>
      </c>
      <c r="M521" s="35">
        <v>0</v>
      </c>
      <c r="N521" s="35">
        <v>0</v>
      </c>
      <c r="O521" s="35">
        <v>0</v>
      </c>
      <c r="P521" s="35">
        <v>0</v>
      </c>
      <c r="Q521" s="35">
        <v>0</v>
      </c>
      <c r="R521" s="35">
        <v>0</v>
      </c>
      <c r="S521" s="35">
        <f t="shared" si="514"/>
        <v>0</v>
      </c>
      <c r="T521" s="37">
        <f t="shared" si="508"/>
        <v>0</v>
      </c>
      <c r="U521" s="39" t="str">
        <f t="shared" si="509"/>
        <v/>
      </c>
      <c r="V521" s="132">
        <f t="shared" si="505"/>
        <v>0</v>
      </c>
      <c r="W521" s="35">
        <v>0</v>
      </c>
      <c r="X521" s="93">
        <v>0</v>
      </c>
      <c r="Y521" s="93">
        <v>0</v>
      </c>
      <c r="Z521" s="35">
        <v>0</v>
      </c>
      <c r="AA521" s="35" t="e">
        <f>G521+#REF!</f>
        <v>#REF!</v>
      </c>
      <c r="AB521" s="94" t="str">
        <f>IF(OR(E521="",E521=0),"",(G521+#REF!)/E521)</f>
        <v/>
      </c>
      <c r="AC521" s="35">
        <f t="shared" si="510"/>
        <v>0</v>
      </c>
      <c r="AD521" s="35">
        <f t="shared" si="511"/>
        <v>0</v>
      </c>
      <c r="AE521" s="93">
        <v>0</v>
      </c>
      <c r="AF521" s="93">
        <f t="shared" si="512"/>
        <v>0</v>
      </c>
      <c r="AG521" s="93">
        <v>0</v>
      </c>
      <c r="AH521" s="93">
        <f t="shared" si="513"/>
        <v>0</v>
      </c>
      <c r="AI521" s="36"/>
      <c r="AJ521" s="72"/>
    </row>
    <row r="522" spans="1:36" s="14" customFormat="1" ht="18" hidden="1" customHeight="1">
      <c r="A522" s="14" t="str">
        <f t="shared" si="506"/>
        <v>b</v>
      </c>
      <c r="B522" s="28" t="s">
        <v>27</v>
      </c>
      <c r="C522" s="29" t="s">
        <v>33</v>
      </c>
      <c r="D522" s="35">
        <v>0</v>
      </c>
      <c r="E522" s="36">
        <v>0</v>
      </c>
      <c r="F522" s="36">
        <v>0</v>
      </c>
      <c r="G522" s="36">
        <v>0</v>
      </c>
      <c r="H522" s="36">
        <v>0</v>
      </c>
      <c r="I522" s="37">
        <v>0</v>
      </c>
      <c r="J522" s="38">
        <v>0</v>
      </c>
      <c r="K522" s="38">
        <v>0</v>
      </c>
      <c r="L522" s="39" t="str">
        <f t="shared" si="507"/>
        <v/>
      </c>
      <c r="M522" s="35">
        <v>0</v>
      </c>
      <c r="N522" s="35">
        <v>0</v>
      </c>
      <c r="O522" s="35">
        <v>0</v>
      </c>
      <c r="P522" s="35">
        <v>0</v>
      </c>
      <c r="Q522" s="35">
        <v>0</v>
      </c>
      <c r="R522" s="35">
        <v>0</v>
      </c>
      <c r="S522" s="35">
        <f t="shared" si="514"/>
        <v>0</v>
      </c>
      <c r="T522" s="37">
        <f t="shared" si="508"/>
        <v>0</v>
      </c>
      <c r="U522" s="39" t="str">
        <f t="shared" si="509"/>
        <v/>
      </c>
      <c r="V522" s="132">
        <f t="shared" si="505"/>
        <v>0</v>
      </c>
      <c r="W522" s="35">
        <v>0</v>
      </c>
      <c r="X522" s="93">
        <v>0</v>
      </c>
      <c r="Y522" s="93">
        <v>0</v>
      </c>
      <c r="Z522" s="35">
        <v>0</v>
      </c>
      <c r="AA522" s="35" t="e">
        <f>G522+#REF!</f>
        <v>#REF!</v>
      </c>
      <c r="AB522" s="94" t="str">
        <f>IF(OR(E522="",E522=0),"",(G522+#REF!)/E522)</f>
        <v/>
      </c>
      <c r="AC522" s="35">
        <f t="shared" si="510"/>
        <v>0</v>
      </c>
      <c r="AD522" s="35">
        <f t="shared" si="511"/>
        <v>0</v>
      </c>
      <c r="AE522" s="93">
        <v>0</v>
      </c>
      <c r="AF522" s="93">
        <f t="shared" si="512"/>
        <v>0</v>
      </c>
      <c r="AG522" s="93">
        <v>0</v>
      </c>
      <c r="AH522" s="93">
        <f t="shared" si="513"/>
        <v>0</v>
      </c>
      <c r="AI522" s="36"/>
      <c r="AJ522" s="72"/>
    </row>
    <row r="523" spans="1:36" s="14" customFormat="1" ht="18" hidden="1" customHeight="1">
      <c r="A523" s="14" t="str">
        <f t="shared" si="506"/>
        <v>b</v>
      </c>
      <c r="B523" s="28" t="s">
        <v>27</v>
      </c>
      <c r="C523" s="29" t="s">
        <v>34</v>
      </c>
      <c r="D523" s="35">
        <v>0</v>
      </c>
      <c r="E523" s="36">
        <v>0</v>
      </c>
      <c r="F523" s="36">
        <v>0</v>
      </c>
      <c r="G523" s="36">
        <v>0</v>
      </c>
      <c r="H523" s="36">
        <v>0</v>
      </c>
      <c r="I523" s="37">
        <v>0</v>
      </c>
      <c r="J523" s="38">
        <v>0</v>
      </c>
      <c r="K523" s="38">
        <v>0</v>
      </c>
      <c r="L523" s="39" t="str">
        <f t="shared" si="507"/>
        <v/>
      </c>
      <c r="M523" s="35">
        <v>0</v>
      </c>
      <c r="N523" s="35">
        <v>0</v>
      </c>
      <c r="O523" s="35">
        <v>0</v>
      </c>
      <c r="P523" s="35">
        <v>0</v>
      </c>
      <c r="Q523" s="35">
        <v>0</v>
      </c>
      <c r="R523" s="35">
        <v>0</v>
      </c>
      <c r="S523" s="35">
        <f t="shared" si="514"/>
        <v>0</v>
      </c>
      <c r="T523" s="37">
        <f t="shared" si="508"/>
        <v>0</v>
      </c>
      <c r="U523" s="39" t="str">
        <f t="shared" si="509"/>
        <v/>
      </c>
      <c r="V523" s="132">
        <f t="shared" si="505"/>
        <v>0</v>
      </c>
      <c r="W523" s="35">
        <v>0</v>
      </c>
      <c r="X523" s="93">
        <v>0</v>
      </c>
      <c r="Y523" s="93">
        <v>0</v>
      </c>
      <c r="Z523" s="35">
        <v>0</v>
      </c>
      <c r="AA523" s="35" t="e">
        <f>G523+#REF!</f>
        <v>#REF!</v>
      </c>
      <c r="AB523" s="94" t="str">
        <f>IF(OR(E523="",E523=0),"",(G523+#REF!)/E523)</f>
        <v/>
      </c>
      <c r="AC523" s="35">
        <f t="shared" si="510"/>
        <v>0</v>
      </c>
      <c r="AD523" s="35">
        <f t="shared" si="511"/>
        <v>0</v>
      </c>
      <c r="AE523" s="93">
        <v>0</v>
      </c>
      <c r="AF523" s="93">
        <f t="shared" si="512"/>
        <v>0</v>
      </c>
      <c r="AG523" s="93">
        <v>0</v>
      </c>
      <c r="AH523" s="93">
        <f t="shared" si="513"/>
        <v>0</v>
      </c>
      <c r="AI523" s="36"/>
      <c r="AJ523" s="72"/>
    </row>
    <row r="524" spans="1:36" s="14" customFormat="1" ht="18" hidden="1" customHeight="1">
      <c r="A524" s="14" t="str">
        <f t="shared" si="506"/>
        <v>b</v>
      </c>
      <c r="B524" s="28" t="s">
        <v>27</v>
      </c>
      <c r="C524" s="29" t="s">
        <v>35</v>
      </c>
      <c r="D524" s="35">
        <v>0</v>
      </c>
      <c r="E524" s="36">
        <v>0</v>
      </c>
      <c r="F524" s="36">
        <v>0</v>
      </c>
      <c r="G524" s="36">
        <v>0</v>
      </c>
      <c r="H524" s="36">
        <v>0</v>
      </c>
      <c r="I524" s="37">
        <v>0</v>
      </c>
      <c r="J524" s="38">
        <v>0</v>
      </c>
      <c r="K524" s="38">
        <v>0</v>
      </c>
      <c r="L524" s="39" t="str">
        <f t="shared" si="507"/>
        <v/>
      </c>
      <c r="M524" s="35">
        <v>0</v>
      </c>
      <c r="N524" s="35">
        <v>0</v>
      </c>
      <c r="O524" s="35">
        <v>0</v>
      </c>
      <c r="P524" s="35">
        <v>0</v>
      </c>
      <c r="Q524" s="35">
        <v>0</v>
      </c>
      <c r="R524" s="35">
        <v>0</v>
      </c>
      <c r="S524" s="35">
        <f t="shared" si="514"/>
        <v>0</v>
      </c>
      <c r="T524" s="37">
        <f t="shared" si="508"/>
        <v>0</v>
      </c>
      <c r="U524" s="39" t="str">
        <f t="shared" si="509"/>
        <v/>
      </c>
      <c r="V524" s="132">
        <f t="shared" si="505"/>
        <v>0</v>
      </c>
      <c r="W524" s="35">
        <v>0</v>
      </c>
      <c r="X524" s="93">
        <v>0</v>
      </c>
      <c r="Y524" s="93">
        <v>0</v>
      </c>
      <c r="Z524" s="35">
        <v>0</v>
      </c>
      <c r="AA524" s="35" t="e">
        <f>G524+#REF!</f>
        <v>#REF!</v>
      </c>
      <c r="AB524" s="94" t="str">
        <f>IF(OR(E524="",E524=0),"",(G524+#REF!)/E524)</f>
        <v/>
      </c>
      <c r="AC524" s="35">
        <f t="shared" si="510"/>
        <v>0</v>
      </c>
      <c r="AD524" s="35">
        <f t="shared" si="511"/>
        <v>0</v>
      </c>
      <c r="AE524" s="93">
        <v>0</v>
      </c>
      <c r="AF524" s="93">
        <f t="shared" si="512"/>
        <v>0</v>
      </c>
      <c r="AG524" s="93">
        <v>0</v>
      </c>
      <c r="AH524" s="93">
        <f t="shared" si="513"/>
        <v>0</v>
      </c>
      <c r="AI524" s="36"/>
      <c r="AJ524" s="72"/>
    </row>
    <row r="525" spans="1:36" s="14" customFormat="1" ht="30" hidden="1" customHeight="1">
      <c r="A525" s="14" t="str">
        <f t="shared" si="506"/>
        <v>b</v>
      </c>
      <c r="B525" s="21" t="s">
        <v>27</v>
      </c>
      <c r="C525" s="40" t="s">
        <v>36</v>
      </c>
      <c r="D525" s="41">
        <v>0</v>
      </c>
      <c r="E525" s="42">
        <v>0</v>
      </c>
      <c r="F525" s="42">
        <v>0</v>
      </c>
      <c r="G525" s="42">
        <v>0</v>
      </c>
      <c r="H525" s="42">
        <v>0</v>
      </c>
      <c r="I525" s="43">
        <v>0</v>
      </c>
      <c r="J525" s="44">
        <v>0</v>
      </c>
      <c r="K525" s="44">
        <v>0</v>
      </c>
      <c r="L525" s="45" t="str">
        <f t="shared" si="507"/>
        <v/>
      </c>
      <c r="M525" s="41">
        <v>0</v>
      </c>
      <c r="N525" s="41">
        <v>0</v>
      </c>
      <c r="O525" s="41">
        <v>0</v>
      </c>
      <c r="P525" s="41">
        <v>0</v>
      </c>
      <c r="Q525" s="41">
        <v>0</v>
      </c>
      <c r="R525" s="41">
        <v>0</v>
      </c>
      <c r="S525" s="41">
        <f t="shared" si="514"/>
        <v>0</v>
      </c>
      <c r="T525" s="43">
        <f t="shared" si="508"/>
        <v>0</v>
      </c>
      <c r="U525" s="45" t="str">
        <f t="shared" si="509"/>
        <v/>
      </c>
      <c r="V525" s="133">
        <f t="shared" si="505"/>
        <v>0</v>
      </c>
      <c r="W525" s="41">
        <v>0</v>
      </c>
      <c r="X525" s="95">
        <v>0</v>
      </c>
      <c r="Y525" s="95">
        <v>0</v>
      </c>
      <c r="Z525" s="41">
        <v>0</v>
      </c>
      <c r="AA525" s="41" t="e">
        <f>G525+#REF!</f>
        <v>#REF!</v>
      </c>
      <c r="AB525" s="96" t="str">
        <f>IF(OR(E525="",E525=0),"",(G525+#REF!)/E525)</f>
        <v/>
      </c>
      <c r="AC525" s="41">
        <f t="shared" si="510"/>
        <v>0</v>
      </c>
      <c r="AD525" s="41">
        <f t="shared" si="511"/>
        <v>0</v>
      </c>
      <c r="AE525" s="95">
        <v>0</v>
      </c>
      <c r="AF525" s="95">
        <f t="shared" si="512"/>
        <v>0</v>
      </c>
      <c r="AG525" s="95">
        <v>0</v>
      </c>
      <c r="AH525" s="95">
        <f t="shared" si="513"/>
        <v>0</v>
      </c>
      <c r="AI525" s="42"/>
      <c r="AJ525" s="72"/>
    </row>
    <row r="526" spans="1:36" s="14" customFormat="1" ht="15" hidden="1" customHeight="1">
      <c r="A526" s="14" t="str">
        <f t="shared" si="506"/>
        <v>b</v>
      </c>
      <c r="B526" s="21" t="s">
        <v>27</v>
      </c>
      <c r="C526" s="40" t="s">
        <v>37</v>
      </c>
      <c r="D526" s="41">
        <v>0</v>
      </c>
      <c r="E526" s="42">
        <v>0</v>
      </c>
      <c r="F526" s="42">
        <v>0</v>
      </c>
      <c r="G526" s="42">
        <v>0</v>
      </c>
      <c r="H526" s="42">
        <v>0</v>
      </c>
      <c r="I526" s="43">
        <v>0</v>
      </c>
      <c r="J526" s="44">
        <v>0</v>
      </c>
      <c r="K526" s="44">
        <v>0</v>
      </c>
      <c r="L526" s="45" t="str">
        <f t="shared" si="507"/>
        <v/>
      </c>
      <c r="M526" s="41">
        <v>0</v>
      </c>
      <c r="N526" s="41">
        <v>0</v>
      </c>
      <c r="O526" s="41">
        <v>0</v>
      </c>
      <c r="P526" s="41">
        <v>0</v>
      </c>
      <c r="Q526" s="41">
        <v>0</v>
      </c>
      <c r="R526" s="41">
        <v>0</v>
      </c>
      <c r="S526" s="41">
        <f t="shared" si="514"/>
        <v>0</v>
      </c>
      <c r="T526" s="43">
        <f t="shared" si="508"/>
        <v>0</v>
      </c>
      <c r="U526" s="45" t="str">
        <f t="shared" si="509"/>
        <v/>
      </c>
      <c r="V526" s="133">
        <f t="shared" si="505"/>
        <v>0</v>
      </c>
      <c r="W526" s="41">
        <v>0</v>
      </c>
      <c r="X526" s="95">
        <v>0</v>
      </c>
      <c r="Y526" s="95">
        <v>0</v>
      </c>
      <c r="Z526" s="41">
        <v>0</v>
      </c>
      <c r="AA526" s="41" t="e">
        <f>G526+#REF!</f>
        <v>#REF!</v>
      </c>
      <c r="AB526" s="96" t="str">
        <f>IF(OR(E526="",E526=0),"",(G526+#REF!)/E526)</f>
        <v/>
      </c>
      <c r="AC526" s="41">
        <f t="shared" si="510"/>
        <v>0</v>
      </c>
      <c r="AD526" s="41">
        <f t="shared" si="511"/>
        <v>0</v>
      </c>
      <c r="AE526" s="95">
        <v>0</v>
      </c>
      <c r="AF526" s="95">
        <f t="shared" si="512"/>
        <v>0</v>
      </c>
      <c r="AG526" s="95">
        <v>0</v>
      </c>
      <c r="AH526" s="95">
        <f t="shared" si="513"/>
        <v>0</v>
      </c>
      <c r="AI526" s="42"/>
      <c r="AJ526" s="72"/>
    </row>
    <row r="527" spans="1:36" s="14" customFormat="1" ht="15.75" hidden="1" customHeight="1" thickBot="1">
      <c r="A527" s="14" t="str">
        <f t="shared" si="506"/>
        <v>b</v>
      </c>
      <c r="B527" s="46" t="s">
        <v>27</v>
      </c>
      <c r="C527" s="58" t="s">
        <v>38</v>
      </c>
      <c r="D527" s="59">
        <v>0</v>
      </c>
      <c r="E527" s="60">
        <v>0</v>
      </c>
      <c r="F527" s="60">
        <v>0</v>
      </c>
      <c r="G527" s="60">
        <v>0</v>
      </c>
      <c r="H527" s="60">
        <v>0</v>
      </c>
      <c r="I527" s="61">
        <v>0</v>
      </c>
      <c r="J527" s="62">
        <v>0</v>
      </c>
      <c r="K527" s="62">
        <v>0</v>
      </c>
      <c r="L527" s="63" t="str">
        <f t="shared" si="507"/>
        <v/>
      </c>
      <c r="M527" s="59">
        <v>0</v>
      </c>
      <c r="N527" s="59">
        <v>0</v>
      </c>
      <c r="O527" s="59">
        <v>0</v>
      </c>
      <c r="P527" s="59">
        <v>0</v>
      </c>
      <c r="Q527" s="59">
        <v>0</v>
      </c>
      <c r="R527" s="59">
        <v>0</v>
      </c>
      <c r="S527" s="59">
        <f t="shared" si="514"/>
        <v>0</v>
      </c>
      <c r="T527" s="61">
        <f t="shared" si="508"/>
        <v>0</v>
      </c>
      <c r="U527" s="63" t="str">
        <f t="shared" si="509"/>
        <v/>
      </c>
      <c r="V527" s="136">
        <f t="shared" si="505"/>
        <v>0</v>
      </c>
      <c r="W527" s="59">
        <v>0</v>
      </c>
      <c r="X527" s="105">
        <v>0</v>
      </c>
      <c r="Y527" s="105">
        <v>0</v>
      </c>
      <c r="Z527" s="59">
        <v>0</v>
      </c>
      <c r="AA527" s="59" t="e">
        <f>G527+#REF!</f>
        <v>#REF!</v>
      </c>
      <c r="AB527" s="106" t="str">
        <f>IF(OR(E527="",E527=0),"",(G527+#REF!)/E527)</f>
        <v/>
      </c>
      <c r="AC527" s="59">
        <f t="shared" si="510"/>
        <v>0</v>
      </c>
      <c r="AD527" s="59">
        <f t="shared" si="511"/>
        <v>0</v>
      </c>
      <c r="AE527" s="105">
        <v>0</v>
      </c>
      <c r="AF527" s="105">
        <f t="shared" si="512"/>
        <v>0</v>
      </c>
      <c r="AG527" s="105">
        <v>0</v>
      </c>
      <c r="AH527" s="105">
        <f t="shared" si="513"/>
        <v>0</v>
      </c>
      <c r="AI527" s="60"/>
      <c r="AJ527" s="72"/>
    </row>
    <row r="528" spans="1:36" s="14" customFormat="1" ht="32.25" customHeight="1" thickTop="1" thickBot="1">
      <c r="A528" s="14" t="str">
        <f t="shared" si="506"/>
        <v>a</v>
      </c>
      <c r="B528" s="139" t="s">
        <v>131</v>
      </c>
      <c r="C528" s="140" t="s">
        <v>132</v>
      </c>
      <c r="D528" s="140">
        <f t="shared" ref="D528:K539" si="515">D540+D552+D564+D576+D588+D600+D612+D624+D636+D648+D660+D672+D684</f>
        <v>20000</v>
      </c>
      <c r="E528" s="141">
        <f>E540+E552+E564+E576+E588+E600+E612+E624+E636+E648+E660+E672+E684+E696</f>
        <v>20000.000000000004</v>
      </c>
      <c r="F528" s="141">
        <f t="shared" ref="F528:G528" si="516">F540+F552+F564+F576+F588+F600+F612+F624+F636+F648+F660+F672+F684+F696</f>
        <v>13804</v>
      </c>
      <c r="G528" s="141">
        <f t="shared" si="516"/>
        <v>16976.900000000001</v>
      </c>
      <c r="H528" s="141">
        <f t="shared" ref="H528:I539" si="517">H540+H552+H564+H576+H588+H600+H612+H624+H636+H648+H660+H672+H684</f>
        <v>12154.3174</v>
      </c>
      <c r="I528" s="142">
        <f t="shared" si="517"/>
        <v>10541.025200000004</v>
      </c>
      <c r="J528" s="143">
        <f t="shared" si="515"/>
        <v>8792.8408200000013</v>
      </c>
      <c r="K528" s="143">
        <f t="shared" si="515"/>
        <v>7170.7693400000007</v>
      </c>
      <c r="L528" s="144">
        <f t="shared" si="507"/>
        <v>1.2298536656041728</v>
      </c>
      <c r="M528" s="140">
        <f t="shared" ref="M528:Q539" si="518">M540+M552+M564+M576+M588+M600+M612+M624+M636+M648+M660+M672+M684</f>
        <v>0</v>
      </c>
      <c r="N528" s="140">
        <f t="shared" si="518"/>
        <v>1466.37969</v>
      </c>
      <c r="O528" s="140">
        <f t="shared" si="518"/>
        <v>1508.6028999999994</v>
      </c>
      <c r="P528" s="140">
        <f t="shared" si="518"/>
        <v>1622.0714800000003</v>
      </c>
      <c r="Q528" s="140">
        <f t="shared" si="518"/>
        <v>1624</v>
      </c>
      <c r="R528" s="140">
        <v>1748.1843800000024</v>
      </c>
      <c r="S528" s="140">
        <f t="shared" si="514"/>
        <v>4822.5826000000015</v>
      </c>
      <c r="T528" s="142">
        <f t="shared" si="508"/>
        <v>-3172.9000000000015</v>
      </c>
      <c r="U528" s="144">
        <f t="shared" si="509"/>
        <v>0.84884499999999996</v>
      </c>
      <c r="V528" s="145">
        <f t="shared" si="505"/>
        <v>3023.1000000000022</v>
      </c>
      <c r="W528" s="140">
        <f t="shared" ref="W528:Y528" si="519">W540+W552+W564+W576+W588+W600+W612+W624+W636+W648+W660+W672+W684+W696</f>
        <v>14745.552590000001</v>
      </c>
      <c r="X528" s="146">
        <f t="shared" si="519"/>
        <v>14745.552590000001</v>
      </c>
      <c r="Y528" s="146">
        <f t="shared" si="519"/>
        <v>2944</v>
      </c>
      <c r="Z528" s="140">
        <f t="shared" ref="Z528:Z539" si="520">Z540+Z552+Z564+Z576+Z588+Z600+Z612+Z624+Z636+Z648+Z660+Z672+Z684</f>
        <v>5515.5</v>
      </c>
      <c r="AA528" s="140" t="e">
        <f>G528+#REF!</f>
        <v>#REF!</v>
      </c>
      <c r="AB528" s="147" t="e">
        <f>IF(OR(E528="",E528=0),"",(G528+#REF!)/E528)</f>
        <v>#REF!</v>
      </c>
      <c r="AC528" s="140">
        <f t="shared" si="510"/>
        <v>19920.900000000001</v>
      </c>
      <c r="AD528" s="140">
        <f t="shared" si="511"/>
        <v>79.100000000002183</v>
      </c>
      <c r="AE528" s="146">
        <f>AE540+AE552+AE564+AE576+AE588+AE600+AE612+AE624+AE636+AE648+AE660+AE672+AE684+AE696</f>
        <v>0</v>
      </c>
      <c r="AF528" s="146">
        <f t="shared" si="512"/>
        <v>20000.000000000004</v>
      </c>
      <c r="AG528" s="146">
        <f>AG540+AG552+AG564+AG576+AG588+AG600+AG612+AG624+AG636+AG648+AG660+AG672+AG684+AG696</f>
        <v>20000.000000000004</v>
      </c>
      <c r="AH528" s="146">
        <f t="shared" si="513"/>
        <v>79.100000000002183</v>
      </c>
      <c r="AI528" s="141"/>
      <c r="AJ528" s="72"/>
    </row>
    <row r="529" spans="1:36" s="14" customFormat="1" ht="18.75" customHeight="1" thickTop="1">
      <c r="A529" s="14" t="str">
        <f t="shared" si="506"/>
        <v>a</v>
      </c>
      <c r="B529" s="21" t="s">
        <v>27</v>
      </c>
      <c r="C529" s="22" t="s">
        <v>28</v>
      </c>
      <c r="D529" s="23">
        <f t="shared" si="515"/>
        <v>20000</v>
      </c>
      <c r="E529" s="24">
        <f t="shared" ref="E529:E539" si="521">E541+E553+E565+E577+E589+E601+E613+E625+E637+E649+E661+E673+E685+E697</f>
        <v>20000.000000000004</v>
      </c>
      <c r="F529" s="24">
        <f t="shared" ref="F529:F539" si="522">F541+F553+F565+F577+F589+F601+F613+F625+F637+F649+F661+F673+F685</f>
        <v>13804</v>
      </c>
      <c r="G529" s="24">
        <f t="shared" si="515"/>
        <v>16972.300000000003</v>
      </c>
      <c r="H529" s="24">
        <f t="shared" si="517"/>
        <v>12154.3174</v>
      </c>
      <c r="I529" s="25">
        <f t="shared" si="517"/>
        <v>10541.025200000004</v>
      </c>
      <c r="J529" s="26">
        <f t="shared" si="515"/>
        <v>8792.8408200000013</v>
      </c>
      <c r="K529" s="26">
        <f t="shared" si="515"/>
        <v>7170.7693400000007</v>
      </c>
      <c r="L529" s="27">
        <f t="shared" si="507"/>
        <v>1.2295204288611998</v>
      </c>
      <c r="M529" s="23">
        <f t="shared" si="518"/>
        <v>0</v>
      </c>
      <c r="N529" s="23">
        <f t="shared" si="518"/>
        <v>1466.37969</v>
      </c>
      <c r="O529" s="23">
        <f t="shared" si="518"/>
        <v>1508.6028999999994</v>
      </c>
      <c r="P529" s="23">
        <f t="shared" si="518"/>
        <v>1622.0714800000003</v>
      </c>
      <c r="Q529" s="23">
        <f t="shared" si="518"/>
        <v>1624</v>
      </c>
      <c r="R529" s="23">
        <v>1748.1843800000024</v>
      </c>
      <c r="S529" s="23">
        <f t="shared" si="514"/>
        <v>4817.982600000003</v>
      </c>
      <c r="T529" s="25">
        <f t="shared" si="508"/>
        <v>-3168.3000000000029</v>
      </c>
      <c r="U529" s="27">
        <f t="shared" si="509"/>
        <v>0.84861500000000001</v>
      </c>
      <c r="V529" s="130">
        <f t="shared" si="505"/>
        <v>3027.7000000000007</v>
      </c>
      <c r="W529" s="23">
        <f t="shared" ref="W529:Y529" si="523">W541+W553+W565+W577+W589+W601+W613+W625+W637+W649+W661+W673+W685</f>
        <v>14745.552590000001</v>
      </c>
      <c r="X529" s="89">
        <f t="shared" si="523"/>
        <v>14745.552590000001</v>
      </c>
      <c r="Y529" s="89">
        <f t="shared" si="523"/>
        <v>2912.6</v>
      </c>
      <c r="Z529" s="23">
        <f t="shared" si="520"/>
        <v>5515.5</v>
      </c>
      <c r="AA529" s="23" t="e">
        <f>G529+#REF!</f>
        <v>#REF!</v>
      </c>
      <c r="AB529" s="90" t="e">
        <f>IF(OR(E529="",E529=0),"",(G529+#REF!)/E529)</f>
        <v>#REF!</v>
      </c>
      <c r="AC529" s="23">
        <f t="shared" si="510"/>
        <v>19884.900000000001</v>
      </c>
      <c r="AD529" s="23">
        <f t="shared" si="511"/>
        <v>115.10000000000218</v>
      </c>
      <c r="AE529" s="89">
        <f t="shared" ref="AE529:AE539" si="524">AE541+AE553+AE565+AE577+AE589+AE601+AE613+AE625+AE637+AE649+AE661+AE673+AE685+AE697</f>
        <v>0</v>
      </c>
      <c r="AF529" s="89">
        <f t="shared" si="512"/>
        <v>20000.000000000004</v>
      </c>
      <c r="AG529" s="89">
        <f t="shared" ref="AG529" si="525">AG541+AG553+AG565+AG577+AG589+AG601+AG613+AG625+AG637+AG649+AG661+AG673+AG685+AG697</f>
        <v>20000.000000000004</v>
      </c>
      <c r="AH529" s="89">
        <f t="shared" si="513"/>
        <v>115.10000000000218</v>
      </c>
      <c r="AI529" s="24"/>
      <c r="AJ529" s="72"/>
    </row>
    <row r="530" spans="1:36" s="14" customFormat="1" ht="18" customHeight="1">
      <c r="A530" s="14" t="str">
        <f t="shared" si="506"/>
        <v>b</v>
      </c>
      <c r="B530" s="28" t="s">
        <v>27</v>
      </c>
      <c r="C530" s="29" t="s">
        <v>29</v>
      </c>
      <c r="D530" s="35">
        <f t="shared" si="515"/>
        <v>0</v>
      </c>
      <c r="E530" s="36">
        <f t="shared" si="521"/>
        <v>0</v>
      </c>
      <c r="F530" s="36">
        <f t="shared" si="522"/>
        <v>0</v>
      </c>
      <c r="G530" s="36">
        <f t="shared" si="515"/>
        <v>0</v>
      </c>
      <c r="H530" s="36">
        <f t="shared" si="517"/>
        <v>0</v>
      </c>
      <c r="I530" s="37">
        <f t="shared" si="517"/>
        <v>0</v>
      </c>
      <c r="J530" s="38">
        <f t="shared" si="515"/>
        <v>0</v>
      </c>
      <c r="K530" s="38">
        <f t="shared" si="515"/>
        <v>0</v>
      </c>
      <c r="L530" s="39" t="str">
        <f t="shared" si="507"/>
        <v/>
      </c>
      <c r="M530" s="35">
        <f t="shared" si="518"/>
        <v>0</v>
      </c>
      <c r="N530" s="35">
        <f t="shared" si="518"/>
        <v>0</v>
      </c>
      <c r="O530" s="35">
        <f t="shared" si="518"/>
        <v>0</v>
      </c>
      <c r="P530" s="35">
        <f t="shared" si="518"/>
        <v>0</v>
      </c>
      <c r="Q530" s="35">
        <f t="shared" si="518"/>
        <v>0</v>
      </c>
      <c r="R530" s="35">
        <v>0</v>
      </c>
      <c r="S530" s="35">
        <f t="shared" si="514"/>
        <v>0</v>
      </c>
      <c r="T530" s="37">
        <f t="shared" si="508"/>
        <v>0</v>
      </c>
      <c r="U530" s="39" t="str">
        <f t="shared" si="509"/>
        <v/>
      </c>
      <c r="V530" s="132">
        <f t="shared" si="505"/>
        <v>0</v>
      </c>
      <c r="W530" s="35">
        <f t="shared" ref="W530:Y530" si="526">W542+W554+W566+W578+W590+W602+W614+W626+W638+W650+W662+W674+W686</f>
        <v>0</v>
      </c>
      <c r="X530" s="93">
        <f t="shared" si="526"/>
        <v>0</v>
      </c>
      <c r="Y530" s="93">
        <f t="shared" si="526"/>
        <v>0</v>
      </c>
      <c r="Z530" s="35">
        <f t="shared" si="520"/>
        <v>0</v>
      </c>
      <c r="AA530" s="35" t="e">
        <f>G530+#REF!</f>
        <v>#REF!</v>
      </c>
      <c r="AB530" s="94" t="str">
        <f>IF(OR(E530="",E530=0),"",(G530+#REF!)/E530)</f>
        <v/>
      </c>
      <c r="AC530" s="35">
        <f t="shared" si="510"/>
        <v>0</v>
      </c>
      <c r="AD530" s="35">
        <f t="shared" si="511"/>
        <v>0</v>
      </c>
      <c r="AE530" s="93">
        <f t="shared" si="524"/>
        <v>0</v>
      </c>
      <c r="AF530" s="93">
        <f t="shared" si="512"/>
        <v>0</v>
      </c>
      <c r="AG530" s="93">
        <f t="shared" ref="AG530" si="527">AG542+AG554+AG566+AG578+AG590+AG602+AG614+AG626+AG638+AG650+AG662+AG674+AG686+AG698</f>
        <v>0</v>
      </c>
      <c r="AH530" s="93">
        <f t="shared" si="513"/>
        <v>0</v>
      </c>
      <c r="AI530" s="36"/>
      <c r="AJ530" s="72"/>
    </row>
    <row r="531" spans="1:36" s="14" customFormat="1" ht="18" customHeight="1">
      <c r="A531" s="14" t="str">
        <f t="shared" si="506"/>
        <v>a</v>
      </c>
      <c r="B531" s="28" t="s">
        <v>27</v>
      </c>
      <c r="C531" s="29" t="s">
        <v>30</v>
      </c>
      <c r="D531" s="30">
        <f t="shared" si="515"/>
        <v>800</v>
      </c>
      <c r="E531" s="31">
        <f t="shared" si="521"/>
        <v>520.1</v>
      </c>
      <c r="F531" s="31">
        <f t="shared" si="522"/>
        <v>383.6</v>
      </c>
      <c r="G531" s="31">
        <f t="shared" si="515"/>
        <v>444.1</v>
      </c>
      <c r="H531" s="31">
        <f t="shared" si="517"/>
        <v>333.649</v>
      </c>
      <c r="I531" s="32">
        <f t="shared" si="517"/>
        <v>288.49400000000003</v>
      </c>
      <c r="J531" s="33">
        <f t="shared" si="515"/>
        <v>244.57599999999999</v>
      </c>
      <c r="K531" s="33">
        <f t="shared" si="515"/>
        <v>201.33500000000001</v>
      </c>
      <c r="L531" s="34">
        <f t="shared" si="507"/>
        <v>1.1577163712200209</v>
      </c>
      <c r="M531" s="30">
        <f t="shared" si="518"/>
        <v>0</v>
      </c>
      <c r="N531" s="30">
        <f t="shared" si="518"/>
        <v>39.786999999999999</v>
      </c>
      <c r="O531" s="30">
        <f t="shared" si="518"/>
        <v>42.28</v>
      </c>
      <c r="P531" s="30">
        <f t="shared" si="518"/>
        <v>43.240999999999985</v>
      </c>
      <c r="Q531" s="30">
        <f t="shared" si="518"/>
        <v>45</v>
      </c>
      <c r="R531" s="30">
        <v>43.918000000000035</v>
      </c>
      <c r="S531" s="30">
        <f t="shared" si="514"/>
        <v>110.45100000000002</v>
      </c>
      <c r="T531" s="32">
        <f t="shared" si="508"/>
        <v>-60.5</v>
      </c>
      <c r="U531" s="34">
        <f t="shared" si="509"/>
        <v>0.85387425495097102</v>
      </c>
      <c r="V531" s="131">
        <f t="shared" si="505"/>
        <v>76</v>
      </c>
      <c r="W531" s="30">
        <f t="shared" ref="W531:Y531" si="528">W543+W555+W567+W579+W591+W603+W615+W627+W639+W651+W663+W675+W687</f>
        <v>396.226</v>
      </c>
      <c r="X531" s="91">
        <f t="shared" si="528"/>
        <v>396.226</v>
      </c>
      <c r="Y531" s="91">
        <f t="shared" si="528"/>
        <v>89</v>
      </c>
      <c r="Z531" s="30">
        <f t="shared" si="520"/>
        <v>293.5</v>
      </c>
      <c r="AA531" s="30" t="e">
        <f>G531+#REF!</f>
        <v>#REF!</v>
      </c>
      <c r="AB531" s="92" t="e">
        <f>IF(OR(E531="",E531=0),"",(G531+#REF!)/E531)</f>
        <v>#REF!</v>
      </c>
      <c r="AC531" s="30">
        <f t="shared" si="510"/>
        <v>533.1</v>
      </c>
      <c r="AD531" s="30">
        <f t="shared" si="511"/>
        <v>-13</v>
      </c>
      <c r="AE531" s="91">
        <f t="shared" si="524"/>
        <v>0</v>
      </c>
      <c r="AF531" s="91">
        <f t="shared" si="512"/>
        <v>520.1</v>
      </c>
      <c r="AG531" s="91">
        <f t="shared" ref="AG531" si="529">AG543+AG555+AG567+AG579+AG591+AG603+AG615+AG627+AG639+AG651+AG663+AG675+AG687+AG699</f>
        <v>520.1</v>
      </c>
      <c r="AH531" s="91">
        <f t="shared" si="513"/>
        <v>-13</v>
      </c>
      <c r="AI531" s="31"/>
      <c r="AJ531" s="72"/>
    </row>
    <row r="532" spans="1:36" s="14" customFormat="1" ht="18" customHeight="1">
      <c r="A532" s="14" t="str">
        <f t="shared" si="506"/>
        <v>b</v>
      </c>
      <c r="B532" s="28" t="s">
        <v>27</v>
      </c>
      <c r="C532" s="29" t="s">
        <v>31</v>
      </c>
      <c r="D532" s="35">
        <f t="shared" si="515"/>
        <v>0</v>
      </c>
      <c r="E532" s="36">
        <f t="shared" si="521"/>
        <v>0</v>
      </c>
      <c r="F532" s="36">
        <f t="shared" si="522"/>
        <v>0</v>
      </c>
      <c r="G532" s="36">
        <f t="shared" si="515"/>
        <v>0</v>
      </c>
      <c r="H532" s="36">
        <f t="shared" si="517"/>
        <v>0</v>
      </c>
      <c r="I532" s="37">
        <f t="shared" si="517"/>
        <v>0</v>
      </c>
      <c r="J532" s="38">
        <f t="shared" si="515"/>
        <v>0</v>
      </c>
      <c r="K532" s="38">
        <f t="shared" si="515"/>
        <v>0</v>
      </c>
      <c r="L532" s="39" t="str">
        <f t="shared" si="507"/>
        <v/>
      </c>
      <c r="M532" s="35">
        <f t="shared" si="518"/>
        <v>0</v>
      </c>
      <c r="N532" s="35">
        <f t="shared" si="518"/>
        <v>0</v>
      </c>
      <c r="O532" s="35">
        <f t="shared" si="518"/>
        <v>0</v>
      </c>
      <c r="P532" s="35">
        <f t="shared" si="518"/>
        <v>0</v>
      </c>
      <c r="Q532" s="35">
        <f t="shared" si="518"/>
        <v>0</v>
      </c>
      <c r="R532" s="35">
        <v>0</v>
      </c>
      <c r="S532" s="35">
        <f t="shared" si="514"/>
        <v>0</v>
      </c>
      <c r="T532" s="37">
        <f t="shared" si="508"/>
        <v>0</v>
      </c>
      <c r="U532" s="39" t="str">
        <f t="shared" si="509"/>
        <v/>
      </c>
      <c r="V532" s="132">
        <f t="shared" si="505"/>
        <v>0</v>
      </c>
      <c r="W532" s="35">
        <f t="shared" ref="W532:Y532" si="530">W544+W556+W568+W580+W592+W604+W616+W628+W640+W652+W664+W676+W688</f>
        <v>0</v>
      </c>
      <c r="X532" s="93">
        <f t="shared" si="530"/>
        <v>0</v>
      </c>
      <c r="Y532" s="93">
        <f t="shared" si="530"/>
        <v>0</v>
      </c>
      <c r="Z532" s="35">
        <f t="shared" si="520"/>
        <v>0</v>
      </c>
      <c r="AA532" s="35" t="e">
        <f>G532+#REF!</f>
        <v>#REF!</v>
      </c>
      <c r="AB532" s="94" t="str">
        <f>IF(OR(E532="",E532=0),"",(G532+#REF!)/E532)</f>
        <v/>
      </c>
      <c r="AC532" s="35">
        <f t="shared" si="510"/>
        <v>0</v>
      </c>
      <c r="AD532" s="35">
        <f t="shared" si="511"/>
        <v>0</v>
      </c>
      <c r="AE532" s="93">
        <f t="shared" si="524"/>
        <v>0</v>
      </c>
      <c r="AF532" s="93">
        <f t="shared" si="512"/>
        <v>0</v>
      </c>
      <c r="AG532" s="93">
        <f t="shared" ref="AG532" si="531">AG544+AG556+AG568+AG580+AG592+AG604+AG616+AG628+AG640+AG652+AG664+AG676+AG688+AG700</f>
        <v>0</v>
      </c>
      <c r="AH532" s="93">
        <f t="shared" si="513"/>
        <v>0</v>
      </c>
      <c r="AI532" s="36"/>
      <c r="AJ532" s="72"/>
    </row>
    <row r="533" spans="1:36" s="14" customFormat="1" ht="18" customHeight="1">
      <c r="A533" s="14" t="str">
        <f t="shared" si="506"/>
        <v>b</v>
      </c>
      <c r="B533" s="28" t="s">
        <v>27</v>
      </c>
      <c r="C533" s="29" t="s">
        <v>32</v>
      </c>
      <c r="D533" s="35">
        <f t="shared" si="515"/>
        <v>0</v>
      </c>
      <c r="E533" s="36">
        <f t="shared" si="521"/>
        <v>0</v>
      </c>
      <c r="F533" s="36">
        <f t="shared" si="522"/>
        <v>0</v>
      </c>
      <c r="G533" s="36">
        <f t="shared" si="515"/>
        <v>0</v>
      </c>
      <c r="H533" s="36">
        <f t="shared" si="517"/>
        <v>0</v>
      </c>
      <c r="I533" s="37">
        <f t="shared" si="517"/>
        <v>0</v>
      </c>
      <c r="J533" s="38">
        <f t="shared" si="515"/>
        <v>0</v>
      </c>
      <c r="K533" s="38">
        <f t="shared" si="515"/>
        <v>0</v>
      </c>
      <c r="L533" s="39" t="str">
        <f t="shared" si="507"/>
        <v/>
      </c>
      <c r="M533" s="35">
        <f t="shared" si="518"/>
        <v>0</v>
      </c>
      <c r="N533" s="35">
        <f t="shared" si="518"/>
        <v>0</v>
      </c>
      <c r="O533" s="35">
        <f t="shared" si="518"/>
        <v>0</v>
      </c>
      <c r="P533" s="35">
        <f t="shared" si="518"/>
        <v>0</v>
      </c>
      <c r="Q533" s="35">
        <f t="shared" si="518"/>
        <v>0</v>
      </c>
      <c r="R533" s="35">
        <v>0</v>
      </c>
      <c r="S533" s="35">
        <f t="shared" si="514"/>
        <v>0</v>
      </c>
      <c r="T533" s="37">
        <f t="shared" si="508"/>
        <v>0</v>
      </c>
      <c r="U533" s="39" t="str">
        <f t="shared" si="509"/>
        <v/>
      </c>
      <c r="V533" s="132">
        <f t="shared" si="505"/>
        <v>0</v>
      </c>
      <c r="W533" s="35">
        <f t="shared" ref="W533:Y533" si="532">W545+W557+W569+W581+W593+W605+W617+W629+W641+W653+W665+W677+W689</f>
        <v>0</v>
      </c>
      <c r="X533" s="93">
        <f t="shared" si="532"/>
        <v>0</v>
      </c>
      <c r="Y533" s="93">
        <f t="shared" si="532"/>
        <v>0</v>
      </c>
      <c r="Z533" s="35">
        <f t="shared" si="520"/>
        <v>0</v>
      </c>
      <c r="AA533" s="35" t="e">
        <f>G533+#REF!</f>
        <v>#REF!</v>
      </c>
      <c r="AB533" s="94" t="str">
        <f>IF(OR(E533="",E533=0),"",(G533+#REF!)/E533)</f>
        <v/>
      </c>
      <c r="AC533" s="35">
        <f t="shared" si="510"/>
        <v>0</v>
      </c>
      <c r="AD533" s="35">
        <f t="shared" si="511"/>
        <v>0</v>
      </c>
      <c r="AE533" s="93">
        <f t="shared" si="524"/>
        <v>0</v>
      </c>
      <c r="AF533" s="93">
        <f t="shared" si="512"/>
        <v>0</v>
      </c>
      <c r="AG533" s="93">
        <f t="shared" ref="AG533" si="533">AG545+AG557+AG569+AG581+AG593+AG605+AG617+AG629+AG641+AG653+AG665+AG677+AG689+AG701</f>
        <v>0</v>
      </c>
      <c r="AH533" s="93">
        <f t="shared" si="513"/>
        <v>0</v>
      </c>
      <c r="AI533" s="36"/>
      <c r="AJ533" s="72"/>
    </row>
    <row r="534" spans="1:36" s="14" customFormat="1" ht="18" customHeight="1">
      <c r="A534" s="14" t="str">
        <f t="shared" si="506"/>
        <v>b</v>
      </c>
      <c r="B534" s="28" t="s">
        <v>27</v>
      </c>
      <c r="C534" s="29" t="s">
        <v>33</v>
      </c>
      <c r="D534" s="35">
        <f t="shared" si="515"/>
        <v>0</v>
      </c>
      <c r="E534" s="36">
        <f t="shared" si="521"/>
        <v>0</v>
      </c>
      <c r="F534" s="36">
        <f t="shared" si="522"/>
        <v>0</v>
      </c>
      <c r="G534" s="36">
        <f t="shared" si="515"/>
        <v>0</v>
      </c>
      <c r="H534" s="36">
        <f t="shared" si="517"/>
        <v>0</v>
      </c>
      <c r="I534" s="37">
        <f t="shared" si="517"/>
        <v>0</v>
      </c>
      <c r="J534" s="38">
        <f t="shared" si="515"/>
        <v>0</v>
      </c>
      <c r="K534" s="38">
        <f t="shared" si="515"/>
        <v>0</v>
      </c>
      <c r="L534" s="39" t="str">
        <f t="shared" si="507"/>
        <v/>
      </c>
      <c r="M534" s="35">
        <f t="shared" si="518"/>
        <v>0</v>
      </c>
      <c r="N534" s="35">
        <f t="shared" si="518"/>
        <v>0</v>
      </c>
      <c r="O534" s="35">
        <f t="shared" si="518"/>
        <v>0</v>
      </c>
      <c r="P534" s="35">
        <f t="shared" si="518"/>
        <v>0</v>
      </c>
      <c r="Q534" s="35">
        <f t="shared" si="518"/>
        <v>0</v>
      </c>
      <c r="R534" s="35">
        <v>0</v>
      </c>
      <c r="S534" s="35">
        <f t="shared" si="514"/>
        <v>0</v>
      </c>
      <c r="T534" s="37">
        <f t="shared" si="508"/>
        <v>0</v>
      </c>
      <c r="U534" s="39" t="str">
        <f t="shared" si="509"/>
        <v/>
      </c>
      <c r="V534" s="132">
        <f t="shared" si="505"/>
        <v>0</v>
      </c>
      <c r="W534" s="35">
        <f t="shared" ref="W534:Y534" si="534">W546+W558+W570+W582+W594+W606+W618+W630+W642+W654+W666+W678+W690</f>
        <v>0</v>
      </c>
      <c r="X534" s="93">
        <f t="shared" si="534"/>
        <v>0</v>
      </c>
      <c r="Y534" s="93">
        <f t="shared" si="534"/>
        <v>0</v>
      </c>
      <c r="Z534" s="35">
        <f t="shared" si="520"/>
        <v>0</v>
      </c>
      <c r="AA534" s="35" t="e">
        <f>G534+#REF!</f>
        <v>#REF!</v>
      </c>
      <c r="AB534" s="94" t="str">
        <f>IF(OR(E534="",E534=0),"",(G534+#REF!)/E534)</f>
        <v/>
      </c>
      <c r="AC534" s="35">
        <f t="shared" si="510"/>
        <v>0</v>
      </c>
      <c r="AD534" s="35">
        <f t="shared" si="511"/>
        <v>0</v>
      </c>
      <c r="AE534" s="93">
        <f t="shared" si="524"/>
        <v>0</v>
      </c>
      <c r="AF534" s="93">
        <f t="shared" si="512"/>
        <v>0</v>
      </c>
      <c r="AG534" s="93">
        <f t="shared" ref="AG534" si="535">AG546+AG558+AG570+AG582+AG594+AG606+AG618+AG630+AG642+AG654+AG666+AG678+AG690+AG702</f>
        <v>0</v>
      </c>
      <c r="AH534" s="93">
        <f t="shared" si="513"/>
        <v>0</v>
      </c>
      <c r="AI534" s="36"/>
      <c r="AJ534" s="72"/>
    </row>
    <row r="535" spans="1:36" s="14" customFormat="1" ht="18" customHeight="1">
      <c r="A535" s="14" t="str">
        <f t="shared" si="506"/>
        <v>a</v>
      </c>
      <c r="B535" s="28" t="s">
        <v>27</v>
      </c>
      <c r="C535" s="29" t="s">
        <v>34</v>
      </c>
      <c r="D535" s="30">
        <f t="shared" si="515"/>
        <v>18200</v>
      </c>
      <c r="E535" s="31">
        <f t="shared" si="521"/>
        <v>17851.300000000003</v>
      </c>
      <c r="F535" s="31">
        <f t="shared" si="522"/>
        <v>13091.4</v>
      </c>
      <c r="G535" s="31">
        <f t="shared" si="515"/>
        <v>15295.200000000003</v>
      </c>
      <c r="H535" s="31">
        <f t="shared" si="517"/>
        <v>11689.951200000001</v>
      </c>
      <c r="I535" s="32">
        <f t="shared" si="517"/>
        <v>10198.388800000002</v>
      </c>
      <c r="J535" s="33">
        <f t="shared" si="515"/>
        <v>8508.6136200000001</v>
      </c>
      <c r="K535" s="33">
        <f t="shared" si="515"/>
        <v>6945.443940000001</v>
      </c>
      <c r="L535" s="34">
        <f t="shared" si="507"/>
        <v>1.168339520601311</v>
      </c>
      <c r="M535" s="30">
        <f t="shared" si="518"/>
        <v>0</v>
      </c>
      <c r="N535" s="30">
        <f t="shared" si="518"/>
        <v>1418.2630899999999</v>
      </c>
      <c r="O535" s="30">
        <f t="shared" si="518"/>
        <v>1450.6620999999996</v>
      </c>
      <c r="P535" s="30">
        <f t="shared" si="518"/>
        <v>1563.1696800000002</v>
      </c>
      <c r="Q535" s="30">
        <f t="shared" si="518"/>
        <v>1562</v>
      </c>
      <c r="R535" s="30">
        <v>1689.7751800000024</v>
      </c>
      <c r="S535" s="30">
        <f t="shared" si="514"/>
        <v>3605.2488000000012</v>
      </c>
      <c r="T535" s="32">
        <f t="shared" si="508"/>
        <v>-2203.8000000000029</v>
      </c>
      <c r="U535" s="34">
        <f t="shared" si="509"/>
        <v>0.85681154873874732</v>
      </c>
      <c r="V535" s="131">
        <f t="shared" si="505"/>
        <v>2556.1000000000004</v>
      </c>
      <c r="W535" s="30">
        <f t="shared" ref="W535:Y535" si="536">W547+W559+W571+W583+W595+W607+W619+W631+W643+W655+W667+W679+W691</f>
        <v>13834.716289999998</v>
      </c>
      <c r="X535" s="91">
        <f t="shared" si="536"/>
        <v>13834.716289999998</v>
      </c>
      <c r="Y535" s="91">
        <f t="shared" si="536"/>
        <v>2427.9999999999995</v>
      </c>
      <c r="Z535" s="30">
        <f t="shared" si="520"/>
        <v>4985.7</v>
      </c>
      <c r="AA535" s="30" t="e">
        <f>G535+#REF!</f>
        <v>#REF!</v>
      </c>
      <c r="AB535" s="92" t="e">
        <f>IF(OR(E535="",E535=0),"",(G535+#REF!)/E535)</f>
        <v>#REF!</v>
      </c>
      <c r="AC535" s="30">
        <f t="shared" si="510"/>
        <v>17723.2</v>
      </c>
      <c r="AD535" s="30">
        <f t="shared" si="511"/>
        <v>128.10000000000218</v>
      </c>
      <c r="AE535" s="91">
        <f t="shared" si="524"/>
        <v>0</v>
      </c>
      <c r="AF535" s="91">
        <f t="shared" si="512"/>
        <v>17851.300000000003</v>
      </c>
      <c r="AG535" s="91">
        <f t="shared" ref="AG535" si="537">AG547+AG559+AG571+AG583+AG595+AG607+AG619+AG631+AG643+AG655+AG667+AG679+AG691+AG703</f>
        <v>17851.300000000003</v>
      </c>
      <c r="AH535" s="91">
        <f t="shared" si="513"/>
        <v>128.10000000000218</v>
      </c>
      <c r="AI535" s="31"/>
      <c r="AJ535" s="72"/>
    </row>
    <row r="536" spans="1:36" s="14" customFormat="1" ht="18" customHeight="1">
      <c r="A536" s="14" t="str">
        <f t="shared" si="506"/>
        <v>a</v>
      </c>
      <c r="B536" s="28" t="s">
        <v>27</v>
      </c>
      <c r="C536" s="29" t="s">
        <v>35</v>
      </c>
      <c r="D536" s="30">
        <f t="shared" si="515"/>
        <v>1000</v>
      </c>
      <c r="E536" s="31">
        <f t="shared" si="521"/>
        <v>1628.6</v>
      </c>
      <c r="F536" s="31">
        <f t="shared" si="522"/>
        <v>329</v>
      </c>
      <c r="G536" s="31">
        <f t="shared" si="515"/>
        <v>1233</v>
      </c>
      <c r="H536" s="31">
        <f t="shared" si="517"/>
        <v>130.71719999999999</v>
      </c>
      <c r="I536" s="32">
        <f t="shared" si="517"/>
        <v>54.142400000000002</v>
      </c>
      <c r="J536" s="33">
        <f t="shared" si="515"/>
        <v>39.651199999999996</v>
      </c>
      <c r="K536" s="33">
        <f t="shared" si="515"/>
        <v>23.990400000000001</v>
      </c>
      <c r="L536" s="34">
        <f t="shared" si="507"/>
        <v>3.7477203647416415</v>
      </c>
      <c r="M536" s="30">
        <f t="shared" si="518"/>
        <v>0</v>
      </c>
      <c r="N536" s="30">
        <f t="shared" si="518"/>
        <v>8.329600000000001</v>
      </c>
      <c r="O536" s="30">
        <f t="shared" si="518"/>
        <v>15.6608</v>
      </c>
      <c r="P536" s="30">
        <f t="shared" si="518"/>
        <v>15.660799999999995</v>
      </c>
      <c r="Q536" s="30">
        <f t="shared" si="518"/>
        <v>17</v>
      </c>
      <c r="R536" s="30">
        <v>14.491200000000006</v>
      </c>
      <c r="S536" s="30">
        <f t="shared" si="514"/>
        <v>1102.2828</v>
      </c>
      <c r="T536" s="32">
        <f t="shared" si="508"/>
        <v>-904</v>
      </c>
      <c r="U536" s="34">
        <f t="shared" si="509"/>
        <v>0.75709198084244145</v>
      </c>
      <c r="V536" s="131">
        <f t="shared" si="505"/>
        <v>395.59999999999991</v>
      </c>
      <c r="W536" s="30">
        <f t="shared" ref="W536:Y536" si="538">W548+W560+W572+W584+W596+W608+W620+W632+W644+W656+W668+W680+W692</f>
        <v>514.61029999999994</v>
      </c>
      <c r="X536" s="91">
        <f t="shared" si="538"/>
        <v>514.61029999999994</v>
      </c>
      <c r="Y536" s="91">
        <f t="shared" si="538"/>
        <v>395.6</v>
      </c>
      <c r="Z536" s="30">
        <f t="shared" si="520"/>
        <v>236.3</v>
      </c>
      <c r="AA536" s="30" t="e">
        <f>G536+#REF!</f>
        <v>#REF!</v>
      </c>
      <c r="AB536" s="92" t="e">
        <f>IF(OR(E536="",E536=0),"",(G536+#REF!)/E536)</f>
        <v>#REF!</v>
      </c>
      <c r="AC536" s="30">
        <f t="shared" si="510"/>
        <v>1628.6</v>
      </c>
      <c r="AD536" s="30">
        <f t="shared" si="511"/>
        <v>0</v>
      </c>
      <c r="AE536" s="91">
        <f t="shared" si="524"/>
        <v>0</v>
      </c>
      <c r="AF536" s="91">
        <f t="shared" si="512"/>
        <v>1628.6</v>
      </c>
      <c r="AG536" s="91">
        <f t="shared" ref="AG536" si="539">AG548+AG560+AG572+AG584+AG596+AG608+AG620+AG632+AG644+AG656+AG668+AG680+AG692+AG704</f>
        <v>1628.6</v>
      </c>
      <c r="AH536" s="91">
        <f t="shared" si="513"/>
        <v>0</v>
      </c>
      <c r="AI536" s="31"/>
      <c r="AJ536" s="72"/>
    </row>
    <row r="537" spans="1:36" s="14" customFormat="1" ht="30" customHeight="1">
      <c r="A537" s="14" t="str">
        <f t="shared" si="506"/>
        <v>b</v>
      </c>
      <c r="B537" s="21" t="s">
        <v>27</v>
      </c>
      <c r="C537" s="40" t="s">
        <v>36</v>
      </c>
      <c r="D537" s="41">
        <f t="shared" si="515"/>
        <v>0</v>
      </c>
      <c r="E537" s="42">
        <f t="shared" si="521"/>
        <v>0</v>
      </c>
      <c r="F537" s="42">
        <f t="shared" si="522"/>
        <v>0</v>
      </c>
      <c r="G537" s="42">
        <f t="shared" si="515"/>
        <v>0</v>
      </c>
      <c r="H537" s="42">
        <f t="shared" si="517"/>
        <v>0</v>
      </c>
      <c r="I537" s="43">
        <f t="shared" si="517"/>
        <v>0</v>
      </c>
      <c r="J537" s="44">
        <f t="shared" si="515"/>
        <v>0</v>
      </c>
      <c r="K537" s="44">
        <f t="shared" si="515"/>
        <v>0</v>
      </c>
      <c r="L537" s="45" t="str">
        <f t="shared" si="507"/>
        <v/>
      </c>
      <c r="M537" s="41">
        <f t="shared" si="518"/>
        <v>0</v>
      </c>
      <c r="N537" s="41">
        <f t="shared" si="518"/>
        <v>0</v>
      </c>
      <c r="O537" s="41">
        <f t="shared" si="518"/>
        <v>0</v>
      </c>
      <c r="P537" s="41">
        <f>P549+P561+P573+P585+P597+P609+P621+P633+P645+P657+P669+P681+P693</f>
        <v>0</v>
      </c>
      <c r="Q537" s="41">
        <f>Q549+Q561+Q573+Q585+Q597+Q609+Q621+Q633+Q645+Q657+Q669+Q681+Q693</f>
        <v>0</v>
      </c>
      <c r="R537" s="41">
        <v>0</v>
      </c>
      <c r="S537" s="41">
        <f t="shared" si="514"/>
        <v>0</v>
      </c>
      <c r="T537" s="43">
        <f t="shared" si="508"/>
        <v>0</v>
      </c>
      <c r="U537" s="45" t="str">
        <f t="shared" si="509"/>
        <v/>
      </c>
      <c r="V537" s="133">
        <f t="shared" si="505"/>
        <v>0</v>
      </c>
      <c r="W537" s="41">
        <f t="shared" ref="W537:Y537" si="540">W549+W561+W573+W585+W597+W609+W621+W633+W645+W657+W669+W681+W693</f>
        <v>0</v>
      </c>
      <c r="X537" s="95">
        <f t="shared" si="540"/>
        <v>0</v>
      </c>
      <c r="Y537" s="95">
        <f t="shared" si="540"/>
        <v>0</v>
      </c>
      <c r="Z537" s="41">
        <f t="shared" si="520"/>
        <v>0</v>
      </c>
      <c r="AA537" s="41" t="e">
        <f>G537+#REF!</f>
        <v>#REF!</v>
      </c>
      <c r="AB537" s="96" t="str">
        <f>IF(OR(E537="",E537=0),"",(G537+#REF!)/E537)</f>
        <v/>
      </c>
      <c r="AC537" s="41">
        <f t="shared" si="510"/>
        <v>0</v>
      </c>
      <c r="AD537" s="41">
        <f t="shared" si="511"/>
        <v>0</v>
      </c>
      <c r="AE537" s="95">
        <f t="shared" si="524"/>
        <v>0</v>
      </c>
      <c r="AF537" s="95">
        <f t="shared" si="512"/>
        <v>0</v>
      </c>
      <c r="AG537" s="95">
        <f t="shared" ref="AG537" si="541">AG549+AG561+AG573+AG585+AG597+AG609+AG621+AG633+AG645+AG657+AG669+AG681+AG693+AG705</f>
        <v>0</v>
      </c>
      <c r="AH537" s="95">
        <f t="shared" si="513"/>
        <v>0</v>
      </c>
      <c r="AI537" s="42"/>
      <c r="AJ537" s="72"/>
    </row>
    <row r="538" spans="1:36" s="14" customFormat="1" ht="15" customHeight="1">
      <c r="A538" s="14" t="str">
        <f t="shared" si="506"/>
        <v>b</v>
      </c>
      <c r="B538" s="21" t="s">
        <v>27</v>
      </c>
      <c r="C538" s="40" t="s">
        <v>37</v>
      </c>
      <c r="D538" s="41">
        <f t="shared" si="515"/>
        <v>0</v>
      </c>
      <c r="E538" s="42">
        <f t="shared" si="521"/>
        <v>0</v>
      </c>
      <c r="F538" s="42">
        <f t="shared" si="522"/>
        <v>0</v>
      </c>
      <c r="G538" s="42">
        <f t="shared" si="515"/>
        <v>0</v>
      </c>
      <c r="H538" s="42">
        <f t="shared" si="517"/>
        <v>0</v>
      </c>
      <c r="I538" s="43">
        <f t="shared" si="517"/>
        <v>0</v>
      </c>
      <c r="J538" s="44">
        <f t="shared" si="515"/>
        <v>0</v>
      </c>
      <c r="K538" s="44">
        <f t="shared" si="515"/>
        <v>0</v>
      </c>
      <c r="L538" s="45" t="str">
        <f t="shared" si="507"/>
        <v/>
      </c>
      <c r="M538" s="41">
        <f t="shared" si="518"/>
        <v>0</v>
      </c>
      <c r="N538" s="41">
        <f t="shared" si="518"/>
        <v>0</v>
      </c>
      <c r="O538" s="41">
        <f t="shared" si="518"/>
        <v>0</v>
      </c>
      <c r="P538" s="41">
        <f t="shared" si="518"/>
        <v>0</v>
      </c>
      <c r="Q538" s="41">
        <f t="shared" si="518"/>
        <v>0</v>
      </c>
      <c r="R538" s="41">
        <v>0</v>
      </c>
      <c r="S538" s="41">
        <f t="shared" si="514"/>
        <v>0</v>
      </c>
      <c r="T538" s="43">
        <f t="shared" si="508"/>
        <v>0</v>
      </c>
      <c r="U538" s="45" t="str">
        <f t="shared" si="509"/>
        <v/>
      </c>
      <c r="V538" s="133">
        <f t="shared" si="505"/>
        <v>0</v>
      </c>
      <c r="W538" s="41">
        <f t="shared" ref="W538:Y538" si="542">W550+W562+W574+W586+W598+W610+W622+W634+W646+W658+W670+W682+W694</f>
        <v>0</v>
      </c>
      <c r="X538" s="95">
        <f t="shared" si="542"/>
        <v>0</v>
      </c>
      <c r="Y538" s="95">
        <f t="shared" si="542"/>
        <v>0</v>
      </c>
      <c r="Z538" s="41">
        <f t="shared" si="520"/>
        <v>0</v>
      </c>
      <c r="AA538" s="41" t="e">
        <f>G538+#REF!</f>
        <v>#REF!</v>
      </c>
      <c r="AB538" s="96" t="str">
        <f>IF(OR(E538="",E538=0),"",(G538+#REF!)/E538)</f>
        <v/>
      </c>
      <c r="AC538" s="41">
        <f t="shared" si="510"/>
        <v>0</v>
      </c>
      <c r="AD538" s="41">
        <f t="shared" si="511"/>
        <v>0</v>
      </c>
      <c r="AE538" s="95">
        <f t="shared" si="524"/>
        <v>0</v>
      </c>
      <c r="AF538" s="95">
        <f t="shared" si="512"/>
        <v>0</v>
      </c>
      <c r="AG538" s="95">
        <f t="shared" ref="AG538" si="543">AG550+AG562+AG574+AG586+AG598+AG610+AG622+AG634+AG646+AG658+AG670+AG682+AG694+AG706</f>
        <v>0</v>
      </c>
      <c r="AH538" s="95">
        <f t="shared" si="513"/>
        <v>0</v>
      </c>
      <c r="AI538" s="42"/>
      <c r="AJ538" s="72"/>
    </row>
    <row r="539" spans="1:36" s="14" customFormat="1" ht="15.75" customHeight="1" thickBot="1">
      <c r="A539" s="14" t="str">
        <f t="shared" si="506"/>
        <v>b</v>
      </c>
      <c r="B539" s="46" t="s">
        <v>27</v>
      </c>
      <c r="C539" s="58" t="s">
        <v>38</v>
      </c>
      <c r="D539" s="59">
        <f t="shared" si="515"/>
        <v>0</v>
      </c>
      <c r="E539" s="60">
        <f t="shared" si="521"/>
        <v>0</v>
      </c>
      <c r="F539" s="60">
        <f t="shared" si="522"/>
        <v>0</v>
      </c>
      <c r="G539" s="60">
        <f t="shared" si="515"/>
        <v>0</v>
      </c>
      <c r="H539" s="60">
        <f t="shared" si="517"/>
        <v>0</v>
      </c>
      <c r="I539" s="61">
        <f t="shared" si="517"/>
        <v>0</v>
      </c>
      <c r="J539" s="62">
        <f t="shared" si="515"/>
        <v>0</v>
      </c>
      <c r="K539" s="62">
        <f t="shared" si="515"/>
        <v>0</v>
      </c>
      <c r="L539" s="63" t="str">
        <f t="shared" si="507"/>
        <v/>
      </c>
      <c r="M539" s="59">
        <f t="shared" si="518"/>
        <v>0</v>
      </c>
      <c r="N539" s="59">
        <f t="shared" si="518"/>
        <v>0</v>
      </c>
      <c r="O539" s="59">
        <f t="shared" si="518"/>
        <v>0</v>
      </c>
      <c r="P539" s="59">
        <f t="shared" si="518"/>
        <v>0</v>
      </c>
      <c r="Q539" s="59">
        <f t="shared" si="518"/>
        <v>0</v>
      </c>
      <c r="R539" s="59">
        <v>0</v>
      </c>
      <c r="S539" s="59">
        <f t="shared" si="514"/>
        <v>0</v>
      </c>
      <c r="T539" s="61">
        <f t="shared" si="508"/>
        <v>0</v>
      </c>
      <c r="U539" s="63" t="str">
        <f t="shared" si="509"/>
        <v/>
      </c>
      <c r="V539" s="136">
        <f t="shared" si="505"/>
        <v>0</v>
      </c>
      <c r="W539" s="59">
        <f t="shared" ref="W539:Y539" si="544">W551+W563+W575+W587+W599+W611+W623+W635+W647+W659+W671+W683+W695</f>
        <v>0</v>
      </c>
      <c r="X539" s="105">
        <f t="shared" si="544"/>
        <v>0</v>
      </c>
      <c r="Y539" s="105">
        <f t="shared" si="544"/>
        <v>0</v>
      </c>
      <c r="Z539" s="59">
        <f t="shared" si="520"/>
        <v>0</v>
      </c>
      <c r="AA539" s="59" t="e">
        <f>G539+#REF!</f>
        <v>#REF!</v>
      </c>
      <c r="AB539" s="106" t="str">
        <f>IF(OR(E539="",E539=0),"",(G539+#REF!)/E539)</f>
        <v/>
      </c>
      <c r="AC539" s="59">
        <f t="shared" si="510"/>
        <v>0</v>
      </c>
      <c r="AD539" s="59">
        <f t="shared" si="511"/>
        <v>0</v>
      </c>
      <c r="AE539" s="105">
        <f t="shared" si="524"/>
        <v>0</v>
      </c>
      <c r="AF539" s="105">
        <f t="shared" si="512"/>
        <v>0</v>
      </c>
      <c r="AG539" s="105">
        <f t="shared" ref="AG539" si="545">AG551+AG563+AG575+AG587+AG599+AG611+AG623+AG635+AG647+AG659+AG671+AG683+AG695+AG707</f>
        <v>0</v>
      </c>
      <c r="AH539" s="105">
        <f t="shared" si="513"/>
        <v>0</v>
      </c>
      <c r="AI539" s="60"/>
      <c r="AJ539" s="72"/>
    </row>
    <row r="540" spans="1:36" s="73" customFormat="1" ht="64.5" thickTop="1" thickBot="1">
      <c r="A540" s="14" t="str">
        <f t="shared" si="506"/>
        <v>a</v>
      </c>
      <c r="B540" s="139" t="s">
        <v>133</v>
      </c>
      <c r="C540" s="140" t="s">
        <v>134</v>
      </c>
      <c r="D540" s="140">
        <f t="shared" ref="D540:K540" si="546">D541+D549+D550+D551</f>
        <v>1035</v>
      </c>
      <c r="E540" s="141">
        <f t="shared" si="546"/>
        <v>223.4</v>
      </c>
      <c r="F540" s="141">
        <f t="shared" si="546"/>
        <v>223.41399999999999</v>
      </c>
      <c r="G540" s="141">
        <f t="shared" si="546"/>
        <v>223.4</v>
      </c>
      <c r="H540" s="141">
        <f t="shared" si="546"/>
        <v>223.41</v>
      </c>
      <c r="I540" s="142">
        <f t="shared" si="546"/>
        <v>223.41</v>
      </c>
      <c r="J540" s="143">
        <f t="shared" si="546"/>
        <v>223.41</v>
      </c>
      <c r="K540" s="143">
        <f t="shared" si="546"/>
        <v>223.41</v>
      </c>
      <c r="L540" s="144">
        <f t="shared" si="507"/>
        <v>0.99993733606667445</v>
      </c>
      <c r="M540" s="140">
        <f>M541+M549+M550+M551</f>
        <v>0</v>
      </c>
      <c r="N540" s="140">
        <f>N541+N549+N550+N551</f>
        <v>0</v>
      </c>
      <c r="O540" s="140">
        <f>O541+O549+O550+O551</f>
        <v>0</v>
      </c>
      <c r="P540" s="140">
        <f>P541+P549+P550+P551</f>
        <v>0</v>
      </c>
      <c r="Q540" s="140">
        <f>Q541+Q549+Q550+Q551</f>
        <v>0</v>
      </c>
      <c r="R540" s="140">
        <v>0</v>
      </c>
      <c r="S540" s="140">
        <f t="shared" si="514"/>
        <v>-9.9999999999909051E-3</v>
      </c>
      <c r="T540" s="142">
        <f t="shared" si="508"/>
        <v>1.3999999999981583E-2</v>
      </c>
      <c r="U540" s="144">
        <f t="shared" si="509"/>
        <v>1</v>
      </c>
      <c r="V540" s="145">
        <f t="shared" si="505"/>
        <v>0</v>
      </c>
      <c r="W540" s="140">
        <f t="shared" ref="W540:Y540" si="547">W541+W549+W550+W551</f>
        <v>223.41</v>
      </c>
      <c r="X540" s="149">
        <f t="shared" si="547"/>
        <v>223.41</v>
      </c>
      <c r="Y540" s="149">
        <f t="shared" si="547"/>
        <v>0</v>
      </c>
      <c r="Z540" s="140">
        <v>0</v>
      </c>
      <c r="AA540" s="140" t="e">
        <f>G540+#REF!</f>
        <v>#REF!</v>
      </c>
      <c r="AB540" s="147" t="e">
        <f>IF(OR(E540="",E540=0),"",(G540+#REF!)/E540)</f>
        <v>#REF!</v>
      </c>
      <c r="AC540" s="140">
        <f t="shared" si="510"/>
        <v>223.4</v>
      </c>
      <c r="AD540" s="140">
        <f t="shared" si="511"/>
        <v>0</v>
      </c>
      <c r="AE540" s="149">
        <f t="shared" ref="AE540:AG540" si="548">AE541+AE549+AE550+AE551</f>
        <v>0</v>
      </c>
      <c r="AF540" s="149">
        <f t="shared" si="512"/>
        <v>223.4</v>
      </c>
      <c r="AG540" s="149">
        <f t="shared" si="548"/>
        <v>223.4</v>
      </c>
      <c r="AH540" s="149">
        <f t="shared" si="513"/>
        <v>0</v>
      </c>
      <c r="AI540" s="141"/>
      <c r="AJ540" s="72"/>
    </row>
    <row r="541" spans="1:36" s="73" customFormat="1" ht="18.75" customHeight="1" thickTop="1">
      <c r="A541" s="14" t="str">
        <f t="shared" si="506"/>
        <v>a</v>
      </c>
      <c r="B541" s="21" t="s">
        <v>27</v>
      </c>
      <c r="C541" s="22" t="s">
        <v>28</v>
      </c>
      <c r="D541" s="23">
        <f t="shared" ref="D541:K541" si="549">D542+D543+D544+D545+D546+D547+D548</f>
        <v>1035</v>
      </c>
      <c r="E541" s="24">
        <f t="shared" si="549"/>
        <v>223.4</v>
      </c>
      <c r="F541" s="24">
        <f t="shared" si="549"/>
        <v>223.41399999999999</v>
      </c>
      <c r="G541" s="24">
        <f t="shared" si="549"/>
        <v>223.4</v>
      </c>
      <c r="H541" s="24">
        <f t="shared" si="549"/>
        <v>223.41</v>
      </c>
      <c r="I541" s="25">
        <f t="shared" si="549"/>
        <v>223.41</v>
      </c>
      <c r="J541" s="26">
        <f t="shared" si="549"/>
        <v>223.41</v>
      </c>
      <c r="K541" s="26">
        <f t="shared" si="549"/>
        <v>223.41</v>
      </c>
      <c r="L541" s="27">
        <f t="shared" si="507"/>
        <v>0.99993733606667445</v>
      </c>
      <c r="M541" s="23">
        <f>M542+M543+M544+M545+M546+M547+M548</f>
        <v>0</v>
      </c>
      <c r="N541" s="23">
        <f>N542+N543+N544+N545+N546+N547+N548</f>
        <v>0</v>
      </c>
      <c r="O541" s="23">
        <f>O542+O543+O544+O545+O546+O547+O548</f>
        <v>0</v>
      </c>
      <c r="P541" s="23">
        <f>P542+P543+P544+P545+P546+P547+P548</f>
        <v>0</v>
      </c>
      <c r="Q541" s="23">
        <f>Q542+Q543+Q544+Q545+Q546+Q547+Q548</f>
        <v>0</v>
      </c>
      <c r="R541" s="23">
        <v>0</v>
      </c>
      <c r="S541" s="23">
        <f t="shared" si="514"/>
        <v>-9.9999999999909051E-3</v>
      </c>
      <c r="T541" s="25">
        <f t="shared" si="508"/>
        <v>1.3999999999981583E-2</v>
      </c>
      <c r="U541" s="27">
        <f t="shared" si="509"/>
        <v>1</v>
      </c>
      <c r="V541" s="130">
        <f t="shared" ref="V541:V604" si="550">E541-G541</f>
        <v>0</v>
      </c>
      <c r="W541" s="23">
        <f t="shared" ref="W541:Y541" si="551">W542+W543+W544+W545+W546+W547+W548</f>
        <v>223.41</v>
      </c>
      <c r="X541" s="107">
        <f t="shared" si="551"/>
        <v>223.41</v>
      </c>
      <c r="Y541" s="107">
        <f t="shared" si="551"/>
        <v>0</v>
      </c>
      <c r="Z541" s="23">
        <v>0</v>
      </c>
      <c r="AA541" s="23" t="e">
        <f>G541+#REF!</f>
        <v>#REF!</v>
      </c>
      <c r="AB541" s="90" t="e">
        <f>IF(OR(E541="",E541=0),"",(G541+#REF!)/E541)</f>
        <v>#REF!</v>
      </c>
      <c r="AC541" s="23">
        <f t="shared" si="510"/>
        <v>223.4</v>
      </c>
      <c r="AD541" s="23">
        <f t="shared" si="511"/>
        <v>0</v>
      </c>
      <c r="AE541" s="107">
        <f t="shared" ref="AE541:AG541" si="552">AE542+AE543+AE544+AE545+AE546+AE547+AE548</f>
        <v>0</v>
      </c>
      <c r="AF541" s="107">
        <f t="shared" si="512"/>
        <v>223.4</v>
      </c>
      <c r="AG541" s="107">
        <f t="shared" si="552"/>
        <v>223.4</v>
      </c>
      <c r="AH541" s="107">
        <f t="shared" si="513"/>
        <v>0</v>
      </c>
      <c r="AI541" s="24"/>
      <c r="AJ541" s="72"/>
    </row>
    <row r="542" spans="1:36" s="73" customFormat="1" ht="18" customHeight="1">
      <c r="A542" s="14" t="str">
        <f t="shared" si="506"/>
        <v>b</v>
      </c>
      <c r="B542" s="28" t="s">
        <v>27</v>
      </c>
      <c r="C542" s="29" t="s">
        <v>29</v>
      </c>
      <c r="D542" s="35">
        <v>0</v>
      </c>
      <c r="E542" s="36">
        <v>0</v>
      </c>
      <c r="F542" s="36">
        <v>0</v>
      </c>
      <c r="G542" s="36">
        <v>0</v>
      </c>
      <c r="H542" s="36">
        <v>0</v>
      </c>
      <c r="I542" s="37">
        <v>0</v>
      </c>
      <c r="J542" s="38">
        <v>0</v>
      </c>
      <c r="K542" s="38">
        <v>0</v>
      </c>
      <c r="L542" s="39" t="str">
        <f t="shared" si="507"/>
        <v/>
      </c>
      <c r="M542" s="35">
        <v>0</v>
      </c>
      <c r="N542" s="35">
        <v>0</v>
      </c>
      <c r="O542" s="35">
        <v>0</v>
      </c>
      <c r="P542" s="35">
        <v>0</v>
      </c>
      <c r="Q542" s="35"/>
      <c r="R542" s="35">
        <v>0</v>
      </c>
      <c r="S542" s="35">
        <f t="shared" si="514"/>
        <v>0</v>
      </c>
      <c r="T542" s="37">
        <f t="shared" si="508"/>
        <v>0</v>
      </c>
      <c r="U542" s="39" t="str">
        <f t="shared" si="509"/>
        <v/>
      </c>
      <c r="V542" s="132">
        <f t="shared" si="550"/>
        <v>0</v>
      </c>
      <c r="W542" s="35">
        <v>0</v>
      </c>
      <c r="X542" s="122">
        <v>0</v>
      </c>
      <c r="Y542" s="122">
        <v>0</v>
      </c>
      <c r="Z542" s="35">
        <v>0</v>
      </c>
      <c r="AA542" s="35" t="e">
        <f>G542+#REF!</f>
        <v>#REF!</v>
      </c>
      <c r="AB542" s="94" t="str">
        <f>IF(OR(E542="",E542=0),"",(G542+#REF!)/E542)</f>
        <v/>
      </c>
      <c r="AC542" s="35">
        <f t="shared" si="510"/>
        <v>0</v>
      </c>
      <c r="AD542" s="35">
        <f t="shared" si="511"/>
        <v>0</v>
      </c>
      <c r="AE542" s="122">
        <v>0</v>
      </c>
      <c r="AF542" s="122">
        <f t="shared" si="512"/>
        <v>0</v>
      </c>
      <c r="AG542" s="122">
        <v>0</v>
      </c>
      <c r="AH542" s="122">
        <f t="shared" si="513"/>
        <v>0</v>
      </c>
      <c r="AI542" s="36"/>
      <c r="AJ542" s="72"/>
    </row>
    <row r="543" spans="1:36" s="73" customFormat="1" ht="18" customHeight="1">
      <c r="A543" s="14" t="str">
        <f t="shared" si="506"/>
        <v>b</v>
      </c>
      <c r="B543" s="28" t="s">
        <v>27</v>
      </c>
      <c r="C543" s="29" t="s">
        <v>30</v>
      </c>
      <c r="D543" s="35">
        <v>0</v>
      </c>
      <c r="E543" s="36">
        <v>0</v>
      </c>
      <c r="F543" s="36">
        <v>0</v>
      </c>
      <c r="G543" s="36">
        <v>0</v>
      </c>
      <c r="H543" s="36">
        <v>0</v>
      </c>
      <c r="I543" s="37">
        <v>0</v>
      </c>
      <c r="J543" s="38">
        <v>0</v>
      </c>
      <c r="K543" s="38">
        <v>0</v>
      </c>
      <c r="L543" s="39" t="str">
        <f t="shared" si="507"/>
        <v/>
      </c>
      <c r="M543" s="35">
        <v>0</v>
      </c>
      <c r="N543" s="35">
        <v>0</v>
      </c>
      <c r="O543" s="35">
        <v>0</v>
      </c>
      <c r="P543" s="35">
        <v>0</v>
      </c>
      <c r="Q543" s="35"/>
      <c r="R543" s="35">
        <v>0</v>
      </c>
      <c r="S543" s="35">
        <f t="shared" si="514"/>
        <v>0</v>
      </c>
      <c r="T543" s="37">
        <f t="shared" si="508"/>
        <v>0</v>
      </c>
      <c r="U543" s="39" t="str">
        <f t="shared" si="509"/>
        <v/>
      </c>
      <c r="V543" s="132">
        <f t="shared" si="550"/>
        <v>0</v>
      </c>
      <c r="W543" s="35">
        <v>0</v>
      </c>
      <c r="X543" s="122">
        <v>0</v>
      </c>
      <c r="Y543" s="122">
        <v>0</v>
      </c>
      <c r="Z543" s="35">
        <v>0</v>
      </c>
      <c r="AA543" s="35" t="e">
        <f>G543+#REF!</f>
        <v>#REF!</v>
      </c>
      <c r="AB543" s="94" t="str">
        <f>IF(OR(E543="",E543=0),"",(G543+#REF!)/E543)</f>
        <v/>
      </c>
      <c r="AC543" s="35">
        <f t="shared" si="510"/>
        <v>0</v>
      </c>
      <c r="AD543" s="35">
        <f t="shared" si="511"/>
        <v>0</v>
      </c>
      <c r="AE543" s="122">
        <v>0</v>
      </c>
      <c r="AF543" s="122">
        <f t="shared" si="512"/>
        <v>0</v>
      </c>
      <c r="AG543" s="122">
        <v>0</v>
      </c>
      <c r="AH543" s="122">
        <f t="shared" si="513"/>
        <v>0</v>
      </c>
      <c r="AI543" s="36"/>
      <c r="AJ543" s="72"/>
    </row>
    <row r="544" spans="1:36" s="73" customFormat="1" ht="18" customHeight="1">
      <c r="A544" s="14" t="str">
        <f t="shared" si="506"/>
        <v>b</v>
      </c>
      <c r="B544" s="28" t="s">
        <v>27</v>
      </c>
      <c r="C544" s="29" t="s">
        <v>31</v>
      </c>
      <c r="D544" s="35">
        <v>0</v>
      </c>
      <c r="E544" s="36">
        <v>0</v>
      </c>
      <c r="F544" s="36">
        <v>0</v>
      </c>
      <c r="G544" s="36">
        <v>0</v>
      </c>
      <c r="H544" s="36">
        <v>0</v>
      </c>
      <c r="I544" s="37">
        <v>0</v>
      </c>
      <c r="J544" s="38">
        <v>0</v>
      </c>
      <c r="K544" s="38">
        <v>0</v>
      </c>
      <c r="L544" s="39" t="str">
        <f t="shared" si="507"/>
        <v/>
      </c>
      <c r="M544" s="35">
        <v>0</v>
      </c>
      <c r="N544" s="35">
        <v>0</v>
      </c>
      <c r="O544" s="35">
        <v>0</v>
      </c>
      <c r="P544" s="35">
        <v>0</v>
      </c>
      <c r="Q544" s="35"/>
      <c r="R544" s="35">
        <v>0</v>
      </c>
      <c r="S544" s="35">
        <f t="shared" si="514"/>
        <v>0</v>
      </c>
      <c r="T544" s="37">
        <f t="shared" si="508"/>
        <v>0</v>
      </c>
      <c r="U544" s="39" t="str">
        <f t="shared" si="509"/>
        <v/>
      </c>
      <c r="V544" s="132">
        <f t="shared" si="550"/>
        <v>0</v>
      </c>
      <c r="W544" s="35">
        <v>0</v>
      </c>
      <c r="X544" s="122">
        <v>0</v>
      </c>
      <c r="Y544" s="122">
        <v>0</v>
      </c>
      <c r="Z544" s="35">
        <v>0</v>
      </c>
      <c r="AA544" s="35" t="e">
        <f>G544+#REF!</f>
        <v>#REF!</v>
      </c>
      <c r="AB544" s="94" t="str">
        <f>IF(OR(E544="",E544=0),"",(G544+#REF!)/E544)</f>
        <v/>
      </c>
      <c r="AC544" s="35">
        <f t="shared" si="510"/>
        <v>0</v>
      </c>
      <c r="AD544" s="35">
        <f t="shared" si="511"/>
        <v>0</v>
      </c>
      <c r="AE544" s="122">
        <v>0</v>
      </c>
      <c r="AF544" s="122">
        <f t="shared" si="512"/>
        <v>0</v>
      </c>
      <c r="AG544" s="122">
        <v>0</v>
      </c>
      <c r="AH544" s="122">
        <f t="shared" si="513"/>
        <v>0</v>
      </c>
      <c r="AI544" s="36"/>
      <c r="AJ544" s="72"/>
    </row>
    <row r="545" spans="1:36" s="73" customFormat="1" ht="18" customHeight="1">
      <c r="A545" s="14" t="str">
        <f t="shared" si="506"/>
        <v>b</v>
      </c>
      <c r="B545" s="28" t="s">
        <v>27</v>
      </c>
      <c r="C545" s="29" t="s">
        <v>32</v>
      </c>
      <c r="D545" s="35">
        <v>0</v>
      </c>
      <c r="E545" s="36">
        <v>0</v>
      </c>
      <c r="F545" s="36">
        <v>0</v>
      </c>
      <c r="G545" s="36">
        <v>0</v>
      </c>
      <c r="H545" s="36">
        <v>0</v>
      </c>
      <c r="I545" s="37">
        <v>0</v>
      </c>
      <c r="J545" s="38">
        <v>0</v>
      </c>
      <c r="K545" s="38">
        <v>0</v>
      </c>
      <c r="L545" s="39" t="str">
        <f t="shared" si="507"/>
        <v/>
      </c>
      <c r="M545" s="35">
        <v>0</v>
      </c>
      <c r="N545" s="35">
        <v>0</v>
      </c>
      <c r="O545" s="35">
        <v>0</v>
      </c>
      <c r="P545" s="35">
        <v>0</v>
      </c>
      <c r="Q545" s="35"/>
      <c r="R545" s="35">
        <v>0</v>
      </c>
      <c r="S545" s="35">
        <f t="shared" si="514"/>
        <v>0</v>
      </c>
      <c r="T545" s="37">
        <f t="shared" si="508"/>
        <v>0</v>
      </c>
      <c r="U545" s="39" t="str">
        <f t="shared" si="509"/>
        <v/>
      </c>
      <c r="V545" s="132">
        <f t="shared" si="550"/>
        <v>0</v>
      </c>
      <c r="W545" s="35">
        <v>0</v>
      </c>
      <c r="X545" s="122">
        <v>0</v>
      </c>
      <c r="Y545" s="122">
        <v>0</v>
      </c>
      <c r="Z545" s="35">
        <v>0</v>
      </c>
      <c r="AA545" s="35" t="e">
        <f>G545+#REF!</f>
        <v>#REF!</v>
      </c>
      <c r="AB545" s="94" t="str">
        <f>IF(OR(E545="",E545=0),"",(G545+#REF!)/E545)</f>
        <v/>
      </c>
      <c r="AC545" s="35">
        <f t="shared" si="510"/>
        <v>0</v>
      </c>
      <c r="AD545" s="35">
        <f t="shared" si="511"/>
        <v>0</v>
      </c>
      <c r="AE545" s="122">
        <v>0</v>
      </c>
      <c r="AF545" s="122">
        <f t="shared" si="512"/>
        <v>0</v>
      </c>
      <c r="AG545" s="122">
        <v>0</v>
      </c>
      <c r="AH545" s="122">
        <f t="shared" si="513"/>
        <v>0</v>
      </c>
      <c r="AI545" s="36"/>
      <c r="AJ545" s="72"/>
    </row>
    <row r="546" spans="1:36" s="73" customFormat="1" ht="18" customHeight="1">
      <c r="A546" s="14" t="str">
        <f t="shared" si="506"/>
        <v>b</v>
      </c>
      <c r="B546" s="28" t="s">
        <v>27</v>
      </c>
      <c r="C546" s="29" t="s">
        <v>33</v>
      </c>
      <c r="D546" s="35">
        <v>0</v>
      </c>
      <c r="E546" s="36">
        <v>0</v>
      </c>
      <c r="F546" s="36">
        <v>0</v>
      </c>
      <c r="G546" s="36">
        <v>0</v>
      </c>
      <c r="H546" s="36">
        <v>0</v>
      </c>
      <c r="I546" s="37">
        <v>0</v>
      </c>
      <c r="J546" s="38">
        <v>0</v>
      </c>
      <c r="K546" s="38">
        <v>0</v>
      </c>
      <c r="L546" s="39" t="str">
        <f t="shared" si="507"/>
        <v/>
      </c>
      <c r="M546" s="35">
        <v>0</v>
      </c>
      <c r="N546" s="35">
        <v>0</v>
      </c>
      <c r="O546" s="35">
        <v>0</v>
      </c>
      <c r="P546" s="35">
        <v>0</v>
      </c>
      <c r="Q546" s="35"/>
      <c r="R546" s="35">
        <v>0</v>
      </c>
      <c r="S546" s="35">
        <f t="shared" si="514"/>
        <v>0</v>
      </c>
      <c r="T546" s="37">
        <f t="shared" si="508"/>
        <v>0</v>
      </c>
      <c r="U546" s="39" t="str">
        <f t="shared" si="509"/>
        <v/>
      </c>
      <c r="V546" s="132">
        <f t="shared" si="550"/>
        <v>0</v>
      </c>
      <c r="W546" s="35">
        <v>0</v>
      </c>
      <c r="X546" s="122">
        <v>0</v>
      </c>
      <c r="Y546" s="122">
        <v>0</v>
      </c>
      <c r="Z546" s="35">
        <v>0</v>
      </c>
      <c r="AA546" s="35" t="e">
        <f>G546+#REF!</f>
        <v>#REF!</v>
      </c>
      <c r="AB546" s="94" t="str">
        <f>IF(OR(E546="",E546=0),"",(G546+#REF!)/E546)</f>
        <v/>
      </c>
      <c r="AC546" s="35">
        <f t="shared" si="510"/>
        <v>0</v>
      </c>
      <c r="AD546" s="35">
        <f t="shared" si="511"/>
        <v>0</v>
      </c>
      <c r="AE546" s="122">
        <v>0</v>
      </c>
      <c r="AF546" s="122">
        <f t="shared" si="512"/>
        <v>0</v>
      </c>
      <c r="AG546" s="122">
        <v>0</v>
      </c>
      <c r="AH546" s="122">
        <f t="shared" si="513"/>
        <v>0</v>
      </c>
      <c r="AI546" s="36"/>
      <c r="AJ546" s="72"/>
    </row>
    <row r="547" spans="1:36" s="73" customFormat="1" ht="18" customHeight="1">
      <c r="A547" s="14" t="str">
        <f t="shared" si="506"/>
        <v>a</v>
      </c>
      <c r="B547" s="28" t="s">
        <v>27</v>
      </c>
      <c r="C547" s="29" t="s">
        <v>34</v>
      </c>
      <c r="D547" s="30">
        <v>1035</v>
      </c>
      <c r="E547" s="31">
        <v>223.4</v>
      </c>
      <c r="F547" s="31">
        <v>223.41399999999999</v>
      </c>
      <c r="G547" s="31">
        <v>223.4</v>
      </c>
      <c r="H547" s="31">
        <v>223.41</v>
      </c>
      <c r="I547" s="32">
        <v>223.41</v>
      </c>
      <c r="J547" s="33">
        <v>223.41</v>
      </c>
      <c r="K547" s="33">
        <v>223.41</v>
      </c>
      <c r="L547" s="34">
        <f t="shared" si="507"/>
        <v>0.99993733606667445</v>
      </c>
      <c r="M547" s="30">
        <v>0</v>
      </c>
      <c r="N547" s="30">
        <v>0</v>
      </c>
      <c r="O547" s="30">
        <v>0</v>
      </c>
      <c r="P547" s="30">
        <v>0</v>
      </c>
      <c r="Q547" s="30"/>
      <c r="R547" s="30">
        <v>0</v>
      </c>
      <c r="S547" s="30">
        <f t="shared" si="514"/>
        <v>-9.9999999999909051E-3</v>
      </c>
      <c r="T547" s="32">
        <f t="shared" si="508"/>
        <v>1.3999999999981583E-2</v>
      </c>
      <c r="U547" s="34">
        <f t="shared" si="509"/>
        <v>1</v>
      </c>
      <c r="V547" s="131">
        <f t="shared" si="550"/>
        <v>0</v>
      </c>
      <c r="W547" s="30">
        <v>223.41</v>
      </c>
      <c r="X547" s="121">
        <v>223.41</v>
      </c>
      <c r="Y547" s="121">
        <v>0</v>
      </c>
      <c r="Z547" s="30">
        <v>0</v>
      </c>
      <c r="AA547" s="30" t="e">
        <f>G547+#REF!</f>
        <v>#REF!</v>
      </c>
      <c r="AB547" s="92" t="e">
        <f>IF(OR(E547="",E547=0),"",(G547+#REF!)/E547)</f>
        <v>#REF!</v>
      </c>
      <c r="AC547" s="30">
        <f t="shared" si="510"/>
        <v>223.4</v>
      </c>
      <c r="AD547" s="30">
        <f t="shared" si="511"/>
        <v>0</v>
      </c>
      <c r="AE547" s="121">
        <v>0</v>
      </c>
      <c r="AF547" s="121">
        <f t="shared" si="512"/>
        <v>223.4</v>
      </c>
      <c r="AG547" s="121">
        <v>223.4</v>
      </c>
      <c r="AH547" s="121">
        <f t="shared" si="513"/>
        <v>0</v>
      </c>
      <c r="AI547" s="31"/>
      <c r="AJ547" s="72"/>
    </row>
    <row r="548" spans="1:36" s="73" customFormat="1" ht="18" customHeight="1">
      <c r="A548" s="14" t="str">
        <f t="shared" si="506"/>
        <v>b</v>
      </c>
      <c r="B548" s="28" t="s">
        <v>27</v>
      </c>
      <c r="C548" s="29" t="s">
        <v>35</v>
      </c>
      <c r="D548" s="35">
        <v>0</v>
      </c>
      <c r="E548" s="36">
        <v>0</v>
      </c>
      <c r="F548" s="36">
        <v>0</v>
      </c>
      <c r="G548" s="36">
        <v>0</v>
      </c>
      <c r="H548" s="36">
        <v>0</v>
      </c>
      <c r="I548" s="37">
        <v>0</v>
      </c>
      <c r="J548" s="38">
        <v>0</v>
      </c>
      <c r="K548" s="38">
        <v>0</v>
      </c>
      <c r="L548" s="39" t="str">
        <f t="shared" si="507"/>
        <v/>
      </c>
      <c r="M548" s="35">
        <v>0</v>
      </c>
      <c r="N548" s="35">
        <v>0</v>
      </c>
      <c r="O548" s="35">
        <v>0</v>
      </c>
      <c r="P548" s="35">
        <v>0</v>
      </c>
      <c r="Q548" s="35"/>
      <c r="R548" s="35">
        <v>0</v>
      </c>
      <c r="S548" s="35">
        <f t="shared" si="514"/>
        <v>0</v>
      </c>
      <c r="T548" s="37">
        <f t="shared" si="508"/>
        <v>0</v>
      </c>
      <c r="U548" s="39" t="str">
        <f t="shared" si="509"/>
        <v/>
      </c>
      <c r="V548" s="132">
        <f t="shared" si="550"/>
        <v>0</v>
      </c>
      <c r="W548" s="35">
        <v>0</v>
      </c>
      <c r="X548" s="122">
        <v>0</v>
      </c>
      <c r="Y548" s="122">
        <v>0</v>
      </c>
      <c r="Z548" s="35">
        <v>0</v>
      </c>
      <c r="AA548" s="35" t="e">
        <f>G548+#REF!</f>
        <v>#REF!</v>
      </c>
      <c r="AB548" s="94" t="str">
        <f>IF(OR(E548="",E548=0),"",(G548+#REF!)/E548)</f>
        <v/>
      </c>
      <c r="AC548" s="35">
        <f t="shared" si="510"/>
        <v>0</v>
      </c>
      <c r="AD548" s="35">
        <f t="shared" si="511"/>
        <v>0</v>
      </c>
      <c r="AE548" s="122">
        <v>0</v>
      </c>
      <c r="AF548" s="122">
        <f t="shared" si="512"/>
        <v>0</v>
      </c>
      <c r="AG548" s="122">
        <v>0</v>
      </c>
      <c r="AH548" s="122">
        <f t="shared" si="513"/>
        <v>0</v>
      </c>
      <c r="AI548" s="36"/>
      <c r="AJ548" s="72"/>
    </row>
    <row r="549" spans="1:36" s="73" customFormat="1" ht="30" customHeight="1">
      <c r="A549" s="14" t="str">
        <f t="shared" si="506"/>
        <v>b</v>
      </c>
      <c r="B549" s="21" t="s">
        <v>27</v>
      </c>
      <c r="C549" s="40" t="s">
        <v>36</v>
      </c>
      <c r="D549" s="41">
        <v>0</v>
      </c>
      <c r="E549" s="42">
        <v>0</v>
      </c>
      <c r="F549" s="42">
        <v>0</v>
      </c>
      <c r="G549" s="42">
        <v>0</v>
      </c>
      <c r="H549" s="42">
        <v>0</v>
      </c>
      <c r="I549" s="43">
        <v>0</v>
      </c>
      <c r="J549" s="44">
        <v>0</v>
      </c>
      <c r="K549" s="44">
        <v>0</v>
      </c>
      <c r="L549" s="45" t="str">
        <f t="shared" si="507"/>
        <v/>
      </c>
      <c r="M549" s="41">
        <v>0</v>
      </c>
      <c r="N549" s="41">
        <v>0</v>
      </c>
      <c r="O549" s="41">
        <v>0</v>
      </c>
      <c r="P549" s="41">
        <v>0</v>
      </c>
      <c r="Q549" s="41">
        <v>0</v>
      </c>
      <c r="R549" s="41">
        <v>0</v>
      </c>
      <c r="S549" s="41">
        <f t="shared" si="514"/>
        <v>0</v>
      </c>
      <c r="T549" s="43">
        <f t="shared" si="508"/>
        <v>0</v>
      </c>
      <c r="U549" s="45" t="str">
        <f t="shared" si="509"/>
        <v/>
      </c>
      <c r="V549" s="133">
        <f t="shared" si="550"/>
        <v>0</v>
      </c>
      <c r="W549" s="41">
        <v>0</v>
      </c>
      <c r="X549" s="110">
        <v>0</v>
      </c>
      <c r="Y549" s="110">
        <v>0</v>
      </c>
      <c r="Z549" s="41">
        <v>0</v>
      </c>
      <c r="AA549" s="41" t="e">
        <f>G549+#REF!</f>
        <v>#REF!</v>
      </c>
      <c r="AB549" s="96" t="str">
        <f>IF(OR(E549="",E549=0),"",(G549+#REF!)/E549)</f>
        <v/>
      </c>
      <c r="AC549" s="41">
        <f t="shared" si="510"/>
        <v>0</v>
      </c>
      <c r="AD549" s="41">
        <f t="shared" si="511"/>
        <v>0</v>
      </c>
      <c r="AE549" s="110">
        <v>0</v>
      </c>
      <c r="AF549" s="110">
        <f t="shared" si="512"/>
        <v>0</v>
      </c>
      <c r="AG549" s="110">
        <v>0</v>
      </c>
      <c r="AH549" s="110">
        <f t="shared" si="513"/>
        <v>0</v>
      </c>
      <c r="AI549" s="42"/>
      <c r="AJ549" s="72"/>
    </row>
    <row r="550" spans="1:36" s="73" customFormat="1" ht="15" customHeight="1">
      <c r="A550" s="14" t="str">
        <f t="shared" si="506"/>
        <v>b</v>
      </c>
      <c r="B550" s="21" t="s">
        <v>27</v>
      </c>
      <c r="C550" s="40" t="s">
        <v>37</v>
      </c>
      <c r="D550" s="41">
        <v>0</v>
      </c>
      <c r="E550" s="42">
        <v>0</v>
      </c>
      <c r="F550" s="42">
        <v>0</v>
      </c>
      <c r="G550" s="42">
        <v>0</v>
      </c>
      <c r="H550" s="42">
        <v>0</v>
      </c>
      <c r="I550" s="43">
        <v>0</v>
      </c>
      <c r="J550" s="44">
        <v>0</v>
      </c>
      <c r="K550" s="44">
        <v>0</v>
      </c>
      <c r="L550" s="45" t="str">
        <f t="shared" si="507"/>
        <v/>
      </c>
      <c r="M550" s="41">
        <v>0</v>
      </c>
      <c r="N550" s="41">
        <v>0</v>
      </c>
      <c r="O550" s="41">
        <v>0</v>
      </c>
      <c r="P550" s="41">
        <v>0</v>
      </c>
      <c r="Q550" s="41">
        <v>0</v>
      </c>
      <c r="R550" s="41">
        <v>0</v>
      </c>
      <c r="S550" s="41">
        <f t="shared" si="514"/>
        <v>0</v>
      </c>
      <c r="T550" s="43">
        <f t="shared" si="508"/>
        <v>0</v>
      </c>
      <c r="U550" s="45" t="str">
        <f t="shared" si="509"/>
        <v/>
      </c>
      <c r="V550" s="133">
        <f t="shared" si="550"/>
        <v>0</v>
      </c>
      <c r="W550" s="41">
        <v>0</v>
      </c>
      <c r="X550" s="110">
        <v>0</v>
      </c>
      <c r="Y550" s="110">
        <v>0</v>
      </c>
      <c r="Z550" s="41">
        <v>0</v>
      </c>
      <c r="AA550" s="41" t="e">
        <f>G550+#REF!</f>
        <v>#REF!</v>
      </c>
      <c r="AB550" s="96" t="str">
        <f>IF(OR(E550="",E550=0),"",(G550+#REF!)/E550)</f>
        <v/>
      </c>
      <c r="AC550" s="41">
        <f t="shared" si="510"/>
        <v>0</v>
      </c>
      <c r="AD550" s="41">
        <f t="shared" si="511"/>
        <v>0</v>
      </c>
      <c r="AE550" s="110">
        <v>0</v>
      </c>
      <c r="AF550" s="110">
        <f t="shared" si="512"/>
        <v>0</v>
      </c>
      <c r="AG550" s="110">
        <v>0</v>
      </c>
      <c r="AH550" s="110">
        <f t="shared" si="513"/>
        <v>0</v>
      </c>
      <c r="AI550" s="42"/>
      <c r="AJ550" s="72"/>
    </row>
    <row r="551" spans="1:36" s="73" customFormat="1" ht="15.75" customHeight="1" thickBot="1">
      <c r="A551" s="14" t="str">
        <f t="shared" si="506"/>
        <v>b</v>
      </c>
      <c r="B551" s="46" t="s">
        <v>27</v>
      </c>
      <c r="C551" s="58" t="s">
        <v>38</v>
      </c>
      <c r="D551" s="59">
        <v>0</v>
      </c>
      <c r="E551" s="60">
        <v>0</v>
      </c>
      <c r="F551" s="60">
        <v>0</v>
      </c>
      <c r="G551" s="60">
        <v>0</v>
      </c>
      <c r="H551" s="60">
        <v>0</v>
      </c>
      <c r="I551" s="61">
        <v>0</v>
      </c>
      <c r="J551" s="62">
        <v>0</v>
      </c>
      <c r="K551" s="62">
        <v>0</v>
      </c>
      <c r="L551" s="63" t="str">
        <f t="shared" si="507"/>
        <v/>
      </c>
      <c r="M551" s="59">
        <v>0</v>
      </c>
      <c r="N551" s="59">
        <v>0</v>
      </c>
      <c r="O551" s="59">
        <v>0</v>
      </c>
      <c r="P551" s="59">
        <v>0</v>
      </c>
      <c r="Q551" s="59">
        <v>0</v>
      </c>
      <c r="R551" s="59">
        <v>0</v>
      </c>
      <c r="S551" s="59">
        <f t="shared" si="514"/>
        <v>0</v>
      </c>
      <c r="T551" s="61">
        <f t="shared" si="508"/>
        <v>0</v>
      </c>
      <c r="U551" s="63" t="str">
        <f t="shared" si="509"/>
        <v/>
      </c>
      <c r="V551" s="136">
        <f t="shared" si="550"/>
        <v>0</v>
      </c>
      <c r="W551" s="59">
        <v>0</v>
      </c>
      <c r="X551" s="111">
        <v>0</v>
      </c>
      <c r="Y551" s="111">
        <v>0</v>
      </c>
      <c r="Z551" s="59">
        <v>0</v>
      </c>
      <c r="AA551" s="59" t="e">
        <f>G551+#REF!</f>
        <v>#REF!</v>
      </c>
      <c r="AB551" s="106" t="str">
        <f>IF(OR(E551="",E551=0),"",(G551+#REF!)/E551)</f>
        <v/>
      </c>
      <c r="AC551" s="59">
        <f t="shared" si="510"/>
        <v>0</v>
      </c>
      <c r="AD551" s="59">
        <f t="shared" si="511"/>
        <v>0</v>
      </c>
      <c r="AE551" s="111">
        <v>0</v>
      </c>
      <c r="AF551" s="111">
        <f t="shared" si="512"/>
        <v>0</v>
      </c>
      <c r="AG551" s="111">
        <v>0</v>
      </c>
      <c r="AH551" s="111">
        <f t="shared" si="513"/>
        <v>0</v>
      </c>
      <c r="AI551" s="60"/>
      <c r="AJ551" s="72"/>
    </row>
    <row r="552" spans="1:36" s="14" customFormat="1" ht="33" thickTop="1" thickBot="1">
      <c r="A552" s="14" t="str">
        <f t="shared" si="506"/>
        <v>a</v>
      </c>
      <c r="B552" s="139" t="s">
        <v>135</v>
      </c>
      <c r="C552" s="140" t="s">
        <v>136</v>
      </c>
      <c r="D552" s="140">
        <f t="shared" ref="D552:K552" si="553">D553+D561+D562+D563</f>
        <v>3900</v>
      </c>
      <c r="E552" s="141">
        <f t="shared" si="553"/>
        <v>3185.9</v>
      </c>
      <c r="F552" s="141">
        <f t="shared" si="553"/>
        <v>2290</v>
      </c>
      <c r="G552" s="141">
        <f t="shared" si="553"/>
        <v>2567.8000000000002</v>
      </c>
      <c r="H552" s="141">
        <f t="shared" si="553"/>
        <v>2002.9050300000001</v>
      </c>
      <c r="I552" s="142">
        <f t="shared" si="553"/>
        <v>1855.8605500000001</v>
      </c>
      <c r="J552" s="143">
        <f t="shared" si="553"/>
        <v>1549.9994999999999</v>
      </c>
      <c r="K552" s="143">
        <f t="shared" si="553"/>
        <v>1259.9387199999999</v>
      </c>
      <c r="L552" s="144">
        <f t="shared" si="507"/>
        <v>1.1213100436681223</v>
      </c>
      <c r="M552" s="140">
        <f>M553+M561+M562+M563</f>
        <v>0</v>
      </c>
      <c r="N552" s="140">
        <f>N553+N561+N562+N563</f>
        <v>251.79208999999997</v>
      </c>
      <c r="O552" s="140">
        <f>O553+O561+O562+O563</f>
        <v>252.95309999999984</v>
      </c>
      <c r="P552" s="140">
        <f>P553+P561+P562+P563</f>
        <v>290.06078000000002</v>
      </c>
      <c r="Q552" s="140">
        <f>Q553+Q561+Q562+Q563</f>
        <v>290</v>
      </c>
      <c r="R552" s="140">
        <v>305.8610500000002</v>
      </c>
      <c r="S552" s="140">
        <f t="shared" si="514"/>
        <v>564.89497000000006</v>
      </c>
      <c r="T552" s="142">
        <f t="shared" si="508"/>
        <v>-277.80000000000018</v>
      </c>
      <c r="U552" s="144">
        <f t="shared" si="509"/>
        <v>0.80598888854012996</v>
      </c>
      <c r="V552" s="145">
        <f t="shared" si="550"/>
        <v>618.09999999999991</v>
      </c>
      <c r="W552" s="140">
        <f t="shared" ref="W552:Y552" si="554">W553+W561+W562+W563</f>
        <v>2289.65</v>
      </c>
      <c r="X552" s="149">
        <f t="shared" si="554"/>
        <v>2289.65</v>
      </c>
      <c r="Y552" s="149">
        <f t="shared" si="554"/>
        <v>593.1</v>
      </c>
      <c r="Z552" s="140">
        <f>Z553+Z561+Z562+Z563</f>
        <v>905.9</v>
      </c>
      <c r="AA552" s="140" t="e">
        <f>G552+#REF!</f>
        <v>#REF!</v>
      </c>
      <c r="AB552" s="147" t="e">
        <f>IF(OR(E552="",E552=0),"",(G552+#REF!)/E552)</f>
        <v>#REF!</v>
      </c>
      <c r="AC552" s="140">
        <f t="shared" si="510"/>
        <v>3160.9</v>
      </c>
      <c r="AD552" s="140">
        <f t="shared" si="511"/>
        <v>25</v>
      </c>
      <c r="AE552" s="149">
        <f t="shared" ref="AE552:AG552" si="555">AE553+AE561+AE562+AE563</f>
        <v>0</v>
      </c>
      <c r="AF552" s="149">
        <f t="shared" si="512"/>
        <v>3185.9</v>
      </c>
      <c r="AG552" s="149">
        <f t="shared" si="555"/>
        <v>3185.9</v>
      </c>
      <c r="AH552" s="149">
        <f t="shared" si="513"/>
        <v>25</v>
      </c>
      <c r="AI552" s="141"/>
      <c r="AJ552" s="72"/>
    </row>
    <row r="553" spans="1:36" s="14" customFormat="1" ht="18.75" customHeight="1" thickTop="1">
      <c r="A553" s="14" t="str">
        <f t="shared" si="506"/>
        <v>a</v>
      </c>
      <c r="B553" s="21" t="s">
        <v>27</v>
      </c>
      <c r="C553" s="22" t="s">
        <v>28</v>
      </c>
      <c r="D553" s="23">
        <f t="shared" ref="D553:K553" si="556">D554+D555+D556+D557+D558+D559+D560</f>
        <v>3900</v>
      </c>
      <c r="E553" s="24">
        <f t="shared" si="556"/>
        <v>3185.9</v>
      </c>
      <c r="F553" s="24">
        <f t="shared" si="556"/>
        <v>2290</v>
      </c>
      <c r="G553" s="24">
        <f t="shared" si="556"/>
        <v>2567.8000000000002</v>
      </c>
      <c r="H553" s="24">
        <f t="shared" si="556"/>
        <v>2002.9050300000001</v>
      </c>
      <c r="I553" s="25">
        <f t="shared" si="556"/>
        <v>1855.8605500000001</v>
      </c>
      <c r="J553" s="26">
        <f t="shared" si="556"/>
        <v>1549.9994999999999</v>
      </c>
      <c r="K553" s="26">
        <f t="shared" si="556"/>
        <v>1259.9387199999999</v>
      </c>
      <c r="L553" s="27">
        <f t="shared" si="507"/>
        <v>1.1213100436681223</v>
      </c>
      <c r="M553" s="23">
        <f>M554+M555+M556+M557+M558+M559+M560</f>
        <v>0</v>
      </c>
      <c r="N553" s="23">
        <f>N554+N555+N556+N557+N558+N559+N560</f>
        <v>251.79208999999997</v>
      </c>
      <c r="O553" s="23">
        <f>O554+O555+O556+O557+O558+O559+O560</f>
        <v>252.95309999999984</v>
      </c>
      <c r="P553" s="23">
        <f>P554+P555+P556+P557+P558+P559+P560</f>
        <v>290.06078000000002</v>
      </c>
      <c r="Q553" s="23">
        <f>Q554+Q555+Q556+Q557+Q558+Q559+Q560</f>
        <v>290</v>
      </c>
      <c r="R553" s="23">
        <v>305.8610500000002</v>
      </c>
      <c r="S553" s="23">
        <f t="shared" si="514"/>
        <v>564.89497000000006</v>
      </c>
      <c r="T553" s="25">
        <f t="shared" si="508"/>
        <v>-277.80000000000018</v>
      </c>
      <c r="U553" s="27">
        <f t="shared" si="509"/>
        <v>0.80598888854012996</v>
      </c>
      <c r="V553" s="130">
        <f t="shared" si="550"/>
        <v>618.09999999999991</v>
      </c>
      <c r="W553" s="23">
        <f t="shared" ref="W553:Y553" si="557">W554+W555+W556+W557+W558+W559+W560</f>
        <v>2289.65</v>
      </c>
      <c r="X553" s="107">
        <f t="shared" si="557"/>
        <v>2289.65</v>
      </c>
      <c r="Y553" s="107">
        <f t="shared" si="557"/>
        <v>593.1</v>
      </c>
      <c r="Z553" s="23">
        <f>Z554+Z555+Z556+Z557+Z558+Z559+Z560</f>
        <v>905.9</v>
      </c>
      <c r="AA553" s="23" t="e">
        <f>G553+#REF!</f>
        <v>#REF!</v>
      </c>
      <c r="AB553" s="90" t="e">
        <f>IF(OR(E553="",E553=0),"",(G553+#REF!)/E553)</f>
        <v>#REF!</v>
      </c>
      <c r="AC553" s="23">
        <f t="shared" si="510"/>
        <v>3160.9</v>
      </c>
      <c r="AD553" s="23">
        <f t="shared" si="511"/>
        <v>25</v>
      </c>
      <c r="AE553" s="107">
        <f t="shared" ref="AE553:AG553" si="558">AE554+AE555+AE556+AE557+AE558+AE559+AE560</f>
        <v>0</v>
      </c>
      <c r="AF553" s="107">
        <f t="shared" si="512"/>
        <v>3185.9</v>
      </c>
      <c r="AG553" s="107">
        <f t="shared" si="558"/>
        <v>3185.9</v>
      </c>
      <c r="AH553" s="107">
        <f t="shared" si="513"/>
        <v>25</v>
      </c>
      <c r="AI553" s="24"/>
      <c r="AJ553" s="72"/>
    </row>
    <row r="554" spans="1:36" s="14" customFormat="1" ht="18" customHeight="1">
      <c r="A554" s="14" t="str">
        <f t="shared" si="506"/>
        <v>b</v>
      </c>
      <c r="B554" s="28" t="s">
        <v>27</v>
      </c>
      <c r="C554" s="29" t="s">
        <v>29</v>
      </c>
      <c r="D554" s="35">
        <v>0</v>
      </c>
      <c r="E554" s="36">
        <v>0</v>
      </c>
      <c r="F554" s="36">
        <v>0</v>
      </c>
      <c r="G554" s="36">
        <v>0</v>
      </c>
      <c r="H554" s="36">
        <v>0</v>
      </c>
      <c r="I554" s="37">
        <v>0</v>
      </c>
      <c r="J554" s="38">
        <v>0</v>
      </c>
      <c r="K554" s="38">
        <v>0</v>
      </c>
      <c r="L554" s="39" t="str">
        <f t="shared" si="507"/>
        <v/>
      </c>
      <c r="M554" s="35">
        <v>0</v>
      </c>
      <c r="N554" s="35">
        <v>0</v>
      </c>
      <c r="O554" s="35">
        <v>0</v>
      </c>
      <c r="P554" s="35">
        <v>0</v>
      </c>
      <c r="Q554" s="35"/>
      <c r="R554" s="35">
        <v>0</v>
      </c>
      <c r="S554" s="35">
        <f t="shared" si="514"/>
        <v>0</v>
      </c>
      <c r="T554" s="37">
        <f t="shared" si="508"/>
        <v>0</v>
      </c>
      <c r="U554" s="39" t="str">
        <f t="shared" si="509"/>
        <v/>
      </c>
      <c r="V554" s="132">
        <f t="shared" si="550"/>
        <v>0</v>
      </c>
      <c r="W554" s="35">
        <v>0</v>
      </c>
      <c r="X554" s="118">
        <v>0</v>
      </c>
      <c r="Y554" s="118">
        <v>0</v>
      </c>
      <c r="Z554" s="35">
        <v>0</v>
      </c>
      <c r="AA554" s="35" t="e">
        <f>G554+#REF!</f>
        <v>#REF!</v>
      </c>
      <c r="AB554" s="94" t="str">
        <f>IF(OR(E554="",E554=0),"",(G554+#REF!)/E554)</f>
        <v/>
      </c>
      <c r="AC554" s="35">
        <f t="shared" si="510"/>
        <v>0</v>
      </c>
      <c r="AD554" s="35">
        <f t="shared" si="511"/>
        <v>0</v>
      </c>
      <c r="AE554" s="118">
        <v>0</v>
      </c>
      <c r="AF554" s="118">
        <f t="shared" si="512"/>
        <v>0</v>
      </c>
      <c r="AG554" s="118">
        <v>0</v>
      </c>
      <c r="AH554" s="118">
        <f t="shared" si="513"/>
        <v>0</v>
      </c>
      <c r="AI554" s="36"/>
      <c r="AJ554" s="72"/>
    </row>
    <row r="555" spans="1:36" s="14" customFormat="1" ht="18" customHeight="1">
      <c r="A555" s="14" t="str">
        <f t="shared" si="506"/>
        <v>b</v>
      </c>
      <c r="B555" s="28" t="s">
        <v>27</v>
      </c>
      <c r="C555" s="29" t="s">
        <v>30</v>
      </c>
      <c r="D555" s="35">
        <v>0</v>
      </c>
      <c r="E555" s="36">
        <v>0</v>
      </c>
      <c r="F555" s="36">
        <v>0</v>
      </c>
      <c r="G555" s="36">
        <v>0</v>
      </c>
      <c r="H555" s="36">
        <v>0</v>
      </c>
      <c r="I555" s="37">
        <v>0</v>
      </c>
      <c r="J555" s="38">
        <v>0</v>
      </c>
      <c r="K555" s="38">
        <v>0</v>
      </c>
      <c r="L555" s="39" t="str">
        <f t="shared" si="507"/>
        <v/>
      </c>
      <c r="M555" s="35">
        <v>0</v>
      </c>
      <c r="N555" s="35">
        <v>0</v>
      </c>
      <c r="O555" s="35">
        <v>0</v>
      </c>
      <c r="P555" s="35">
        <v>0</v>
      </c>
      <c r="Q555" s="35"/>
      <c r="R555" s="35">
        <v>0</v>
      </c>
      <c r="S555" s="35">
        <f t="shared" si="514"/>
        <v>0</v>
      </c>
      <c r="T555" s="37">
        <f t="shared" si="508"/>
        <v>0</v>
      </c>
      <c r="U555" s="39" t="str">
        <f t="shared" si="509"/>
        <v/>
      </c>
      <c r="V555" s="132">
        <f t="shared" si="550"/>
        <v>0</v>
      </c>
      <c r="W555" s="35">
        <v>0</v>
      </c>
      <c r="X555" s="118">
        <v>0</v>
      </c>
      <c r="Y555" s="118">
        <v>0</v>
      </c>
      <c r="Z555" s="35">
        <v>0</v>
      </c>
      <c r="AA555" s="35" t="e">
        <f>G555+#REF!</f>
        <v>#REF!</v>
      </c>
      <c r="AB555" s="94" t="str">
        <f>IF(OR(E555="",E555=0),"",(G555+#REF!)/E555)</f>
        <v/>
      </c>
      <c r="AC555" s="35">
        <f t="shared" si="510"/>
        <v>0</v>
      </c>
      <c r="AD555" s="35">
        <f t="shared" si="511"/>
        <v>0</v>
      </c>
      <c r="AE555" s="118">
        <v>0</v>
      </c>
      <c r="AF555" s="118">
        <f t="shared" si="512"/>
        <v>0</v>
      </c>
      <c r="AG555" s="118">
        <v>0</v>
      </c>
      <c r="AH555" s="118">
        <f t="shared" si="513"/>
        <v>0</v>
      </c>
      <c r="AI555" s="36"/>
      <c r="AJ555" s="72"/>
    </row>
    <row r="556" spans="1:36" s="14" customFormat="1" ht="18" customHeight="1">
      <c r="A556" s="14" t="str">
        <f t="shared" si="506"/>
        <v>b</v>
      </c>
      <c r="B556" s="28" t="s">
        <v>27</v>
      </c>
      <c r="C556" s="29" t="s">
        <v>31</v>
      </c>
      <c r="D556" s="35">
        <v>0</v>
      </c>
      <c r="E556" s="36">
        <v>0</v>
      </c>
      <c r="F556" s="36">
        <v>0</v>
      </c>
      <c r="G556" s="36">
        <v>0</v>
      </c>
      <c r="H556" s="36">
        <v>0</v>
      </c>
      <c r="I556" s="37">
        <v>0</v>
      </c>
      <c r="J556" s="38">
        <v>0</v>
      </c>
      <c r="K556" s="38">
        <v>0</v>
      </c>
      <c r="L556" s="39" t="str">
        <f t="shared" si="507"/>
        <v/>
      </c>
      <c r="M556" s="35">
        <v>0</v>
      </c>
      <c r="N556" s="35">
        <v>0</v>
      </c>
      <c r="O556" s="35">
        <v>0</v>
      </c>
      <c r="P556" s="35">
        <v>0</v>
      </c>
      <c r="Q556" s="35"/>
      <c r="R556" s="35">
        <v>0</v>
      </c>
      <c r="S556" s="35">
        <f t="shared" si="514"/>
        <v>0</v>
      </c>
      <c r="T556" s="37">
        <f t="shared" si="508"/>
        <v>0</v>
      </c>
      <c r="U556" s="39" t="str">
        <f t="shared" si="509"/>
        <v/>
      </c>
      <c r="V556" s="132">
        <f t="shared" si="550"/>
        <v>0</v>
      </c>
      <c r="W556" s="35">
        <v>0</v>
      </c>
      <c r="X556" s="118">
        <v>0</v>
      </c>
      <c r="Y556" s="118">
        <v>0</v>
      </c>
      <c r="Z556" s="35">
        <v>0</v>
      </c>
      <c r="AA556" s="35" t="e">
        <f>G556+#REF!</f>
        <v>#REF!</v>
      </c>
      <c r="AB556" s="94" t="str">
        <f>IF(OR(E556="",E556=0),"",(G556+#REF!)/E556)</f>
        <v/>
      </c>
      <c r="AC556" s="35">
        <f t="shared" si="510"/>
        <v>0</v>
      </c>
      <c r="AD556" s="35">
        <f t="shared" si="511"/>
        <v>0</v>
      </c>
      <c r="AE556" s="118">
        <v>0</v>
      </c>
      <c r="AF556" s="118">
        <f t="shared" si="512"/>
        <v>0</v>
      </c>
      <c r="AG556" s="118">
        <v>0</v>
      </c>
      <c r="AH556" s="118">
        <f t="shared" si="513"/>
        <v>0</v>
      </c>
      <c r="AI556" s="36"/>
      <c r="AJ556" s="72"/>
    </row>
    <row r="557" spans="1:36" s="14" customFormat="1" ht="18" customHeight="1">
      <c r="A557" s="14" t="str">
        <f t="shared" si="506"/>
        <v>b</v>
      </c>
      <c r="B557" s="28" t="s">
        <v>27</v>
      </c>
      <c r="C557" s="29" t="s">
        <v>32</v>
      </c>
      <c r="D557" s="35">
        <v>0</v>
      </c>
      <c r="E557" s="36">
        <v>0</v>
      </c>
      <c r="F557" s="36">
        <v>0</v>
      </c>
      <c r="G557" s="36">
        <v>0</v>
      </c>
      <c r="H557" s="36">
        <v>0</v>
      </c>
      <c r="I557" s="37">
        <v>0</v>
      </c>
      <c r="J557" s="38">
        <v>0</v>
      </c>
      <c r="K557" s="38">
        <v>0</v>
      </c>
      <c r="L557" s="39" t="str">
        <f t="shared" si="507"/>
        <v/>
      </c>
      <c r="M557" s="35">
        <v>0</v>
      </c>
      <c r="N557" s="35">
        <v>0</v>
      </c>
      <c r="O557" s="35">
        <v>0</v>
      </c>
      <c r="P557" s="35">
        <v>0</v>
      </c>
      <c r="Q557" s="35"/>
      <c r="R557" s="35">
        <v>0</v>
      </c>
      <c r="S557" s="35">
        <f t="shared" si="514"/>
        <v>0</v>
      </c>
      <c r="T557" s="37">
        <f t="shared" si="508"/>
        <v>0</v>
      </c>
      <c r="U557" s="39" t="str">
        <f t="shared" si="509"/>
        <v/>
      </c>
      <c r="V557" s="132">
        <f t="shared" si="550"/>
        <v>0</v>
      </c>
      <c r="W557" s="35">
        <v>0</v>
      </c>
      <c r="X557" s="118">
        <v>0</v>
      </c>
      <c r="Y557" s="118">
        <v>0</v>
      </c>
      <c r="Z557" s="35">
        <v>0</v>
      </c>
      <c r="AA557" s="35" t="e">
        <f>G557+#REF!</f>
        <v>#REF!</v>
      </c>
      <c r="AB557" s="94" t="str">
        <f>IF(OR(E557="",E557=0),"",(G557+#REF!)/E557)</f>
        <v/>
      </c>
      <c r="AC557" s="35">
        <f t="shared" si="510"/>
        <v>0</v>
      </c>
      <c r="AD557" s="35">
        <f t="shared" si="511"/>
        <v>0</v>
      </c>
      <c r="AE557" s="118">
        <v>0</v>
      </c>
      <c r="AF557" s="118">
        <f t="shared" si="512"/>
        <v>0</v>
      </c>
      <c r="AG557" s="118">
        <v>0</v>
      </c>
      <c r="AH557" s="118">
        <f t="shared" si="513"/>
        <v>0</v>
      </c>
      <c r="AI557" s="36"/>
      <c r="AJ557" s="72"/>
    </row>
    <row r="558" spans="1:36" s="14" customFormat="1" ht="18" customHeight="1">
      <c r="A558" s="14" t="str">
        <f t="shared" si="506"/>
        <v>b</v>
      </c>
      <c r="B558" s="28" t="s">
        <v>27</v>
      </c>
      <c r="C558" s="29" t="s">
        <v>33</v>
      </c>
      <c r="D558" s="35">
        <v>0</v>
      </c>
      <c r="E558" s="36">
        <v>0</v>
      </c>
      <c r="F558" s="36">
        <v>0</v>
      </c>
      <c r="G558" s="36">
        <v>0</v>
      </c>
      <c r="H558" s="36">
        <v>0</v>
      </c>
      <c r="I558" s="37">
        <v>0</v>
      </c>
      <c r="J558" s="38">
        <v>0</v>
      </c>
      <c r="K558" s="38">
        <v>0</v>
      </c>
      <c r="L558" s="39" t="str">
        <f t="shared" si="507"/>
        <v/>
      </c>
      <c r="M558" s="35">
        <v>0</v>
      </c>
      <c r="N558" s="35">
        <v>0</v>
      </c>
      <c r="O558" s="35">
        <v>0</v>
      </c>
      <c r="P558" s="35">
        <v>0</v>
      </c>
      <c r="Q558" s="35"/>
      <c r="R558" s="35">
        <v>0</v>
      </c>
      <c r="S558" s="35">
        <f t="shared" si="514"/>
        <v>0</v>
      </c>
      <c r="T558" s="37">
        <f t="shared" si="508"/>
        <v>0</v>
      </c>
      <c r="U558" s="39" t="str">
        <f t="shared" si="509"/>
        <v/>
      </c>
      <c r="V558" s="132">
        <f t="shared" si="550"/>
        <v>0</v>
      </c>
      <c r="W558" s="35">
        <v>0</v>
      </c>
      <c r="X558" s="118">
        <v>0</v>
      </c>
      <c r="Y558" s="118">
        <v>0</v>
      </c>
      <c r="Z558" s="35">
        <v>0</v>
      </c>
      <c r="AA558" s="35" t="e">
        <f>G558+#REF!</f>
        <v>#REF!</v>
      </c>
      <c r="AB558" s="94" t="str">
        <f>IF(OR(E558="",E558=0),"",(G558+#REF!)/E558)</f>
        <v/>
      </c>
      <c r="AC558" s="35">
        <f t="shared" si="510"/>
        <v>0</v>
      </c>
      <c r="AD558" s="35">
        <f t="shared" si="511"/>
        <v>0</v>
      </c>
      <c r="AE558" s="118">
        <v>0</v>
      </c>
      <c r="AF558" s="118">
        <f t="shared" si="512"/>
        <v>0</v>
      </c>
      <c r="AG558" s="118">
        <v>0</v>
      </c>
      <c r="AH558" s="118">
        <f t="shared" si="513"/>
        <v>0</v>
      </c>
      <c r="AI558" s="36"/>
      <c r="AJ558" s="72"/>
    </row>
    <row r="559" spans="1:36" s="14" customFormat="1" ht="18" customHeight="1">
      <c r="A559" s="14" t="str">
        <f t="shared" si="506"/>
        <v>a</v>
      </c>
      <c r="B559" s="28" t="s">
        <v>27</v>
      </c>
      <c r="C559" s="29" t="s">
        <v>34</v>
      </c>
      <c r="D559" s="30">
        <v>3900</v>
      </c>
      <c r="E559" s="31">
        <v>3185.9</v>
      </c>
      <c r="F559" s="31">
        <v>2290</v>
      </c>
      <c r="G559" s="31">
        <v>2567.8000000000002</v>
      </c>
      <c r="H559" s="31">
        <v>2002.9050300000001</v>
      </c>
      <c r="I559" s="32">
        <v>1855.8605500000001</v>
      </c>
      <c r="J559" s="33">
        <v>1549.9994999999999</v>
      </c>
      <c r="K559" s="33">
        <v>1259.9387199999999</v>
      </c>
      <c r="L559" s="34">
        <f t="shared" si="507"/>
        <v>1.1213100436681223</v>
      </c>
      <c r="M559" s="30">
        <v>0</v>
      </c>
      <c r="N559" s="30">
        <v>251.79208999999997</v>
      </c>
      <c r="O559" s="30">
        <v>252.95309999999984</v>
      </c>
      <c r="P559" s="30">
        <v>290.06078000000002</v>
      </c>
      <c r="Q559" s="30">
        <v>290</v>
      </c>
      <c r="R559" s="30">
        <v>305.8610500000002</v>
      </c>
      <c r="S559" s="30">
        <f t="shared" si="514"/>
        <v>564.89497000000006</v>
      </c>
      <c r="T559" s="32">
        <f t="shared" si="508"/>
        <v>-277.80000000000018</v>
      </c>
      <c r="U559" s="34">
        <f t="shared" si="509"/>
        <v>0.80598888854012996</v>
      </c>
      <c r="V559" s="131">
        <f t="shared" si="550"/>
        <v>618.09999999999991</v>
      </c>
      <c r="W559" s="30">
        <v>2289.65</v>
      </c>
      <c r="X559" s="125">
        <v>2289.65</v>
      </c>
      <c r="Y559" s="125">
        <v>593.1</v>
      </c>
      <c r="Z559" s="30">
        <v>905.9</v>
      </c>
      <c r="AA559" s="30" t="e">
        <f>G559+#REF!</f>
        <v>#REF!</v>
      </c>
      <c r="AB559" s="92" t="e">
        <f>IF(OR(E559="",E559=0),"",(G559+#REF!)/E559)</f>
        <v>#REF!</v>
      </c>
      <c r="AC559" s="30">
        <f t="shared" si="510"/>
        <v>3160.9</v>
      </c>
      <c r="AD559" s="30">
        <f t="shared" si="511"/>
        <v>25</v>
      </c>
      <c r="AE559" s="125">
        <v>0</v>
      </c>
      <c r="AF559" s="125">
        <f t="shared" si="512"/>
        <v>3185.9</v>
      </c>
      <c r="AG559" s="125">
        <v>3185.9</v>
      </c>
      <c r="AH559" s="125">
        <f t="shared" si="513"/>
        <v>25</v>
      </c>
      <c r="AI559" s="31"/>
      <c r="AJ559" s="72"/>
    </row>
    <row r="560" spans="1:36" s="14" customFormat="1" ht="18" customHeight="1">
      <c r="A560" s="14" t="str">
        <f t="shared" si="506"/>
        <v>b</v>
      </c>
      <c r="B560" s="28" t="s">
        <v>27</v>
      </c>
      <c r="C560" s="29" t="s">
        <v>35</v>
      </c>
      <c r="D560" s="35">
        <v>0</v>
      </c>
      <c r="E560" s="36">
        <v>0</v>
      </c>
      <c r="F560" s="36">
        <v>0</v>
      </c>
      <c r="G560" s="36">
        <v>0</v>
      </c>
      <c r="H560" s="36">
        <v>0</v>
      </c>
      <c r="I560" s="37">
        <v>0</v>
      </c>
      <c r="J560" s="38">
        <v>0</v>
      </c>
      <c r="K560" s="38">
        <v>0</v>
      </c>
      <c r="L560" s="39" t="str">
        <f t="shared" si="507"/>
        <v/>
      </c>
      <c r="M560" s="35">
        <v>0</v>
      </c>
      <c r="N560" s="35">
        <v>0</v>
      </c>
      <c r="O560" s="35">
        <v>0</v>
      </c>
      <c r="P560" s="35">
        <v>0</v>
      </c>
      <c r="Q560" s="35"/>
      <c r="R560" s="35">
        <v>0</v>
      </c>
      <c r="S560" s="35">
        <f t="shared" si="514"/>
        <v>0</v>
      </c>
      <c r="T560" s="37">
        <f t="shared" si="508"/>
        <v>0</v>
      </c>
      <c r="U560" s="39" t="str">
        <f t="shared" si="509"/>
        <v/>
      </c>
      <c r="V560" s="132">
        <f t="shared" si="550"/>
        <v>0</v>
      </c>
      <c r="W560" s="35">
        <v>0</v>
      </c>
      <c r="X560" s="118">
        <v>0</v>
      </c>
      <c r="Y560" s="118">
        <v>0</v>
      </c>
      <c r="Z560" s="35">
        <v>0</v>
      </c>
      <c r="AA560" s="35" t="e">
        <f>G560+#REF!</f>
        <v>#REF!</v>
      </c>
      <c r="AB560" s="94" t="str">
        <f>IF(OR(E560="",E560=0),"",(G560+#REF!)/E560)</f>
        <v/>
      </c>
      <c r="AC560" s="35">
        <f t="shared" si="510"/>
        <v>0</v>
      </c>
      <c r="AD560" s="35">
        <f t="shared" si="511"/>
        <v>0</v>
      </c>
      <c r="AE560" s="118">
        <v>0</v>
      </c>
      <c r="AF560" s="118">
        <f t="shared" si="512"/>
        <v>0</v>
      </c>
      <c r="AG560" s="118">
        <v>0</v>
      </c>
      <c r="AH560" s="118">
        <f t="shared" si="513"/>
        <v>0</v>
      </c>
      <c r="AI560" s="36"/>
      <c r="AJ560" s="72"/>
    </row>
    <row r="561" spans="1:36" s="14" customFormat="1" ht="30" customHeight="1">
      <c r="A561" s="14" t="str">
        <f t="shared" si="506"/>
        <v>b</v>
      </c>
      <c r="B561" s="21" t="s">
        <v>27</v>
      </c>
      <c r="C561" s="40" t="s">
        <v>36</v>
      </c>
      <c r="D561" s="41">
        <v>0</v>
      </c>
      <c r="E561" s="42">
        <v>0</v>
      </c>
      <c r="F561" s="42">
        <v>0</v>
      </c>
      <c r="G561" s="42">
        <v>0</v>
      </c>
      <c r="H561" s="42">
        <v>0</v>
      </c>
      <c r="I561" s="43">
        <v>0</v>
      </c>
      <c r="J561" s="44">
        <v>0</v>
      </c>
      <c r="K561" s="44">
        <v>0</v>
      </c>
      <c r="L561" s="45" t="str">
        <f t="shared" si="507"/>
        <v/>
      </c>
      <c r="M561" s="41">
        <v>0</v>
      </c>
      <c r="N561" s="41">
        <v>0</v>
      </c>
      <c r="O561" s="41">
        <v>0</v>
      </c>
      <c r="P561" s="41">
        <v>0</v>
      </c>
      <c r="Q561" s="41">
        <v>0</v>
      </c>
      <c r="R561" s="41">
        <v>0</v>
      </c>
      <c r="S561" s="41">
        <f t="shared" si="514"/>
        <v>0</v>
      </c>
      <c r="T561" s="43">
        <f t="shared" si="508"/>
        <v>0</v>
      </c>
      <c r="U561" s="45" t="str">
        <f t="shared" si="509"/>
        <v/>
      </c>
      <c r="V561" s="133">
        <f t="shared" si="550"/>
        <v>0</v>
      </c>
      <c r="W561" s="41">
        <v>0</v>
      </c>
      <c r="X561" s="119">
        <v>0</v>
      </c>
      <c r="Y561" s="119">
        <v>0</v>
      </c>
      <c r="Z561" s="41">
        <v>0</v>
      </c>
      <c r="AA561" s="41" t="e">
        <f>G561+#REF!</f>
        <v>#REF!</v>
      </c>
      <c r="AB561" s="96" t="str">
        <f>IF(OR(E561="",E561=0),"",(G561+#REF!)/E561)</f>
        <v/>
      </c>
      <c r="AC561" s="41">
        <f t="shared" si="510"/>
        <v>0</v>
      </c>
      <c r="AD561" s="41">
        <f t="shared" si="511"/>
        <v>0</v>
      </c>
      <c r="AE561" s="119">
        <v>0</v>
      </c>
      <c r="AF561" s="119">
        <f t="shared" si="512"/>
        <v>0</v>
      </c>
      <c r="AG561" s="119">
        <v>0</v>
      </c>
      <c r="AH561" s="119">
        <f t="shared" si="513"/>
        <v>0</v>
      </c>
      <c r="AI561" s="42"/>
      <c r="AJ561" s="72"/>
    </row>
    <row r="562" spans="1:36" s="14" customFormat="1" ht="15" customHeight="1">
      <c r="A562" s="14" t="str">
        <f t="shared" si="506"/>
        <v>b</v>
      </c>
      <c r="B562" s="21" t="s">
        <v>27</v>
      </c>
      <c r="C562" s="40" t="s">
        <v>37</v>
      </c>
      <c r="D562" s="41">
        <v>0</v>
      </c>
      <c r="E562" s="42">
        <v>0</v>
      </c>
      <c r="F562" s="42">
        <v>0</v>
      </c>
      <c r="G562" s="42">
        <v>0</v>
      </c>
      <c r="H562" s="42">
        <v>0</v>
      </c>
      <c r="I562" s="43">
        <v>0</v>
      </c>
      <c r="J562" s="44">
        <v>0</v>
      </c>
      <c r="K562" s="44">
        <v>0</v>
      </c>
      <c r="L562" s="45" t="str">
        <f t="shared" si="507"/>
        <v/>
      </c>
      <c r="M562" s="41">
        <v>0</v>
      </c>
      <c r="N562" s="41">
        <v>0</v>
      </c>
      <c r="O562" s="41">
        <v>0</v>
      </c>
      <c r="P562" s="41">
        <v>0</v>
      </c>
      <c r="Q562" s="41">
        <v>0</v>
      </c>
      <c r="R562" s="41">
        <v>0</v>
      </c>
      <c r="S562" s="41">
        <f t="shared" si="514"/>
        <v>0</v>
      </c>
      <c r="T562" s="43">
        <f t="shared" si="508"/>
        <v>0</v>
      </c>
      <c r="U562" s="45" t="str">
        <f t="shared" si="509"/>
        <v/>
      </c>
      <c r="V562" s="133">
        <f t="shared" si="550"/>
        <v>0</v>
      </c>
      <c r="W562" s="41">
        <v>0</v>
      </c>
      <c r="X562" s="119">
        <v>0</v>
      </c>
      <c r="Y562" s="119">
        <v>0</v>
      </c>
      <c r="Z562" s="41">
        <v>0</v>
      </c>
      <c r="AA562" s="41" t="e">
        <f>G562+#REF!</f>
        <v>#REF!</v>
      </c>
      <c r="AB562" s="96" t="str">
        <f>IF(OR(E562="",E562=0),"",(G562+#REF!)/E562)</f>
        <v/>
      </c>
      <c r="AC562" s="41">
        <f t="shared" si="510"/>
        <v>0</v>
      </c>
      <c r="AD562" s="41">
        <f t="shared" si="511"/>
        <v>0</v>
      </c>
      <c r="AE562" s="119">
        <v>0</v>
      </c>
      <c r="AF562" s="119">
        <f t="shared" si="512"/>
        <v>0</v>
      </c>
      <c r="AG562" s="119">
        <v>0</v>
      </c>
      <c r="AH562" s="119">
        <f t="shared" si="513"/>
        <v>0</v>
      </c>
      <c r="AI562" s="42"/>
      <c r="AJ562" s="72"/>
    </row>
    <row r="563" spans="1:36" s="14" customFormat="1" ht="15.75" customHeight="1" thickBot="1">
      <c r="A563" s="14" t="str">
        <f t="shared" si="506"/>
        <v>b</v>
      </c>
      <c r="B563" s="46" t="s">
        <v>27</v>
      </c>
      <c r="C563" s="58" t="s">
        <v>38</v>
      </c>
      <c r="D563" s="59">
        <v>0</v>
      </c>
      <c r="E563" s="60">
        <v>0</v>
      </c>
      <c r="F563" s="60">
        <v>0</v>
      </c>
      <c r="G563" s="60">
        <v>0</v>
      </c>
      <c r="H563" s="60">
        <v>0</v>
      </c>
      <c r="I563" s="61">
        <v>0</v>
      </c>
      <c r="J563" s="62">
        <v>0</v>
      </c>
      <c r="K563" s="62">
        <v>0</v>
      </c>
      <c r="L563" s="63" t="str">
        <f t="shared" si="507"/>
        <v/>
      </c>
      <c r="M563" s="59">
        <v>0</v>
      </c>
      <c r="N563" s="59">
        <v>0</v>
      </c>
      <c r="O563" s="59">
        <v>0</v>
      </c>
      <c r="P563" s="59">
        <v>0</v>
      </c>
      <c r="Q563" s="59">
        <v>0</v>
      </c>
      <c r="R563" s="59">
        <v>0</v>
      </c>
      <c r="S563" s="59">
        <f t="shared" si="514"/>
        <v>0</v>
      </c>
      <c r="T563" s="61">
        <f t="shared" si="508"/>
        <v>0</v>
      </c>
      <c r="U563" s="63" t="str">
        <f t="shared" si="509"/>
        <v/>
      </c>
      <c r="V563" s="136">
        <f t="shared" si="550"/>
        <v>0</v>
      </c>
      <c r="W563" s="59">
        <v>0</v>
      </c>
      <c r="X563" s="120">
        <v>0</v>
      </c>
      <c r="Y563" s="120">
        <v>0</v>
      </c>
      <c r="Z563" s="59">
        <v>0</v>
      </c>
      <c r="AA563" s="59" t="e">
        <f>G563+#REF!</f>
        <v>#REF!</v>
      </c>
      <c r="AB563" s="106" t="str">
        <f>IF(OR(E563="",E563=0),"",(G563+#REF!)/E563)</f>
        <v/>
      </c>
      <c r="AC563" s="59">
        <f t="shared" si="510"/>
        <v>0</v>
      </c>
      <c r="AD563" s="59">
        <f t="shared" si="511"/>
        <v>0</v>
      </c>
      <c r="AE563" s="120">
        <v>0</v>
      </c>
      <c r="AF563" s="120">
        <f t="shared" si="512"/>
        <v>0</v>
      </c>
      <c r="AG563" s="120">
        <v>0</v>
      </c>
      <c r="AH563" s="120">
        <f t="shared" si="513"/>
        <v>0</v>
      </c>
      <c r="AI563" s="60"/>
      <c r="AJ563" s="72"/>
    </row>
    <row r="564" spans="1:36" s="73" customFormat="1" ht="64.5" thickTop="1" thickBot="1">
      <c r="A564" s="14" t="str">
        <f t="shared" si="506"/>
        <v>a</v>
      </c>
      <c r="B564" s="139" t="s">
        <v>137</v>
      </c>
      <c r="C564" s="140" t="s">
        <v>138</v>
      </c>
      <c r="D564" s="140">
        <f t="shared" ref="D564:K564" si="559">D565+D573+D574+D575</f>
        <v>800</v>
      </c>
      <c r="E564" s="141">
        <f t="shared" si="559"/>
        <v>520.1</v>
      </c>
      <c r="F564" s="141">
        <f t="shared" si="559"/>
        <v>383.6</v>
      </c>
      <c r="G564" s="141">
        <f t="shared" si="559"/>
        <v>444.1</v>
      </c>
      <c r="H564" s="141">
        <f t="shared" si="559"/>
        <v>333.649</v>
      </c>
      <c r="I564" s="142">
        <f t="shared" si="559"/>
        <v>288.49400000000003</v>
      </c>
      <c r="J564" s="143">
        <f t="shared" si="559"/>
        <v>244.57599999999999</v>
      </c>
      <c r="K564" s="143">
        <f t="shared" si="559"/>
        <v>201.33500000000001</v>
      </c>
      <c r="L564" s="144">
        <f t="shared" si="507"/>
        <v>1.1577163712200209</v>
      </c>
      <c r="M564" s="140">
        <f>M565+M573+M574+M575</f>
        <v>0</v>
      </c>
      <c r="N564" s="140">
        <f>N565+N573+N574+N575</f>
        <v>39.786999999999999</v>
      </c>
      <c r="O564" s="140">
        <f>O565+O573+O574+O575</f>
        <v>42.28</v>
      </c>
      <c r="P564" s="140">
        <f>P565+P573+P574+P575</f>
        <v>43.240999999999985</v>
      </c>
      <c r="Q564" s="140">
        <f>Q565+Q573+Q574+Q575</f>
        <v>45</v>
      </c>
      <c r="R564" s="140">
        <v>43.918000000000035</v>
      </c>
      <c r="S564" s="140">
        <f t="shared" si="514"/>
        <v>110.45100000000002</v>
      </c>
      <c r="T564" s="142">
        <f t="shared" si="508"/>
        <v>-60.5</v>
      </c>
      <c r="U564" s="144">
        <f t="shared" si="509"/>
        <v>0.85387425495097102</v>
      </c>
      <c r="V564" s="145">
        <f t="shared" si="550"/>
        <v>76</v>
      </c>
      <c r="W564" s="140">
        <f t="shared" ref="W564:Y564" si="560">W565+W573+W574+W575</f>
        <v>396.226</v>
      </c>
      <c r="X564" s="149">
        <f t="shared" si="560"/>
        <v>396.226</v>
      </c>
      <c r="Y564" s="149">
        <f t="shared" si="560"/>
        <v>89</v>
      </c>
      <c r="Z564" s="140">
        <f>Z565+Z573+Z574+Z575</f>
        <v>293.5</v>
      </c>
      <c r="AA564" s="140" t="e">
        <f>G564+#REF!</f>
        <v>#REF!</v>
      </c>
      <c r="AB564" s="147" t="e">
        <f>IF(OR(E564="",E564=0),"",(G564+#REF!)/E564)</f>
        <v>#REF!</v>
      </c>
      <c r="AC564" s="140">
        <f t="shared" si="510"/>
        <v>533.1</v>
      </c>
      <c r="AD564" s="140">
        <f t="shared" si="511"/>
        <v>-13</v>
      </c>
      <c r="AE564" s="149">
        <f t="shared" ref="AE564:AG564" si="561">AE565+AE573+AE574+AE575</f>
        <v>0</v>
      </c>
      <c r="AF564" s="149">
        <f t="shared" si="512"/>
        <v>520.1</v>
      </c>
      <c r="AG564" s="149">
        <f t="shared" si="561"/>
        <v>520.1</v>
      </c>
      <c r="AH564" s="149">
        <f t="shared" si="513"/>
        <v>-13</v>
      </c>
      <c r="AI564" s="141"/>
      <c r="AJ564" s="72"/>
    </row>
    <row r="565" spans="1:36" s="73" customFormat="1" ht="18.75" customHeight="1" thickTop="1">
      <c r="A565" s="14" t="str">
        <f t="shared" si="506"/>
        <v>a</v>
      </c>
      <c r="B565" s="21" t="s">
        <v>27</v>
      </c>
      <c r="C565" s="22" t="s">
        <v>28</v>
      </c>
      <c r="D565" s="23">
        <f t="shared" ref="D565:K565" si="562">D566+D567+D568+D569+D570+D571+D572</f>
        <v>800</v>
      </c>
      <c r="E565" s="24">
        <f t="shared" si="562"/>
        <v>520.1</v>
      </c>
      <c r="F565" s="24">
        <f t="shared" si="562"/>
        <v>383.6</v>
      </c>
      <c r="G565" s="24">
        <f t="shared" si="562"/>
        <v>444.1</v>
      </c>
      <c r="H565" s="24">
        <f t="shared" si="562"/>
        <v>333.649</v>
      </c>
      <c r="I565" s="25">
        <f t="shared" si="562"/>
        <v>288.49400000000003</v>
      </c>
      <c r="J565" s="26">
        <f t="shared" si="562"/>
        <v>244.57599999999999</v>
      </c>
      <c r="K565" s="26">
        <f t="shared" si="562"/>
        <v>201.33500000000001</v>
      </c>
      <c r="L565" s="27">
        <f t="shared" si="507"/>
        <v>1.1577163712200209</v>
      </c>
      <c r="M565" s="23">
        <f>M566+M567+M568+M569+M570+M571+M572</f>
        <v>0</v>
      </c>
      <c r="N565" s="23">
        <f>N566+N567+N568+N569+N570+N571+N572</f>
        <v>39.786999999999999</v>
      </c>
      <c r="O565" s="23">
        <f>O566+O567+O568+O569+O570+O571+O572</f>
        <v>42.28</v>
      </c>
      <c r="P565" s="23">
        <f>P566+P567+P568+P569+P570+P571+P572</f>
        <v>43.240999999999985</v>
      </c>
      <c r="Q565" s="23">
        <f>Q566+Q567+Q568+Q569+Q570+Q571+Q572</f>
        <v>45</v>
      </c>
      <c r="R565" s="23">
        <v>43.918000000000035</v>
      </c>
      <c r="S565" s="23">
        <f t="shared" si="514"/>
        <v>110.45100000000002</v>
      </c>
      <c r="T565" s="25">
        <f t="shared" si="508"/>
        <v>-60.5</v>
      </c>
      <c r="U565" s="27">
        <f t="shared" si="509"/>
        <v>0.85387425495097102</v>
      </c>
      <c r="V565" s="130">
        <f t="shared" si="550"/>
        <v>76</v>
      </c>
      <c r="W565" s="23">
        <f t="shared" ref="W565:Y565" si="563">W566+W567+W568+W569+W570+W571+W572</f>
        <v>396.226</v>
      </c>
      <c r="X565" s="107">
        <f t="shared" si="563"/>
        <v>396.226</v>
      </c>
      <c r="Y565" s="107">
        <f t="shared" si="563"/>
        <v>89</v>
      </c>
      <c r="Z565" s="23">
        <f>Z566+Z567+Z568+Z569+Z570+Z571+Z572</f>
        <v>293.5</v>
      </c>
      <c r="AA565" s="23" t="e">
        <f>G565+#REF!</f>
        <v>#REF!</v>
      </c>
      <c r="AB565" s="90" t="e">
        <f>IF(OR(E565="",E565=0),"",(G565+#REF!)/E565)</f>
        <v>#REF!</v>
      </c>
      <c r="AC565" s="23">
        <f t="shared" si="510"/>
        <v>533.1</v>
      </c>
      <c r="AD565" s="23">
        <f t="shared" si="511"/>
        <v>-13</v>
      </c>
      <c r="AE565" s="107">
        <f t="shared" ref="AE565:AG565" si="564">AE566+AE567+AE568+AE569+AE570+AE571+AE572</f>
        <v>0</v>
      </c>
      <c r="AF565" s="107">
        <f t="shared" si="512"/>
        <v>520.1</v>
      </c>
      <c r="AG565" s="107">
        <f t="shared" si="564"/>
        <v>520.1</v>
      </c>
      <c r="AH565" s="107">
        <f t="shared" si="513"/>
        <v>-13</v>
      </c>
      <c r="AI565" s="24"/>
      <c r="AJ565" s="72"/>
    </row>
    <row r="566" spans="1:36" s="73" customFormat="1" ht="18" customHeight="1">
      <c r="A566" s="14" t="str">
        <f t="shared" si="506"/>
        <v>b</v>
      </c>
      <c r="B566" s="28" t="s">
        <v>27</v>
      </c>
      <c r="C566" s="29" t="s">
        <v>29</v>
      </c>
      <c r="D566" s="35">
        <v>0</v>
      </c>
      <c r="E566" s="36">
        <v>0</v>
      </c>
      <c r="F566" s="36">
        <v>0</v>
      </c>
      <c r="G566" s="36">
        <v>0</v>
      </c>
      <c r="H566" s="36">
        <v>0</v>
      </c>
      <c r="I566" s="37">
        <v>0</v>
      </c>
      <c r="J566" s="38">
        <v>0</v>
      </c>
      <c r="K566" s="38">
        <v>0</v>
      </c>
      <c r="L566" s="39" t="str">
        <f t="shared" si="507"/>
        <v/>
      </c>
      <c r="M566" s="35">
        <v>0</v>
      </c>
      <c r="N566" s="35">
        <v>0</v>
      </c>
      <c r="O566" s="35">
        <v>0</v>
      </c>
      <c r="P566" s="35">
        <v>0</v>
      </c>
      <c r="Q566" s="35"/>
      <c r="R566" s="35">
        <v>0</v>
      </c>
      <c r="S566" s="35">
        <f t="shared" si="514"/>
        <v>0</v>
      </c>
      <c r="T566" s="37">
        <f t="shared" si="508"/>
        <v>0</v>
      </c>
      <c r="U566" s="39" t="str">
        <f t="shared" si="509"/>
        <v/>
      </c>
      <c r="V566" s="132">
        <f t="shared" si="550"/>
        <v>0</v>
      </c>
      <c r="W566" s="35">
        <v>0</v>
      </c>
      <c r="X566" s="118">
        <v>0</v>
      </c>
      <c r="Y566" s="118">
        <v>0</v>
      </c>
      <c r="Z566" s="35">
        <v>0</v>
      </c>
      <c r="AA566" s="35" t="e">
        <f>G566+#REF!</f>
        <v>#REF!</v>
      </c>
      <c r="AB566" s="94" t="str">
        <f>IF(OR(E566="",E566=0),"",(G566+#REF!)/E566)</f>
        <v/>
      </c>
      <c r="AC566" s="35">
        <f t="shared" si="510"/>
        <v>0</v>
      </c>
      <c r="AD566" s="35">
        <f t="shared" si="511"/>
        <v>0</v>
      </c>
      <c r="AE566" s="118">
        <v>0</v>
      </c>
      <c r="AF566" s="118">
        <f t="shared" si="512"/>
        <v>0</v>
      </c>
      <c r="AG566" s="118">
        <v>0</v>
      </c>
      <c r="AH566" s="118">
        <f t="shared" si="513"/>
        <v>0</v>
      </c>
      <c r="AI566" s="36"/>
      <c r="AJ566" s="72"/>
    </row>
    <row r="567" spans="1:36" s="73" customFormat="1" ht="18" customHeight="1">
      <c r="A567" s="14" t="str">
        <f t="shared" si="506"/>
        <v>a</v>
      </c>
      <c r="B567" s="28" t="s">
        <v>27</v>
      </c>
      <c r="C567" s="29" t="s">
        <v>30</v>
      </c>
      <c r="D567" s="30">
        <v>800</v>
      </c>
      <c r="E567" s="31">
        <v>520.1</v>
      </c>
      <c r="F567" s="31">
        <v>383.6</v>
      </c>
      <c r="G567" s="31">
        <v>444.1</v>
      </c>
      <c r="H567" s="31">
        <v>333.649</v>
      </c>
      <c r="I567" s="32">
        <v>288.49400000000003</v>
      </c>
      <c r="J567" s="33">
        <v>244.57599999999999</v>
      </c>
      <c r="K567" s="33">
        <v>201.33500000000001</v>
      </c>
      <c r="L567" s="34">
        <f t="shared" si="507"/>
        <v>1.1577163712200209</v>
      </c>
      <c r="M567" s="30">
        <v>0</v>
      </c>
      <c r="N567" s="30">
        <v>39.786999999999999</v>
      </c>
      <c r="O567" s="30">
        <v>42.28</v>
      </c>
      <c r="P567" s="30">
        <v>43.240999999999985</v>
      </c>
      <c r="Q567" s="30">
        <v>45</v>
      </c>
      <c r="R567" s="30">
        <v>43.918000000000035</v>
      </c>
      <c r="S567" s="30">
        <f t="shared" si="514"/>
        <v>110.45100000000002</v>
      </c>
      <c r="T567" s="32">
        <f t="shared" si="508"/>
        <v>-60.5</v>
      </c>
      <c r="U567" s="34">
        <f t="shared" si="509"/>
        <v>0.85387425495097102</v>
      </c>
      <c r="V567" s="131">
        <f t="shared" si="550"/>
        <v>76</v>
      </c>
      <c r="W567" s="30">
        <v>396.226</v>
      </c>
      <c r="X567" s="125">
        <v>396.226</v>
      </c>
      <c r="Y567" s="125">
        <v>89</v>
      </c>
      <c r="Z567" s="30">
        <v>293.5</v>
      </c>
      <c r="AA567" s="30" t="e">
        <f>G567+#REF!</f>
        <v>#REF!</v>
      </c>
      <c r="AB567" s="92" t="e">
        <f>IF(OR(E567="",E567=0),"",(G567+#REF!)/E567)</f>
        <v>#REF!</v>
      </c>
      <c r="AC567" s="30">
        <f t="shared" si="510"/>
        <v>533.1</v>
      </c>
      <c r="AD567" s="30">
        <f t="shared" si="511"/>
        <v>-13</v>
      </c>
      <c r="AE567" s="125">
        <v>0</v>
      </c>
      <c r="AF567" s="125">
        <f t="shared" si="512"/>
        <v>520.1</v>
      </c>
      <c r="AG567" s="125">
        <v>520.1</v>
      </c>
      <c r="AH567" s="125">
        <f t="shared" si="513"/>
        <v>-13</v>
      </c>
      <c r="AI567" s="31"/>
      <c r="AJ567" s="72"/>
    </row>
    <row r="568" spans="1:36" s="73" customFormat="1" ht="18" customHeight="1">
      <c r="A568" s="14" t="str">
        <f t="shared" si="506"/>
        <v>b</v>
      </c>
      <c r="B568" s="28" t="s">
        <v>27</v>
      </c>
      <c r="C568" s="29" t="s">
        <v>31</v>
      </c>
      <c r="D568" s="35">
        <v>0</v>
      </c>
      <c r="E568" s="36">
        <v>0</v>
      </c>
      <c r="F568" s="36">
        <v>0</v>
      </c>
      <c r="G568" s="36">
        <v>0</v>
      </c>
      <c r="H568" s="36">
        <v>0</v>
      </c>
      <c r="I568" s="37">
        <v>0</v>
      </c>
      <c r="J568" s="38">
        <v>0</v>
      </c>
      <c r="K568" s="38">
        <v>0</v>
      </c>
      <c r="L568" s="39" t="str">
        <f t="shared" si="507"/>
        <v/>
      </c>
      <c r="M568" s="35">
        <v>0</v>
      </c>
      <c r="N568" s="35">
        <v>0</v>
      </c>
      <c r="O568" s="35">
        <v>0</v>
      </c>
      <c r="P568" s="35">
        <v>0</v>
      </c>
      <c r="Q568" s="35"/>
      <c r="R568" s="35">
        <v>0</v>
      </c>
      <c r="S568" s="35">
        <f t="shared" si="514"/>
        <v>0</v>
      </c>
      <c r="T568" s="37">
        <f t="shared" si="508"/>
        <v>0</v>
      </c>
      <c r="U568" s="39" t="str">
        <f t="shared" si="509"/>
        <v/>
      </c>
      <c r="V568" s="132">
        <f t="shared" si="550"/>
        <v>0</v>
      </c>
      <c r="W568" s="35">
        <v>0</v>
      </c>
      <c r="X568" s="118">
        <v>0</v>
      </c>
      <c r="Y568" s="118">
        <v>0</v>
      </c>
      <c r="Z568" s="35">
        <v>0</v>
      </c>
      <c r="AA568" s="35" t="e">
        <f>G568+#REF!</f>
        <v>#REF!</v>
      </c>
      <c r="AB568" s="94" t="str">
        <f>IF(OR(E568="",E568=0),"",(G568+#REF!)/E568)</f>
        <v/>
      </c>
      <c r="AC568" s="35">
        <f t="shared" si="510"/>
        <v>0</v>
      </c>
      <c r="AD568" s="35">
        <f t="shared" si="511"/>
        <v>0</v>
      </c>
      <c r="AE568" s="118">
        <v>0</v>
      </c>
      <c r="AF568" s="118">
        <f t="shared" si="512"/>
        <v>0</v>
      </c>
      <c r="AG568" s="118">
        <v>0</v>
      </c>
      <c r="AH568" s="118">
        <f t="shared" si="513"/>
        <v>0</v>
      </c>
      <c r="AI568" s="36"/>
      <c r="AJ568" s="72"/>
    </row>
    <row r="569" spans="1:36" s="73" customFormat="1" ht="18" customHeight="1">
      <c r="A569" s="14" t="str">
        <f t="shared" si="506"/>
        <v>b</v>
      </c>
      <c r="B569" s="28" t="s">
        <v>27</v>
      </c>
      <c r="C569" s="29" t="s">
        <v>32</v>
      </c>
      <c r="D569" s="35">
        <v>0</v>
      </c>
      <c r="E569" s="36">
        <v>0</v>
      </c>
      <c r="F569" s="36">
        <v>0</v>
      </c>
      <c r="G569" s="36">
        <v>0</v>
      </c>
      <c r="H569" s="36">
        <v>0</v>
      </c>
      <c r="I569" s="37">
        <v>0</v>
      </c>
      <c r="J569" s="38">
        <v>0</v>
      </c>
      <c r="K569" s="38">
        <v>0</v>
      </c>
      <c r="L569" s="39" t="str">
        <f t="shared" si="507"/>
        <v/>
      </c>
      <c r="M569" s="35">
        <v>0</v>
      </c>
      <c r="N569" s="35">
        <v>0</v>
      </c>
      <c r="O569" s="35">
        <v>0</v>
      </c>
      <c r="P569" s="35">
        <v>0</v>
      </c>
      <c r="Q569" s="35"/>
      <c r="R569" s="35">
        <v>0</v>
      </c>
      <c r="S569" s="35">
        <f t="shared" si="514"/>
        <v>0</v>
      </c>
      <c r="T569" s="37">
        <f t="shared" si="508"/>
        <v>0</v>
      </c>
      <c r="U569" s="39" t="str">
        <f t="shared" si="509"/>
        <v/>
      </c>
      <c r="V569" s="132">
        <f t="shared" si="550"/>
        <v>0</v>
      </c>
      <c r="W569" s="35">
        <v>0</v>
      </c>
      <c r="X569" s="118">
        <v>0</v>
      </c>
      <c r="Y569" s="118">
        <v>0</v>
      </c>
      <c r="Z569" s="35">
        <v>0</v>
      </c>
      <c r="AA569" s="35" t="e">
        <f>G569+#REF!</f>
        <v>#REF!</v>
      </c>
      <c r="AB569" s="94" t="str">
        <f>IF(OR(E569="",E569=0),"",(G569+#REF!)/E569)</f>
        <v/>
      </c>
      <c r="AC569" s="35">
        <f t="shared" si="510"/>
        <v>0</v>
      </c>
      <c r="AD569" s="35">
        <f t="shared" si="511"/>
        <v>0</v>
      </c>
      <c r="AE569" s="118">
        <v>0</v>
      </c>
      <c r="AF569" s="118">
        <f t="shared" si="512"/>
        <v>0</v>
      </c>
      <c r="AG569" s="118">
        <v>0</v>
      </c>
      <c r="AH569" s="118">
        <f t="shared" si="513"/>
        <v>0</v>
      </c>
      <c r="AI569" s="36"/>
      <c r="AJ569" s="72"/>
    </row>
    <row r="570" spans="1:36" s="73" customFormat="1" ht="18" customHeight="1">
      <c r="A570" s="14" t="str">
        <f t="shared" si="506"/>
        <v>b</v>
      </c>
      <c r="B570" s="28" t="s">
        <v>27</v>
      </c>
      <c r="C570" s="29" t="s">
        <v>33</v>
      </c>
      <c r="D570" s="35">
        <v>0</v>
      </c>
      <c r="E570" s="36">
        <v>0</v>
      </c>
      <c r="F570" s="36">
        <v>0</v>
      </c>
      <c r="G570" s="36">
        <v>0</v>
      </c>
      <c r="H570" s="36">
        <v>0</v>
      </c>
      <c r="I570" s="37">
        <v>0</v>
      </c>
      <c r="J570" s="38">
        <v>0</v>
      </c>
      <c r="K570" s="38">
        <v>0</v>
      </c>
      <c r="L570" s="39" t="str">
        <f t="shared" si="507"/>
        <v/>
      </c>
      <c r="M570" s="35">
        <v>0</v>
      </c>
      <c r="N570" s="35">
        <v>0</v>
      </c>
      <c r="O570" s="35">
        <v>0</v>
      </c>
      <c r="P570" s="35">
        <v>0</v>
      </c>
      <c r="Q570" s="35"/>
      <c r="R570" s="35">
        <v>0</v>
      </c>
      <c r="S570" s="35">
        <f t="shared" si="514"/>
        <v>0</v>
      </c>
      <c r="T570" s="37">
        <f t="shared" si="508"/>
        <v>0</v>
      </c>
      <c r="U570" s="39" t="str">
        <f t="shared" si="509"/>
        <v/>
      </c>
      <c r="V570" s="132">
        <f t="shared" si="550"/>
        <v>0</v>
      </c>
      <c r="W570" s="35">
        <v>0</v>
      </c>
      <c r="X570" s="118">
        <v>0</v>
      </c>
      <c r="Y570" s="118">
        <v>0</v>
      </c>
      <c r="Z570" s="35">
        <v>0</v>
      </c>
      <c r="AA570" s="35" t="e">
        <f>G570+#REF!</f>
        <v>#REF!</v>
      </c>
      <c r="AB570" s="94" t="str">
        <f>IF(OR(E570="",E570=0),"",(G570+#REF!)/E570)</f>
        <v/>
      </c>
      <c r="AC570" s="35">
        <f t="shared" si="510"/>
        <v>0</v>
      </c>
      <c r="AD570" s="35">
        <f t="shared" si="511"/>
        <v>0</v>
      </c>
      <c r="AE570" s="118">
        <v>0</v>
      </c>
      <c r="AF570" s="118">
        <f t="shared" si="512"/>
        <v>0</v>
      </c>
      <c r="AG570" s="118">
        <v>0</v>
      </c>
      <c r="AH570" s="118">
        <f t="shared" si="513"/>
        <v>0</v>
      </c>
      <c r="AI570" s="36"/>
      <c r="AJ570" s="72"/>
    </row>
    <row r="571" spans="1:36" s="73" customFormat="1" ht="18" customHeight="1">
      <c r="A571" s="14" t="str">
        <f t="shared" si="506"/>
        <v>b</v>
      </c>
      <c r="B571" s="28" t="s">
        <v>27</v>
      </c>
      <c r="C571" s="29" t="s">
        <v>34</v>
      </c>
      <c r="D571" s="35">
        <v>0</v>
      </c>
      <c r="E571" s="36">
        <v>0</v>
      </c>
      <c r="F571" s="36">
        <v>0</v>
      </c>
      <c r="G571" s="36">
        <v>0</v>
      </c>
      <c r="H571" s="36">
        <v>0</v>
      </c>
      <c r="I571" s="37">
        <v>0</v>
      </c>
      <c r="J571" s="38">
        <v>0</v>
      </c>
      <c r="K571" s="38">
        <v>0</v>
      </c>
      <c r="L571" s="39" t="str">
        <f t="shared" si="507"/>
        <v/>
      </c>
      <c r="M571" s="35">
        <v>0</v>
      </c>
      <c r="N571" s="35">
        <v>0</v>
      </c>
      <c r="O571" s="35">
        <v>0</v>
      </c>
      <c r="P571" s="35">
        <v>0</v>
      </c>
      <c r="Q571" s="35"/>
      <c r="R571" s="35">
        <v>0</v>
      </c>
      <c r="S571" s="35">
        <f t="shared" si="514"/>
        <v>0</v>
      </c>
      <c r="T571" s="37">
        <f t="shared" si="508"/>
        <v>0</v>
      </c>
      <c r="U571" s="39" t="str">
        <f t="shared" si="509"/>
        <v/>
      </c>
      <c r="V571" s="132">
        <f t="shared" si="550"/>
        <v>0</v>
      </c>
      <c r="W571" s="35">
        <v>0</v>
      </c>
      <c r="X571" s="118">
        <v>0</v>
      </c>
      <c r="Y571" s="118">
        <v>0</v>
      </c>
      <c r="Z571" s="35">
        <v>0</v>
      </c>
      <c r="AA571" s="35" t="e">
        <f>G571+#REF!</f>
        <v>#REF!</v>
      </c>
      <c r="AB571" s="94" t="str">
        <f>IF(OR(E571="",E571=0),"",(G571+#REF!)/E571)</f>
        <v/>
      </c>
      <c r="AC571" s="35">
        <f t="shared" si="510"/>
        <v>0</v>
      </c>
      <c r="AD571" s="35">
        <f t="shared" si="511"/>
        <v>0</v>
      </c>
      <c r="AE571" s="118">
        <v>0</v>
      </c>
      <c r="AF571" s="118">
        <f t="shared" si="512"/>
        <v>0</v>
      </c>
      <c r="AG571" s="118">
        <v>0</v>
      </c>
      <c r="AH571" s="118">
        <f t="shared" si="513"/>
        <v>0</v>
      </c>
      <c r="AI571" s="36"/>
      <c r="AJ571" s="72"/>
    </row>
    <row r="572" spans="1:36" s="73" customFormat="1" ht="18" customHeight="1">
      <c r="A572" s="14" t="str">
        <f t="shared" si="506"/>
        <v>b</v>
      </c>
      <c r="B572" s="28" t="s">
        <v>27</v>
      </c>
      <c r="C572" s="29" t="s">
        <v>35</v>
      </c>
      <c r="D572" s="35">
        <v>0</v>
      </c>
      <c r="E572" s="36">
        <v>0</v>
      </c>
      <c r="F572" s="36">
        <v>0</v>
      </c>
      <c r="G572" s="36">
        <v>0</v>
      </c>
      <c r="H572" s="36">
        <v>0</v>
      </c>
      <c r="I572" s="37">
        <v>0</v>
      </c>
      <c r="J572" s="38">
        <v>0</v>
      </c>
      <c r="K572" s="38">
        <v>0</v>
      </c>
      <c r="L572" s="39" t="str">
        <f t="shared" si="507"/>
        <v/>
      </c>
      <c r="M572" s="35">
        <v>0</v>
      </c>
      <c r="N572" s="35">
        <v>0</v>
      </c>
      <c r="O572" s="35">
        <v>0</v>
      </c>
      <c r="P572" s="35">
        <v>0</v>
      </c>
      <c r="Q572" s="35"/>
      <c r="R572" s="35">
        <v>0</v>
      </c>
      <c r="S572" s="35">
        <f t="shared" si="514"/>
        <v>0</v>
      </c>
      <c r="T572" s="37">
        <f t="shared" si="508"/>
        <v>0</v>
      </c>
      <c r="U572" s="39" t="str">
        <f t="shared" si="509"/>
        <v/>
      </c>
      <c r="V572" s="132">
        <f t="shared" si="550"/>
        <v>0</v>
      </c>
      <c r="W572" s="35">
        <v>0</v>
      </c>
      <c r="X572" s="118">
        <v>0</v>
      </c>
      <c r="Y572" s="118">
        <v>0</v>
      </c>
      <c r="Z572" s="35">
        <v>0</v>
      </c>
      <c r="AA572" s="35" t="e">
        <f>G572+#REF!</f>
        <v>#REF!</v>
      </c>
      <c r="AB572" s="94" t="str">
        <f>IF(OR(E572="",E572=0),"",(G572+#REF!)/E572)</f>
        <v/>
      </c>
      <c r="AC572" s="35">
        <f t="shared" si="510"/>
        <v>0</v>
      </c>
      <c r="AD572" s="35">
        <f t="shared" si="511"/>
        <v>0</v>
      </c>
      <c r="AE572" s="118">
        <v>0</v>
      </c>
      <c r="AF572" s="118">
        <f t="shared" si="512"/>
        <v>0</v>
      </c>
      <c r="AG572" s="118">
        <v>0</v>
      </c>
      <c r="AH572" s="118">
        <f t="shared" si="513"/>
        <v>0</v>
      </c>
      <c r="AI572" s="36"/>
      <c r="AJ572" s="72"/>
    </row>
    <row r="573" spans="1:36" s="73" customFormat="1" ht="30" customHeight="1">
      <c r="A573" s="14" t="str">
        <f t="shared" si="506"/>
        <v>b</v>
      </c>
      <c r="B573" s="21" t="s">
        <v>27</v>
      </c>
      <c r="C573" s="40" t="s">
        <v>36</v>
      </c>
      <c r="D573" s="41">
        <v>0</v>
      </c>
      <c r="E573" s="42">
        <v>0</v>
      </c>
      <c r="F573" s="42">
        <v>0</v>
      </c>
      <c r="G573" s="42">
        <v>0</v>
      </c>
      <c r="H573" s="42">
        <v>0</v>
      </c>
      <c r="I573" s="43">
        <v>0</v>
      </c>
      <c r="J573" s="44">
        <v>0</v>
      </c>
      <c r="K573" s="44">
        <v>0</v>
      </c>
      <c r="L573" s="45" t="str">
        <f t="shared" si="507"/>
        <v/>
      </c>
      <c r="M573" s="41">
        <v>0</v>
      </c>
      <c r="N573" s="41">
        <v>0</v>
      </c>
      <c r="O573" s="41">
        <v>0</v>
      </c>
      <c r="P573" s="41">
        <v>0</v>
      </c>
      <c r="Q573" s="41">
        <v>0</v>
      </c>
      <c r="R573" s="41">
        <v>0</v>
      </c>
      <c r="S573" s="41">
        <f t="shared" si="514"/>
        <v>0</v>
      </c>
      <c r="T573" s="43">
        <f t="shared" si="508"/>
        <v>0</v>
      </c>
      <c r="U573" s="45" t="str">
        <f t="shared" si="509"/>
        <v/>
      </c>
      <c r="V573" s="133">
        <f t="shared" si="550"/>
        <v>0</v>
      </c>
      <c r="W573" s="41">
        <v>0</v>
      </c>
      <c r="X573" s="119">
        <v>0</v>
      </c>
      <c r="Y573" s="119">
        <v>0</v>
      </c>
      <c r="Z573" s="41">
        <v>0</v>
      </c>
      <c r="AA573" s="41" t="e">
        <f>G573+#REF!</f>
        <v>#REF!</v>
      </c>
      <c r="AB573" s="96" t="str">
        <f>IF(OR(E573="",E573=0),"",(G573+#REF!)/E573)</f>
        <v/>
      </c>
      <c r="AC573" s="41">
        <f t="shared" si="510"/>
        <v>0</v>
      </c>
      <c r="AD573" s="41">
        <f t="shared" si="511"/>
        <v>0</v>
      </c>
      <c r="AE573" s="119">
        <v>0</v>
      </c>
      <c r="AF573" s="119">
        <f t="shared" si="512"/>
        <v>0</v>
      </c>
      <c r="AG573" s="119">
        <v>0</v>
      </c>
      <c r="AH573" s="119">
        <f t="shared" si="513"/>
        <v>0</v>
      </c>
      <c r="AI573" s="42"/>
      <c r="AJ573" s="72"/>
    </row>
    <row r="574" spans="1:36" s="73" customFormat="1" ht="15" customHeight="1">
      <c r="A574" s="14" t="str">
        <f t="shared" si="506"/>
        <v>b</v>
      </c>
      <c r="B574" s="21" t="s">
        <v>27</v>
      </c>
      <c r="C574" s="40" t="s">
        <v>37</v>
      </c>
      <c r="D574" s="41">
        <v>0</v>
      </c>
      <c r="E574" s="42">
        <v>0</v>
      </c>
      <c r="F574" s="42">
        <v>0</v>
      </c>
      <c r="G574" s="42">
        <v>0</v>
      </c>
      <c r="H574" s="42">
        <v>0</v>
      </c>
      <c r="I574" s="43">
        <v>0</v>
      </c>
      <c r="J574" s="44">
        <v>0</v>
      </c>
      <c r="K574" s="44">
        <v>0</v>
      </c>
      <c r="L574" s="45" t="str">
        <f t="shared" si="507"/>
        <v/>
      </c>
      <c r="M574" s="41">
        <v>0</v>
      </c>
      <c r="N574" s="41">
        <v>0</v>
      </c>
      <c r="O574" s="41">
        <v>0</v>
      </c>
      <c r="P574" s="41">
        <v>0</v>
      </c>
      <c r="Q574" s="41">
        <v>0</v>
      </c>
      <c r="R574" s="41">
        <v>0</v>
      </c>
      <c r="S574" s="41">
        <f t="shared" si="514"/>
        <v>0</v>
      </c>
      <c r="T574" s="43">
        <f t="shared" si="508"/>
        <v>0</v>
      </c>
      <c r="U574" s="45" t="str">
        <f t="shared" si="509"/>
        <v/>
      </c>
      <c r="V574" s="133">
        <f t="shared" si="550"/>
        <v>0</v>
      </c>
      <c r="W574" s="41">
        <v>0</v>
      </c>
      <c r="X574" s="119">
        <v>0</v>
      </c>
      <c r="Y574" s="119">
        <v>0</v>
      </c>
      <c r="Z574" s="41">
        <v>0</v>
      </c>
      <c r="AA574" s="41" t="e">
        <f>G574+#REF!</f>
        <v>#REF!</v>
      </c>
      <c r="AB574" s="96" t="str">
        <f>IF(OR(E574="",E574=0),"",(G574+#REF!)/E574)</f>
        <v/>
      </c>
      <c r="AC574" s="41">
        <f t="shared" si="510"/>
        <v>0</v>
      </c>
      <c r="AD574" s="41">
        <f t="shared" si="511"/>
        <v>0</v>
      </c>
      <c r="AE574" s="119">
        <v>0</v>
      </c>
      <c r="AF574" s="119">
        <f t="shared" si="512"/>
        <v>0</v>
      </c>
      <c r="AG574" s="119">
        <v>0</v>
      </c>
      <c r="AH574" s="119">
        <f t="shared" si="513"/>
        <v>0</v>
      </c>
      <c r="AI574" s="42"/>
      <c r="AJ574" s="72"/>
    </row>
    <row r="575" spans="1:36" s="73" customFormat="1" ht="15.75" customHeight="1" thickBot="1">
      <c r="A575" s="14" t="str">
        <f t="shared" si="506"/>
        <v>b</v>
      </c>
      <c r="B575" s="46" t="s">
        <v>27</v>
      </c>
      <c r="C575" s="58" t="s">
        <v>38</v>
      </c>
      <c r="D575" s="59">
        <v>0</v>
      </c>
      <c r="E575" s="60">
        <v>0</v>
      </c>
      <c r="F575" s="60">
        <v>0</v>
      </c>
      <c r="G575" s="60">
        <v>0</v>
      </c>
      <c r="H575" s="60">
        <v>0</v>
      </c>
      <c r="I575" s="61">
        <v>0</v>
      </c>
      <c r="J575" s="62">
        <v>0</v>
      </c>
      <c r="K575" s="62">
        <v>0</v>
      </c>
      <c r="L575" s="63" t="str">
        <f t="shared" si="507"/>
        <v/>
      </c>
      <c r="M575" s="59">
        <v>0</v>
      </c>
      <c r="N575" s="59">
        <v>0</v>
      </c>
      <c r="O575" s="59">
        <v>0</v>
      </c>
      <c r="P575" s="59">
        <v>0</v>
      </c>
      <c r="Q575" s="59">
        <v>0</v>
      </c>
      <c r="R575" s="59">
        <v>0</v>
      </c>
      <c r="S575" s="59">
        <f t="shared" si="514"/>
        <v>0</v>
      </c>
      <c r="T575" s="61">
        <f t="shared" si="508"/>
        <v>0</v>
      </c>
      <c r="U575" s="63" t="str">
        <f t="shared" si="509"/>
        <v/>
      </c>
      <c r="V575" s="136">
        <f t="shared" si="550"/>
        <v>0</v>
      </c>
      <c r="W575" s="59">
        <v>0</v>
      </c>
      <c r="X575" s="120">
        <v>0</v>
      </c>
      <c r="Y575" s="120">
        <v>0</v>
      </c>
      <c r="Z575" s="59">
        <v>0</v>
      </c>
      <c r="AA575" s="59" t="e">
        <f>G575+#REF!</f>
        <v>#REF!</v>
      </c>
      <c r="AB575" s="106" t="str">
        <f>IF(OR(E575="",E575=0),"",(G575+#REF!)/E575)</f>
        <v/>
      </c>
      <c r="AC575" s="59">
        <f t="shared" si="510"/>
        <v>0</v>
      </c>
      <c r="AD575" s="59">
        <f t="shared" si="511"/>
        <v>0</v>
      </c>
      <c r="AE575" s="120">
        <v>0</v>
      </c>
      <c r="AF575" s="120">
        <f t="shared" si="512"/>
        <v>0</v>
      </c>
      <c r="AG575" s="120">
        <v>0</v>
      </c>
      <c r="AH575" s="120">
        <f t="shared" si="513"/>
        <v>0</v>
      </c>
      <c r="AI575" s="60"/>
      <c r="AJ575" s="72"/>
    </row>
    <row r="576" spans="1:36" s="73" customFormat="1" ht="37.5" customHeight="1" thickTop="1" thickBot="1">
      <c r="A576" s="14" t="str">
        <f t="shared" si="506"/>
        <v>a</v>
      </c>
      <c r="B576" s="139" t="s">
        <v>139</v>
      </c>
      <c r="C576" s="140" t="s">
        <v>140</v>
      </c>
      <c r="D576" s="140">
        <f t="shared" ref="D576:K576" si="565">D577+D585+D586+D587</f>
        <v>1000</v>
      </c>
      <c r="E576" s="141">
        <f t="shared" si="565"/>
        <v>984.3</v>
      </c>
      <c r="F576" s="141">
        <f t="shared" si="565"/>
        <v>733.3</v>
      </c>
      <c r="G576" s="141">
        <f t="shared" si="565"/>
        <v>817.4</v>
      </c>
      <c r="H576" s="141">
        <f t="shared" si="565"/>
        <v>652.096</v>
      </c>
      <c r="I576" s="142">
        <f t="shared" si="565"/>
        <v>566.71500000000003</v>
      </c>
      <c r="J576" s="143">
        <f t="shared" si="565"/>
        <v>483.702</v>
      </c>
      <c r="K576" s="143">
        <f t="shared" si="565"/>
        <v>403.74</v>
      </c>
      <c r="L576" s="144">
        <f t="shared" si="507"/>
        <v>1.1146870312286923</v>
      </c>
      <c r="M576" s="140">
        <f>M577+M585+M586+M587</f>
        <v>0</v>
      </c>
      <c r="N576" s="140">
        <f>N577+N585+N586+N587</f>
        <v>80.518000000000001</v>
      </c>
      <c r="O576" s="140">
        <f>O577+O585+O586+O587</f>
        <v>82.384000000000015</v>
      </c>
      <c r="P576" s="140">
        <f>P577+P585+P586+P587</f>
        <v>79.961999999999989</v>
      </c>
      <c r="Q576" s="140">
        <f>Q577+Q585+Q586+Q587</f>
        <v>85</v>
      </c>
      <c r="R576" s="140">
        <v>83.013000000000034</v>
      </c>
      <c r="S576" s="140">
        <f t="shared" si="514"/>
        <v>165.30399999999997</v>
      </c>
      <c r="T576" s="142">
        <f t="shared" si="508"/>
        <v>-84.100000000000023</v>
      </c>
      <c r="U576" s="144">
        <f t="shared" si="509"/>
        <v>0.83043787463171803</v>
      </c>
      <c r="V576" s="145">
        <f t="shared" si="550"/>
        <v>166.89999999999998</v>
      </c>
      <c r="W576" s="140">
        <f t="shared" ref="W576:Y576" si="566">W577+W585+W586+W587</f>
        <v>732.97</v>
      </c>
      <c r="X576" s="149">
        <f t="shared" si="566"/>
        <v>732.97</v>
      </c>
      <c r="Y576" s="149">
        <f t="shared" si="566"/>
        <v>166.9</v>
      </c>
      <c r="Z576" s="140">
        <f>Z577+Z585+Z586+Z587</f>
        <v>305.5</v>
      </c>
      <c r="AA576" s="140" t="e">
        <f>G576+#REF!</f>
        <v>#REF!</v>
      </c>
      <c r="AB576" s="147" t="e">
        <f>IF(OR(E576="",E576=0),"",(G576+#REF!)/E576)</f>
        <v>#REF!</v>
      </c>
      <c r="AC576" s="140">
        <f t="shared" si="510"/>
        <v>984.3</v>
      </c>
      <c r="AD576" s="140">
        <f t="shared" si="511"/>
        <v>0</v>
      </c>
      <c r="AE576" s="149">
        <f t="shared" ref="AE576:AG576" si="567">AE577+AE585+AE586+AE587</f>
        <v>0</v>
      </c>
      <c r="AF576" s="149">
        <f t="shared" si="512"/>
        <v>984.3</v>
      </c>
      <c r="AG576" s="149">
        <f t="shared" si="567"/>
        <v>984.3</v>
      </c>
      <c r="AH576" s="149">
        <f t="shared" si="513"/>
        <v>0</v>
      </c>
      <c r="AI576" s="141"/>
      <c r="AJ576" s="72"/>
    </row>
    <row r="577" spans="1:36" s="73" customFormat="1" ht="18.75" customHeight="1" thickTop="1">
      <c r="A577" s="14" t="str">
        <f t="shared" si="506"/>
        <v>a</v>
      </c>
      <c r="B577" s="21" t="s">
        <v>27</v>
      </c>
      <c r="C577" s="22" t="s">
        <v>28</v>
      </c>
      <c r="D577" s="23">
        <f t="shared" ref="D577:K577" si="568">D578+D579+D580+D581+D582+D583+D584</f>
        <v>1000</v>
      </c>
      <c r="E577" s="24">
        <f t="shared" si="568"/>
        <v>984.3</v>
      </c>
      <c r="F577" s="24">
        <f t="shared" si="568"/>
        <v>733.3</v>
      </c>
      <c r="G577" s="24">
        <f t="shared" si="568"/>
        <v>817.4</v>
      </c>
      <c r="H577" s="24">
        <f t="shared" si="568"/>
        <v>652.096</v>
      </c>
      <c r="I577" s="25">
        <f t="shared" si="568"/>
        <v>566.71500000000003</v>
      </c>
      <c r="J577" s="26">
        <f t="shared" si="568"/>
        <v>483.702</v>
      </c>
      <c r="K577" s="26">
        <f t="shared" si="568"/>
        <v>403.74</v>
      </c>
      <c r="L577" s="27">
        <f t="shared" si="507"/>
        <v>1.1146870312286923</v>
      </c>
      <c r="M577" s="23">
        <f>M578+M579+M580+M581+M582+M583+M584</f>
        <v>0</v>
      </c>
      <c r="N577" s="23">
        <f>N578+N579+N580+N581+N582+N583+N584</f>
        <v>80.518000000000001</v>
      </c>
      <c r="O577" s="23">
        <f>O578+O579+O580+O581+O582+O583+O584</f>
        <v>82.384000000000015</v>
      </c>
      <c r="P577" s="23">
        <f>P578+P579+P580+P581+P582+P583+P584</f>
        <v>79.961999999999989</v>
      </c>
      <c r="Q577" s="23">
        <f>Q578+Q579+Q580+Q581+Q582+Q583+Q584</f>
        <v>85</v>
      </c>
      <c r="R577" s="23">
        <v>83.013000000000034</v>
      </c>
      <c r="S577" s="23">
        <f t="shared" si="514"/>
        <v>165.30399999999997</v>
      </c>
      <c r="T577" s="25">
        <f t="shared" si="508"/>
        <v>-84.100000000000023</v>
      </c>
      <c r="U577" s="27">
        <f t="shared" si="509"/>
        <v>0.83043787463171803</v>
      </c>
      <c r="V577" s="130">
        <f t="shared" si="550"/>
        <v>166.89999999999998</v>
      </c>
      <c r="W577" s="23">
        <f t="shared" ref="W577:Y577" si="569">W578+W579+W580+W581+W582+W583+W584</f>
        <v>732.97</v>
      </c>
      <c r="X577" s="107">
        <f t="shared" si="569"/>
        <v>732.97</v>
      </c>
      <c r="Y577" s="107">
        <f t="shared" si="569"/>
        <v>166.9</v>
      </c>
      <c r="Z577" s="23">
        <f>Z578+Z579+Z580+Z581+Z582+Z583+Z584</f>
        <v>305.5</v>
      </c>
      <c r="AA577" s="23" t="e">
        <f>G577+#REF!</f>
        <v>#REF!</v>
      </c>
      <c r="AB577" s="90" t="e">
        <f>IF(OR(E577="",E577=0),"",(G577+#REF!)/E577)</f>
        <v>#REF!</v>
      </c>
      <c r="AC577" s="23">
        <f t="shared" si="510"/>
        <v>984.3</v>
      </c>
      <c r="AD577" s="23">
        <f t="shared" si="511"/>
        <v>0</v>
      </c>
      <c r="AE577" s="107">
        <f t="shared" ref="AE577:AG577" si="570">AE578+AE579+AE580+AE581+AE582+AE583+AE584</f>
        <v>0</v>
      </c>
      <c r="AF577" s="107">
        <f t="shared" si="512"/>
        <v>984.3</v>
      </c>
      <c r="AG577" s="107">
        <f t="shared" si="570"/>
        <v>984.3</v>
      </c>
      <c r="AH577" s="107">
        <f t="shared" si="513"/>
        <v>0</v>
      </c>
      <c r="AI577" s="24"/>
      <c r="AJ577" s="72"/>
    </row>
    <row r="578" spans="1:36" s="73" customFormat="1" ht="18" customHeight="1">
      <c r="A578" s="14" t="str">
        <f t="shared" si="506"/>
        <v>b</v>
      </c>
      <c r="B578" s="28" t="s">
        <v>27</v>
      </c>
      <c r="C578" s="29" t="s">
        <v>29</v>
      </c>
      <c r="D578" s="35">
        <v>0</v>
      </c>
      <c r="E578" s="36">
        <v>0</v>
      </c>
      <c r="F578" s="36">
        <v>0</v>
      </c>
      <c r="G578" s="36">
        <v>0</v>
      </c>
      <c r="H578" s="36">
        <v>0</v>
      </c>
      <c r="I578" s="37">
        <v>0</v>
      </c>
      <c r="J578" s="38">
        <v>0</v>
      </c>
      <c r="K578" s="38">
        <v>0</v>
      </c>
      <c r="L578" s="39" t="str">
        <f t="shared" si="507"/>
        <v/>
      </c>
      <c r="M578" s="35">
        <v>0</v>
      </c>
      <c r="N578" s="35">
        <v>0</v>
      </c>
      <c r="O578" s="35">
        <v>0</v>
      </c>
      <c r="P578" s="35">
        <v>0</v>
      </c>
      <c r="Q578" s="35"/>
      <c r="R578" s="35">
        <v>0</v>
      </c>
      <c r="S578" s="35">
        <f t="shared" si="514"/>
        <v>0</v>
      </c>
      <c r="T578" s="37">
        <f t="shared" si="508"/>
        <v>0</v>
      </c>
      <c r="U578" s="39" t="str">
        <f t="shared" si="509"/>
        <v/>
      </c>
      <c r="V578" s="132">
        <f t="shared" si="550"/>
        <v>0</v>
      </c>
      <c r="W578" s="35">
        <v>0</v>
      </c>
      <c r="X578" s="118">
        <v>0</v>
      </c>
      <c r="Y578" s="118">
        <v>0</v>
      </c>
      <c r="Z578" s="35">
        <v>0</v>
      </c>
      <c r="AA578" s="35" t="e">
        <f>G578+#REF!</f>
        <v>#REF!</v>
      </c>
      <c r="AB578" s="94" t="str">
        <f>IF(OR(E578="",E578=0),"",(G578+#REF!)/E578)</f>
        <v/>
      </c>
      <c r="AC578" s="35">
        <f t="shared" si="510"/>
        <v>0</v>
      </c>
      <c r="AD578" s="35">
        <f t="shared" si="511"/>
        <v>0</v>
      </c>
      <c r="AE578" s="118">
        <v>0</v>
      </c>
      <c r="AF578" s="118">
        <f t="shared" si="512"/>
        <v>0</v>
      </c>
      <c r="AG578" s="118">
        <v>0</v>
      </c>
      <c r="AH578" s="118">
        <f t="shared" si="513"/>
        <v>0</v>
      </c>
      <c r="AI578" s="36"/>
      <c r="AJ578" s="72"/>
    </row>
    <row r="579" spans="1:36" s="73" customFormat="1" ht="18" customHeight="1">
      <c r="A579" s="14" t="str">
        <f t="shared" si="506"/>
        <v>b</v>
      </c>
      <c r="B579" s="28" t="s">
        <v>27</v>
      </c>
      <c r="C579" s="29" t="s">
        <v>30</v>
      </c>
      <c r="D579" s="35">
        <v>0</v>
      </c>
      <c r="E579" s="36">
        <v>0</v>
      </c>
      <c r="F579" s="36">
        <v>0</v>
      </c>
      <c r="G579" s="36">
        <v>0</v>
      </c>
      <c r="H579" s="36">
        <v>0</v>
      </c>
      <c r="I579" s="37">
        <v>0</v>
      </c>
      <c r="J579" s="38">
        <v>0</v>
      </c>
      <c r="K579" s="38">
        <v>0</v>
      </c>
      <c r="L579" s="39" t="str">
        <f t="shared" si="507"/>
        <v/>
      </c>
      <c r="M579" s="35">
        <v>0</v>
      </c>
      <c r="N579" s="35">
        <v>0</v>
      </c>
      <c r="O579" s="35">
        <v>0</v>
      </c>
      <c r="P579" s="35">
        <v>0</v>
      </c>
      <c r="Q579" s="35"/>
      <c r="R579" s="35">
        <v>0</v>
      </c>
      <c r="S579" s="35">
        <f t="shared" si="514"/>
        <v>0</v>
      </c>
      <c r="T579" s="37">
        <f t="shared" si="508"/>
        <v>0</v>
      </c>
      <c r="U579" s="39" t="str">
        <f t="shared" si="509"/>
        <v/>
      </c>
      <c r="V579" s="132">
        <f t="shared" si="550"/>
        <v>0</v>
      </c>
      <c r="W579" s="35">
        <v>0</v>
      </c>
      <c r="X579" s="118">
        <v>0</v>
      </c>
      <c r="Y579" s="118">
        <v>0</v>
      </c>
      <c r="Z579" s="35">
        <v>0</v>
      </c>
      <c r="AA579" s="35" t="e">
        <f>G579+#REF!</f>
        <v>#REF!</v>
      </c>
      <c r="AB579" s="94" t="str">
        <f>IF(OR(E579="",E579=0),"",(G579+#REF!)/E579)</f>
        <v/>
      </c>
      <c r="AC579" s="35">
        <f t="shared" si="510"/>
        <v>0</v>
      </c>
      <c r="AD579" s="35">
        <f t="shared" si="511"/>
        <v>0</v>
      </c>
      <c r="AE579" s="118">
        <v>0</v>
      </c>
      <c r="AF579" s="118">
        <f t="shared" si="512"/>
        <v>0</v>
      </c>
      <c r="AG579" s="118">
        <v>0</v>
      </c>
      <c r="AH579" s="118">
        <f t="shared" si="513"/>
        <v>0</v>
      </c>
      <c r="AI579" s="36"/>
      <c r="AJ579" s="72"/>
    </row>
    <row r="580" spans="1:36" s="73" customFormat="1" ht="18" customHeight="1">
      <c r="A580" s="14" t="str">
        <f t="shared" si="506"/>
        <v>b</v>
      </c>
      <c r="B580" s="28" t="s">
        <v>27</v>
      </c>
      <c r="C580" s="29" t="s">
        <v>31</v>
      </c>
      <c r="D580" s="35">
        <v>0</v>
      </c>
      <c r="E580" s="36">
        <v>0</v>
      </c>
      <c r="F580" s="36">
        <v>0</v>
      </c>
      <c r="G580" s="36">
        <v>0</v>
      </c>
      <c r="H580" s="36">
        <v>0</v>
      </c>
      <c r="I580" s="37">
        <v>0</v>
      </c>
      <c r="J580" s="38">
        <v>0</v>
      </c>
      <c r="K580" s="38">
        <v>0</v>
      </c>
      <c r="L580" s="39" t="str">
        <f t="shared" si="507"/>
        <v/>
      </c>
      <c r="M580" s="35">
        <v>0</v>
      </c>
      <c r="N580" s="35">
        <v>0</v>
      </c>
      <c r="O580" s="35">
        <v>0</v>
      </c>
      <c r="P580" s="35">
        <v>0</v>
      </c>
      <c r="Q580" s="35"/>
      <c r="R580" s="35">
        <v>0</v>
      </c>
      <c r="S580" s="35">
        <f t="shared" si="514"/>
        <v>0</v>
      </c>
      <c r="T580" s="37">
        <f t="shared" si="508"/>
        <v>0</v>
      </c>
      <c r="U580" s="39" t="str">
        <f t="shared" si="509"/>
        <v/>
      </c>
      <c r="V580" s="132">
        <f t="shared" si="550"/>
        <v>0</v>
      </c>
      <c r="W580" s="35">
        <v>0</v>
      </c>
      <c r="X580" s="118">
        <v>0</v>
      </c>
      <c r="Y580" s="118">
        <v>0</v>
      </c>
      <c r="Z580" s="35">
        <v>0</v>
      </c>
      <c r="AA580" s="35" t="e">
        <f>G580+#REF!</f>
        <v>#REF!</v>
      </c>
      <c r="AB580" s="94" t="str">
        <f>IF(OR(E580="",E580=0),"",(G580+#REF!)/E580)</f>
        <v/>
      </c>
      <c r="AC580" s="35">
        <f t="shared" si="510"/>
        <v>0</v>
      </c>
      <c r="AD580" s="35">
        <f t="shared" si="511"/>
        <v>0</v>
      </c>
      <c r="AE580" s="118">
        <v>0</v>
      </c>
      <c r="AF580" s="118">
        <f t="shared" si="512"/>
        <v>0</v>
      </c>
      <c r="AG580" s="118">
        <v>0</v>
      </c>
      <c r="AH580" s="118">
        <f t="shared" si="513"/>
        <v>0</v>
      </c>
      <c r="AI580" s="36"/>
      <c r="AJ580" s="72"/>
    </row>
    <row r="581" spans="1:36" s="73" customFormat="1" ht="18" customHeight="1">
      <c r="A581" s="14" t="str">
        <f t="shared" ref="A581:A644" si="571">IF((E581+G581+V581+Y581+AC581+AD581+AE581&lt;&gt;0),"a","b")</f>
        <v>b</v>
      </c>
      <c r="B581" s="28" t="s">
        <v>27</v>
      </c>
      <c r="C581" s="29" t="s">
        <v>32</v>
      </c>
      <c r="D581" s="35">
        <v>0</v>
      </c>
      <c r="E581" s="36">
        <v>0</v>
      </c>
      <c r="F581" s="36">
        <v>0</v>
      </c>
      <c r="G581" s="36">
        <v>0</v>
      </c>
      <c r="H581" s="36">
        <v>0</v>
      </c>
      <c r="I581" s="37">
        <v>0</v>
      </c>
      <c r="J581" s="38">
        <v>0</v>
      </c>
      <c r="K581" s="38">
        <v>0</v>
      </c>
      <c r="L581" s="39" t="str">
        <f t="shared" ref="L581:L644" si="572">IF(OR(F581="",F581=0),"",G581/F581)</f>
        <v/>
      </c>
      <c r="M581" s="35">
        <v>0</v>
      </c>
      <c r="N581" s="35">
        <v>0</v>
      </c>
      <c r="O581" s="35">
        <v>0</v>
      </c>
      <c r="P581" s="35">
        <v>0</v>
      </c>
      <c r="Q581" s="35"/>
      <c r="R581" s="35">
        <v>0</v>
      </c>
      <c r="S581" s="35">
        <f t="shared" si="514"/>
        <v>0</v>
      </c>
      <c r="T581" s="37">
        <f t="shared" ref="T581:T644" si="573">IF(OR(C581="თანამდებობრივი სარგო",C581="პრემია",C581="დანამატი",C581="მ.შ. შტატგარეშეთა შრომის ანაზღაურება"),"",F581-G581)</f>
        <v>0</v>
      </c>
      <c r="U581" s="39" t="str">
        <f t="shared" ref="U581:U644" si="574">IF(OR(E581="",E581=0),"",G581/E581)</f>
        <v/>
      </c>
      <c r="V581" s="132">
        <f t="shared" si="550"/>
        <v>0</v>
      </c>
      <c r="W581" s="35">
        <v>0</v>
      </c>
      <c r="X581" s="118">
        <v>0</v>
      </c>
      <c r="Y581" s="118">
        <v>0</v>
      </c>
      <c r="Z581" s="35">
        <v>0</v>
      </c>
      <c r="AA581" s="35" t="e">
        <f>G581+#REF!</f>
        <v>#REF!</v>
      </c>
      <c r="AB581" s="94" t="str">
        <f>IF(OR(E581="",E581=0),"",(G581+#REF!)/E581)</f>
        <v/>
      </c>
      <c r="AC581" s="35">
        <f t="shared" ref="AC581:AC644" si="575">G581+Y581</f>
        <v>0</v>
      </c>
      <c r="AD581" s="35">
        <f t="shared" ref="AD581:AD644" si="576">E581-AC581</f>
        <v>0</v>
      </c>
      <c r="AE581" s="118">
        <v>0</v>
      </c>
      <c r="AF581" s="118">
        <f t="shared" ref="AF581:AF644" si="577">E581-AE581</f>
        <v>0</v>
      </c>
      <c r="AG581" s="118">
        <v>0</v>
      </c>
      <c r="AH581" s="118">
        <f t="shared" ref="AH581:AH644" si="578">AG581-AC581</f>
        <v>0</v>
      </c>
      <c r="AI581" s="36"/>
      <c r="AJ581" s="72"/>
    </row>
    <row r="582" spans="1:36" s="73" customFormat="1" ht="18" customHeight="1">
      <c r="A582" s="14" t="str">
        <f t="shared" si="571"/>
        <v>b</v>
      </c>
      <c r="B582" s="28" t="s">
        <v>27</v>
      </c>
      <c r="C582" s="29" t="s">
        <v>33</v>
      </c>
      <c r="D582" s="35">
        <v>0</v>
      </c>
      <c r="E582" s="36">
        <v>0</v>
      </c>
      <c r="F582" s="36">
        <v>0</v>
      </c>
      <c r="G582" s="36">
        <v>0</v>
      </c>
      <c r="H582" s="36">
        <v>0</v>
      </c>
      <c r="I582" s="37">
        <v>0</v>
      </c>
      <c r="J582" s="38">
        <v>0</v>
      </c>
      <c r="K582" s="38">
        <v>0</v>
      </c>
      <c r="L582" s="39" t="str">
        <f t="shared" si="572"/>
        <v/>
      </c>
      <c r="M582" s="35">
        <v>0</v>
      </c>
      <c r="N582" s="35">
        <v>0</v>
      </c>
      <c r="O582" s="35">
        <v>0</v>
      </c>
      <c r="P582" s="35">
        <v>0</v>
      </c>
      <c r="Q582" s="35"/>
      <c r="R582" s="35">
        <v>0</v>
      </c>
      <c r="S582" s="35">
        <f t="shared" ref="S582:S645" si="579">G582-H582</f>
        <v>0</v>
      </c>
      <c r="T582" s="37">
        <f t="shared" si="573"/>
        <v>0</v>
      </c>
      <c r="U582" s="39" t="str">
        <f t="shared" si="574"/>
        <v/>
      </c>
      <c r="V582" s="132">
        <f t="shared" si="550"/>
        <v>0</v>
      </c>
      <c r="W582" s="35">
        <v>0</v>
      </c>
      <c r="X582" s="118">
        <v>0</v>
      </c>
      <c r="Y582" s="118">
        <v>0</v>
      </c>
      <c r="Z582" s="35">
        <v>0</v>
      </c>
      <c r="AA582" s="35" t="e">
        <f>G582+#REF!</f>
        <v>#REF!</v>
      </c>
      <c r="AB582" s="94" t="str">
        <f>IF(OR(E582="",E582=0),"",(G582+#REF!)/E582)</f>
        <v/>
      </c>
      <c r="AC582" s="35">
        <f t="shared" si="575"/>
        <v>0</v>
      </c>
      <c r="AD582" s="35">
        <f t="shared" si="576"/>
        <v>0</v>
      </c>
      <c r="AE582" s="118">
        <v>0</v>
      </c>
      <c r="AF582" s="118">
        <f t="shared" si="577"/>
        <v>0</v>
      </c>
      <c r="AG582" s="118">
        <v>0</v>
      </c>
      <c r="AH582" s="118">
        <f t="shared" si="578"/>
        <v>0</v>
      </c>
      <c r="AI582" s="36"/>
      <c r="AJ582" s="72"/>
    </row>
    <row r="583" spans="1:36" s="73" customFormat="1" ht="18" customHeight="1">
      <c r="A583" s="14" t="str">
        <f t="shared" si="571"/>
        <v>a</v>
      </c>
      <c r="B583" s="28" t="s">
        <v>27</v>
      </c>
      <c r="C583" s="29" t="s">
        <v>34</v>
      </c>
      <c r="D583" s="30">
        <v>1000</v>
      </c>
      <c r="E583" s="31">
        <v>984.3</v>
      </c>
      <c r="F583" s="31">
        <v>733.3</v>
      </c>
      <c r="G583" s="31">
        <v>817.4</v>
      </c>
      <c r="H583" s="31">
        <v>652.096</v>
      </c>
      <c r="I583" s="32">
        <v>566.71500000000003</v>
      </c>
      <c r="J583" s="33">
        <v>483.702</v>
      </c>
      <c r="K583" s="33">
        <v>403.74</v>
      </c>
      <c r="L583" s="34">
        <f t="shared" si="572"/>
        <v>1.1146870312286923</v>
      </c>
      <c r="M583" s="30">
        <v>0</v>
      </c>
      <c r="N583" s="30">
        <v>80.518000000000001</v>
      </c>
      <c r="O583" s="30">
        <v>82.384000000000015</v>
      </c>
      <c r="P583" s="30">
        <v>79.961999999999989</v>
      </c>
      <c r="Q583" s="30">
        <v>85</v>
      </c>
      <c r="R583" s="30">
        <v>83.013000000000034</v>
      </c>
      <c r="S583" s="30">
        <f t="shared" si="579"/>
        <v>165.30399999999997</v>
      </c>
      <c r="T583" s="32">
        <f t="shared" si="573"/>
        <v>-84.100000000000023</v>
      </c>
      <c r="U583" s="34">
        <f t="shared" si="574"/>
        <v>0.83043787463171803</v>
      </c>
      <c r="V583" s="131">
        <f t="shared" si="550"/>
        <v>166.89999999999998</v>
      </c>
      <c r="W583" s="30">
        <v>732.97</v>
      </c>
      <c r="X583" s="125">
        <v>732.97</v>
      </c>
      <c r="Y583" s="125">
        <v>166.9</v>
      </c>
      <c r="Z583" s="30">
        <v>305.5</v>
      </c>
      <c r="AA583" s="30" t="e">
        <f>G583+#REF!</f>
        <v>#REF!</v>
      </c>
      <c r="AB583" s="92" t="e">
        <f>IF(OR(E583="",E583=0),"",(G583+#REF!)/E583)</f>
        <v>#REF!</v>
      </c>
      <c r="AC583" s="30">
        <f t="shared" si="575"/>
        <v>984.3</v>
      </c>
      <c r="AD583" s="30">
        <f t="shared" si="576"/>
        <v>0</v>
      </c>
      <c r="AE583" s="125">
        <v>0</v>
      </c>
      <c r="AF583" s="125">
        <f t="shared" si="577"/>
        <v>984.3</v>
      </c>
      <c r="AG583" s="125">
        <v>984.3</v>
      </c>
      <c r="AH583" s="125">
        <f t="shared" si="578"/>
        <v>0</v>
      </c>
      <c r="AI583" s="31"/>
      <c r="AJ583" s="72"/>
    </row>
    <row r="584" spans="1:36" s="73" customFormat="1" ht="18" customHeight="1">
      <c r="A584" s="14" t="str">
        <f t="shared" si="571"/>
        <v>b</v>
      </c>
      <c r="B584" s="28" t="s">
        <v>27</v>
      </c>
      <c r="C584" s="29" t="s">
        <v>35</v>
      </c>
      <c r="D584" s="35">
        <v>0</v>
      </c>
      <c r="E584" s="36">
        <v>0</v>
      </c>
      <c r="F584" s="36">
        <v>0</v>
      </c>
      <c r="G584" s="36">
        <v>0</v>
      </c>
      <c r="H584" s="36">
        <v>0</v>
      </c>
      <c r="I584" s="37">
        <v>0</v>
      </c>
      <c r="J584" s="38">
        <v>0</v>
      </c>
      <c r="K584" s="38">
        <v>0</v>
      </c>
      <c r="L584" s="39" t="str">
        <f t="shared" si="572"/>
        <v/>
      </c>
      <c r="M584" s="35">
        <v>0</v>
      </c>
      <c r="N584" s="35">
        <v>0</v>
      </c>
      <c r="O584" s="35">
        <v>0</v>
      </c>
      <c r="P584" s="35">
        <v>0</v>
      </c>
      <c r="Q584" s="35"/>
      <c r="R584" s="35">
        <v>0</v>
      </c>
      <c r="S584" s="35">
        <f t="shared" si="579"/>
        <v>0</v>
      </c>
      <c r="T584" s="37">
        <f t="shared" si="573"/>
        <v>0</v>
      </c>
      <c r="U584" s="39" t="str">
        <f t="shared" si="574"/>
        <v/>
      </c>
      <c r="V584" s="132">
        <f t="shared" si="550"/>
        <v>0</v>
      </c>
      <c r="W584" s="35">
        <v>0</v>
      </c>
      <c r="X584" s="118">
        <v>0</v>
      </c>
      <c r="Y584" s="118">
        <v>0</v>
      </c>
      <c r="Z584" s="35">
        <v>0</v>
      </c>
      <c r="AA584" s="35" t="e">
        <f>G584+#REF!</f>
        <v>#REF!</v>
      </c>
      <c r="AB584" s="94" t="str">
        <f>IF(OR(E584="",E584=0),"",(G584+#REF!)/E584)</f>
        <v/>
      </c>
      <c r="AC584" s="35">
        <f t="shared" si="575"/>
        <v>0</v>
      </c>
      <c r="AD584" s="35">
        <f t="shared" si="576"/>
        <v>0</v>
      </c>
      <c r="AE584" s="118">
        <v>0</v>
      </c>
      <c r="AF584" s="118">
        <f t="shared" si="577"/>
        <v>0</v>
      </c>
      <c r="AG584" s="118">
        <v>0</v>
      </c>
      <c r="AH584" s="118">
        <f t="shared" si="578"/>
        <v>0</v>
      </c>
      <c r="AI584" s="36"/>
      <c r="AJ584" s="72"/>
    </row>
    <row r="585" spans="1:36" s="73" customFormat="1" ht="30" customHeight="1">
      <c r="A585" s="14" t="str">
        <f t="shared" si="571"/>
        <v>b</v>
      </c>
      <c r="B585" s="21" t="s">
        <v>27</v>
      </c>
      <c r="C585" s="40" t="s">
        <v>36</v>
      </c>
      <c r="D585" s="41">
        <v>0</v>
      </c>
      <c r="E585" s="42">
        <v>0</v>
      </c>
      <c r="F585" s="42">
        <v>0</v>
      </c>
      <c r="G585" s="42">
        <v>0</v>
      </c>
      <c r="H585" s="42">
        <v>0</v>
      </c>
      <c r="I585" s="43">
        <v>0</v>
      </c>
      <c r="J585" s="44">
        <v>0</v>
      </c>
      <c r="K585" s="44">
        <v>0</v>
      </c>
      <c r="L585" s="45" t="str">
        <f t="shared" si="572"/>
        <v/>
      </c>
      <c r="M585" s="41">
        <v>0</v>
      </c>
      <c r="N585" s="41">
        <v>0</v>
      </c>
      <c r="O585" s="41">
        <v>0</v>
      </c>
      <c r="P585" s="41">
        <v>0</v>
      </c>
      <c r="Q585" s="41">
        <v>0</v>
      </c>
      <c r="R585" s="41">
        <v>0</v>
      </c>
      <c r="S585" s="41">
        <f t="shared" si="579"/>
        <v>0</v>
      </c>
      <c r="T585" s="43">
        <f t="shared" si="573"/>
        <v>0</v>
      </c>
      <c r="U585" s="45" t="str">
        <f t="shared" si="574"/>
        <v/>
      </c>
      <c r="V585" s="133">
        <f t="shared" si="550"/>
        <v>0</v>
      </c>
      <c r="W585" s="41">
        <v>0</v>
      </c>
      <c r="X585" s="119">
        <v>0</v>
      </c>
      <c r="Y585" s="119">
        <v>0</v>
      </c>
      <c r="Z585" s="41">
        <v>0</v>
      </c>
      <c r="AA585" s="41" t="e">
        <f>G585+#REF!</f>
        <v>#REF!</v>
      </c>
      <c r="AB585" s="96" t="str">
        <f>IF(OR(E585="",E585=0),"",(G585+#REF!)/E585)</f>
        <v/>
      </c>
      <c r="AC585" s="41">
        <f t="shared" si="575"/>
        <v>0</v>
      </c>
      <c r="AD585" s="41">
        <f t="shared" si="576"/>
        <v>0</v>
      </c>
      <c r="AE585" s="119">
        <v>0</v>
      </c>
      <c r="AF585" s="119">
        <f t="shared" si="577"/>
        <v>0</v>
      </c>
      <c r="AG585" s="119">
        <v>0</v>
      </c>
      <c r="AH585" s="119">
        <f t="shared" si="578"/>
        <v>0</v>
      </c>
      <c r="AI585" s="42"/>
      <c r="AJ585" s="72"/>
    </row>
    <row r="586" spans="1:36" s="73" customFormat="1" ht="15" customHeight="1">
      <c r="A586" s="14" t="str">
        <f t="shared" si="571"/>
        <v>b</v>
      </c>
      <c r="B586" s="21" t="s">
        <v>27</v>
      </c>
      <c r="C586" s="40" t="s">
        <v>37</v>
      </c>
      <c r="D586" s="41">
        <v>0</v>
      </c>
      <c r="E586" s="42">
        <v>0</v>
      </c>
      <c r="F586" s="42">
        <v>0</v>
      </c>
      <c r="G586" s="42">
        <v>0</v>
      </c>
      <c r="H586" s="42">
        <v>0</v>
      </c>
      <c r="I586" s="43">
        <v>0</v>
      </c>
      <c r="J586" s="44">
        <v>0</v>
      </c>
      <c r="K586" s="44">
        <v>0</v>
      </c>
      <c r="L586" s="45" t="str">
        <f t="shared" si="572"/>
        <v/>
      </c>
      <c r="M586" s="41">
        <v>0</v>
      </c>
      <c r="N586" s="41">
        <v>0</v>
      </c>
      <c r="O586" s="41">
        <v>0</v>
      </c>
      <c r="P586" s="41">
        <v>0</v>
      </c>
      <c r="Q586" s="41">
        <v>0</v>
      </c>
      <c r="R586" s="41">
        <v>0</v>
      </c>
      <c r="S586" s="41">
        <f t="shared" si="579"/>
        <v>0</v>
      </c>
      <c r="T586" s="43">
        <f t="shared" si="573"/>
        <v>0</v>
      </c>
      <c r="U586" s="45" t="str">
        <f t="shared" si="574"/>
        <v/>
      </c>
      <c r="V586" s="133">
        <f t="shared" si="550"/>
        <v>0</v>
      </c>
      <c r="W586" s="41">
        <v>0</v>
      </c>
      <c r="X586" s="119">
        <v>0</v>
      </c>
      <c r="Y586" s="119">
        <v>0</v>
      </c>
      <c r="Z586" s="41">
        <v>0</v>
      </c>
      <c r="AA586" s="41" t="e">
        <f>G586+#REF!</f>
        <v>#REF!</v>
      </c>
      <c r="AB586" s="96" t="str">
        <f>IF(OR(E586="",E586=0),"",(G586+#REF!)/E586)</f>
        <v/>
      </c>
      <c r="AC586" s="41">
        <f t="shared" si="575"/>
        <v>0</v>
      </c>
      <c r="AD586" s="41">
        <f t="shared" si="576"/>
        <v>0</v>
      </c>
      <c r="AE586" s="119">
        <v>0</v>
      </c>
      <c r="AF586" s="119">
        <f t="shared" si="577"/>
        <v>0</v>
      </c>
      <c r="AG586" s="119">
        <v>0</v>
      </c>
      <c r="AH586" s="119">
        <f t="shared" si="578"/>
        <v>0</v>
      </c>
      <c r="AI586" s="42"/>
      <c r="AJ586" s="72"/>
    </row>
    <row r="587" spans="1:36" s="73" customFormat="1" ht="15.75" customHeight="1" thickBot="1">
      <c r="A587" s="14" t="str">
        <f t="shared" si="571"/>
        <v>b</v>
      </c>
      <c r="B587" s="46" t="s">
        <v>27</v>
      </c>
      <c r="C587" s="58" t="s">
        <v>38</v>
      </c>
      <c r="D587" s="59">
        <v>0</v>
      </c>
      <c r="E587" s="60">
        <v>0</v>
      </c>
      <c r="F587" s="60">
        <v>0</v>
      </c>
      <c r="G587" s="60">
        <v>0</v>
      </c>
      <c r="H587" s="60">
        <v>0</v>
      </c>
      <c r="I587" s="61">
        <v>0</v>
      </c>
      <c r="J587" s="62">
        <v>0</v>
      </c>
      <c r="K587" s="62">
        <v>0</v>
      </c>
      <c r="L587" s="63" t="str">
        <f t="shared" si="572"/>
        <v/>
      </c>
      <c r="M587" s="59">
        <v>0</v>
      </c>
      <c r="N587" s="59">
        <v>0</v>
      </c>
      <c r="O587" s="59">
        <v>0</v>
      </c>
      <c r="P587" s="59">
        <v>0</v>
      </c>
      <c r="Q587" s="59">
        <v>0</v>
      </c>
      <c r="R587" s="59">
        <v>0</v>
      </c>
      <c r="S587" s="59">
        <f t="shared" si="579"/>
        <v>0</v>
      </c>
      <c r="T587" s="61">
        <f t="shared" si="573"/>
        <v>0</v>
      </c>
      <c r="U587" s="63" t="str">
        <f t="shared" si="574"/>
        <v/>
      </c>
      <c r="V587" s="136">
        <f t="shared" si="550"/>
        <v>0</v>
      </c>
      <c r="W587" s="59">
        <v>0</v>
      </c>
      <c r="X587" s="120">
        <v>0</v>
      </c>
      <c r="Y587" s="120">
        <v>0</v>
      </c>
      <c r="Z587" s="59">
        <v>0</v>
      </c>
      <c r="AA587" s="59" t="e">
        <f>G587+#REF!</f>
        <v>#REF!</v>
      </c>
      <c r="AB587" s="106" t="str">
        <f>IF(OR(E587="",E587=0),"",(G587+#REF!)/E587)</f>
        <v/>
      </c>
      <c r="AC587" s="59">
        <f t="shared" si="575"/>
        <v>0</v>
      </c>
      <c r="AD587" s="59">
        <f t="shared" si="576"/>
        <v>0</v>
      </c>
      <c r="AE587" s="120">
        <v>0</v>
      </c>
      <c r="AF587" s="120">
        <f t="shared" si="577"/>
        <v>0</v>
      </c>
      <c r="AG587" s="120">
        <v>0</v>
      </c>
      <c r="AH587" s="120">
        <f t="shared" si="578"/>
        <v>0</v>
      </c>
      <c r="AI587" s="60"/>
      <c r="AJ587" s="72"/>
    </row>
    <row r="588" spans="1:36" s="73" customFormat="1" ht="55.5" thickTop="1" thickBot="1">
      <c r="A588" s="14" t="str">
        <f t="shared" si="571"/>
        <v>a</v>
      </c>
      <c r="B588" s="139" t="s">
        <v>141</v>
      </c>
      <c r="C588" s="158" t="s">
        <v>142</v>
      </c>
      <c r="D588" s="140">
        <f t="shared" ref="D588:K588" si="580">D589+D597+D598+D599</f>
        <v>1300</v>
      </c>
      <c r="E588" s="141">
        <f t="shared" si="580"/>
        <v>1651.6</v>
      </c>
      <c r="F588" s="141">
        <f t="shared" si="580"/>
        <v>1020.5</v>
      </c>
      <c r="G588" s="141">
        <f t="shared" si="580"/>
        <v>1302.0999999999999</v>
      </c>
      <c r="H588" s="141">
        <f t="shared" si="580"/>
        <v>934.43299999999999</v>
      </c>
      <c r="I588" s="142">
        <f t="shared" si="580"/>
        <v>787.24900000000002</v>
      </c>
      <c r="J588" s="143">
        <f t="shared" si="580"/>
        <v>640</v>
      </c>
      <c r="K588" s="143">
        <f t="shared" si="580"/>
        <v>464.29500000000002</v>
      </c>
      <c r="L588" s="144">
        <f t="shared" si="572"/>
        <v>1.2759431651151396</v>
      </c>
      <c r="M588" s="140">
        <f>M589+M597+M598+M599</f>
        <v>0</v>
      </c>
      <c r="N588" s="140">
        <f>N589+N597+N598+N599</f>
        <v>121.23</v>
      </c>
      <c r="O588" s="140">
        <f>O589+O597+O598+O599</f>
        <v>153.036</v>
      </c>
      <c r="P588" s="140">
        <f>P589+P597+P598+P599</f>
        <v>175.70499999999998</v>
      </c>
      <c r="Q588" s="140">
        <f>Q589+Q597+Q598+Q599</f>
        <v>135</v>
      </c>
      <c r="R588" s="140">
        <v>147.24900000000002</v>
      </c>
      <c r="S588" s="140">
        <f t="shared" si="579"/>
        <v>367.66699999999992</v>
      </c>
      <c r="T588" s="142">
        <f t="shared" si="573"/>
        <v>-281.59999999999991</v>
      </c>
      <c r="U588" s="144">
        <f t="shared" si="574"/>
        <v>0.78838701864858318</v>
      </c>
      <c r="V588" s="145">
        <f t="shared" si="550"/>
        <v>349.5</v>
      </c>
      <c r="W588" s="140">
        <f t="shared" ref="W588:Y588" si="581">W589+W597+W598+W599</f>
        <v>1150.261</v>
      </c>
      <c r="X588" s="149">
        <f t="shared" si="581"/>
        <v>1150.261</v>
      </c>
      <c r="Y588" s="149">
        <f t="shared" si="581"/>
        <v>345.5</v>
      </c>
      <c r="Z588" s="140">
        <f>Z589+Z597+Z598+Z599</f>
        <v>501.6</v>
      </c>
      <c r="AA588" s="140" t="e">
        <f>G588+#REF!</f>
        <v>#REF!</v>
      </c>
      <c r="AB588" s="147" t="e">
        <f>IF(OR(E588="",E588=0),"",(G588+#REF!)/E588)</f>
        <v>#REF!</v>
      </c>
      <c r="AC588" s="140">
        <f t="shared" si="575"/>
        <v>1647.6</v>
      </c>
      <c r="AD588" s="140">
        <f t="shared" si="576"/>
        <v>4</v>
      </c>
      <c r="AE588" s="149">
        <f t="shared" ref="AE588:AG588" si="582">AE589+AE597+AE598+AE599</f>
        <v>0</v>
      </c>
      <c r="AF588" s="149">
        <f t="shared" si="577"/>
        <v>1651.6</v>
      </c>
      <c r="AG588" s="149">
        <f t="shared" si="582"/>
        <v>1651.6</v>
      </c>
      <c r="AH588" s="149">
        <f t="shared" si="578"/>
        <v>4</v>
      </c>
      <c r="AI588" s="141"/>
      <c r="AJ588" s="72"/>
    </row>
    <row r="589" spans="1:36" s="73" customFormat="1" ht="18.75" customHeight="1" thickTop="1">
      <c r="A589" s="14" t="str">
        <f t="shared" si="571"/>
        <v>a</v>
      </c>
      <c r="B589" s="21" t="s">
        <v>27</v>
      </c>
      <c r="C589" s="22" t="s">
        <v>28</v>
      </c>
      <c r="D589" s="23">
        <f t="shared" ref="D589:K589" si="583">D590+D591+D592+D593+D594+D595+D596</f>
        <v>1300</v>
      </c>
      <c r="E589" s="24">
        <f t="shared" si="583"/>
        <v>1651.6</v>
      </c>
      <c r="F589" s="24">
        <f t="shared" si="583"/>
        <v>1020.5</v>
      </c>
      <c r="G589" s="24">
        <f t="shared" si="583"/>
        <v>1302.0999999999999</v>
      </c>
      <c r="H589" s="24">
        <f t="shared" si="583"/>
        <v>934.43299999999999</v>
      </c>
      <c r="I589" s="25">
        <f t="shared" si="583"/>
        <v>787.24900000000002</v>
      </c>
      <c r="J589" s="26">
        <f t="shared" si="583"/>
        <v>640</v>
      </c>
      <c r="K589" s="26">
        <f t="shared" si="583"/>
        <v>464.29500000000002</v>
      </c>
      <c r="L589" s="27">
        <f t="shared" si="572"/>
        <v>1.2759431651151396</v>
      </c>
      <c r="M589" s="23">
        <f>M590+M591+M592+M593+M594+M595+M596</f>
        <v>0</v>
      </c>
      <c r="N589" s="23">
        <f>N590+N591+N592+N593+N594+N595+N596</f>
        <v>121.23</v>
      </c>
      <c r="O589" s="23">
        <f>O590+O591+O592+O593+O594+O595+O596</f>
        <v>153.036</v>
      </c>
      <c r="P589" s="23">
        <f>P590+P591+P592+P593+P594+P595+P596</f>
        <v>175.70499999999998</v>
      </c>
      <c r="Q589" s="23">
        <f>Q590+Q591+Q592+Q593+Q594+Q595+Q596</f>
        <v>135</v>
      </c>
      <c r="R589" s="23">
        <v>147.24900000000002</v>
      </c>
      <c r="S589" s="23">
        <f t="shared" si="579"/>
        <v>367.66699999999992</v>
      </c>
      <c r="T589" s="25">
        <f t="shared" si="573"/>
        <v>-281.59999999999991</v>
      </c>
      <c r="U589" s="27">
        <f t="shared" si="574"/>
        <v>0.78838701864858318</v>
      </c>
      <c r="V589" s="130">
        <f t="shared" si="550"/>
        <v>349.5</v>
      </c>
      <c r="W589" s="23">
        <f t="shared" ref="W589:Y589" si="584">W590+W591+W592+W593+W594+W595+W596</f>
        <v>1150.261</v>
      </c>
      <c r="X589" s="107">
        <f t="shared" si="584"/>
        <v>1150.261</v>
      </c>
      <c r="Y589" s="107">
        <f t="shared" si="584"/>
        <v>345.5</v>
      </c>
      <c r="Z589" s="23">
        <f>Z590+Z591+Z592+Z593+Z594+Z595+Z596</f>
        <v>501.6</v>
      </c>
      <c r="AA589" s="23" t="e">
        <f>G589+#REF!</f>
        <v>#REF!</v>
      </c>
      <c r="AB589" s="90" t="e">
        <f>IF(OR(E589="",E589=0),"",(G589+#REF!)/E589)</f>
        <v>#REF!</v>
      </c>
      <c r="AC589" s="23">
        <f t="shared" si="575"/>
        <v>1647.6</v>
      </c>
      <c r="AD589" s="23">
        <f t="shared" si="576"/>
        <v>4</v>
      </c>
      <c r="AE589" s="107">
        <f t="shared" ref="AE589:AG589" si="585">AE590+AE591+AE592+AE593+AE594+AE595+AE596</f>
        <v>0</v>
      </c>
      <c r="AF589" s="107">
        <f t="shared" si="577"/>
        <v>1651.6</v>
      </c>
      <c r="AG589" s="107">
        <f t="shared" si="585"/>
        <v>1651.6</v>
      </c>
      <c r="AH589" s="107">
        <f t="shared" si="578"/>
        <v>4</v>
      </c>
      <c r="AI589" s="24"/>
      <c r="AJ589" s="72"/>
    </row>
    <row r="590" spans="1:36" s="73" customFormat="1" ht="18" customHeight="1">
      <c r="A590" s="14" t="str">
        <f t="shared" si="571"/>
        <v>b</v>
      </c>
      <c r="B590" s="28" t="s">
        <v>27</v>
      </c>
      <c r="C590" s="29" t="s">
        <v>29</v>
      </c>
      <c r="D590" s="35">
        <v>0</v>
      </c>
      <c r="E590" s="36">
        <v>0</v>
      </c>
      <c r="F590" s="36">
        <v>0</v>
      </c>
      <c r="G590" s="36">
        <v>0</v>
      </c>
      <c r="H590" s="36">
        <v>0</v>
      </c>
      <c r="I590" s="37">
        <v>0</v>
      </c>
      <c r="J590" s="38">
        <v>0</v>
      </c>
      <c r="K590" s="38">
        <v>0</v>
      </c>
      <c r="L590" s="39" t="str">
        <f t="shared" si="572"/>
        <v/>
      </c>
      <c r="M590" s="35">
        <v>0</v>
      </c>
      <c r="N590" s="35">
        <v>0</v>
      </c>
      <c r="O590" s="35">
        <v>0</v>
      </c>
      <c r="P590" s="35">
        <v>0</v>
      </c>
      <c r="Q590" s="35"/>
      <c r="R590" s="35">
        <v>0</v>
      </c>
      <c r="S590" s="35">
        <f t="shared" si="579"/>
        <v>0</v>
      </c>
      <c r="T590" s="37">
        <f t="shared" si="573"/>
        <v>0</v>
      </c>
      <c r="U590" s="39" t="str">
        <f t="shared" si="574"/>
        <v/>
      </c>
      <c r="V590" s="132">
        <f t="shared" si="550"/>
        <v>0</v>
      </c>
      <c r="W590" s="35">
        <v>0</v>
      </c>
      <c r="X590" s="118">
        <v>0</v>
      </c>
      <c r="Y590" s="118">
        <v>0</v>
      </c>
      <c r="Z590" s="35">
        <v>0</v>
      </c>
      <c r="AA590" s="35" t="e">
        <f>G590+#REF!</f>
        <v>#REF!</v>
      </c>
      <c r="AB590" s="94" t="str">
        <f>IF(OR(E590="",E590=0),"",(G590+#REF!)/E590)</f>
        <v/>
      </c>
      <c r="AC590" s="35">
        <f t="shared" si="575"/>
        <v>0</v>
      </c>
      <c r="AD590" s="35">
        <f t="shared" si="576"/>
        <v>0</v>
      </c>
      <c r="AE590" s="118">
        <v>0</v>
      </c>
      <c r="AF590" s="118">
        <f t="shared" si="577"/>
        <v>0</v>
      </c>
      <c r="AG590" s="118">
        <v>0</v>
      </c>
      <c r="AH590" s="118">
        <f t="shared" si="578"/>
        <v>0</v>
      </c>
      <c r="AI590" s="36"/>
      <c r="AJ590" s="72"/>
    </row>
    <row r="591" spans="1:36" s="73" customFormat="1" ht="18" customHeight="1">
      <c r="A591" s="14" t="str">
        <f t="shared" si="571"/>
        <v>b</v>
      </c>
      <c r="B591" s="28" t="s">
        <v>27</v>
      </c>
      <c r="C591" s="29" t="s">
        <v>30</v>
      </c>
      <c r="D591" s="35">
        <v>0</v>
      </c>
      <c r="E591" s="36">
        <v>0</v>
      </c>
      <c r="F591" s="36">
        <v>0</v>
      </c>
      <c r="G591" s="36">
        <v>0</v>
      </c>
      <c r="H591" s="36">
        <v>0</v>
      </c>
      <c r="I591" s="37">
        <v>0</v>
      </c>
      <c r="J591" s="38">
        <v>0</v>
      </c>
      <c r="K591" s="38">
        <v>0</v>
      </c>
      <c r="L591" s="39" t="str">
        <f t="shared" si="572"/>
        <v/>
      </c>
      <c r="M591" s="35">
        <v>0</v>
      </c>
      <c r="N591" s="35">
        <v>0</v>
      </c>
      <c r="O591" s="35">
        <v>0</v>
      </c>
      <c r="P591" s="35">
        <v>0</v>
      </c>
      <c r="Q591" s="35"/>
      <c r="R591" s="35">
        <v>0</v>
      </c>
      <c r="S591" s="35">
        <f t="shared" si="579"/>
        <v>0</v>
      </c>
      <c r="T591" s="37">
        <f t="shared" si="573"/>
        <v>0</v>
      </c>
      <c r="U591" s="39" t="str">
        <f t="shared" si="574"/>
        <v/>
      </c>
      <c r="V591" s="132">
        <f t="shared" si="550"/>
        <v>0</v>
      </c>
      <c r="W591" s="35">
        <v>0</v>
      </c>
      <c r="X591" s="118">
        <v>0</v>
      </c>
      <c r="Y591" s="118">
        <v>0</v>
      </c>
      <c r="Z591" s="35">
        <v>0</v>
      </c>
      <c r="AA591" s="35" t="e">
        <f>G591+#REF!</f>
        <v>#REF!</v>
      </c>
      <c r="AB591" s="94" t="str">
        <f>IF(OR(E591="",E591=0),"",(G591+#REF!)/E591)</f>
        <v/>
      </c>
      <c r="AC591" s="35">
        <f t="shared" si="575"/>
        <v>0</v>
      </c>
      <c r="AD591" s="35">
        <f t="shared" si="576"/>
        <v>0</v>
      </c>
      <c r="AE591" s="118">
        <v>0</v>
      </c>
      <c r="AF591" s="118">
        <f t="shared" si="577"/>
        <v>0</v>
      </c>
      <c r="AG591" s="118">
        <v>0</v>
      </c>
      <c r="AH591" s="118">
        <f t="shared" si="578"/>
        <v>0</v>
      </c>
      <c r="AI591" s="36"/>
      <c r="AJ591" s="72"/>
    </row>
    <row r="592" spans="1:36" s="73" customFormat="1" ht="18" customHeight="1">
      <c r="A592" s="14" t="str">
        <f t="shared" si="571"/>
        <v>b</v>
      </c>
      <c r="B592" s="28" t="s">
        <v>27</v>
      </c>
      <c r="C592" s="29" t="s">
        <v>31</v>
      </c>
      <c r="D592" s="35">
        <v>0</v>
      </c>
      <c r="E592" s="36">
        <v>0</v>
      </c>
      <c r="F592" s="36">
        <v>0</v>
      </c>
      <c r="G592" s="36">
        <v>0</v>
      </c>
      <c r="H592" s="36">
        <v>0</v>
      </c>
      <c r="I592" s="37">
        <v>0</v>
      </c>
      <c r="J592" s="38">
        <v>0</v>
      </c>
      <c r="K592" s="38">
        <v>0</v>
      </c>
      <c r="L592" s="39" t="str">
        <f t="shared" si="572"/>
        <v/>
      </c>
      <c r="M592" s="35">
        <v>0</v>
      </c>
      <c r="N592" s="35">
        <v>0</v>
      </c>
      <c r="O592" s="35">
        <v>0</v>
      </c>
      <c r="P592" s="35">
        <v>0</v>
      </c>
      <c r="Q592" s="35"/>
      <c r="R592" s="35">
        <v>0</v>
      </c>
      <c r="S592" s="35">
        <f t="shared" si="579"/>
        <v>0</v>
      </c>
      <c r="T592" s="37">
        <f t="shared" si="573"/>
        <v>0</v>
      </c>
      <c r="U592" s="39" t="str">
        <f t="shared" si="574"/>
        <v/>
      </c>
      <c r="V592" s="132">
        <f t="shared" si="550"/>
        <v>0</v>
      </c>
      <c r="W592" s="35">
        <v>0</v>
      </c>
      <c r="X592" s="118">
        <v>0</v>
      </c>
      <c r="Y592" s="118">
        <v>0</v>
      </c>
      <c r="Z592" s="35">
        <v>0</v>
      </c>
      <c r="AA592" s="35" t="e">
        <f>G592+#REF!</f>
        <v>#REF!</v>
      </c>
      <c r="AB592" s="94" t="str">
        <f>IF(OR(E592="",E592=0),"",(G592+#REF!)/E592)</f>
        <v/>
      </c>
      <c r="AC592" s="35">
        <f t="shared" si="575"/>
        <v>0</v>
      </c>
      <c r="AD592" s="35">
        <f t="shared" si="576"/>
        <v>0</v>
      </c>
      <c r="AE592" s="118">
        <v>0</v>
      </c>
      <c r="AF592" s="118">
        <f t="shared" si="577"/>
        <v>0</v>
      </c>
      <c r="AG592" s="118">
        <v>0</v>
      </c>
      <c r="AH592" s="118">
        <f t="shared" si="578"/>
        <v>0</v>
      </c>
      <c r="AI592" s="36"/>
      <c r="AJ592" s="72"/>
    </row>
    <row r="593" spans="1:36" s="73" customFormat="1" ht="18" customHeight="1">
      <c r="A593" s="14" t="str">
        <f t="shared" si="571"/>
        <v>b</v>
      </c>
      <c r="B593" s="28" t="s">
        <v>27</v>
      </c>
      <c r="C593" s="29" t="s">
        <v>32</v>
      </c>
      <c r="D593" s="35">
        <v>0</v>
      </c>
      <c r="E593" s="36">
        <v>0</v>
      </c>
      <c r="F593" s="36">
        <v>0</v>
      </c>
      <c r="G593" s="36">
        <v>0</v>
      </c>
      <c r="H593" s="36">
        <v>0</v>
      </c>
      <c r="I593" s="37">
        <v>0</v>
      </c>
      <c r="J593" s="38">
        <v>0</v>
      </c>
      <c r="K593" s="38">
        <v>0</v>
      </c>
      <c r="L593" s="39" t="str">
        <f t="shared" si="572"/>
        <v/>
      </c>
      <c r="M593" s="35">
        <v>0</v>
      </c>
      <c r="N593" s="35">
        <v>0</v>
      </c>
      <c r="O593" s="35">
        <v>0</v>
      </c>
      <c r="P593" s="35">
        <v>0</v>
      </c>
      <c r="Q593" s="35"/>
      <c r="R593" s="35">
        <v>0</v>
      </c>
      <c r="S593" s="35">
        <f t="shared" si="579"/>
        <v>0</v>
      </c>
      <c r="T593" s="37">
        <f t="shared" si="573"/>
        <v>0</v>
      </c>
      <c r="U593" s="39" t="str">
        <f t="shared" si="574"/>
        <v/>
      </c>
      <c r="V593" s="132">
        <f t="shared" si="550"/>
        <v>0</v>
      </c>
      <c r="W593" s="35">
        <v>0</v>
      </c>
      <c r="X593" s="118">
        <v>0</v>
      </c>
      <c r="Y593" s="118">
        <v>0</v>
      </c>
      <c r="Z593" s="35">
        <v>0</v>
      </c>
      <c r="AA593" s="35" t="e">
        <f>G593+#REF!</f>
        <v>#REF!</v>
      </c>
      <c r="AB593" s="94" t="str">
        <f>IF(OR(E593="",E593=0),"",(G593+#REF!)/E593)</f>
        <v/>
      </c>
      <c r="AC593" s="35">
        <f t="shared" si="575"/>
        <v>0</v>
      </c>
      <c r="AD593" s="35">
        <f t="shared" si="576"/>
        <v>0</v>
      </c>
      <c r="AE593" s="118">
        <v>0</v>
      </c>
      <c r="AF593" s="118">
        <f t="shared" si="577"/>
        <v>0</v>
      </c>
      <c r="AG593" s="118">
        <v>0</v>
      </c>
      <c r="AH593" s="118">
        <f t="shared" si="578"/>
        <v>0</v>
      </c>
      <c r="AI593" s="36"/>
      <c r="AJ593" s="72"/>
    </row>
    <row r="594" spans="1:36" s="73" customFormat="1" ht="18" customHeight="1">
      <c r="A594" s="14" t="str">
        <f t="shared" si="571"/>
        <v>b</v>
      </c>
      <c r="B594" s="28" t="s">
        <v>27</v>
      </c>
      <c r="C594" s="29" t="s">
        <v>33</v>
      </c>
      <c r="D594" s="35">
        <v>0</v>
      </c>
      <c r="E594" s="36">
        <v>0</v>
      </c>
      <c r="F594" s="36">
        <v>0</v>
      </c>
      <c r="G594" s="36">
        <v>0</v>
      </c>
      <c r="H594" s="36">
        <v>0</v>
      </c>
      <c r="I594" s="37">
        <v>0</v>
      </c>
      <c r="J594" s="38">
        <v>0</v>
      </c>
      <c r="K594" s="38">
        <v>0</v>
      </c>
      <c r="L594" s="39" t="str">
        <f t="shared" si="572"/>
        <v/>
      </c>
      <c r="M594" s="35">
        <v>0</v>
      </c>
      <c r="N594" s="35">
        <v>0</v>
      </c>
      <c r="O594" s="35">
        <v>0</v>
      </c>
      <c r="P594" s="35">
        <v>0</v>
      </c>
      <c r="Q594" s="35"/>
      <c r="R594" s="35">
        <v>0</v>
      </c>
      <c r="S594" s="35">
        <f t="shared" si="579"/>
        <v>0</v>
      </c>
      <c r="T594" s="37">
        <f t="shared" si="573"/>
        <v>0</v>
      </c>
      <c r="U594" s="39" t="str">
        <f t="shared" si="574"/>
        <v/>
      </c>
      <c r="V594" s="132">
        <f t="shared" si="550"/>
        <v>0</v>
      </c>
      <c r="W594" s="35">
        <v>0</v>
      </c>
      <c r="X594" s="118">
        <v>0</v>
      </c>
      <c r="Y594" s="118">
        <v>0</v>
      </c>
      <c r="Z594" s="35">
        <v>0</v>
      </c>
      <c r="AA594" s="35" t="e">
        <f>G594+#REF!</f>
        <v>#REF!</v>
      </c>
      <c r="AB594" s="94" t="str">
        <f>IF(OR(E594="",E594=0),"",(G594+#REF!)/E594)</f>
        <v/>
      </c>
      <c r="AC594" s="35">
        <f t="shared" si="575"/>
        <v>0</v>
      </c>
      <c r="AD594" s="35">
        <f t="shared" si="576"/>
        <v>0</v>
      </c>
      <c r="AE594" s="118">
        <v>0</v>
      </c>
      <c r="AF594" s="118">
        <f t="shared" si="577"/>
        <v>0</v>
      </c>
      <c r="AG594" s="118">
        <v>0</v>
      </c>
      <c r="AH594" s="118">
        <f t="shared" si="578"/>
        <v>0</v>
      </c>
      <c r="AI594" s="36"/>
      <c r="AJ594" s="72"/>
    </row>
    <row r="595" spans="1:36" s="73" customFormat="1" ht="18" customHeight="1">
      <c r="A595" s="14" t="str">
        <f t="shared" si="571"/>
        <v>a</v>
      </c>
      <c r="B595" s="28" t="s">
        <v>27</v>
      </c>
      <c r="C595" s="29" t="s">
        <v>34</v>
      </c>
      <c r="D595" s="30">
        <v>1300</v>
      </c>
      <c r="E595" s="31">
        <v>1651.6</v>
      </c>
      <c r="F595" s="31">
        <v>1020.5</v>
      </c>
      <c r="G595" s="31">
        <v>1302.0999999999999</v>
      </c>
      <c r="H595" s="31">
        <v>934.43299999999999</v>
      </c>
      <c r="I595" s="32">
        <v>787.24900000000002</v>
      </c>
      <c r="J595" s="33">
        <v>640</v>
      </c>
      <c r="K595" s="33">
        <v>464.29500000000002</v>
      </c>
      <c r="L595" s="34">
        <f t="shared" si="572"/>
        <v>1.2759431651151396</v>
      </c>
      <c r="M595" s="30">
        <v>0</v>
      </c>
      <c r="N595" s="30">
        <v>121.23</v>
      </c>
      <c r="O595" s="30">
        <v>153.036</v>
      </c>
      <c r="P595" s="30">
        <v>175.70499999999998</v>
      </c>
      <c r="Q595" s="30">
        <v>135</v>
      </c>
      <c r="R595" s="30">
        <v>147.24900000000002</v>
      </c>
      <c r="S595" s="30">
        <f t="shared" si="579"/>
        <v>367.66699999999992</v>
      </c>
      <c r="T595" s="32">
        <f t="shared" si="573"/>
        <v>-281.59999999999991</v>
      </c>
      <c r="U595" s="34">
        <f t="shared" si="574"/>
        <v>0.78838701864858318</v>
      </c>
      <c r="V595" s="131">
        <f t="shared" si="550"/>
        <v>349.5</v>
      </c>
      <c r="W595" s="30">
        <v>1150.261</v>
      </c>
      <c r="X595" s="125">
        <v>1150.261</v>
      </c>
      <c r="Y595" s="125">
        <v>345.5</v>
      </c>
      <c r="Z595" s="30">
        <v>501.6</v>
      </c>
      <c r="AA595" s="30" t="e">
        <f>G595+#REF!</f>
        <v>#REF!</v>
      </c>
      <c r="AB595" s="92" t="e">
        <f>IF(OR(E595="",E595=0),"",(G595+#REF!)/E595)</f>
        <v>#REF!</v>
      </c>
      <c r="AC595" s="30">
        <f t="shared" si="575"/>
        <v>1647.6</v>
      </c>
      <c r="AD595" s="30">
        <f t="shared" si="576"/>
        <v>4</v>
      </c>
      <c r="AE595" s="125">
        <v>0</v>
      </c>
      <c r="AF595" s="125">
        <f t="shared" si="577"/>
        <v>1651.6</v>
      </c>
      <c r="AG595" s="125">
        <v>1651.6</v>
      </c>
      <c r="AH595" s="125">
        <f t="shared" si="578"/>
        <v>4</v>
      </c>
      <c r="AI595" s="31"/>
      <c r="AJ595" s="72"/>
    </row>
    <row r="596" spans="1:36" s="73" customFormat="1" ht="18" customHeight="1">
      <c r="A596" s="14" t="str">
        <f t="shared" si="571"/>
        <v>b</v>
      </c>
      <c r="B596" s="28" t="s">
        <v>27</v>
      </c>
      <c r="C596" s="29" t="s">
        <v>35</v>
      </c>
      <c r="D596" s="35">
        <v>0</v>
      </c>
      <c r="E596" s="36">
        <v>0</v>
      </c>
      <c r="F596" s="36">
        <v>0</v>
      </c>
      <c r="G596" s="36">
        <v>0</v>
      </c>
      <c r="H596" s="36">
        <v>0</v>
      </c>
      <c r="I596" s="37">
        <v>0</v>
      </c>
      <c r="J596" s="38">
        <v>0</v>
      </c>
      <c r="K596" s="38">
        <v>0</v>
      </c>
      <c r="L596" s="39" t="str">
        <f t="shared" si="572"/>
        <v/>
      </c>
      <c r="M596" s="35">
        <v>0</v>
      </c>
      <c r="N596" s="35">
        <v>0</v>
      </c>
      <c r="O596" s="35">
        <v>0</v>
      </c>
      <c r="P596" s="35">
        <v>0</v>
      </c>
      <c r="Q596" s="35"/>
      <c r="R596" s="35">
        <v>0</v>
      </c>
      <c r="S596" s="35">
        <f t="shared" si="579"/>
        <v>0</v>
      </c>
      <c r="T596" s="37">
        <f t="shared" si="573"/>
        <v>0</v>
      </c>
      <c r="U596" s="39" t="str">
        <f t="shared" si="574"/>
        <v/>
      </c>
      <c r="V596" s="132">
        <f t="shared" si="550"/>
        <v>0</v>
      </c>
      <c r="W596" s="35">
        <v>0</v>
      </c>
      <c r="X596" s="118">
        <v>0</v>
      </c>
      <c r="Y596" s="118">
        <v>0</v>
      </c>
      <c r="Z596" s="35">
        <v>0</v>
      </c>
      <c r="AA596" s="35" t="e">
        <f>G596+#REF!</f>
        <v>#REF!</v>
      </c>
      <c r="AB596" s="94" t="str">
        <f>IF(OR(E596="",E596=0),"",(G596+#REF!)/E596)</f>
        <v/>
      </c>
      <c r="AC596" s="35">
        <f t="shared" si="575"/>
        <v>0</v>
      </c>
      <c r="AD596" s="35">
        <f t="shared" si="576"/>
        <v>0</v>
      </c>
      <c r="AE596" s="118">
        <v>0</v>
      </c>
      <c r="AF596" s="118">
        <f t="shared" si="577"/>
        <v>0</v>
      </c>
      <c r="AG596" s="118">
        <v>0</v>
      </c>
      <c r="AH596" s="118">
        <f t="shared" si="578"/>
        <v>0</v>
      </c>
      <c r="AI596" s="36"/>
      <c r="AJ596" s="72"/>
    </row>
    <row r="597" spans="1:36" s="73" customFormat="1" ht="30" customHeight="1">
      <c r="A597" s="14" t="str">
        <f t="shared" si="571"/>
        <v>b</v>
      </c>
      <c r="B597" s="21" t="s">
        <v>27</v>
      </c>
      <c r="C597" s="40" t="s">
        <v>36</v>
      </c>
      <c r="D597" s="41">
        <v>0</v>
      </c>
      <c r="E597" s="42">
        <v>0</v>
      </c>
      <c r="F597" s="42">
        <v>0</v>
      </c>
      <c r="G597" s="42">
        <v>0</v>
      </c>
      <c r="H597" s="42">
        <v>0</v>
      </c>
      <c r="I597" s="43">
        <v>0</v>
      </c>
      <c r="J597" s="44">
        <v>0</v>
      </c>
      <c r="K597" s="44">
        <v>0</v>
      </c>
      <c r="L597" s="45" t="str">
        <f t="shared" si="572"/>
        <v/>
      </c>
      <c r="M597" s="41">
        <v>0</v>
      </c>
      <c r="N597" s="41">
        <v>0</v>
      </c>
      <c r="O597" s="41">
        <v>0</v>
      </c>
      <c r="P597" s="41">
        <v>0</v>
      </c>
      <c r="Q597" s="41">
        <v>0</v>
      </c>
      <c r="R597" s="41">
        <v>0</v>
      </c>
      <c r="S597" s="41">
        <f t="shared" si="579"/>
        <v>0</v>
      </c>
      <c r="T597" s="43">
        <f t="shared" si="573"/>
        <v>0</v>
      </c>
      <c r="U597" s="45" t="str">
        <f t="shared" si="574"/>
        <v/>
      </c>
      <c r="V597" s="133">
        <f t="shared" si="550"/>
        <v>0</v>
      </c>
      <c r="W597" s="41">
        <v>0</v>
      </c>
      <c r="X597" s="119">
        <v>0</v>
      </c>
      <c r="Y597" s="119">
        <v>0</v>
      </c>
      <c r="Z597" s="41">
        <v>0</v>
      </c>
      <c r="AA597" s="41" t="e">
        <f>G597+#REF!</f>
        <v>#REF!</v>
      </c>
      <c r="AB597" s="96" t="str">
        <f>IF(OR(E597="",E597=0),"",(G597+#REF!)/E597)</f>
        <v/>
      </c>
      <c r="AC597" s="41">
        <f t="shared" si="575"/>
        <v>0</v>
      </c>
      <c r="AD597" s="41">
        <f t="shared" si="576"/>
        <v>0</v>
      </c>
      <c r="AE597" s="119">
        <v>0</v>
      </c>
      <c r="AF597" s="119">
        <f t="shared" si="577"/>
        <v>0</v>
      </c>
      <c r="AG597" s="119">
        <v>0</v>
      </c>
      <c r="AH597" s="119">
        <f t="shared" si="578"/>
        <v>0</v>
      </c>
      <c r="AI597" s="42"/>
      <c r="AJ597" s="72"/>
    </row>
    <row r="598" spans="1:36" s="73" customFormat="1" ht="15" customHeight="1">
      <c r="A598" s="14" t="str">
        <f t="shared" si="571"/>
        <v>b</v>
      </c>
      <c r="B598" s="21" t="s">
        <v>27</v>
      </c>
      <c r="C598" s="40" t="s">
        <v>37</v>
      </c>
      <c r="D598" s="41">
        <v>0</v>
      </c>
      <c r="E598" s="42">
        <v>0</v>
      </c>
      <c r="F598" s="42">
        <v>0</v>
      </c>
      <c r="G598" s="42">
        <v>0</v>
      </c>
      <c r="H598" s="42">
        <v>0</v>
      </c>
      <c r="I598" s="43">
        <v>0</v>
      </c>
      <c r="J598" s="44">
        <v>0</v>
      </c>
      <c r="K598" s="44">
        <v>0</v>
      </c>
      <c r="L598" s="45" t="str">
        <f t="shared" si="572"/>
        <v/>
      </c>
      <c r="M598" s="41">
        <v>0</v>
      </c>
      <c r="N598" s="41">
        <v>0</v>
      </c>
      <c r="O598" s="41">
        <v>0</v>
      </c>
      <c r="P598" s="41">
        <v>0</v>
      </c>
      <c r="Q598" s="41">
        <v>0</v>
      </c>
      <c r="R598" s="41">
        <v>0</v>
      </c>
      <c r="S598" s="41">
        <f t="shared" si="579"/>
        <v>0</v>
      </c>
      <c r="T598" s="43">
        <f t="shared" si="573"/>
        <v>0</v>
      </c>
      <c r="U598" s="45" t="str">
        <f t="shared" si="574"/>
        <v/>
      </c>
      <c r="V598" s="133">
        <f t="shared" si="550"/>
        <v>0</v>
      </c>
      <c r="W598" s="41">
        <v>0</v>
      </c>
      <c r="X598" s="119">
        <v>0</v>
      </c>
      <c r="Y598" s="119">
        <v>0</v>
      </c>
      <c r="Z598" s="41">
        <v>0</v>
      </c>
      <c r="AA598" s="41" t="e">
        <f>G598+#REF!</f>
        <v>#REF!</v>
      </c>
      <c r="AB598" s="96" t="str">
        <f>IF(OR(E598="",E598=0),"",(G598+#REF!)/E598)</f>
        <v/>
      </c>
      <c r="AC598" s="41">
        <f t="shared" si="575"/>
        <v>0</v>
      </c>
      <c r="AD598" s="41">
        <f t="shared" si="576"/>
        <v>0</v>
      </c>
      <c r="AE598" s="119">
        <v>0</v>
      </c>
      <c r="AF598" s="119">
        <f t="shared" si="577"/>
        <v>0</v>
      </c>
      <c r="AG598" s="119">
        <v>0</v>
      </c>
      <c r="AH598" s="119">
        <f t="shared" si="578"/>
        <v>0</v>
      </c>
      <c r="AI598" s="42"/>
      <c r="AJ598" s="72"/>
    </row>
    <row r="599" spans="1:36" s="73" customFormat="1" ht="15.75" customHeight="1" thickBot="1">
      <c r="A599" s="14" t="str">
        <f t="shared" si="571"/>
        <v>b</v>
      </c>
      <c r="B599" s="46" t="s">
        <v>27</v>
      </c>
      <c r="C599" s="58" t="s">
        <v>38</v>
      </c>
      <c r="D599" s="59">
        <v>0</v>
      </c>
      <c r="E599" s="60">
        <v>0</v>
      </c>
      <c r="F599" s="60">
        <v>0</v>
      </c>
      <c r="G599" s="60">
        <v>0</v>
      </c>
      <c r="H599" s="60">
        <v>0</v>
      </c>
      <c r="I599" s="61">
        <v>0</v>
      </c>
      <c r="J599" s="62">
        <v>0</v>
      </c>
      <c r="K599" s="62">
        <v>0</v>
      </c>
      <c r="L599" s="63" t="str">
        <f t="shared" si="572"/>
        <v/>
      </c>
      <c r="M599" s="59">
        <v>0</v>
      </c>
      <c r="N599" s="59">
        <v>0</v>
      </c>
      <c r="O599" s="59">
        <v>0</v>
      </c>
      <c r="P599" s="59">
        <v>0</v>
      </c>
      <c r="Q599" s="59">
        <v>0</v>
      </c>
      <c r="R599" s="59">
        <v>0</v>
      </c>
      <c r="S599" s="59">
        <f t="shared" si="579"/>
        <v>0</v>
      </c>
      <c r="T599" s="61">
        <f t="shared" si="573"/>
        <v>0</v>
      </c>
      <c r="U599" s="63" t="str">
        <f t="shared" si="574"/>
        <v/>
      </c>
      <c r="V599" s="136">
        <f t="shared" si="550"/>
        <v>0</v>
      </c>
      <c r="W599" s="59">
        <v>0</v>
      </c>
      <c r="X599" s="120">
        <v>0</v>
      </c>
      <c r="Y599" s="120">
        <v>0</v>
      </c>
      <c r="Z599" s="59">
        <v>0</v>
      </c>
      <c r="AA599" s="59" t="e">
        <f>G599+#REF!</f>
        <v>#REF!</v>
      </c>
      <c r="AB599" s="106" t="str">
        <f>IF(OR(E599="",E599=0),"",(G599+#REF!)/E599)</f>
        <v/>
      </c>
      <c r="AC599" s="59">
        <f t="shared" si="575"/>
        <v>0</v>
      </c>
      <c r="AD599" s="59">
        <f t="shared" si="576"/>
        <v>0</v>
      </c>
      <c r="AE599" s="120">
        <v>0</v>
      </c>
      <c r="AF599" s="120">
        <f t="shared" si="577"/>
        <v>0</v>
      </c>
      <c r="AG599" s="120">
        <v>0</v>
      </c>
      <c r="AH599" s="120">
        <f t="shared" si="578"/>
        <v>0</v>
      </c>
      <c r="AI599" s="60"/>
      <c r="AJ599" s="72"/>
    </row>
    <row r="600" spans="1:36" s="73" customFormat="1" ht="48.75" thickTop="1" thickBot="1">
      <c r="A600" s="14" t="str">
        <f t="shared" si="571"/>
        <v>a</v>
      </c>
      <c r="B600" s="139" t="s">
        <v>143</v>
      </c>
      <c r="C600" s="140" t="s">
        <v>144</v>
      </c>
      <c r="D600" s="140">
        <f t="shared" ref="D600:K600" si="586">D601+D609+D610+D611</f>
        <v>40</v>
      </c>
      <c r="E600" s="141">
        <f t="shared" si="586"/>
        <v>40</v>
      </c>
      <c r="F600" s="141">
        <f t="shared" si="586"/>
        <v>30</v>
      </c>
      <c r="G600" s="141">
        <f t="shared" si="586"/>
        <v>32.799999999999997</v>
      </c>
      <c r="H600" s="141">
        <f t="shared" si="586"/>
        <v>23.850999999999999</v>
      </c>
      <c r="I600" s="142">
        <f t="shared" si="586"/>
        <v>15.664</v>
      </c>
      <c r="J600" s="143">
        <f t="shared" si="586"/>
        <v>0</v>
      </c>
      <c r="K600" s="143">
        <f t="shared" si="586"/>
        <v>0</v>
      </c>
      <c r="L600" s="144">
        <f t="shared" si="572"/>
        <v>1.0933333333333333</v>
      </c>
      <c r="M600" s="140">
        <f>M601+M609+M610+M611</f>
        <v>0</v>
      </c>
      <c r="N600" s="140">
        <f>N601+N609+N610+N611</f>
        <v>0</v>
      </c>
      <c r="O600" s="140">
        <f>O601+O609+O610+O611</f>
        <v>0</v>
      </c>
      <c r="P600" s="140">
        <f>P601+P609+P610+P611</f>
        <v>0</v>
      </c>
      <c r="Q600" s="140">
        <f>Q601+Q609+Q610+Q611</f>
        <v>0</v>
      </c>
      <c r="R600" s="140">
        <v>15.664</v>
      </c>
      <c r="S600" s="140">
        <f t="shared" si="579"/>
        <v>8.9489999999999981</v>
      </c>
      <c r="T600" s="142">
        <f t="shared" si="573"/>
        <v>-2.7999999999999972</v>
      </c>
      <c r="U600" s="144">
        <f t="shared" si="574"/>
        <v>0.82</v>
      </c>
      <c r="V600" s="145">
        <f t="shared" si="550"/>
        <v>7.2000000000000028</v>
      </c>
      <c r="W600" s="140">
        <f t="shared" ref="W600:Y600" si="587">W601+W609+W610+W611</f>
        <v>28.309000000000001</v>
      </c>
      <c r="X600" s="149">
        <f t="shared" si="587"/>
        <v>28.309000000000001</v>
      </c>
      <c r="Y600" s="149">
        <f t="shared" si="587"/>
        <v>7.2</v>
      </c>
      <c r="Z600" s="140">
        <f>Z601+Z609+Z610+Z611</f>
        <v>10</v>
      </c>
      <c r="AA600" s="140" t="e">
        <f>G600+#REF!</f>
        <v>#REF!</v>
      </c>
      <c r="AB600" s="147" t="e">
        <f>IF(OR(E600="",E600=0),"",(G600+#REF!)/E600)</f>
        <v>#REF!</v>
      </c>
      <c r="AC600" s="140">
        <f t="shared" si="575"/>
        <v>40</v>
      </c>
      <c r="AD600" s="140">
        <f t="shared" si="576"/>
        <v>0</v>
      </c>
      <c r="AE600" s="149">
        <f t="shared" ref="AE600:AG600" si="588">AE601+AE609+AE610+AE611</f>
        <v>0</v>
      </c>
      <c r="AF600" s="149">
        <f t="shared" si="577"/>
        <v>40</v>
      </c>
      <c r="AG600" s="149">
        <f t="shared" si="588"/>
        <v>40</v>
      </c>
      <c r="AH600" s="149">
        <f t="shared" si="578"/>
        <v>0</v>
      </c>
      <c r="AI600" s="141"/>
      <c r="AJ600" s="72"/>
    </row>
    <row r="601" spans="1:36" s="73" customFormat="1" ht="18.75" customHeight="1" thickTop="1">
      <c r="A601" s="14" t="str">
        <f t="shared" si="571"/>
        <v>a</v>
      </c>
      <c r="B601" s="21" t="s">
        <v>27</v>
      </c>
      <c r="C601" s="22" t="s">
        <v>28</v>
      </c>
      <c r="D601" s="23">
        <f t="shared" ref="D601:K601" si="589">D602+D603+D604+D605+D606+D607+D608</f>
        <v>40</v>
      </c>
      <c r="E601" s="24">
        <f t="shared" si="589"/>
        <v>40</v>
      </c>
      <c r="F601" s="24">
        <f t="shared" si="589"/>
        <v>30</v>
      </c>
      <c r="G601" s="24">
        <f t="shared" si="589"/>
        <v>32.799999999999997</v>
      </c>
      <c r="H601" s="24">
        <f t="shared" si="589"/>
        <v>23.850999999999999</v>
      </c>
      <c r="I601" s="25">
        <f t="shared" si="589"/>
        <v>15.664</v>
      </c>
      <c r="J601" s="26">
        <f t="shared" si="589"/>
        <v>0</v>
      </c>
      <c r="K601" s="26">
        <f t="shared" si="589"/>
        <v>0</v>
      </c>
      <c r="L601" s="27">
        <f t="shared" si="572"/>
        <v>1.0933333333333333</v>
      </c>
      <c r="M601" s="23">
        <f>M602+M603+M604+M605+M606+M607+M608</f>
        <v>0</v>
      </c>
      <c r="N601" s="23">
        <f>N602+N603+N604+N605+N606+N607+N608</f>
        <v>0</v>
      </c>
      <c r="O601" s="23">
        <f>O602+O603+O604+O605+O606+O607+O608</f>
        <v>0</v>
      </c>
      <c r="P601" s="23">
        <f>P602+P603+P604+P605+P606+P607+P608</f>
        <v>0</v>
      </c>
      <c r="Q601" s="23">
        <f>Q602+Q603+Q604+Q605+Q606+Q607+Q608</f>
        <v>0</v>
      </c>
      <c r="R601" s="23">
        <v>15.664</v>
      </c>
      <c r="S601" s="23">
        <f t="shared" si="579"/>
        <v>8.9489999999999981</v>
      </c>
      <c r="T601" s="25">
        <f t="shared" si="573"/>
        <v>-2.7999999999999972</v>
      </c>
      <c r="U601" s="27">
        <f t="shared" si="574"/>
        <v>0.82</v>
      </c>
      <c r="V601" s="130">
        <f t="shared" si="550"/>
        <v>7.2000000000000028</v>
      </c>
      <c r="W601" s="23">
        <f t="shared" ref="W601:Y601" si="590">W602+W603+W604+W605+W606+W607+W608</f>
        <v>28.309000000000001</v>
      </c>
      <c r="X601" s="107">
        <f t="shared" si="590"/>
        <v>28.309000000000001</v>
      </c>
      <c r="Y601" s="107">
        <f t="shared" si="590"/>
        <v>7.2</v>
      </c>
      <c r="Z601" s="23">
        <f>Z602+Z603+Z604+Z605+Z606+Z607+Z608</f>
        <v>10</v>
      </c>
      <c r="AA601" s="23" t="e">
        <f>G601+#REF!</f>
        <v>#REF!</v>
      </c>
      <c r="AB601" s="90" t="e">
        <f>IF(OR(E601="",E601=0),"",(G601+#REF!)/E601)</f>
        <v>#REF!</v>
      </c>
      <c r="AC601" s="23">
        <f t="shared" si="575"/>
        <v>40</v>
      </c>
      <c r="AD601" s="23">
        <f t="shared" si="576"/>
        <v>0</v>
      </c>
      <c r="AE601" s="107">
        <f t="shared" ref="AE601:AG601" si="591">AE602+AE603+AE604+AE605+AE606+AE607+AE608</f>
        <v>0</v>
      </c>
      <c r="AF601" s="107">
        <f t="shared" si="577"/>
        <v>40</v>
      </c>
      <c r="AG601" s="107">
        <f t="shared" si="591"/>
        <v>40</v>
      </c>
      <c r="AH601" s="107">
        <f t="shared" si="578"/>
        <v>0</v>
      </c>
      <c r="AI601" s="24"/>
      <c r="AJ601" s="72"/>
    </row>
    <row r="602" spans="1:36" s="73" customFormat="1" ht="18" customHeight="1">
      <c r="A602" s="14" t="str">
        <f t="shared" si="571"/>
        <v>b</v>
      </c>
      <c r="B602" s="28" t="s">
        <v>27</v>
      </c>
      <c r="C602" s="29" t="s">
        <v>29</v>
      </c>
      <c r="D602" s="35">
        <v>0</v>
      </c>
      <c r="E602" s="36">
        <v>0</v>
      </c>
      <c r="F602" s="36">
        <v>0</v>
      </c>
      <c r="G602" s="36">
        <v>0</v>
      </c>
      <c r="H602" s="36">
        <v>0</v>
      </c>
      <c r="I602" s="37">
        <v>0</v>
      </c>
      <c r="J602" s="38">
        <v>0</v>
      </c>
      <c r="K602" s="38">
        <v>0</v>
      </c>
      <c r="L602" s="39" t="str">
        <f t="shared" si="572"/>
        <v/>
      </c>
      <c r="M602" s="35">
        <v>0</v>
      </c>
      <c r="N602" s="35">
        <v>0</v>
      </c>
      <c r="O602" s="35">
        <v>0</v>
      </c>
      <c r="P602" s="35">
        <v>0</v>
      </c>
      <c r="Q602" s="35"/>
      <c r="R602" s="35">
        <v>0</v>
      </c>
      <c r="S602" s="35">
        <f t="shared" si="579"/>
        <v>0</v>
      </c>
      <c r="T602" s="37">
        <f t="shared" si="573"/>
        <v>0</v>
      </c>
      <c r="U602" s="39" t="str">
        <f t="shared" si="574"/>
        <v/>
      </c>
      <c r="V602" s="132">
        <f t="shared" si="550"/>
        <v>0</v>
      </c>
      <c r="W602" s="35">
        <v>0</v>
      </c>
      <c r="X602" s="118">
        <v>0</v>
      </c>
      <c r="Y602" s="118">
        <v>0</v>
      </c>
      <c r="Z602" s="35">
        <v>0</v>
      </c>
      <c r="AA602" s="35" t="e">
        <f>G602+#REF!</f>
        <v>#REF!</v>
      </c>
      <c r="AB602" s="94" t="str">
        <f>IF(OR(E602="",E602=0),"",(G602+#REF!)/E602)</f>
        <v/>
      </c>
      <c r="AC602" s="35">
        <f t="shared" si="575"/>
        <v>0</v>
      </c>
      <c r="AD602" s="35">
        <f t="shared" si="576"/>
        <v>0</v>
      </c>
      <c r="AE602" s="118">
        <v>0</v>
      </c>
      <c r="AF602" s="118">
        <f t="shared" si="577"/>
        <v>0</v>
      </c>
      <c r="AG602" s="118">
        <v>0</v>
      </c>
      <c r="AH602" s="118">
        <f t="shared" si="578"/>
        <v>0</v>
      </c>
      <c r="AI602" s="36"/>
      <c r="AJ602" s="72"/>
    </row>
    <row r="603" spans="1:36" s="73" customFormat="1" ht="18" customHeight="1">
      <c r="A603" s="14" t="str">
        <f t="shared" si="571"/>
        <v>b</v>
      </c>
      <c r="B603" s="28" t="s">
        <v>27</v>
      </c>
      <c r="C603" s="29" t="s">
        <v>30</v>
      </c>
      <c r="D603" s="35">
        <v>0</v>
      </c>
      <c r="E603" s="36">
        <v>0</v>
      </c>
      <c r="F603" s="36">
        <v>0</v>
      </c>
      <c r="G603" s="36">
        <v>0</v>
      </c>
      <c r="H603" s="36">
        <v>0</v>
      </c>
      <c r="I603" s="37">
        <v>0</v>
      </c>
      <c r="J603" s="38">
        <v>0</v>
      </c>
      <c r="K603" s="38">
        <v>0</v>
      </c>
      <c r="L603" s="39" t="str">
        <f t="shared" si="572"/>
        <v/>
      </c>
      <c r="M603" s="35">
        <v>0</v>
      </c>
      <c r="N603" s="35">
        <v>0</v>
      </c>
      <c r="O603" s="35">
        <v>0</v>
      </c>
      <c r="P603" s="35">
        <v>0</v>
      </c>
      <c r="Q603" s="35"/>
      <c r="R603" s="35">
        <v>0</v>
      </c>
      <c r="S603" s="35">
        <f t="shared" si="579"/>
        <v>0</v>
      </c>
      <c r="T603" s="37">
        <f t="shared" si="573"/>
        <v>0</v>
      </c>
      <c r="U603" s="39" t="str">
        <f t="shared" si="574"/>
        <v/>
      </c>
      <c r="V603" s="132">
        <f t="shared" si="550"/>
        <v>0</v>
      </c>
      <c r="W603" s="35">
        <v>0</v>
      </c>
      <c r="X603" s="118">
        <v>0</v>
      </c>
      <c r="Y603" s="118">
        <v>0</v>
      </c>
      <c r="Z603" s="35">
        <v>0</v>
      </c>
      <c r="AA603" s="35" t="e">
        <f>G603+#REF!</f>
        <v>#REF!</v>
      </c>
      <c r="AB603" s="94" t="str">
        <f>IF(OR(E603="",E603=0),"",(G603+#REF!)/E603)</f>
        <v/>
      </c>
      <c r="AC603" s="35">
        <f t="shared" si="575"/>
        <v>0</v>
      </c>
      <c r="AD603" s="35">
        <f t="shared" si="576"/>
        <v>0</v>
      </c>
      <c r="AE603" s="118">
        <v>0</v>
      </c>
      <c r="AF603" s="118">
        <f t="shared" si="577"/>
        <v>0</v>
      </c>
      <c r="AG603" s="118">
        <v>0</v>
      </c>
      <c r="AH603" s="118">
        <f t="shared" si="578"/>
        <v>0</v>
      </c>
      <c r="AI603" s="36"/>
      <c r="AJ603" s="72"/>
    </row>
    <row r="604" spans="1:36" s="73" customFormat="1" ht="18" customHeight="1">
      <c r="A604" s="14" t="str">
        <f t="shared" si="571"/>
        <v>b</v>
      </c>
      <c r="B604" s="28" t="s">
        <v>27</v>
      </c>
      <c r="C604" s="29" t="s">
        <v>31</v>
      </c>
      <c r="D604" s="35">
        <v>0</v>
      </c>
      <c r="E604" s="36">
        <v>0</v>
      </c>
      <c r="F604" s="36">
        <v>0</v>
      </c>
      <c r="G604" s="36">
        <v>0</v>
      </c>
      <c r="H604" s="36">
        <v>0</v>
      </c>
      <c r="I604" s="37">
        <v>0</v>
      </c>
      <c r="J604" s="38">
        <v>0</v>
      </c>
      <c r="K604" s="38">
        <v>0</v>
      </c>
      <c r="L604" s="39" t="str">
        <f t="shared" si="572"/>
        <v/>
      </c>
      <c r="M604" s="35">
        <v>0</v>
      </c>
      <c r="N604" s="35">
        <v>0</v>
      </c>
      <c r="O604" s="35">
        <v>0</v>
      </c>
      <c r="P604" s="35">
        <v>0</v>
      </c>
      <c r="Q604" s="35"/>
      <c r="R604" s="35">
        <v>0</v>
      </c>
      <c r="S604" s="35">
        <f t="shared" si="579"/>
        <v>0</v>
      </c>
      <c r="T604" s="37">
        <f t="shared" si="573"/>
        <v>0</v>
      </c>
      <c r="U604" s="39" t="str">
        <f t="shared" si="574"/>
        <v/>
      </c>
      <c r="V604" s="132">
        <f t="shared" si="550"/>
        <v>0</v>
      </c>
      <c r="W604" s="35">
        <v>0</v>
      </c>
      <c r="X604" s="118">
        <v>0</v>
      </c>
      <c r="Y604" s="118">
        <v>0</v>
      </c>
      <c r="Z604" s="35">
        <v>0</v>
      </c>
      <c r="AA604" s="35" t="e">
        <f>G604+#REF!</f>
        <v>#REF!</v>
      </c>
      <c r="AB604" s="94" t="str">
        <f>IF(OR(E604="",E604=0),"",(G604+#REF!)/E604)</f>
        <v/>
      </c>
      <c r="AC604" s="35">
        <f t="shared" si="575"/>
        <v>0</v>
      </c>
      <c r="AD604" s="35">
        <f t="shared" si="576"/>
        <v>0</v>
      </c>
      <c r="AE604" s="118">
        <v>0</v>
      </c>
      <c r="AF604" s="118">
        <f t="shared" si="577"/>
        <v>0</v>
      </c>
      <c r="AG604" s="118">
        <v>0</v>
      </c>
      <c r="AH604" s="118">
        <f t="shared" si="578"/>
        <v>0</v>
      </c>
      <c r="AI604" s="36"/>
      <c r="AJ604" s="72"/>
    </row>
    <row r="605" spans="1:36" s="73" customFormat="1" ht="18" customHeight="1">
      <c r="A605" s="14" t="str">
        <f t="shared" si="571"/>
        <v>b</v>
      </c>
      <c r="B605" s="28" t="s">
        <v>27</v>
      </c>
      <c r="C605" s="29" t="s">
        <v>32</v>
      </c>
      <c r="D605" s="35">
        <v>0</v>
      </c>
      <c r="E605" s="36">
        <v>0</v>
      </c>
      <c r="F605" s="36">
        <v>0</v>
      </c>
      <c r="G605" s="36">
        <v>0</v>
      </c>
      <c r="H605" s="36">
        <v>0</v>
      </c>
      <c r="I605" s="37">
        <v>0</v>
      </c>
      <c r="J605" s="38">
        <v>0</v>
      </c>
      <c r="K605" s="38">
        <v>0</v>
      </c>
      <c r="L605" s="39" t="str">
        <f t="shared" si="572"/>
        <v/>
      </c>
      <c r="M605" s="35">
        <v>0</v>
      </c>
      <c r="N605" s="35">
        <v>0</v>
      </c>
      <c r="O605" s="35">
        <v>0</v>
      </c>
      <c r="P605" s="35">
        <v>0</v>
      </c>
      <c r="Q605" s="35"/>
      <c r="R605" s="35">
        <v>0</v>
      </c>
      <c r="S605" s="35">
        <f t="shared" si="579"/>
        <v>0</v>
      </c>
      <c r="T605" s="37">
        <f t="shared" si="573"/>
        <v>0</v>
      </c>
      <c r="U605" s="39" t="str">
        <f t="shared" si="574"/>
        <v/>
      </c>
      <c r="V605" s="132">
        <f t="shared" ref="V605:V668" si="592">E605-G605</f>
        <v>0</v>
      </c>
      <c r="W605" s="35">
        <v>0</v>
      </c>
      <c r="X605" s="118">
        <v>0</v>
      </c>
      <c r="Y605" s="118">
        <v>0</v>
      </c>
      <c r="Z605" s="35">
        <v>0</v>
      </c>
      <c r="AA605" s="35" t="e">
        <f>G605+#REF!</f>
        <v>#REF!</v>
      </c>
      <c r="AB605" s="94" t="str">
        <f>IF(OR(E605="",E605=0),"",(G605+#REF!)/E605)</f>
        <v/>
      </c>
      <c r="AC605" s="35">
        <f t="shared" si="575"/>
        <v>0</v>
      </c>
      <c r="AD605" s="35">
        <f t="shared" si="576"/>
        <v>0</v>
      </c>
      <c r="AE605" s="118">
        <v>0</v>
      </c>
      <c r="AF605" s="118">
        <f t="shared" si="577"/>
        <v>0</v>
      </c>
      <c r="AG605" s="118">
        <v>0</v>
      </c>
      <c r="AH605" s="118">
        <f t="shared" si="578"/>
        <v>0</v>
      </c>
      <c r="AI605" s="36"/>
      <c r="AJ605" s="72"/>
    </row>
    <row r="606" spans="1:36" s="73" customFormat="1" ht="18" customHeight="1">
      <c r="A606" s="14" t="str">
        <f t="shared" si="571"/>
        <v>b</v>
      </c>
      <c r="B606" s="28" t="s">
        <v>27</v>
      </c>
      <c r="C606" s="29" t="s">
        <v>33</v>
      </c>
      <c r="D606" s="35">
        <v>0</v>
      </c>
      <c r="E606" s="36">
        <v>0</v>
      </c>
      <c r="F606" s="36">
        <v>0</v>
      </c>
      <c r="G606" s="36">
        <v>0</v>
      </c>
      <c r="H606" s="36">
        <v>0</v>
      </c>
      <c r="I606" s="37">
        <v>0</v>
      </c>
      <c r="J606" s="38">
        <v>0</v>
      </c>
      <c r="K606" s="38">
        <v>0</v>
      </c>
      <c r="L606" s="39" t="str">
        <f t="shared" si="572"/>
        <v/>
      </c>
      <c r="M606" s="35">
        <v>0</v>
      </c>
      <c r="N606" s="35">
        <v>0</v>
      </c>
      <c r="O606" s="35">
        <v>0</v>
      </c>
      <c r="P606" s="35">
        <v>0</v>
      </c>
      <c r="Q606" s="35"/>
      <c r="R606" s="35">
        <v>0</v>
      </c>
      <c r="S606" s="35">
        <f t="shared" si="579"/>
        <v>0</v>
      </c>
      <c r="T606" s="37">
        <f t="shared" si="573"/>
        <v>0</v>
      </c>
      <c r="U606" s="39" t="str">
        <f t="shared" si="574"/>
        <v/>
      </c>
      <c r="V606" s="132">
        <f t="shared" si="592"/>
        <v>0</v>
      </c>
      <c r="W606" s="35">
        <v>0</v>
      </c>
      <c r="X606" s="118">
        <v>0</v>
      </c>
      <c r="Y606" s="118">
        <v>0</v>
      </c>
      <c r="Z606" s="35">
        <v>0</v>
      </c>
      <c r="AA606" s="35" t="e">
        <f>G606+#REF!</f>
        <v>#REF!</v>
      </c>
      <c r="AB606" s="94" t="str">
        <f>IF(OR(E606="",E606=0),"",(G606+#REF!)/E606)</f>
        <v/>
      </c>
      <c r="AC606" s="35">
        <f t="shared" si="575"/>
        <v>0</v>
      </c>
      <c r="AD606" s="35">
        <f t="shared" si="576"/>
        <v>0</v>
      </c>
      <c r="AE606" s="118">
        <v>0</v>
      </c>
      <c r="AF606" s="118">
        <f t="shared" si="577"/>
        <v>0</v>
      </c>
      <c r="AG606" s="118">
        <v>0</v>
      </c>
      <c r="AH606" s="118">
        <f t="shared" si="578"/>
        <v>0</v>
      </c>
      <c r="AI606" s="36"/>
      <c r="AJ606" s="72"/>
    </row>
    <row r="607" spans="1:36" s="73" customFormat="1" ht="18" customHeight="1">
      <c r="A607" s="14" t="str">
        <f t="shared" si="571"/>
        <v>a</v>
      </c>
      <c r="B607" s="28" t="s">
        <v>27</v>
      </c>
      <c r="C607" s="29" t="s">
        <v>34</v>
      </c>
      <c r="D607" s="30">
        <v>40</v>
      </c>
      <c r="E607" s="31">
        <v>40</v>
      </c>
      <c r="F607" s="31">
        <v>30</v>
      </c>
      <c r="G607" s="31">
        <v>32.799999999999997</v>
      </c>
      <c r="H607" s="31">
        <v>23.850999999999999</v>
      </c>
      <c r="I607" s="32">
        <v>15.664</v>
      </c>
      <c r="J607" s="33">
        <v>0</v>
      </c>
      <c r="K607" s="33">
        <v>0</v>
      </c>
      <c r="L607" s="34">
        <f t="shared" si="572"/>
        <v>1.0933333333333333</v>
      </c>
      <c r="M607" s="30">
        <v>0</v>
      </c>
      <c r="N607" s="30">
        <v>0</v>
      </c>
      <c r="O607" s="30">
        <v>0</v>
      </c>
      <c r="P607" s="30">
        <v>0</v>
      </c>
      <c r="Q607" s="30">
        <v>0</v>
      </c>
      <c r="R607" s="30">
        <v>15.664</v>
      </c>
      <c r="S607" s="30">
        <f t="shared" si="579"/>
        <v>8.9489999999999981</v>
      </c>
      <c r="T607" s="32">
        <f t="shared" si="573"/>
        <v>-2.7999999999999972</v>
      </c>
      <c r="U607" s="34">
        <f t="shared" si="574"/>
        <v>0.82</v>
      </c>
      <c r="V607" s="131">
        <f t="shared" si="592"/>
        <v>7.2000000000000028</v>
      </c>
      <c r="W607" s="30">
        <v>28.309000000000001</v>
      </c>
      <c r="X607" s="125">
        <v>28.309000000000001</v>
      </c>
      <c r="Y607" s="125">
        <v>7.2</v>
      </c>
      <c r="Z607" s="30">
        <v>10</v>
      </c>
      <c r="AA607" s="30" t="e">
        <f>G607+#REF!</f>
        <v>#REF!</v>
      </c>
      <c r="AB607" s="92" t="e">
        <f>IF(OR(E607="",E607=0),"",(G607+#REF!)/E607)</f>
        <v>#REF!</v>
      </c>
      <c r="AC607" s="30">
        <f t="shared" si="575"/>
        <v>40</v>
      </c>
      <c r="AD607" s="30">
        <f t="shared" si="576"/>
        <v>0</v>
      </c>
      <c r="AE607" s="125">
        <v>0</v>
      </c>
      <c r="AF607" s="125">
        <f t="shared" si="577"/>
        <v>40</v>
      </c>
      <c r="AG607" s="125">
        <v>40</v>
      </c>
      <c r="AH607" s="125">
        <f t="shared" si="578"/>
        <v>0</v>
      </c>
      <c r="AI607" s="31"/>
      <c r="AJ607" s="72"/>
    </row>
    <row r="608" spans="1:36" s="73" customFormat="1" ht="18" customHeight="1">
      <c r="A608" s="14" t="str">
        <f t="shared" si="571"/>
        <v>b</v>
      </c>
      <c r="B608" s="28" t="s">
        <v>27</v>
      </c>
      <c r="C608" s="29" t="s">
        <v>35</v>
      </c>
      <c r="D608" s="35">
        <v>0</v>
      </c>
      <c r="E608" s="36">
        <v>0</v>
      </c>
      <c r="F608" s="36">
        <v>0</v>
      </c>
      <c r="G608" s="36">
        <v>0</v>
      </c>
      <c r="H608" s="36">
        <v>0</v>
      </c>
      <c r="I608" s="37">
        <v>0</v>
      </c>
      <c r="J608" s="38">
        <v>0</v>
      </c>
      <c r="K608" s="38">
        <v>0</v>
      </c>
      <c r="L608" s="39" t="str">
        <f t="shared" si="572"/>
        <v/>
      </c>
      <c r="M608" s="35">
        <v>0</v>
      </c>
      <c r="N608" s="35">
        <v>0</v>
      </c>
      <c r="O608" s="35">
        <v>0</v>
      </c>
      <c r="P608" s="35">
        <v>0</v>
      </c>
      <c r="Q608" s="35"/>
      <c r="R608" s="35">
        <v>0</v>
      </c>
      <c r="S608" s="35">
        <f t="shared" si="579"/>
        <v>0</v>
      </c>
      <c r="T608" s="37">
        <f t="shared" si="573"/>
        <v>0</v>
      </c>
      <c r="U608" s="39" t="str">
        <f t="shared" si="574"/>
        <v/>
      </c>
      <c r="V608" s="132">
        <f t="shared" si="592"/>
        <v>0</v>
      </c>
      <c r="W608" s="35">
        <v>0</v>
      </c>
      <c r="X608" s="118">
        <v>0</v>
      </c>
      <c r="Y608" s="118">
        <v>0</v>
      </c>
      <c r="Z608" s="35">
        <v>0</v>
      </c>
      <c r="AA608" s="35" t="e">
        <f>G608+#REF!</f>
        <v>#REF!</v>
      </c>
      <c r="AB608" s="94" t="str">
        <f>IF(OR(E608="",E608=0),"",(G608+#REF!)/E608)</f>
        <v/>
      </c>
      <c r="AC608" s="35">
        <f t="shared" si="575"/>
        <v>0</v>
      </c>
      <c r="AD608" s="35">
        <f t="shared" si="576"/>
        <v>0</v>
      </c>
      <c r="AE608" s="118">
        <v>0</v>
      </c>
      <c r="AF608" s="118">
        <f t="shared" si="577"/>
        <v>0</v>
      </c>
      <c r="AG608" s="118">
        <v>0</v>
      </c>
      <c r="AH608" s="118">
        <f t="shared" si="578"/>
        <v>0</v>
      </c>
      <c r="AI608" s="36"/>
      <c r="AJ608" s="72"/>
    </row>
    <row r="609" spans="1:36" s="73" customFormat="1" ht="30" customHeight="1">
      <c r="A609" s="14" t="str">
        <f t="shared" si="571"/>
        <v>b</v>
      </c>
      <c r="B609" s="21" t="s">
        <v>27</v>
      </c>
      <c r="C609" s="40" t="s">
        <v>36</v>
      </c>
      <c r="D609" s="41">
        <v>0</v>
      </c>
      <c r="E609" s="42">
        <v>0</v>
      </c>
      <c r="F609" s="42">
        <v>0</v>
      </c>
      <c r="G609" s="42">
        <v>0</v>
      </c>
      <c r="H609" s="42">
        <v>0</v>
      </c>
      <c r="I609" s="43">
        <v>0</v>
      </c>
      <c r="J609" s="44">
        <v>0</v>
      </c>
      <c r="K609" s="44">
        <v>0</v>
      </c>
      <c r="L609" s="45" t="str">
        <f t="shared" si="572"/>
        <v/>
      </c>
      <c r="M609" s="41">
        <v>0</v>
      </c>
      <c r="N609" s="41">
        <v>0</v>
      </c>
      <c r="O609" s="41">
        <v>0</v>
      </c>
      <c r="P609" s="41">
        <v>0</v>
      </c>
      <c r="Q609" s="41">
        <v>0</v>
      </c>
      <c r="R609" s="41">
        <v>0</v>
      </c>
      <c r="S609" s="41">
        <f t="shared" si="579"/>
        <v>0</v>
      </c>
      <c r="T609" s="43">
        <f t="shared" si="573"/>
        <v>0</v>
      </c>
      <c r="U609" s="45" t="str">
        <f t="shared" si="574"/>
        <v/>
      </c>
      <c r="V609" s="133">
        <f t="shared" si="592"/>
        <v>0</v>
      </c>
      <c r="W609" s="41">
        <v>0</v>
      </c>
      <c r="X609" s="119">
        <v>0</v>
      </c>
      <c r="Y609" s="119">
        <v>0</v>
      </c>
      <c r="Z609" s="41">
        <v>0</v>
      </c>
      <c r="AA609" s="41" t="e">
        <f>G609+#REF!</f>
        <v>#REF!</v>
      </c>
      <c r="AB609" s="96" t="str">
        <f>IF(OR(E609="",E609=0),"",(G609+#REF!)/E609)</f>
        <v/>
      </c>
      <c r="AC609" s="41">
        <f t="shared" si="575"/>
        <v>0</v>
      </c>
      <c r="AD609" s="41">
        <f t="shared" si="576"/>
        <v>0</v>
      </c>
      <c r="AE609" s="119">
        <v>0</v>
      </c>
      <c r="AF609" s="119">
        <f t="shared" si="577"/>
        <v>0</v>
      </c>
      <c r="AG609" s="119">
        <v>0</v>
      </c>
      <c r="AH609" s="119">
        <f t="shared" si="578"/>
        <v>0</v>
      </c>
      <c r="AI609" s="42"/>
      <c r="AJ609" s="72"/>
    </row>
    <row r="610" spans="1:36" s="73" customFormat="1" ht="15" customHeight="1">
      <c r="A610" s="14" t="str">
        <f t="shared" si="571"/>
        <v>b</v>
      </c>
      <c r="B610" s="21" t="s">
        <v>27</v>
      </c>
      <c r="C610" s="40" t="s">
        <v>37</v>
      </c>
      <c r="D610" s="41">
        <v>0</v>
      </c>
      <c r="E610" s="42">
        <v>0</v>
      </c>
      <c r="F610" s="42">
        <v>0</v>
      </c>
      <c r="G610" s="42">
        <v>0</v>
      </c>
      <c r="H610" s="42">
        <v>0</v>
      </c>
      <c r="I610" s="43">
        <v>0</v>
      </c>
      <c r="J610" s="44">
        <v>0</v>
      </c>
      <c r="K610" s="44">
        <v>0</v>
      </c>
      <c r="L610" s="45" t="str">
        <f t="shared" si="572"/>
        <v/>
      </c>
      <c r="M610" s="41">
        <v>0</v>
      </c>
      <c r="N610" s="41">
        <v>0</v>
      </c>
      <c r="O610" s="41">
        <v>0</v>
      </c>
      <c r="P610" s="41">
        <v>0</v>
      </c>
      <c r="Q610" s="41">
        <v>0</v>
      </c>
      <c r="R610" s="41">
        <v>0</v>
      </c>
      <c r="S610" s="41">
        <f t="shared" si="579"/>
        <v>0</v>
      </c>
      <c r="T610" s="43">
        <f t="shared" si="573"/>
        <v>0</v>
      </c>
      <c r="U610" s="45" t="str">
        <f t="shared" si="574"/>
        <v/>
      </c>
      <c r="V610" s="133">
        <f t="shared" si="592"/>
        <v>0</v>
      </c>
      <c r="W610" s="41">
        <v>0</v>
      </c>
      <c r="X610" s="119">
        <v>0</v>
      </c>
      <c r="Y610" s="119">
        <v>0</v>
      </c>
      <c r="Z610" s="41">
        <v>0</v>
      </c>
      <c r="AA610" s="41" t="e">
        <f>G610+#REF!</f>
        <v>#REF!</v>
      </c>
      <c r="AB610" s="96" t="str">
        <f>IF(OR(E610="",E610=0),"",(G610+#REF!)/E610)</f>
        <v/>
      </c>
      <c r="AC610" s="41">
        <f t="shared" si="575"/>
        <v>0</v>
      </c>
      <c r="AD610" s="41">
        <f t="shared" si="576"/>
        <v>0</v>
      </c>
      <c r="AE610" s="119">
        <v>0</v>
      </c>
      <c r="AF610" s="119">
        <f t="shared" si="577"/>
        <v>0</v>
      </c>
      <c r="AG610" s="119">
        <v>0</v>
      </c>
      <c r="AH610" s="119">
        <f t="shared" si="578"/>
        <v>0</v>
      </c>
      <c r="AI610" s="42"/>
      <c r="AJ610" s="72"/>
    </row>
    <row r="611" spans="1:36" s="73" customFormat="1" ht="15.75" customHeight="1" thickBot="1">
      <c r="A611" s="14" t="str">
        <f t="shared" si="571"/>
        <v>b</v>
      </c>
      <c r="B611" s="46" t="s">
        <v>27</v>
      </c>
      <c r="C611" s="58" t="s">
        <v>38</v>
      </c>
      <c r="D611" s="59">
        <v>0</v>
      </c>
      <c r="E611" s="60">
        <v>0</v>
      </c>
      <c r="F611" s="60">
        <v>0</v>
      </c>
      <c r="G611" s="60">
        <v>0</v>
      </c>
      <c r="H611" s="60">
        <v>0</v>
      </c>
      <c r="I611" s="61">
        <v>0</v>
      </c>
      <c r="J611" s="62">
        <v>0</v>
      </c>
      <c r="K611" s="62">
        <v>0</v>
      </c>
      <c r="L611" s="63" t="str">
        <f t="shared" si="572"/>
        <v/>
      </c>
      <c r="M611" s="59">
        <v>0</v>
      </c>
      <c r="N611" s="59">
        <v>0</v>
      </c>
      <c r="O611" s="59">
        <v>0</v>
      </c>
      <c r="P611" s="59">
        <v>0</v>
      </c>
      <c r="Q611" s="59">
        <v>0</v>
      </c>
      <c r="R611" s="59">
        <v>0</v>
      </c>
      <c r="S611" s="59">
        <f t="shared" si="579"/>
        <v>0</v>
      </c>
      <c r="T611" s="61">
        <f t="shared" si="573"/>
        <v>0</v>
      </c>
      <c r="U611" s="63" t="str">
        <f t="shared" si="574"/>
        <v/>
      </c>
      <c r="V611" s="136">
        <f t="shared" si="592"/>
        <v>0</v>
      </c>
      <c r="W611" s="59">
        <v>0</v>
      </c>
      <c r="X611" s="120">
        <v>0</v>
      </c>
      <c r="Y611" s="120">
        <v>0</v>
      </c>
      <c r="Z611" s="59">
        <v>0</v>
      </c>
      <c r="AA611" s="59" t="e">
        <f>G611+#REF!</f>
        <v>#REF!</v>
      </c>
      <c r="AB611" s="106" t="str">
        <f>IF(OR(E611="",E611=0),"",(G611+#REF!)/E611)</f>
        <v/>
      </c>
      <c r="AC611" s="59">
        <f t="shared" si="575"/>
        <v>0</v>
      </c>
      <c r="AD611" s="59">
        <f t="shared" si="576"/>
        <v>0</v>
      </c>
      <c r="AE611" s="120">
        <v>0</v>
      </c>
      <c r="AF611" s="120">
        <f t="shared" si="577"/>
        <v>0</v>
      </c>
      <c r="AG611" s="120">
        <v>0</v>
      </c>
      <c r="AH611" s="120">
        <f t="shared" si="578"/>
        <v>0</v>
      </c>
      <c r="AI611" s="60"/>
      <c r="AJ611" s="72"/>
    </row>
    <row r="612" spans="1:36" s="73" customFormat="1" ht="37.5" customHeight="1" thickTop="1" thickBot="1">
      <c r="A612" s="14" t="str">
        <f t="shared" si="571"/>
        <v>a</v>
      </c>
      <c r="B612" s="139" t="s">
        <v>145</v>
      </c>
      <c r="C612" s="140" t="s">
        <v>146</v>
      </c>
      <c r="D612" s="140">
        <f t="shared" ref="D612:K612" si="593">D613+D621+D622+D623</f>
        <v>600</v>
      </c>
      <c r="E612" s="141">
        <f t="shared" si="593"/>
        <v>754.1</v>
      </c>
      <c r="F612" s="141">
        <f t="shared" si="593"/>
        <v>542</v>
      </c>
      <c r="G612" s="141">
        <f t="shared" si="593"/>
        <v>607.5</v>
      </c>
      <c r="H612" s="141">
        <f t="shared" si="593"/>
        <v>476.20699999999999</v>
      </c>
      <c r="I612" s="142">
        <f t="shared" si="593"/>
        <v>430.77499999999998</v>
      </c>
      <c r="J612" s="143">
        <f t="shared" si="593"/>
        <v>365.23700000000002</v>
      </c>
      <c r="K612" s="143">
        <f t="shared" si="593"/>
        <v>302.23700000000002</v>
      </c>
      <c r="L612" s="144">
        <f t="shared" si="572"/>
        <v>1.1208487084870848</v>
      </c>
      <c r="M612" s="140">
        <f>M613+M621+M622+M623</f>
        <v>0</v>
      </c>
      <c r="N612" s="140">
        <f>N613+N621+N622+N623</f>
        <v>64.727999999999994</v>
      </c>
      <c r="O612" s="140">
        <f>O613+O621+O622+O623</f>
        <v>56.465000000000032</v>
      </c>
      <c r="P612" s="140">
        <f>P613+P621+P622+P623</f>
        <v>63</v>
      </c>
      <c r="Q612" s="140">
        <f>Q613+Q621+Q622+Q623</f>
        <v>71</v>
      </c>
      <c r="R612" s="140">
        <v>65.537999999999954</v>
      </c>
      <c r="S612" s="140">
        <f t="shared" si="579"/>
        <v>131.29300000000001</v>
      </c>
      <c r="T612" s="142">
        <f t="shared" si="573"/>
        <v>-65.5</v>
      </c>
      <c r="U612" s="144">
        <f t="shared" si="574"/>
        <v>0.8055960747911417</v>
      </c>
      <c r="V612" s="145">
        <f t="shared" si="592"/>
        <v>146.60000000000002</v>
      </c>
      <c r="W612" s="140">
        <f t="shared" ref="W612:Y612" si="594">W613+W621+W622+W623</f>
        <v>541.96699999999998</v>
      </c>
      <c r="X612" s="149">
        <f t="shared" si="594"/>
        <v>541.96699999999998</v>
      </c>
      <c r="Y612" s="149">
        <f t="shared" si="594"/>
        <v>132.6</v>
      </c>
      <c r="Z612" s="140">
        <f>Z613+Z621+Z622+Z623</f>
        <v>239.3</v>
      </c>
      <c r="AA612" s="140" t="e">
        <f>G612+#REF!</f>
        <v>#REF!</v>
      </c>
      <c r="AB612" s="147" t="e">
        <f>IF(OR(E612="",E612=0),"",(G612+#REF!)/E612)</f>
        <v>#REF!</v>
      </c>
      <c r="AC612" s="140">
        <f t="shared" si="575"/>
        <v>740.1</v>
      </c>
      <c r="AD612" s="140">
        <f t="shared" si="576"/>
        <v>14</v>
      </c>
      <c r="AE612" s="149">
        <f t="shared" ref="AE612:AG612" si="595">AE613+AE621+AE622+AE623</f>
        <v>0</v>
      </c>
      <c r="AF612" s="149">
        <f t="shared" si="577"/>
        <v>754.1</v>
      </c>
      <c r="AG612" s="149">
        <f t="shared" si="595"/>
        <v>754.1</v>
      </c>
      <c r="AH612" s="149">
        <f t="shared" si="578"/>
        <v>14</v>
      </c>
      <c r="AI612" s="141"/>
      <c r="AJ612" s="72"/>
    </row>
    <row r="613" spans="1:36" s="73" customFormat="1" ht="18.75" customHeight="1" thickTop="1">
      <c r="A613" s="14" t="str">
        <f t="shared" si="571"/>
        <v>a</v>
      </c>
      <c r="B613" s="21" t="s">
        <v>27</v>
      </c>
      <c r="C613" s="22" t="s">
        <v>28</v>
      </c>
      <c r="D613" s="23">
        <f t="shared" ref="D613:K613" si="596">D614+D615+D616+D617+D618+D619+D620</f>
        <v>600</v>
      </c>
      <c r="E613" s="24">
        <f t="shared" si="596"/>
        <v>754.1</v>
      </c>
      <c r="F613" s="24">
        <f t="shared" si="596"/>
        <v>542</v>
      </c>
      <c r="G613" s="24">
        <f t="shared" si="596"/>
        <v>607.5</v>
      </c>
      <c r="H613" s="24">
        <f t="shared" si="596"/>
        <v>476.20699999999999</v>
      </c>
      <c r="I613" s="25">
        <f t="shared" si="596"/>
        <v>430.77499999999998</v>
      </c>
      <c r="J613" s="26">
        <f t="shared" si="596"/>
        <v>365.23700000000002</v>
      </c>
      <c r="K613" s="26">
        <f t="shared" si="596"/>
        <v>302.23700000000002</v>
      </c>
      <c r="L613" s="27">
        <f t="shared" si="572"/>
        <v>1.1208487084870848</v>
      </c>
      <c r="M613" s="23">
        <f>M614+M615+M616+M617+M618+M619+M620</f>
        <v>0</v>
      </c>
      <c r="N613" s="23">
        <f>N614+N615+N616+N617+N618+N619+N620</f>
        <v>64.727999999999994</v>
      </c>
      <c r="O613" s="23">
        <f>O614+O615+O616+O617+O618+O619+O620</f>
        <v>56.465000000000032</v>
      </c>
      <c r="P613" s="23">
        <f>P614+P615+P616+P617+P618+P619+P620</f>
        <v>63</v>
      </c>
      <c r="Q613" s="23">
        <f>Q614+Q615+Q616+Q617+Q618+Q619+Q620</f>
        <v>71</v>
      </c>
      <c r="R613" s="23">
        <v>65.537999999999954</v>
      </c>
      <c r="S613" s="23">
        <f t="shared" si="579"/>
        <v>131.29300000000001</v>
      </c>
      <c r="T613" s="25">
        <f t="shared" si="573"/>
        <v>-65.5</v>
      </c>
      <c r="U613" s="27">
        <f t="shared" si="574"/>
        <v>0.8055960747911417</v>
      </c>
      <c r="V613" s="130">
        <f t="shared" si="592"/>
        <v>146.60000000000002</v>
      </c>
      <c r="W613" s="23">
        <f t="shared" ref="W613:Y613" si="597">W614+W615+W616+W617+W618+W619+W620</f>
        <v>541.96699999999998</v>
      </c>
      <c r="X613" s="107">
        <f t="shared" si="597"/>
        <v>541.96699999999998</v>
      </c>
      <c r="Y613" s="107">
        <f t="shared" si="597"/>
        <v>132.6</v>
      </c>
      <c r="Z613" s="23">
        <f>Z614+Z615+Z616+Z617+Z618+Z619+Z620</f>
        <v>239.3</v>
      </c>
      <c r="AA613" s="23" t="e">
        <f>G613+#REF!</f>
        <v>#REF!</v>
      </c>
      <c r="AB613" s="90" t="e">
        <f>IF(OR(E613="",E613=0),"",(G613+#REF!)/E613)</f>
        <v>#REF!</v>
      </c>
      <c r="AC613" s="23">
        <f t="shared" si="575"/>
        <v>740.1</v>
      </c>
      <c r="AD613" s="23">
        <f t="shared" si="576"/>
        <v>14</v>
      </c>
      <c r="AE613" s="107">
        <f t="shared" ref="AE613:AG613" si="598">AE614+AE615+AE616+AE617+AE618+AE619+AE620</f>
        <v>0</v>
      </c>
      <c r="AF613" s="107">
        <f t="shared" si="577"/>
        <v>754.1</v>
      </c>
      <c r="AG613" s="107">
        <f t="shared" si="598"/>
        <v>754.1</v>
      </c>
      <c r="AH613" s="107">
        <f t="shared" si="578"/>
        <v>14</v>
      </c>
      <c r="AI613" s="24"/>
      <c r="AJ613" s="72"/>
    </row>
    <row r="614" spans="1:36" s="73" customFormat="1" ht="18" customHeight="1">
      <c r="A614" s="14" t="str">
        <f t="shared" si="571"/>
        <v>b</v>
      </c>
      <c r="B614" s="28" t="s">
        <v>27</v>
      </c>
      <c r="C614" s="29" t="s">
        <v>29</v>
      </c>
      <c r="D614" s="35">
        <v>0</v>
      </c>
      <c r="E614" s="36">
        <v>0</v>
      </c>
      <c r="F614" s="36">
        <v>0</v>
      </c>
      <c r="G614" s="36">
        <v>0</v>
      </c>
      <c r="H614" s="36">
        <v>0</v>
      </c>
      <c r="I614" s="37">
        <v>0</v>
      </c>
      <c r="J614" s="38">
        <v>0</v>
      </c>
      <c r="K614" s="38">
        <v>0</v>
      </c>
      <c r="L614" s="39" t="str">
        <f t="shared" si="572"/>
        <v/>
      </c>
      <c r="M614" s="35">
        <v>0</v>
      </c>
      <c r="N614" s="35">
        <v>0</v>
      </c>
      <c r="O614" s="35">
        <v>0</v>
      </c>
      <c r="P614" s="35">
        <v>0</v>
      </c>
      <c r="Q614" s="35"/>
      <c r="R614" s="35">
        <v>0</v>
      </c>
      <c r="S614" s="35">
        <f t="shared" si="579"/>
        <v>0</v>
      </c>
      <c r="T614" s="37">
        <f t="shared" si="573"/>
        <v>0</v>
      </c>
      <c r="U614" s="39" t="str">
        <f t="shared" si="574"/>
        <v/>
      </c>
      <c r="V614" s="132">
        <f t="shared" si="592"/>
        <v>0</v>
      </c>
      <c r="W614" s="35">
        <v>0</v>
      </c>
      <c r="X614" s="118">
        <v>0</v>
      </c>
      <c r="Y614" s="118">
        <v>0</v>
      </c>
      <c r="Z614" s="35">
        <v>0</v>
      </c>
      <c r="AA614" s="35" t="e">
        <f>G614+#REF!</f>
        <v>#REF!</v>
      </c>
      <c r="AB614" s="94" t="str">
        <f>IF(OR(E614="",E614=0),"",(G614+#REF!)/E614)</f>
        <v/>
      </c>
      <c r="AC614" s="35">
        <f t="shared" si="575"/>
        <v>0</v>
      </c>
      <c r="AD614" s="35">
        <f t="shared" si="576"/>
        <v>0</v>
      </c>
      <c r="AE614" s="118">
        <v>0</v>
      </c>
      <c r="AF614" s="118">
        <f t="shared" si="577"/>
        <v>0</v>
      </c>
      <c r="AG614" s="118">
        <v>0</v>
      </c>
      <c r="AH614" s="118">
        <f t="shared" si="578"/>
        <v>0</v>
      </c>
      <c r="AI614" s="36"/>
      <c r="AJ614" s="72"/>
    </row>
    <row r="615" spans="1:36" s="73" customFormat="1" ht="18" customHeight="1">
      <c r="A615" s="14" t="str">
        <f t="shared" si="571"/>
        <v>b</v>
      </c>
      <c r="B615" s="28" t="s">
        <v>27</v>
      </c>
      <c r="C615" s="29" t="s">
        <v>30</v>
      </c>
      <c r="D615" s="35">
        <v>0</v>
      </c>
      <c r="E615" s="36">
        <v>0</v>
      </c>
      <c r="F615" s="36">
        <v>0</v>
      </c>
      <c r="G615" s="36">
        <v>0</v>
      </c>
      <c r="H615" s="36">
        <v>0</v>
      </c>
      <c r="I615" s="37">
        <v>0</v>
      </c>
      <c r="J615" s="38">
        <v>0</v>
      </c>
      <c r="K615" s="38">
        <v>0</v>
      </c>
      <c r="L615" s="39" t="str">
        <f t="shared" si="572"/>
        <v/>
      </c>
      <c r="M615" s="35">
        <v>0</v>
      </c>
      <c r="N615" s="35">
        <v>0</v>
      </c>
      <c r="O615" s="35">
        <v>0</v>
      </c>
      <c r="P615" s="35">
        <v>0</v>
      </c>
      <c r="Q615" s="35"/>
      <c r="R615" s="35">
        <v>0</v>
      </c>
      <c r="S615" s="35">
        <f t="shared" si="579"/>
        <v>0</v>
      </c>
      <c r="T615" s="37">
        <f t="shared" si="573"/>
        <v>0</v>
      </c>
      <c r="U615" s="39" t="str">
        <f t="shared" si="574"/>
        <v/>
      </c>
      <c r="V615" s="132">
        <f t="shared" si="592"/>
        <v>0</v>
      </c>
      <c r="W615" s="35">
        <v>0</v>
      </c>
      <c r="X615" s="118">
        <v>0</v>
      </c>
      <c r="Y615" s="118">
        <v>0</v>
      </c>
      <c r="Z615" s="35">
        <v>0</v>
      </c>
      <c r="AA615" s="35" t="e">
        <f>G615+#REF!</f>
        <v>#REF!</v>
      </c>
      <c r="AB615" s="94" t="str">
        <f>IF(OR(E615="",E615=0),"",(G615+#REF!)/E615)</f>
        <v/>
      </c>
      <c r="AC615" s="35">
        <f t="shared" si="575"/>
        <v>0</v>
      </c>
      <c r="AD615" s="35">
        <f t="shared" si="576"/>
        <v>0</v>
      </c>
      <c r="AE615" s="118">
        <v>0</v>
      </c>
      <c r="AF615" s="118">
        <f t="shared" si="577"/>
        <v>0</v>
      </c>
      <c r="AG615" s="118">
        <v>0</v>
      </c>
      <c r="AH615" s="118">
        <f t="shared" si="578"/>
        <v>0</v>
      </c>
      <c r="AI615" s="36"/>
      <c r="AJ615" s="72"/>
    </row>
    <row r="616" spans="1:36" s="73" customFormat="1" ht="18" customHeight="1">
      <c r="A616" s="14" t="str">
        <f t="shared" si="571"/>
        <v>b</v>
      </c>
      <c r="B616" s="28" t="s">
        <v>27</v>
      </c>
      <c r="C616" s="29" t="s">
        <v>31</v>
      </c>
      <c r="D616" s="35">
        <v>0</v>
      </c>
      <c r="E616" s="36">
        <v>0</v>
      </c>
      <c r="F616" s="36">
        <v>0</v>
      </c>
      <c r="G616" s="36">
        <v>0</v>
      </c>
      <c r="H616" s="36">
        <v>0</v>
      </c>
      <c r="I616" s="37">
        <v>0</v>
      </c>
      <c r="J616" s="38">
        <v>0</v>
      </c>
      <c r="K616" s="38">
        <v>0</v>
      </c>
      <c r="L616" s="39" t="str">
        <f t="shared" si="572"/>
        <v/>
      </c>
      <c r="M616" s="35">
        <v>0</v>
      </c>
      <c r="N616" s="35">
        <v>0</v>
      </c>
      <c r="O616" s="35">
        <v>0</v>
      </c>
      <c r="P616" s="35">
        <v>0</v>
      </c>
      <c r="Q616" s="35"/>
      <c r="R616" s="35">
        <v>0</v>
      </c>
      <c r="S616" s="35">
        <f t="shared" si="579"/>
        <v>0</v>
      </c>
      <c r="T616" s="37">
        <f t="shared" si="573"/>
        <v>0</v>
      </c>
      <c r="U616" s="39" t="str">
        <f t="shared" si="574"/>
        <v/>
      </c>
      <c r="V616" s="132">
        <f t="shared" si="592"/>
        <v>0</v>
      </c>
      <c r="W616" s="35">
        <v>0</v>
      </c>
      <c r="X616" s="118">
        <v>0</v>
      </c>
      <c r="Y616" s="118">
        <v>0</v>
      </c>
      <c r="Z616" s="35">
        <v>0</v>
      </c>
      <c r="AA616" s="35" t="e">
        <f>G616+#REF!</f>
        <v>#REF!</v>
      </c>
      <c r="AB616" s="94" t="str">
        <f>IF(OR(E616="",E616=0),"",(G616+#REF!)/E616)</f>
        <v/>
      </c>
      <c r="AC616" s="35">
        <f t="shared" si="575"/>
        <v>0</v>
      </c>
      <c r="AD616" s="35">
        <f t="shared" si="576"/>
        <v>0</v>
      </c>
      <c r="AE616" s="118">
        <v>0</v>
      </c>
      <c r="AF616" s="118">
        <f t="shared" si="577"/>
        <v>0</v>
      </c>
      <c r="AG616" s="118">
        <v>0</v>
      </c>
      <c r="AH616" s="118">
        <f t="shared" si="578"/>
        <v>0</v>
      </c>
      <c r="AI616" s="36"/>
      <c r="AJ616" s="72"/>
    </row>
    <row r="617" spans="1:36" s="73" customFormat="1" ht="18" customHeight="1">
      <c r="A617" s="14" t="str">
        <f t="shared" si="571"/>
        <v>b</v>
      </c>
      <c r="B617" s="28" t="s">
        <v>27</v>
      </c>
      <c r="C617" s="29" t="s">
        <v>32</v>
      </c>
      <c r="D617" s="35">
        <v>0</v>
      </c>
      <c r="E617" s="36">
        <v>0</v>
      </c>
      <c r="F617" s="36">
        <v>0</v>
      </c>
      <c r="G617" s="36">
        <v>0</v>
      </c>
      <c r="H617" s="36">
        <v>0</v>
      </c>
      <c r="I617" s="37">
        <v>0</v>
      </c>
      <c r="J617" s="38">
        <v>0</v>
      </c>
      <c r="K617" s="38">
        <v>0</v>
      </c>
      <c r="L617" s="39" t="str">
        <f t="shared" si="572"/>
        <v/>
      </c>
      <c r="M617" s="35">
        <v>0</v>
      </c>
      <c r="N617" s="35">
        <v>0</v>
      </c>
      <c r="O617" s="35">
        <v>0</v>
      </c>
      <c r="P617" s="35">
        <v>0</v>
      </c>
      <c r="Q617" s="35"/>
      <c r="R617" s="35">
        <v>0</v>
      </c>
      <c r="S617" s="35">
        <f t="shared" si="579"/>
        <v>0</v>
      </c>
      <c r="T617" s="37">
        <f t="shared" si="573"/>
        <v>0</v>
      </c>
      <c r="U617" s="39" t="str">
        <f t="shared" si="574"/>
        <v/>
      </c>
      <c r="V617" s="132">
        <f t="shared" si="592"/>
        <v>0</v>
      </c>
      <c r="W617" s="35">
        <v>0</v>
      </c>
      <c r="X617" s="118">
        <v>0</v>
      </c>
      <c r="Y617" s="118">
        <v>0</v>
      </c>
      <c r="Z617" s="35">
        <v>0</v>
      </c>
      <c r="AA617" s="35" t="e">
        <f>G617+#REF!</f>
        <v>#REF!</v>
      </c>
      <c r="AB617" s="94" t="str">
        <f>IF(OR(E617="",E617=0),"",(G617+#REF!)/E617)</f>
        <v/>
      </c>
      <c r="AC617" s="35">
        <f t="shared" si="575"/>
        <v>0</v>
      </c>
      <c r="AD617" s="35">
        <f t="shared" si="576"/>
        <v>0</v>
      </c>
      <c r="AE617" s="118">
        <v>0</v>
      </c>
      <c r="AF617" s="118">
        <f t="shared" si="577"/>
        <v>0</v>
      </c>
      <c r="AG617" s="118">
        <v>0</v>
      </c>
      <c r="AH617" s="118">
        <f t="shared" si="578"/>
        <v>0</v>
      </c>
      <c r="AI617" s="36"/>
      <c r="AJ617" s="72"/>
    </row>
    <row r="618" spans="1:36" s="73" customFormat="1" ht="18" customHeight="1">
      <c r="A618" s="14" t="str">
        <f t="shared" si="571"/>
        <v>b</v>
      </c>
      <c r="B618" s="28" t="s">
        <v>27</v>
      </c>
      <c r="C618" s="29" t="s">
        <v>33</v>
      </c>
      <c r="D618" s="35">
        <v>0</v>
      </c>
      <c r="E618" s="36">
        <v>0</v>
      </c>
      <c r="F618" s="36">
        <v>0</v>
      </c>
      <c r="G618" s="36">
        <v>0</v>
      </c>
      <c r="H618" s="36">
        <v>0</v>
      </c>
      <c r="I618" s="37">
        <v>0</v>
      </c>
      <c r="J618" s="38">
        <v>0</v>
      </c>
      <c r="K618" s="38">
        <v>0</v>
      </c>
      <c r="L618" s="39" t="str">
        <f t="shared" si="572"/>
        <v/>
      </c>
      <c r="M618" s="35">
        <v>0</v>
      </c>
      <c r="N618" s="35">
        <v>0</v>
      </c>
      <c r="O618" s="35">
        <v>0</v>
      </c>
      <c r="P618" s="35">
        <v>0</v>
      </c>
      <c r="Q618" s="35"/>
      <c r="R618" s="35">
        <v>0</v>
      </c>
      <c r="S618" s="35">
        <f t="shared" si="579"/>
        <v>0</v>
      </c>
      <c r="T618" s="37">
        <f t="shared" si="573"/>
        <v>0</v>
      </c>
      <c r="U618" s="39" t="str">
        <f t="shared" si="574"/>
        <v/>
      </c>
      <c r="V618" s="132">
        <f t="shared" si="592"/>
        <v>0</v>
      </c>
      <c r="W618" s="35">
        <v>0</v>
      </c>
      <c r="X618" s="118">
        <v>0</v>
      </c>
      <c r="Y618" s="118">
        <v>0</v>
      </c>
      <c r="Z618" s="35">
        <v>0</v>
      </c>
      <c r="AA618" s="35" t="e">
        <f>G618+#REF!</f>
        <v>#REF!</v>
      </c>
      <c r="AB618" s="94" t="str">
        <f>IF(OR(E618="",E618=0),"",(G618+#REF!)/E618)</f>
        <v/>
      </c>
      <c r="AC618" s="35">
        <f t="shared" si="575"/>
        <v>0</v>
      </c>
      <c r="AD618" s="35">
        <f t="shared" si="576"/>
        <v>0</v>
      </c>
      <c r="AE618" s="118">
        <v>0</v>
      </c>
      <c r="AF618" s="118">
        <f t="shared" si="577"/>
        <v>0</v>
      </c>
      <c r="AG618" s="118">
        <v>0</v>
      </c>
      <c r="AH618" s="118">
        <f t="shared" si="578"/>
        <v>0</v>
      </c>
      <c r="AI618" s="36"/>
      <c r="AJ618" s="72"/>
    </row>
    <row r="619" spans="1:36" s="73" customFormat="1" ht="18" customHeight="1">
      <c r="A619" s="14" t="str">
        <f t="shared" si="571"/>
        <v>a</v>
      </c>
      <c r="B619" s="28" t="s">
        <v>27</v>
      </c>
      <c r="C619" s="29" t="s">
        <v>34</v>
      </c>
      <c r="D619" s="30">
        <v>600</v>
      </c>
      <c r="E619" s="31">
        <v>754.1</v>
      </c>
      <c r="F619" s="31">
        <v>542</v>
      </c>
      <c r="G619" s="31">
        <v>607.5</v>
      </c>
      <c r="H619" s="31">
        <v>476.20699999999999</v>
      </c>
      <c r="I619" s="32">
        <v>430.77499999999998</v>
      </c>
      <c r="J619" s="33">
        <v>365.23700000000002</v>
      </c>
      <c r="K619" s="33">
        <v>302.23700000000002</v>
      </c>
      <c r="L619" s="34">
        <f t="shared" si="572"/>
        <v>1.1208487084870848</v>
      </c>
      <c r="M619" s="30">
        <v>0</v>
      </c>
      <c r="N619" s="30">
        <v>64.727999999999994</v>
      </c>
      <c r="O619" s="30">
        <v>56.465000000000032</v>
      </c>
      <c r="P619" s="30">
        <v>63</v>
      </c>
      <c r="Q619" s="30">
        <v>71</v>
      </c>
      <c r="R619" s="30">
        <v>65.537999999999954</v>
      </c>
      <c r="S619" s="30">
        <f t="shared" si="579"/>
        <v>131.29300000000001</v>
      </c>
      <c r="T619" s="32">
        <f t="shared" si="573"/>
        <v>-65.5</v>
      </c>
      <c r="U619" s="34">
        <f t="shared" si="574"/>
        <v>0.8055960747911417</v>
      </c>
      <c r="V619" s="131">
        <f t="shared" si="592"/>
        <v>146.60000000000002</v>
      </c>
      <c r="W619" s="30">
        <v>541.96699999999998</v>
      </c>
      <c r="X619" s="125">
        <v>541.96699999999998</v>
      </c>
      <c r="Y619" s="125">
        <v>132.6</v>
      </c>
      <c r="Z619" s="30">
        <v>239.3</v>
      </c>
      <c r="AA619" s="30" t="e">
        <f>G619+#REF!</f>
        <v>#REF!</v>
      </c>
      <c r="AB619" s="92" t="e">
        <f>IF(OR(E619="",E619=0),"",(G619+#REF!)/E619)</f>
        <v>#REF!</v>
      </c>
      <c r="AC619" s="30">
        <f t="shared" si="575"/>
        <v>740.1</v>
      </c>
      <c r="AD619" s="30">
        <f t="shared" si="576"/>
        <v>14</v>
      </c>
      <c r="AE619" s="125">
        <v>0</v>
      </c>
      <c r="AF619" s="125">
        <f t="shared" si="577"/>
        <v>754.1</v>
      </c>
      <c r="AG619" s="125">
        <v>754.1</v>
      </c>
      <c r="AH619" s="125">
        <f t="shared" si="578"/>
        <v>14</v>
      </c>
      <c r="AI619" s="31"/>
      <c r="AJ619" s="72"/>
    </row>
    <row r="620" spans="1:36" s="73" customFormat="1" ht="18" customHeight="1">
      <c r="A620" s="14" t="str">
        <f t="shared" si="571"/>
        <v>b</v>
      </c>
      <c r="B620" s="28" t="s">
        <v>27</v>
      </c>
      <c r="C620" s="29" t="s">
        <v>35</v>
      </c>
      <c r="D620" s="35">
        <v>0</v>
      </c>
      <c r="E620" s="36">
        <v>0</v>
      </c>
      <c r="F620" s="36">
        <v>0</v>
      </c>
      <c r="G620" s="36">
        <v>0</v>
      </c>
      <c r="H620" s="36">
        <v>0</v>
      </c>
      <c r="I620" s="37">
        <v>0</v>
      </c>
      <c r="J620" s="38">
        <v>0</v>
      </c>
      <c r="K620" s="38">
        <v>0</v>
      </c>
      <c r="L620" s="39" t="str">
        <f t="shared" si="572"/>
        <v/>
      </c>
      <c r="M620" s="35">
        <v>0</v>
      </c>
      <c r="N620" s="35">
        <v>0</v>
      </c>
      <c r="O620" s="35">
        <v>0</v>
      </c>
      <c r="P620" s="35">
        <v>0</v>
      </c>
      <c r="Q620" s="35"/>
      <c r="R620" s="35">
        <v>0</v>
      </c>
      <c r="S620" s="35">
        <f t="shared" si="579"/>
        <v>0</v>
      </c>
      <c r="T620" s="37">
        <f t="shared" si="573"/>
        <v>0</v>
      </c>
      <c r="U620" s="39" t="str">
        <f t="shared" si="574"/>
        <v/>
      </c>
      <c r="V620" s="132">
        <f t="shared" si="592"/>
        <v>0</v>
      </c>
      <c r="W620" s="35">
        <v>0</v>
      </c>
      <c r="X620" s="118">
        <v>0</v>
      </c>
      <c r="Y620" s="118">
        <v>0</v>
      </c>
      <c r="Z620" s="35">
        <v>0</v>
      </c>
      <c r="AA620" s="35" t="e">
        <f>G620+#REF!</f>
        <v>#REF!</v>
      </c>
      <c r="AB620" s="94" t="str">
        <f>IF(OR(E620="",E620=0),"",(G620+#REF!)/E620)</f>
        <v/>
      </c>
      <c r="AC620" s="35">
        <f t="shared" si="575"/>
        <v>0</v>
      </c>
      <c r="AD620" s="35">
        <f t="shared" si="576"/>
        <v>0</v>
      </c>
      <c r="AE620" s="118">
        <v>0</v>
      </c>
      <c r="AF620" s="118">
        <f t="shared" si="577"/>
        <v>0</v>
      </c>
      <c r="AG620" s="118">
        <v>0</v>
      </c>
      <c r="AH620" s="118">
        <f t="shared" si="578"/>
        <v>0</v>
      </c>
      <c r="AI620" s="36"/>
      <c r="AJ620" s="72"/>
    </row>
    <row r="621" spans="1:36" s="73" customFormat="1" ht="30" customHeight="1">
      <c r="A621" s="14" t="str">
        <f t="shared" si="571"/>
        <v>b</v>
      </c>
      <c r="B621" s="21" t="s">
        <v>27</v>
      </c>
      <c r="C621" s="40" t="s">
        <v>36</v>
      </c>
      <c r="D621" s="41">
        <v>0</v>
      </c>
      <c r="E621" s="42">
        <v>0</v>
      </c>
      <c r="F621" s="42">
        <v>0</v>
      </c>
      <c r="G621" s="42">
        <v>0</v>
      </c>
      <c r="H621" s="42">
        <v>0</v>
      </c>
      <c r="I621" s="43">
        <v>0</v>
      </c>
      <c r="J621" s="44">
        <v>0</v>
      </c>
      <c r="K621" s="44">
        <v>0</v>
      </c>
      <c r="L621" s="45" t="str">
        <f t="shared" si="572"/>
        <v/>
      </c>
      <c r="M621" s="41">
        <v>0</v>
      </c>
      <c r="N621" s="41">
        <v>0</v>
      </c>
      <c r="O621" s="41">
        <v>0</v>
      </c>
      <c r="P621" s="41">
        <v>0</v>
      </c>
      <c r="Q621" s="41">
        <v>0</v>
      </c>
      <c r="R621" s="41">
        <v>0</v>
      </c>
      <c r="S621" s="41">
        <f t="shared" si="579"/>
        <v>0</v>
      </c>
      <c r="T621" s="43">
        <f t="shared" si="573"/>
        <v>0</v>
      </c>
      <c r="U621" s="45" t="str">
        <f t="shared" si="574"/>
        <v/>
      </c>
      <c r="V621" s="133">
        <f t="shared" si="592"/>
        <v>0</v>
      </c>
      <c r="W621" s="41">
        <v>0</v>
      </c>
      <c r="X621" s="119">
        <v>0</v>
      </c>
      <c r="Y621" s="119">
        <v>0</v>
      </c>
      <c r="Z621" s="41">
        <v>0</v>
      </c>
      <c r="AA621" s="41" t="e">
        <f>G621+#REF!</f>
        <v>#REF!</v>
      </c>
      <c r="AB621" s="96" t="str">
        <f>IF(OR(E621="",E621=0),"",(G621+#REF!)/E621)</f>
        <v/>
      </c>
      <c r="AC621" s="41">
        <f t="shared" si="575"/>
        <v>0</v>
      </c>
      <c r="AD621" s="41">
        <f t="shared" si="576"/>
        <v>0</v>
      </c>
      <c r="AE621" s="119">
        <v>0</v>
      </c>
      <c r="AF621" s="119">
        <f t="shared" si="577"/>
        <v>0</v>
      </c>
      <c r="AG621" s="119">
        <v>0</v>
      </c>
      <c r="AH621" s="119">
        <f t="shared" si="578"/>
        <v>0</v>
      </c>
      <c r="AI621" s="42"/>
      <c r="AJ621" s="72"/>
    </row>
    <row r="622" spans="1:36" s="73" customFormat="1" ht="15" customHeight="1">
      <c r="A622" s="14" t="str">
        <f t="shared" si="571"/>
        <v>b</v>
      </c>
      <c r="B622" s="21" t="s">
        <v>27</v>
      </c>
      <c r="C622" s="40" t="s">
        <v>37</v>
      </c>
      <c r="D622" s="41">
        <v>0</v>
      </c>
      <c r="E622" s="42">
        <v>0</v>
      </c>
      <c r="F622" s="42">
        <v>0</v>
      </c>
      <c r="G622" s="42">
        <v>0</v>
      </c>
      <c r="H622" s="42">
        <v>0</v>
      </c>
      <c r="I622" s="43">
        <v>0</v>
      </c>
      <c r="J622" s="44">
        <v>0</v>
      </c>
      <c r="K622" s="44">
        <v>0</v>
      </c>
      <c r="L622" s="45" t="str">
        <f t="shared" si="572"/>
        <v/>
      </c>
      <c r="M622" s="41">
        <v>0</v>
      </c>
      <c r="N622" s="41">
        <v>0</v>
      </c>
      <c r="O622" s="41">
        <v>0</v>
      </c>
      <c r="P622" s="41">
        <v>0</v>
      </c>
      <c r="Q622" s="41">
        <v>0</v>
      </c>
      <c r="R622" s="41">
        <v>0</v>
      </c>
      <c r="S622" s="41">
        <f t="shared" si="579"/>
        <v>0</v>
      </c>
      <c r="T622" s="43">
        <f t="shared" si="573"/>
        <v>0</v>
      </c>
      <c r="U622" s="45" t="str">
        <f t="shared" si="574"/>
        <v/>
      </c>
      <c r="V622" s="133">
        <f t="shared" si="592"/>
        <v>0</v>
      </c>
      <c r="W622" s="41">
        <v>0</v>
      </c>
      <c r="X622" s="119">
        <v>0</v>
      </c>
      <c r="Y622" s="119">
        <v>0</v>
      </c>
      <c r="Z622" s="41">
        <v>0</v>
      </c>
      <c r="AA622" s="41" t="e">
        <f>G622+#REF!</f>
        <v>#REF!</v>
      </c>
      <c r="AB622" s="96" t="str">
        <f>IF(OR(E622="",E622=0),"",(G622+#REF!)/E622)</f>
        <v/>
      </c>
      <c r="AC622" s="41">
        <f t="shared" si="575"/>
        <v>0</v>
      </c>
      <c r="AD622" s="41">
        <f t="shared" si="576"/>
        <v>0</v>
      </c>
      <c r="AE622" s="119">
        <v>0</v>
      </c>
      <c r="AF622" s="119">
        <f t="shared" si="577"/>
        <v>0</v>
      </c>
      <c r="AG622" s="119">
        <v>0</v>
      </c>
      <c r="AH622" s="119">
        <f t="shared" si="578"/>
        <v>0</v>
      </c>
      <c r="AI622" s="42"/>
      <c r="AJ622" s="72"/>
    </row>
    <row r="623" spans="1:36" s="73" customFormat="1" ht="15.75" customHeight="1" thickBot="1">
      <c r="A623" s="14" t="str">
        <f t="shared" si="571"/>
        <v>b</v>
      </c>
      <c r="B623" s="46" t="s">
        <v>27</v>
      </c>
      <c r="C623" s="58" t="s">
        <v>38</v>
      </c>
      <c r="D623" s="59">
        <v>0</v>
      </c>
      <c r="E623" s="60">
        <v>0</v>
      </c>
      <c r="F623" s="60">
        <v>0</v>
      </c>
      <c r="G623" s="60">
        <v>0</v>
      </c>
      <c r="H623" s="60">
        <v>0</v>
      </c>
      <c r="I623" s="61">
        <v>0</v>
      </c>
      <c r="J623" s="62">
        <v>0</v>
      </c>
      <c r="K623" s="62">
        <v>0</v>
      </c>
      <c r="L623" s="63" t="str">
        <f t="shared" si="572"/>
        <v/>
      </c>
      <c r="M623" s="59">
        <v>0</v>
      </c>
      <c r="N623" s="59">
        <v>0</v>
      </c>
      <c r="O623" s="59">
        <v>0</v>
      </c>
      <c r="P623" s="59">
        <v>0</v>
      </c>
      <c r="Q623" s="59">
        <v>0</v>
      </c>
      <c r="R623" s="59">
        <v>0</v>
      </c>
      <c r="S623" s="59">
        <f t="shared" si="579"/>
        <v>0</v>
      </c>
      <c r="T623" s="61">
        <f t="shared" si="573"/>
        <v>0</v>
      </c>
      <c r="U623" s="63" t="str">
        <f t="shared" si="574"/>
        <v/>
      </c>
      <c r="V623" s="136">
        <f t="shared" si="592"/>
        <v>0</v>
      </c>
      <c r="W623" s="59">
        <v>0</v>
      </c>
      <c r="X623" s="120">
        <v>0</v>
      </c>
      <c r="Y623" s="120">
        <v>0</v>
      </c>
      <c r="Z623" s="59">
        <v>0</v>
      </c>
      <c r="AA623" s="59" t="e">
        <f>G623+#REF!</f>
        <v>#REF!</v>
      </c>
      <c r="AB623" s="106" t="str">
        <f>IF(OR(E623="",E623=0),"",(G623+#REF!)/E623)</f>
        <v/>
      </c>
      <c r="AC623" s="59">
        <f t="shared" si="575"/>
        <v>0</v>
      </c>
      <c r="AD623" s="59">
        <f t="shared" si="576"/>
        <v>0</v>
      </c>
      <c r="AE623" s="120">
        <v>0</v>
      </c>
      <c r="AF623" s="120">
        <f t="shared" si="577"/>
        <v>0</v>
      </c>
      <c r="AG623" s="120">
        <v>0</v>
      </c>
      <c r="AH623" s="120">
        <f t="shared" si="578"/>
        <v>0</v>
      </c>
      <c r="AI623" s="60"/>
      <c r="AJ623" s="72"/>
    </row>
    <row r="624" spans="1:36" s="73" customFormat="1" ht="33" thickTop="1" thickBot="1">
      <c r="A624" s="14" t="str">
        <f t="shared" si="571"/>
        <v>a</v>
      </c>
      <c r="B624" s="139" t="s">
        <v>147</v>
      </c>
      <c r="C624" s="140" t="s">
        <v>148</v>
      </c>
      <c r="D624" s="140">
        <f t="shared" ref="D624:K624" si="599">D625+D633+D634+D635</f>
        <v>40</v>
      </c>
      <c r="E624" s="141">
        <f t="shared" si="599"/>
        <v>48</v>
      </c>
      <c r="F624" s="141">
        <f t="shared" si="599"/>
        <v>32.5</v>
      </c>
      <c r="G624" s="141">
        <f t="shared" si="599"/>
        <v>40</v>
      </c>
      <c r="H624" s="141">
        <f t="shared" si="599"/>
        <v>27.965</v>
      </c>
      <c r="I624" s="142">
        <f t="shared" si="599"/>
        <v>23.97</v>
      </c>
      <c r="J624" s="143">
        <f t="shared" si="599"/>
        <v>19.975000000000001</v>
      </c>
      <c r="K624" s="143">
        <f t="shared" si="599"/>
        <v>15.98</v>
      </c>
      <c r="L624" s="144">
        <f t="shared" si="572"/>
        <v>1.2307692307692308</v>
      </c>
      <c r="M624" s="140">
        <f>M625+M633+M634+M635</f>
        <v>0</v>
      </c>
      <c r="N624" s="140">
        <f>N625+N633+N634+N635</f>
        <v>3.9950000000000001</v>
      </c>
      <c r="O624" s="140">
        <f>O625+O633+O634+O635</f>
        <v>3.995000000000001</v>
      </c>
      <c r="P624" s="140">
        <f>P625+P633+P634+P635</f>
        <v>3.995000000000001</v>
      </c>
      <c r="Q624" s="140">
        <f>Q625+Q633+Q634+Q635</f>
        <v>4</v>
      </c>
      <c r="R624" s="140">
        <v>3.9949999999999974</v>
      </c>
      <c r="S624" s="140">
        <f t="shared" si="579"/>
        <v>12.035</v>
      </c>
      <c r="T624" s="142">
        <f t="shared" si="573"/>
        <v>-7.5</v>
      </c>
      <c r="U624" s="144">
        <f t="shared" si="574"/>
        <v>0.83333333333333337</v>
      </c>
      <c r="V624" s="145">
        <f t="shared" si="592"/>
        <v>8</v>
      </c>
      <c r="W624" s="140">
        <f t="shared" ref="W624:Y624" si="600">W625+W633+W634+W635</f>
        <v>35.954999999999998</v>
      </c>
      <c r="X624" s="149">
        <f t="shared" si="600"/>
        <v>35.954999999999998</v>
      </c>
      <c r="Y624" s="149">
        <f t="shared" si="600"/>
        <v>8</v>
      </c>
      <c r="Z624" s="140">
        <f>Z625+Z633+Z634+Z635</f>
        <v>15.5</v>
      </c>
      <c r="AA624" s="140" t="e">
        <f>G624+#REF!</f>
        <v>#REF!</v>
      </c>
      <c r="AB624" s="147" t="e">
        <f>IF(OR(E624="",E624=0),"",(G624+#REF!)/E624)</f>
        <v>#REF!</v>
      </c>
      <c r="AC624" s="140">
        <f t="shared" si="575"/>
        <v>48</v>
      </c>
      <c r="AD624" s="140">
        <f t="shared" si="576"/>
        <v>0</v>
      </c>
      <c r="AE624" s="149">
        <f t="shared" ref="AE624:AG624" si="601">AE625+AE633+AE634+AE635</f>
        <v>0</v>
      </c>
      <c r="AF624" s="149">
        <f t="shared" si="577"/>
        <v>48</v>
      </c>
      <c r="AG624" s="149">
        <f t="shared" si="601"/>
        <v>48</v>
      </c>
      <c r="AH624" s="149">
        <f t="shared" si="578"/>
        <v>0</v>
      </c>
      <c r="AI624" s="141"/>
      <c r="AJ624" s="72"/>
    </row>
    <row r="625" spans="1:36" s="73" customFormat="1" ht="18.75" customHeight="1" thickTop="1">
      <c r="A625" s="14" t="str">
        <f t="shared" si="571"/>
        <v>a</v>
      </c>
      <c r="B625" s="21" t="s">
        <v>27</v>
      </c>
      <c r="C625" s="22" t="s">
        <v>28</v>
      </c>
      <c r="D625" s="23">
        <f t="shared" ref="D625:K625" si="602">D626+D627+D628+D629+D630+D631+D632</f>
        <v>40</v>
      </c>
      <c r="E625" s="24">
        <f t="shared" si="602"/>
        <v>48</v>
      </c>
      <c r="F625" s="24">
        <f t="shared" si="602"/>
        <v>32.5</v>
      </c>
      <c r="G625" s="24">
        <f t="shared" si="602"/>
        <v>40</v>
      </c>
      <c r="H625" s="24">
        <f t="shared" si="602"/>
        <v>27.965</v>
      </c>
      <c r="I625" s="25">
        <f t="shared" si="602"/>
        <v>23.97</v>
      </c>
      <c r="J625" s="26">
        <f t="shared" si="602"/>
        <v>19.975000000000001</v>
      </c>
      <c r="K625" s="26">
        <f t="shared" si="602"/>
        <v>15.98</v>
      </c>
      <c r="L625" s="27">
        <f t="shared" si="572"/>
        <v>1.2307692307692308</v>
      </c>
      <c r="M625" s="23">
        <f>M626+M627+M628+M629+M630+M631+M632</f>
        <v>0</v>
      </c>
      <c r="N625" s="23">
        <f>N626+N627+N628+N629+N630+N631+N632</f>
        <v>3.9950000000000001</v>
      </c>
      <c r="O625" s="23">
        <f>O626+O627+O628+O629+O630+O631+O632</f>
        <v>3.995000000000001</v>
      </c>
      <c r="P625" s="23">
        <f>P626+P627+P628+P629+P630+P631+P632</f>
        <v>3.995000000000001</v>
      </c>
      <c r="Q625" s="23">
        <f>Q626+Q627+Q628+Q629+Q630+Q631+Q632</f>
        <v>4</v>
      </c>
      <c r="R625" s="23">
        <v>3.9949999999999974</v>
      </c>
      <c r="S625" s="23">
        <f t="shared" si="579"/>
        <v>12.035</v>
      </c>
      <c r="T625" s="25">
        <f t="shared" si="573"/>
        <v>-7.5</v>
      </c>
      <c r="U625" s="27">
        <f t="shared" si="574"/>
        <v>0.83333333333333337</v>
      </c>
      <c r="V625" s="130">
        <f t="shared" si="592"/>
        <v>8</v>
      </c>
      <c r="W625" s="23">
        <f t="shared" ref="W625:Y625" si="603">W626+W627+W628+W629+W630+W631+W632</f>
        <v>35.954999999999998</v>
      </c>
      <c r="X625" s="107">
        <f t="shared" si="603"/>
        <v>35.954999999999998</v>
      </c>
      <c r="Y625" s="107">
        <f t="shared" si="603"/>
        <v>8</v>
      </c>
      <c r="Z625" s="23">
        <f>Z626+Z627+Z628+Z629+Z630+Z631+Z632</f>
        <v>15.5</v>
      </c>
      <c r="AA625" s="23" t="e">
        <f>G625+#REF!</f>
        <v>#REF!</v>
      </c>
      <c r="AB625" s="90" t="e">
        <f>IF(OR(E625="",E625=0),"",(G625+#REF!)/E625)</f>
        <v>#REF!</v>
      </c>
      <c r="AC625" s="23">
        <f t="shared" si="575"/>
        <v>48</v>
      </c>
      <c r="AD625" s="23">
        <f t="shared" si="576"/>
        <v>0</v>
      </c>
      <c r="AE625" s="107">
        <f t="shared" ref="AE625:AG625" si="604">AE626+AE627+AE628+AE629+AE630+AE631+AE632</f>
        <v>0</v>
      </c>
      <c r="AF625" s="107">
        <f t="shared" si="577"/>
        <v>48</v>
      </c>
      <c r="AG625" s="107">
        <f t="shared" si="604"/>
        <v>48</v>
      </c>
      <c r="AH625" s="107">
        <f t="shared" si="578"/>
        <v>0</v>
      </c>
      <c r="AI625" s="24"/>
      <c r="AJ625" s="72"/>
    </row>
    <row r="626" spans="1:36" s="73" customFormat="1" ht="18" customHeight="1">
      <c r="A626" s="14" t="str">
        <f t="shared" si="571"/>
        <v>b</v>
      </c>
      <c r="B626" s="28" t="s">
        <v>27</v>
      </c>
      <c r="C626" s="29" t="s">
        <v>29</v>
      </c>
      <c r="D626" s="35">
        <v>0</v>
      </c>
      <c r="E626" s="36">
        <v>0</v>
      </c>
      <c r="F626" s="36">
        <v>0</v>
      </c>
      <c r="G626" s="36">
        <v>0</v>
      </c>
      <c r="H626" s="36">
        <v>0</v>
      </c>
      <c r="I626" s="37">
        <v>0</v>
      </c>
      <c r="J626" s="38">
        <v>0</v>
      </c>
      <c r="K626" s="38">
        <v>0</v>
      </c>
      <c r="L626" s="39" t="str">
        <f t="shared" si="572"/>
        <v/>
      </c>
      <c r="M626" s="35">
        <v>0</v>
      </c>
      <c r="N626" s="35">
        <v>0</v>
      </c>
      <c r="O626" s="35">
        <v>0</v>
      </c>
      <c r="P626" s="35">
        <v>0</v>
      </c>
      <c r="Q626" s="35"/>
      <c r="R626" s="35">
        <v>0</v>
      </c>
      <c r="S626" s="35">
        <f t="shared" si="579"/>
        <v>0</v>
      </c>
      <c r="T626" s="37">
        <f t="shared" si="573"/>
        <v>0</v>
      </c>
      <c r="U626" s="39" t="str">
        <f t="shared" si="574"/>
        <v/>
      </c>
      <c r="V626" s="132">
        <f t="shared" si="592"/>
        <v>0</v>
      </c>
      <c r="W626" s="35">
        <v>0</v>
      </c>
      <c r="X626" s="118">
        <v>0</v>
      </c>
      <c r="Y626" s="118">
        <v>0</v>
      </c>
      <c r="Z626" s="35">
        <v>0</v>
      </c>
      <c r="AA626" s="35" t="e">
        <f>G626+#REF!</f>
        <v>#REF!</v>
      </c>
      <c r="AB626" s="94" t="str">
        <f>IF(OR(E626="",E626=0),"",(G626+#REF!)/E626)</f>
        <v/>
      </c>
      <c r="AC626" s="35">
        <f t="shared" si="575"/>
        <v>0</v>
      </c>
      <c r="AD626" s="35">
        <f t="shared" si="576"/>
        <v>0</v>
      </c>
      <c r="AE626" s="118">
        <v>0</v>
      </c>
      <c r="AF626" s="118">
        <f t="shared" si="577"/>
        <v>0</v>
      </c>
      <c r="AG626" s="118">
        <v>0</v>
      </c>
      <c r="AH626" s="118">
        <f t="shared" si="578"/>
        <v>0</v>
      </c>
      <c r="AI626" s="36"/>
      <c r="AJ626" s="72"/>
    </row>
    <row r="627" spans="1:36" s="73" customFormat="1" ht="18" customHeight="1">
      <c r="A627" s="14" t="str">
        <f t="shared" si="571"/>
        <v>b</v>
      </c>
      <c r="B627" s="28" t="s">
        <v>27</v>
      </c>
      <c r="C627" s="29" t="s">
        <v>30</v>
      </c>
      <c r="D627" s="35">
        <v>0</v>
      </c>
      <c r="E627" s="36">
        <v>0</v>
      </c>
      <c r="F627" s="36">
        <v>0</v>
      </c>
      <c r="G627" s="36">
        <v>0</v>
      </c>
      <c r="H627" s="36">
        <v>0</v>
      </c>
      <c r="I627" s="37">
        <v>0</v>
      </c>
      <c r="J627" s="38">
        <v>0</v>
      </c>
      <c r="K627" s="38">
        <v>0</v>
      </c>
      <c r="L627" s="39" t="str">
        <f t="shared" si="572"/>
        <v/>
      </c>
      <c r="M627" s="35">
        <v>0</v>
      </c>
      <c r="N627" s="35">
        <v>0</v>
      </c>
      <c r="O627" s="35">
        <v>0</v>
      </c>
      <c r="P627" s="35">
        <v>0</v>
      </c>
      <c r="Q627" s="35"/>
      <c r="R627" s="35">
        <v>0</v>
      </c>
      <c r="S627" s="35">
        <f t="shared" si="579"/>
        <v>0</v>
      </c>
      <c r="T627" s="37">
        <f t="shared" si="573"/>
        <v>0</v>
      </c>
      <c r="U627" s="39" t="str">
        <f t="shared" si="574"/>
        <v/>
      </c>
      <c r="V627" s="132">
        <f t="shared" si="592"/>
        <v>0</v>
      </c>
      <c r="W627" s="35">
        <v>0</v>
      </c>
      <c r="X627" s="118">
        <v>0</v>
      </c>
      <c r="Y627" s="118">
        <v>0</v>
      </c>
      <c r="Z627" s="35">
        <v>0</v>
      </c>
      <c r="AA627" s="35" t="e">
        <f>G627+#REF!</f>
        <v>#REF!</v>
      </c>
      <c r="AB627" s="94" t="str">
        <f>IF(OR(E627="",E627=0),"",(G627+#REF!)/E627)</f>
        <v/>
      </c>
      <c r="AC627" s="35">
        <f t="shared" si="575"/>
        <v>0</v>
      </c>
      <c r="AD627" s="35">
        <f t="shared" si="576"/>
        <v>0</v>
      </c>
      <c r="AE627" s="118">
        <v>0</v>
      </c>
      <c r="AF627" s="118">
        <f t="shared" si="577"/>
        <v>0</v>
      </c>
      <c r="AG627" s="118">
        <v>0</v>
      </c>
      <c r="AH627" s="118">
        <f t="shared" si="578"/>
        <v>0</v>
      </c>
      <c r="AI627" s="36"/>
      <c r="AJ627" s="72"/>
    </row>
    <row r="628" spans="1:36" s="73" customFormat="1" ht="18" customHeight="1">
      <c r="A628" s="14" t="str">
        <f t="shared" si="571"/>
        <v>b</v>
      </c>
      <c r="B628" s="28" t="s">
        <v>27</v>
      </c>
      <c r="C628" s="29" t="s">
        <v>31</v>
      </c>
      <c r="D628" s="35">
        <v>0</v>
      </c>
      <c r="E628" s="36">
        <v>0</v>
      </c>
      <c r="F628" s="36">
        <v>0</v>
      </c>
      <c r="G628" s="36">
        <v>0</v>
      </c>
      <c r="H628" s="36">
        <v>0</v>
      </c>
      <c r="I628" s="37">
        <v>0</v>
      </c>
      <c r="J628" s="38">
        <v>0</v>
      </c>
      <c r="K628" s="38">
        <v>0</v>
      </c>
      <c r="L628" s="39" t="str">
        <f t="shared" si="572"/>
        <v/>
      </c>
      <c r="M628" s="35">
        <v>0</v>
      </c>
      <c r="N628" s="35">
        <v>0</v>
      </c>
      <c r="O628" s="35">
        <v>0</v>
      </c>
      <c r="P628" s="35">
        <v>0</v>
      </c>
      <c r="Q628" s="35"/>
      <c r="R628" s="35">
        <v>0</v>
      </c>
      <c r="S628" s="35">
        <f t="shared" si="579"/>
        <v>0</v>
      </c>
      <c r="T628" s="37">
        <f t="shared" si="573"/>
        <v>0</v>
      </c>
      <c r="U628" s="39" t="str">
        <f t="shared" si="574"/>
        <v/>
      </c>
      <c r="V628" s="132">
        <f t="shared" si="592"/>
        <v>0</v>
      </c>
      <c r="W628" s="35">
        <v>0</v>
      </c>
      <c r="X628" s="118">
        <v>0</v>
      </c>
      <c r="Y628" s="118">
        <v>0</v>
      </c>
      <c r="Z628" s="35">
        <v>0</v>
      </c>
      <c r="AA628" s="35" t="e">
        <f>G628+#REF!</f>
        <v>#REF!</v>
      </c>
      <c r="AB628" s="94" t="str">
        <f>IF(OR(E628="",E628=0),"",(G628+#REF!)/E628)</f>
        <v/>
      </c>
      <c r="AC628" s="35">
        <f t="shared" si="575"/>
        <v>0</v>
      </c>
      <c r="AD628" s="35">
        <f t="shared" si="576"/>
        <v>0</v>
      </c>
      <c r="AE628" s="118">
        <v>0</v>
      </c>
      <c r="AF628" s="118">
        <f t="shared" si="577"/>
        <v>0</v>
      </c>
      <c r="AG628" s="118">
        <v>0</v>
      </c>
      <c r="AH628" s="118">
        <f t="shared" si="578"/>
        <v>0</v>
      </c>
      <c r="AI628" s="36"/>
      <c r="AJ628" s="72"/>
    </row>
    <row r="629" spans="1:36" s="73" customFormat="1" ht="18" customHeight="1">
      <c r="A629" s="14" t="str">
        <f t="shared" si="571"/>
        <v>b</v>
      </c>
      <c r="B629" s="28" t="s">
        <v>27</v>
      </c>
      <c r="C629" s="29" t="s">
        <v>32</v>
      </c>
      <c r="D629" s="35">
        <v>0</v>
      </c>
      <c r="E629" s="36">
        <v>0</v>
      </c>
      <c r="F629" s="36">
        <v>0</v>
      </c>
      <c r="G629" s="36">
        <v>0</v>
      </c>
      <c r="H629" s="36">
        <v>0</v>
      </c>
      <c r="I629" s="37">
        <v>0</v>
      </c>
      <c r="J629" s="38">
        <v>0</v>
      </c>
      <c r="K629" s="38">
        <v>0</v>
      </c>
      <c r="L629" s="39" t="str">
        <f t="shared" si="572"/>
        <v/>
      </c>
      <c r="M629" s="35">
        <v>0</v>
      </c>
      <c r="N629" s="35">
        <v>0</v>
      </c>
      <c r="O629" s="35">
        <v>0</v>
      </c>
      <c r="P629" s="35">
        <v>0</v>
      </c>
      <c r="Q629" s="35"/>
      <c r="R629" s="35">
        <v>0</v>
      </c>
      <c r="S629" s="35">
        <f t="shared" si="579"/>
        <v>0</v>
      </c>
      <c r="T629" s="37">
        <f t="shared" si="573"/>
        <v>0</v>
      </c>
      <c r="U629" s="39" t="str">
        <f t="shared" si="574"/>
        <v/>
      </c>
      <c r="V629" s="132">
        <f t="shared" si="592"/>
        <v>0</v>
      </c>
      <c r="W629" s="35">
        <v>0</v>
      </c>
      <c r="X629" s="118">
        <v>0</v>
      </c>
      <c r="Y629" s="118">
        <v>0</v>
      </c>
      <c r="Z629" s="35">
        <v>0</v>
      </c>
      <c r="AA629" s="35" t="e">
        <f>G629+#REF!</f>
        <v>#REF!</v>
      </c>
      <c r="AB629" s="94" t="str">
        <f>IF(OR(E629="",E629=0),"",(G629+#REF!)/E629)</f>
        <v/>
      </c>
      <c r="AC629" s="35">
        <f t="shared" si="575"/>
        <v>0</v>
      </c>
      <c r="AD629" s="35">
        <f t="shared" si="576"/>
        <v>0</v>
      </c>
      <c r="AE629" s="118">
        <v>0</v>
      </c>
      <c r="AF629" s="118">
        <f t="shared" si="577"/>
        <v>0</v>
      </c>
      <c r="AG629" s="118">
        <v>0</v>
      </c>
      <c r="AH629" s="118">
        <f t="shared" si="578"/>
        <v>0</v>
      </c>
      <c r="AI629" s="36"/>
      <c r="AJ629" s="72"/>
    </row>
    <row r="630" spans="1:36" s="73" customFormat="1" ht="18" customHeight="1">
      <c r="A630" s="14" t="str">
        <f t="shared" si="571"/>
        <v>b</v>
      </c>
      <c r="B630" s="28" t="s">
        <v>27</v>
      </c>
      <c r="C630" s="29" t="s">
        <v>33</v>
      </c>
      <c r="D630" s="35">
        <v>0</v>
      </c>
      <c r="E630" s="36">
        <v>0</v>
      </c>
      <c r="F630" s="36">
        <v>0</v>
      </c>
      <c r="G630" s="36">
        <v>0</v>
      </c>
      <c r="H630" s="36">
        <v>0</v>
      </c>
      <c r="I630" s="37">
        <v>0</v>
      </c>
      <c r="J630" s="38">
        <v>0</v>
      </c>
      <c r="K630" s="38">
        <v>0</v>
      </c>
      <c r="L630" s="39" t="str">
        <f t="shared" si="572"/>
        <v/>
      </c>
      <c r="M630" s="35">
        <v>0</v>
      </c>
      <c r="N630" s="35">
        <v>0</v>
      </c>
      <c r="O630" s="35">
        <v>0</v>
      </c>
      <c r="P630" s="35">
        <v>0</v>
      </c>
      <c r="Q630" s="35"/>
      <c r="R630" s="35">
        <v>0</v>
      </c>
      <c r="S630" s="35">
        <f t="shared" si="579"/>
        <v>0</v>
      </c>
      <c r="T630" s="37">
        <f t="shared" si="573"/>
        <v>0</v>
      </c>
      <c r="U630" s="39" t="str">
        <f t="shared" si="574"/>
        <v/>
      </c>
      <c r="V630" s="132">
        <f t="shared" si="592"/>
        <v>0</v>
      </c>
      <c r="W630" s="35">
        <v>0</v>
      </c>
      <c r="X630" s="118">
        <v>0</v>
      </c>
      <c r="Y630" s="118">
        <v>0</v>
      </c>
      <c r="Z630" s="35">
        <v>0</v>
      </c>
      <c r="AA630" s="35" t="e">
        <f>G630+#REF!</f>
        <v>#REF!</v>
      </c>
      <c r="AB630" s="94" t="str">
        <f>IF(OR(E630="",E630=0),"",(G630+#REF!)/E630)</f>
        <v/>
      </c>
      <c r="AC630" s="35">
        <f t="shared" si="575"/>
        <v>0</v>
      </c>
      <c r="AD630" s="35">
        <f t="shared" si="576"/>
        <v>0</v>
      </c>
      <c r="AE630" s="118">
        <v>0</v>
      </c>
      <c r="AF630" s="118">
        <f t="shared" si="577"/>
        <v>0</v>
      </c>
      <c r="AG630" s="118">
        <v>0</v>
      </c>
      <c r="AH630" s="118">
        <f t="shared" si="578"/>
        <v>0</v>
      </c>
      <c r="AI630" s="36"/>
      <c r="AJ630" s="72"/>
    </row>
    <row r="631" spans="1:36" s="73" customFormat="1" ht="18" customHeight="1">
      <c r="A631" s="14" t="str">
        <f t="shared" si="571"/>
        <v>a</v>
      </c>
      <c r="B631" s="28" t="s">
        <v>27</v>
      </c>
      <c r="C631" s="29" t="s">
        <v>34</v>
      </c>
      <c r="D631" s="30">
        <v>40</v>
      </c>
      <c r="E631" s="31">
        <v>48</v>
      </c>
      <c r="F631" s="31">
        <v>32.5</v>
      </c>
      <c r="G631" s="31">
        <v>40</v>
      </c>
      <c r="H631" s="31">
        <v>27.965</v>
      </c>
      <c r="I631" s="32">
        <v>23.97</v>
      </c>
      <c r="J631" s="33">
        <v>19.975000000000001</v>
      </c>
      <c r="K631" s="33">
        <v>15.98</v>
      </c>
      <c r="L631" s="34">
        <f t="shared" si="572"/>
        <v>1.2307692307692308</v>
      </c>
      <c r="M631" s="30">
        <v>0</v>
      </c>
      <c r="N631" s="30">
        <v>3.9950000000000001</v>
      </c>
      <c r="O631" s="30">
        <v>3.995000000000001</v>
      </c>
      <c r="P631" s="30">
        <v>3.995000000000001</v>
      </c>
      <c r="Q631" s="30">
        <v>4</v>
      </c>
      <c r="R631" s="30">
        <v>3.9949999999999974</v>
      </c>
      <c r="S631" s="30">
        <f t="shared" si="579"/>
        <v>12.035</v>
      </c>
      <c r="T631" s="32">
        <f t="shared" si="573"/>
        <v>-7.5</v>
      </c>
      <c r="U631" s="34">
        <f t="shared" si="574"/>
        <v>0.83333333333333337</v>
      </c>
      <c r="V631" s="131">
        <f t="shared" si="592"/>
        <v>8</v>
      </c>
      <c r="W631" s="30">
        <v>35.954999999999998</v>
      </c>
      <c r="X631" s="125">
        <v>35.954999999999998</v>
      </c>
      <c r="Y631" s="125">
        <v>8</v>
      </c>
      <c r="Z631" s="30">
        <v>15.5</v>
      </c>
      <c r="AA631" s="30" t="e">
        <f>G631+#REF!</f>
        <v>#REF!</v>
      </c>
      <c r="AB631" s="92" t="e">
        <f>IF(OR(E631="",E631=0),"",(G631+#REF!)/E631)</f>
        <v>#REF!</v>
      </c>
      <c r="AC631" s="30">
        <f t="shared" si="575"/>
        <v>48</v>
      </c>
      <c r="AD631" s="30">
        <f t="shared" si="576"/>
        <v>0</v>
      </c>
      <c r="AE631" s="125">
        <v>0</v>
      </c>
      <c r="AF631" s="125">
        <f t="shared" si="577"/>
        <v>48</v>
      </c>
      <c r="AG631" s="125">
        <v>48</v>
      </c>
      <c r="AH631" s="125">
        <f t="shared" si="578"/>
        <v>0</v>
      </c>
      <c r="AI631" s="31"/>
      <c r="AJ631" s="72"/>
    </row>
    <row r="632" spans="1:36" s="73" customFormat="1" ht="18" customHeight="1">
      <c r="A632" s="14" t="str">
        <f t="shared" si="571"/>
        <v>b</v>
      </c>
      <c r="B632" s="28" t="s">
        <v>27</v>
      </c>
      <c r="C632" s="29" t="s">
        <v>35</v>
      </c>
      <c r="D632" s="35">
        <v>0</v>
      </c>
      <c r="E632" s="36">
        <v>0</v>
      </c>
      <c r="F632" s="36">
        <v>0</v>
      </c>
      <c r="G632" s="36">
        <v>0</v>
      </c>
      <c r="H632" s="36">
        <v>0</v>
      </c>
      <c r="I632" s="37">
        <v>0</v>
      </c>
      <c r="J632" s="38">
        <v>0</v>
      </c>
      <c r="K632" s="38">
        <v>0</v>
      </c>
      <c r="L632" s="39" t="str">
        <f t="shared" si="572"/>
        <v/>
      </c>
      <c r="M632" s="35">
        <v>0</v>
      </c>
      <c r="N632" s="35">
        <v>0</v>
      </c>
      <c r="O632" s="35">
        <v>0</v>
      </c>
      <c r="P632" s="35">
        <v>0</v>
      </c>
      <c r="Q632" s="35"/>
      <c r="R632" s="35">
        <v>0</v>
      </c>
      <c r="S632" s="35">
        <f t="shared" si="579"/>
        <v>0</v>
      </c>
      <c r="T632" s="37">
        <f t="shared" si="573"/>
        <v>0</v>
      </c>
      <c r="U632" s="39" t="str">
        <f t="shared" si="574"/>
        <v/>
      </c>
      <c r="V632" s="132">
        <f t="shared" si="592"/>
        <v>0</v>
      </c>
      <c r="W632" s="35">
        <v>0</v>
      </c>
      <c r="X632" s="118">
        <v>0</v>
      </c>
      <c r="Y632" s="118">
        <v>0</v>
      </c>
      <c r="Z632" s="35">
        <v>0</v>
      </c>
      <c r="AA632" s="35" t="e">
        <f>G632+#REF!</f>
        <v>#REF!</v>
      </c>
      <c r="AB632" s="94" t="str">
        <f>IF(OR(E632="",E632=0),"",(G632+#REF!)/E632)</f>
        <v/>
      </c>
      <c r="AC632" s="35">
        <f t="shared" si="575"/>
        <v>0</v>
      </c>
      <c r="AD632" s="35">
        <f t="shared" si="576"/>
        <v>0</v>
      </c>
      <c r="AE632" s="118">
        <v>0</v>
      </c>
      <c r="AF632" s="118">
        <f t="shared" si="577"/>
        <v>0</v>
      </c>
      <c r="AG632" s="118">
        <v>0</v>
      </c>
      <c r="AH632" s="118">
        <f t="shared" si="578"/>
        <v>0</v>
      </c>
      <c r="AI632" s="36"/>
      <c r="AJ632" s="72"/>
    </row>
    <row r="633" spans="1:36" s="73" customFormat="1" ht="30" customHeight="1">
      <c r="A633" s="14" t="str">
        <f t="shared" si="571"/>
        <v>b</v>
      </c>
      <c r="B633" s="21" t="s">
        <v>27</v>
      </c>
      <c r="C633" s="40" t="s">
        <v>36</v>
      </c>
      <c r="D633" s="41">
        <v>0</v>
      </c>
      <c r="E633" s="42">
        <v>0</v>
      </c>
      <c r="F633" s="42">
        <v>0</v>
      </c>
      <c r="G633" s="42">
        <v>0</v>
      </c>
      <c r="H633" s="42">
        <v>0</v>
      </c>
      <c r="I633" s="43">
        <v>0</v>
      </c>
      <c r="J633" s="44">
        <v>0</v>
      </c>
      <c r="K633" s="44">
        <v>0</v>
      </c>
      <c r="L633" s="45" t="str">
        <f t="shared" si="572"/>
        <v/>
      </c>
      <c r="M633" s="41">
        <v>0</v>
      </c>
      <c r="N633" s="41">
        <v>0</v>
      </c>
      <c r="O633" s="41">
        <v>0</v>
      </c>
      <c r="P633" s="41">
        <v>0</v>
      </c>
      <c r="Q633" s="41">
        <v>0</v>
      </c>
      <c r="R633" s="41">
        <v>0</v>
      </c>
      <c r="S633" s="41">
        <f t="shared" si="579"/>
        <v>0</v>
      </c>
      <c r="T633" s="43">
        <f t="shared" si="573"/>
        <v>0</v>
      </c>
      <c r="U633" s="45" t="str">
        <f t="shared" si="574"/>
        <v/>
      </c>
      <c r="V633" s="133">
        <f t="shared" si="592"/>
        <v>0</v>
      </c>
      <c r="W633" s="41">
        <v>0</v>
      </c>
      <c r="X633" s="119">
        <v>0</v>
      </c>
      <c r="Y633" s="119">
        <v>0</v>
      </c>
      <c r="Z633" s="41">
        <v>0</v>
      </c>
      <c r="AA633" s="41" t="e">
        <f>G633+#REF!</f>
        <v>#REF!</v>
      </c>
      <c r="AB633" s="96" t="str">
        <f>IF(OR(E633="",E633=0),"",(G633+#REF!)/E633)</f>
        <v/>
      </c>
      <c r="AC633" s="41">
        <f t="shared" si="575"/>
        <v>0</v>
      </c>
      <c r="AD633" s="41">
        <f t="shared" si="576"/>
        <v>0</v>
      </c>
      <c r="AE633" s="119">
        <v>0</v>
      </c>
      <c r="AF633" s="119">
        <f t="shared" si="577"/>
        <v>0</v>
      </c>
      <c r="AG633" s="119">
        <v>0</v>
      </c>
      <c r="AH633" s="119">
        <f t="shared" si="578"/>
        <v>0</v>
      </c>
      <c r="AI633" s="42"/>
      <c r="AJ633" s="72"/>
    </row>
    <row r="634" spans="1:36" s="73" customFormat="1" ht="15" customHeight="1">
      <c r="A634" s="14" t="str">
        <f t="shared" si="571"/>
        <v>b</v>
      </c>
      <c r="B634" s="21" t="s">
        <v>27</v>
      </c>
      <c r="C634" s="40" t="s">
        <v>37</v>
      </c>
      <c r="D634" s="41">
        <v>0</v>
      </c>
      <c r="E634" s="42">
        <v>0</v>
      </c>
      <c r="F634" s="42">
        <v>0</v>
      </c>
      <c r="G634" s="42">
        <v>0</v>
      </c>
      <c r="H634" s="42">
        <v>0</v>
      </c>
      <c r="I634" s="43">
        <v>0</v>
      </c>
      <c r="J634" s="44">
        <v>0</v>
      </c>
      <c r="K634" s="44">
        <v>0</v>
      </c>
      <c r="L634" s="45" t="str">
        <f t="shared" si="572"/>
        <v/>
      </c>
      <c r="M634" s="41">
        <v>0</v>
      </c>
      <c r="N634" s="41">
        <v>0</v>
      </c>
      <c r="O634" s="41">
        <v>0</v>
      </c>
      <c r="P634" s="41">
        <v>0</v>
      </c>
      <c r="Q634" s="41">
        <v>0</v>
      </c>
      <c r="R634" s="41">
        <v>0</v>
      </c>
      <c r="S634" s="41">
        <f t="shared" si="579"/>
        <v>0</v>
      </c>
      <c r="T634" s="43">
        <f t="shared" si="573"/>
        <v>0</v>
      </c>
      <c r="U634" s="45" t="str">
        <f t="shared" si="574"/>
        <v/>
      </c>
      <c r="V634" s="133">
        <f t="shared" si="592"/>
        <v>0</v>
      </c>
      <c r="W634" s="41">
        <v>0</v>
      </c>
      <c r="X634" s="119">
        <v>0</v>
      </c>
      <c r="Y634" s="119">
        <v>0</v>
      </c>
      <c r="Z634" s="41">
        <v>0</v>
      </c>
      <c r="AA634" s="41" t="e">
        <f>G634+#REF!</f>
        <v>#REF!</v>
      </c>
      <c r="AB634" s="96" t="str">
        <f>IF(OR(E634="",E634=0),"",(G634+#REF!)/E634)</f>
        <v/>
      </c>
      <c r="AC634" s="41">
        <f t="shared" si="575"/>
        <v>0</v>
      </c>
      <c r="AD634" s="41">
        <f t="shared" si="576"/>
        <v>0</v>
      </c>
      <c r="AE634" s="119">
        <v>0</v>
      </c>
      <c r="AF634" s="119">
        <f t="shared" si="577"/>
        <v>0</v>
      </c>
      <c r="AG634" s="119">
        <v>0</v>
      </c>
      <c r="AH634" s="119">
        <f t="shared" si="578"/>
        <v>0</v>
      </c>
      <c r="AI634" s="42"/>
      <c r="AJ634" s="72"/>
    </row>
    <row r="635" spans="1:36" s="73" customFormat="1" ht="15.75" customHeight="1" thickBot="1">
      <c r="A635" s="14" t="str">
        <f t="shared" si="571"/>
        <v>b</v>
      </c>
      <c r="B635" s="46" t="s">
        <v>27</v>
      </c>
      <c r="C635" s="58" t="s">
        <v>38</v>
      </c>
      <c r="D635" s="59">
        <v>0</v>
      </c>
      <c r="E635" s="60">
        <v>0</v>
      </c>
      <c r="F635" s="60">
        <v>0</v>
      </c>
      <c r="G635" s="60">
        <v>0</v>
      </c>
      <c r="H635" s="60">
        <v>0</v>
      </c>
      <c r="I635" s="61">
        <v>0</v>
      </c>
      <c r="J635" s="62">
        <v>0</v>
      </c>
      <c r="K635" s="62">
        <v>0</v>
      </c>
      <c r="L635" s="63" t="str">
        <f t="shared" si="572"/>
        <v/>
      </c>
      <c r="M635" s="59">
        <v>0</v>
      </c>
      <c r="N635" s="59">
        <v>0</v>
      </c>
      <c r="O635" s="59">
        <v>0</v>
      </c>
      <c r="P635" s="59">
        <v>0</v>
      </c>
      <c r="Q635" s="59">
        <v>0</v>
      </c>
      <c r="R635" s="59">
        <v>0</v>
      </c>
      <c r="S635" s="59">
        <f t="shared" si="579"/>
        <v>0</v>
      </c>
      <c r="T635" s="61">
        <f t="shared" si="573"/>
        <v>0</v>
      </c>
      <c r="U635" s="63" t="str">
        <f t="shared" si="574"/>
        <v/>
      </c>
      <c r="V635" s="136">
        <f t="shared" si="592"/>
        <v>0</v>
      </c>
      <c r="W635" s="59">
        <v>0</v>
      </c>
      <c r="X635" s="120">
        <v>0</v>
      </c>
      <c r="Y635" s="120">
        <v>0</v>
      </c>
      <c r="Z635" s="59">
        <v>0</v>
      </c>
      <c r="AA635" s="59" t="e">
        <f>G635+#REF!</f>
        <v>#REF!</v>
      </c>
      <c r="AB635" s="106" t="str">
        <f>IF(OR(E635="",E635=0),"",(G635+#REF!)/E635)</f>
        <v/>
      </c>
      <c r="AC635" s="59">
        <f t="shared" si="575"/>
        <v>0</v>
      </c>
      <c r="AD635" s="59">
        <f t="shared" si="576"/>
        <v>0</v>
      </c>
      <c r="AE635" s="120">
        <v>0</v>
      </c>
      <c r="AF635" s="120">
        <f t="shared" si="577"/>
        <v>0</v>
      </c>
      <c r="AG635" s="120">
        <v>0</v>
      </c>
      <c r="AH635" s="120">
        <f t="shared" si="578"/>
        <v>0</v>
      </c>
      <c r="AI635" s="60"/>
      <c r="AJ635" s="72"/>
    </row>
    <row r="636" spans="1:36" s="73" customFormat="1" ht="48.75" thickTop="1" thickBot="1">
      <c r="A636" s="14" t="str">
        <f t="shared" si="571"/>
        <v>a</v>
      </c>
      <c r="B636" s="139" t="s">
        <v>149</v>
      </c>
      <c r="C636" s="140" t="s">
        <v>150</v>
      </c>
      <c r="D636" s="140">
        <f t="shared" ref="D636:K636" si="605">D637+D645+D646+D647</f>
        <v>2300</v>
      </c>
      <c r="E636" s="141">
        <f t="shared" si="605"/>
        <v>2310.8000000000002</v>
      </c>
      <c r="F636" s="141">
        <f t="shared" si="605"/>
        <v>1011.8</v>
      </c>
      <c r="G636" s="141">
        <f t="shared" si="605"/>
        <v>1915.2</v>
      </c>
      <c r="H636" s="141">
        <f t="shared" si="605"/>
        <v>812.90327000000002</v>
      </c>
      <c r="I636" s="142">
        <f t="shared" si="605"/>
        <v>643.10796999999991</v>
      </c>
      <c r="J636" s="143">
        <f t="shared" si="605"/>
        <v>509.75731999999999</v>
      </c>
      <c r="K636" s="143">
        <f t="shared" si="605"/>
        <v>348.80962</v>
      </c>
      <c r="L636" s="144">
        <f t="shared" si="572"/>
        <v>1.8928642024115439</v>
      </c>
      <c r="M636" s="140">
        <f>M637+M645+M646+M647</f>
        <v>0</v>
      </c>
      <c r="N636" s="140">
        <f>N637+N645+N646+N647</f>
        <v>95.779600000000002</v>
      </c>
      <c r="O636" s="140">
        <f>O637+O645+O646+O647</f>
        <v>107.23179999999996</v>
      </c>
      <c r="P636" s="140">
        <f>P637+P645+P646+P647</f>
        <v>160.9477</v>
      </c>
      <c r="Q636" s="140">
        <f>Q637+Q645+Q646+Q647</f>
        <v>177</v>
      </c>
      <c r="R636" s="140">
        <v>133.35064999999992</v>
      </c>
      <c r="S636" s="140">
        <f t="shared" si="579"/>
        <v>1102.29673</v>
      </c>
      <c r="T636" s="142">
        <f t="shared" si="573"/>
        <v>-903.40000000000009</v>
      </c>
      <c r="U636" s="144">
        <f t="shared" si="574"/>
        <v>0.82880387744504058</v>
      </c>
      <c r="V636" s="145">
        <f t="shared" si="592"/>
        <v>395.60000000000014</v>
      </c>
      <c r="W636" s="140">
        <f t="shared" ref="W636:Y636" si="606">W637+W645+W646+W647</f>
        <v>1196.79637</v>
      </c>
      <c r="X636" s="149">
        <f t="shared" si="606"/>
        <v>1196.79637</v>
      </c>
      <c r="Y636" s="149">
        <f t="shared" si="606"/>
        <v>395.6</v>
      </c>
      <c r="Z636" s="140">
        <f>Z637+Z645+Z646+Z647</f>
        <v>586.29999999999995</v>
      </c>
      <c r="AA636" s="140" t="e">
        <f>G636+#REF!</f>
        <v>#REF!</v>
      </c>
      <c r="AB636" s="147" t="e">
        <f>IF(OR(E636="",E636=0),"",(G636+#REF!)/E636)</f>
        <v>#REF!</v>
      </c>
      <c r="AC636" s="140">
        <f t="shared" si="575"/>
        <v>2310.8000000000002</v>
      </c>
      <c r="AD636" s="140">
        <f t="shared" si="576"/>
        <v>0</v>
      </c>
      <c r="AE636" s="149">
        <f t="shared" ref="AE636:AG636" si="607">AE637+AE645+AE646+AE647</f>
        <v>0</v>
      </c>
      <c r="AF636" s="149">
        <f t="shared" si="577"/>
        <v>2310.8000000000002</v>
      </c>
      <c r="AG636" s="149">
        <f t="shared" si="607"/>
        <v>2310.8000000000002</v>
      </c>
      <c r="AH636" s="149">
        <f t="shared" si="578"/>
        <v>0</v>
      </c>
      <c r="AI636" s="141"/>
      <c r="AJ636" s="72"/>
    </row>
    <row r="637" spans="1:36" s="73" customFormat="1" ht="18.75" customHeight="1" thickTop="1">
      <c r="A637" s="14" t="str">
        <f t="shared" si="571"/>
        <v>a</v>
      </c>
      <c r="B637" s="21" t="s">
        <v>27</v>
      </c>
      <c r="C637" s="22" t="s">
        <v>28</v>
      </c>
      <c r="D637" s="23">
        <f t="shared" ref="D637:K637" si="608">D638+D639+D640+D641+D642+D643+D644</f>
        <v>2300</v>
      </c>
      <c r="E637" s="24">
        <f t="shared" si="608"/>
        <v>2310.8000000000002</v>
      </c>
      <c r="F637" s="24">
        <f t="shared" si="608"/>
        <v>1011.8</v>
      </c>
      <c r="G637" s="24">
        <f t="shared" si="608"/>
        <v>1915.2</v>
      </c>
      <c r="H637" s="24">
        <f t="shared" si="608"/>
        <v>812.90327000000002</v>
      </c>
      <c r="I637" s="25">
        <f t="shared" si="608"/>
        <v>643.10796999999991</v>
      </c>
      <c r="J637" s="26">
        <f t="shared" si="608"/>
        <v>509.75731999999999</v>
      </c>
      <c r="K637" s="26">
        <f t="shared" si="608"/>
        <v>348.80962</v>
      </c>
      <c r="L637" s="27">
        <f t="shared" si="572"/>
        <v>1.8928642024115439</v>
      </c>
      <c r="M637" s="23">
        <f>M638+M639+M640+M641+M642+M643+M644</f>
        <v>0</v>
      </c>
      <c r="N637" s="23">
        <f>N638+N639+N640+N641+N642+N643+N644</f>
        <v>95.779600000000002</v>
      </c>
      <c r="O637" s="23">
        <f>O638+O639+O640+O641+O642+O643+O644</f>
        <v>107.23179999999996</v>
      </c>
      <c r="P637" s="23">
        <f>P638+P639+P640+P641+P642+P643+P644</f>
        <v>160.9477</v>
      </c>
      <c r="Q637" s="23">
        <f>Q638+Q639+Q640+Q641+Q642+Q643+Q644</f>
        <v>177</v>
      </c>
      <c r="R637" s="23">
        <v>133.35064999999992</v>
      </c>
      <c r="S637" s="23">
        <f t="shared" si="579"/>
        <v>1102.29673</v>
      </c>
      <c r="T637" s="25">
        <f t="shared" si="573"/>
        <v>-903.40000000000009</v>
      </c>
      <c r="U637" s="27">
        <f t="shared" si="574"/>
        <v>0.82880387744504058</v>
      </c>
      <c r="V637" s="130">
        <f t="shared" si="592"/>
        <v>395.60000000000014</v>
      </c>
      <c r="W637" s="23">
        <f t="shared" ref="W637:Y637" si="609">W638+W639+W640+W641+W642+W643+W644</f>
        <v>1196.79637</v>
      </c>
      <c r="X637" s="107">
        <f t="shared" si="609"/>
        <v>1196.79637</v>
      </c>
      <c r="Y637" s="107">
        <f t="shared" si="609"/>
        <v>395.6</v>
      </c>
      <c r="Z637" s="23">
        <f>Z638+Z639+Z640+Z641+Z642+Z643+Z644</f>
        <v>586.29999999999995</v>
      </c>
      <c r="AA637" s="23" t="e">
        <f>G637+#REF!</f>
        <v>#REF!</v>
      </c>
      <c r="AB637" s="90" t="e">
        <f>IF(OR(E637="",E637=0),"",(G637+#REF!)/E637)</f>
        <v>#REF!</v>
      </c>
      <c r="AC637" s="23">
        <f t="shared" si="575"/>
        <v>2310.8000000000002</v>
      </c>
      <c r="AD637" s="23">
        <f t="shared" si="576"/>
        <v>0</v>
      </c>
      <c r="AE637" s="107">
        <f t="shared" ref="AE637:AG637" si="610">AE638+AE639+AE640+AE641+AE642+AE643+AE644</f>
        <v>0</v>
      </c>
      <c r="AF637" s="107">
        <f t="shared" si="577"/>
        <v>2310.8000000000002</v>
      </c>
      <c r="AG637" s="107">
        <f t="shared" si="610"/>
        <v>2310.8000000000002</v>
      </c>
      <c r="AH637" s="107">
        <f t="shared" si="578"/>
        <v>0</v>
      </c>
      <c r="AI637" s="24"/>
      <c r="AJ637" s="72"/>
    </row>
    <row r="638" spans="1:36" s="73" customFormat="1" ht="18" customHeight="1">
      <c r="A638" s="14" t="str">
        <f t="shared" si="571"/>
        <v>b</v>
      </c>
      <c r="B638" s="28" t="s">
        <v>27</v>
      </c>
      <c r="C638" s="29" t="s">
        <v>29</v>
      </c>
      <c r="D638" s="35">
        <v>0</v>
      </c>
      <c r="E638" s="36">
        <v>0</v>
      </c>
      <c r="F638" s="36">
        <v>0</v>
      </c>
      <c r="G638" s="36">
        <v>0</v>
      </c>
      <c r="H638" s="36">
        <v>0</v>
      </c>
      <c r="I638" s="37">
        <v>0</v>
      </c>
      <c r="J638" s="38">
        <v>0</v>
      </c>
      <c r="K638" s="38">
        <v>0</v>
      </c>
      <c r="L638" s="39" t="str">
        <f t="shared" si="572"/>
        <v/>
      </c>
      <c r="M638" s="35">
        <v>0</v>
      </c>
      <c r="N638" s="35">
        <v>0</v>
      </c>
      <c r="O638" s="35">
        <v>0</v>
      </c>
      <c r="P638" s="35">
        <v>0</v>
      </c>
      <c r="Q638" s="35"/>
      <c r="R638" s="35">
        <v>0</v>
      </c>
      <c r="S638" s="35">
        <f t="shared" si="579"/>
        <v>0</v>
      </c>
      <c r="T638" s="37">
        <f t="shared" si="573"/>
        <v>0</v>
      </c>
      <c r="U638" s="39" t="str">
        <f t="shared" si="574"/>
        <v/>
      </c>
      <c r="V638" s="132">
        <f t="shared" si="592"/>
        <v>0</v>
      </c>
      <c r="W638" s="35">
        <v>0</v>
      </c>
      <c r="X638" s="118">
        <v>0</v>
      </c>
      <c r="Y638" s="118">
        <v>0</v>
      </c>
      <c r="Z638" s="35">
        <v>0</v>
      </c>
      <c r="AA638" s="35" t="e">
        <f>G638+#REF!</f>
        <v>#REF!</v>
      </c>
      <c r="AB638" s="94" t="str">
        <f>IF(OR(E638="",E638=0),"",(G638+#REF!)/E638)</f>
        <v/>
      </c>
      <c r="AC638" s="35">
        <f t="shared" si="575"/>
        <v>0</v>
      </c>
      <c r="AD638" s="35">
        <f t="shared" si="576"/>
        <v>0</v>
      </c>
      <c r="AE638" s="118">
        <v>0</v>
      </c>
      <c r="AF638" s="118">
        <f t="shared" si="577"/>
        <v>0</v>
      </c>
      <c r="AG638" s="118">
        <v>0</v>
      </c>
      <c r="AH638" s="118">
        <f t="shared" si="578"/>
        <v>0</v>
      </c>
      <c r="AI638" s="36"/>
      <c r="AJ638" s="72"/>
    </row>
    <row r="639" spans="1:36" s="73" customFormat="1" ht="18" customHeight="1">
      <c r="A639" s="14" t="str">
        <f t="shared" si="571"/>
        <v>b</v>
      </c>
      <c r="B639" s="28" t="s">
        <v>27</v>
      </c>
      <c r="C639" s="29" t="s">
        <v>30</v>
      </c>
      <c r="D639" s="35">
        <v>0</v>
      </c>
      <c r="E639" s="36">
        <v>0</v>
      </c>
      <c r="F639" s="36">
        <v>0</v>
      </c>
      <c r="G639" s="36">
        <v>0</v>
      </c>
      <c r="H639" s="36">
        <v>0</v>
      </c>
      <c r="I639" s="37">
        <v>0</v>
      </c>
      <c r="J639" s="38">
        <v>0</v>
      </c>
      <c r="K639" s="38">
        <v>0</v>
      </c>
      <c r="L639" s="39" t="str">
        <f t="shared" si="572"/>
        <v/>
      </c>
      <c r="M639" s="35">
        <v>0</v>
      </c>
      <c r="N639" s="35">
        <v>0</v>
      </c>
      <c r="O639" s="35">
        <v>0</v>
      </c>
      <c r="P639" s="35">
        <v>0</v>
      </c>
      <c r="Q639" s="35"/>
      <c r="R639" s="35">
        <v>0</v>
      </c>
      <c r="S639" s="35">
        <f t="shared" si="579"/>
        <v>0</v>
      </c>
      <c r="T639" s="37">
        <f t="shared" si="573"/>
        <v>0</v>
      </c>
      <c r="U639" s="39" t="str">
        <f t="shared" si="574"/>
        <v/>
      </c>
      <c r="V639" s="132">
        <f t="shared" si="592"/>
        <v>0</v>
      </c>
      <c r="W639" s="35">
        <v>0</v>
      </c>
      <c r="X639" s="118">
        <v>0</v>
      </c>
      <c r="Y639" s="118">
        <v>0</v>
      </c>
      <c r="Z639" s="35">
        <v>0</v>
      </c>
      <c r="AA639" s="35" t="e">
        <f>G639+#REF!</f>
        <v>#REF!</v>
      </c>
      <c r="AB639" s="94" t="str">
        <f>IF(OR(E639="",E639=0),"",(G639+#REF!)/E639)</f>
        <v/>
      </c>
      <c r="AC639" s="35">
        <f t="shared" si="575"/>
        <v>0</v>
      </c>
      <c r="AD639" s="35">
        <f t="shared" si="576"/>
        <v>0</v>
      </c>
      <c r="AE639" s="118">
        <v>0</v>
      </c>
      <c r="AF639" s="118">
        <f t="shared" si="577"/>
        <v>0</v>
      </c>
      <c r="AG639" s="118">
        <v>0</v>
      </c>
      <c r="AH639" s="118">
        <f t="shared" si="578"/>
        <v>0</v>
      </c>
      <c r="AI639" s="36"/>
      <c r="AJ639" s="72"/>
    </row>
    <row r="640" spans="1:36" s="73" customFormat="1" ht="18" customHeight="1">
      <c r="A640" s="14" t="str">
        <f t="shared" si="571"/>
        <v>b</v>
      </c>
      <c r="B640" s="28" t="s">
        <v>27</v>
      </c>
      <c r="C640" s="29" t="s">
        <v>31</v>
      </c>
      <c r="D640" s="35">
        <v>0</v>
      </c>
      <c r="E640" s="36">
        <v>0</v>
      </c>
      <c r="F640" s="36">
        <v>0</v>
      </c>
      <c r="G640" s="36">
        <v>0</v>
      </c>
      <c r="H640" s="36">
        <v>0</v>
      </c>
      <c r="I640" s="37">
        <v>0</v>
      </c>
      <c r="J640" s="38">
        <v>0</v>
      </c>
      <c r="K640" s="38">
        <v>0</v>
      </c>
      <c r="L640" s="39" t="str">
        <f t="shared" si="572"/>
        <v/>
      </c>
      <c r="M640" s="35">
        <v>0</v>
      </c>
      <c r="N640" s="35">
        <v>0</v>
      </c>
      <c r="O640" s="35">
        <v>0</v>
      </c>
      <c r="P640" s="35">
        <v>0</v>
      </c>
      <c r="Q640" s="35"/>
      <c r="R640" s="35">
        <v>0</v>
      </c>
      <c r="S640" s="35">
        <f t="shared" si="579"/>
        <v>0</v>
      </c>
      <c r="T640" s="37">
        <f t="shared" si="573"/>
        <v>0</v>
      </c>
      <c r="U640" s="39" t="str">
        <f t="shared" si="574"/>
        <v/>
      </c>
      <c r="V640" s="132">
        <f t="shared" si="592"/>
        <v>0</v>
      </c>
      <c r="W640" s="35">
        <v>0</v>
      </c>
      <c r="X640" s="118">
        <v>0</v>
      </c>
      <c r="Y640" s="118">
        <v>0</v>
      </c>
      <c r="Z640" s="35">
        <v>0</v>
      </c>
      <c r="AA640" s="35" t="e">
        <f>G640+#REF!</f>
        <v>#REF!</v>
      </c>
      <c r="AB640" s="94" t="str">
        <f>IF(OR(E640="",E640=0),"",(G640+#REF!)/E640)</f>
        <v/>
      </c>
      <c r="AC640" s="35">
        <f t="shared" si="575"/>
        <v>0</v>
      </c>
      <c r="AD640" s="35">
        <f t="shared" si="576"/>
        <v>0</v>
      </c>
      <c r="AE640" s="118">
        <v>0</v>
      </c>
      <c r="AF640" s="118">
        <f t="shared" si="577"/>
        <v>0</v>
      </c>
      <c r="AG640" s="118">
        <v>0</v>
      </c>
      <c r="AH640" s="118">
        <f t="shared" si="578"/>
        <v>0</v>
      </c>
      <c r="AI640" s="36"/>
      <c r="AJ640" s="72"/>
    </row>
    <row r="641" spans="1:36" s="73" customFormat="1" ht="18" customHeight="1">
      <c r="A641" s="14" t="str">
        <f t="shared" si="571"/>
        <v>b</v>
      </c>
      <c r="B641" s="28" t="s">
        <v>27</v>
      </c>
      <c r="C641" s="29" t="s">
        <v>32</v>
      </c>
      <c r="D641" s="35">
        <v>0</v>
      </c>
      <c r="E641" s="36">
        <v>0</v>
      </c>
      <c r="F641" s="36">
        <v>0</v>
      </c>
      <c r="G641" s="36">
        <v>0</v>
      </c>
      <c r="H641" s="36">
        <v>0</v>
      </c>
      <c r="I641" s="37">
        <v>0</v>
      </c>
      <c r="J641" s="38">
        <v>0</v>
      </c>
      <c r="K641" s="38">
        <v>0</v>
      </c>
      <c r="L641" s="39" t="str">
        <f t="shared" si="572"/>
        <v/>
      </c>
      <c r="M641" s="35">
        <v>0</v>
      </c>
      <c r="N641" s="35">
        <v>0</v>
      </c>
      <c r="O641" s="35">
        <v>0</v>
      </c>
      <c r="P641" s="35">
        <v>0</v>
      </c>
      <c r="Q641" s="35"/>
      <c r="R641" s="35">
        <v>0</v>
      </c>
      <c r="S641" s="35">
        <f t="shared" si="579"/>
        <v>0</v>
      </c>
      <c r="T641" s="37">
        <f t="shared" si="573"/>
        <v>0</v>
      </c>
      <c r="U641" s="39" t="str">
        <f t="shared" si="574"/>
        <v/>
      </c>
      <c r="V641" s="132">
        <f t="shared" si="592"/>
        <v>0</v>
      </c>
      <c r="W641" s="35">
        <v>0</v>
      </c>
      <c r="X641" s="118">
        <v>0</v>
      </c>
      <c r="Y641" s="118">
        <v>0</v>
      </c>
      <c r="Z641" s="35">
        <v>0</v>
      </c>
      <c r="AA641" s="35" t="e">
        <f>G641+#REF!</f>
        <v>#REF!</v>
      </c>
      <c r="AB641" s="94" t="str">
        <f>IF(OR(E641="",E641=0),"",(G641+#REF!)/E641)</f>
        <v/>
      </c>
      <c r="AC641" s="35">
        <f t="shared" si="575"/>
        <v>0</v>
      </c>
      <c r="AD641" s="35">
        <f t="shared" si="576"/>
        <v>0</v>
      </c>
      <c r="AE641" s="118">
        <v>0</v>
      </c>
      <c r="AF641" s="118">
        <f t="shared" si="577"/>
        <v>0</v>
      </c>
      <c r="AG641" s="118">
        <v>0</v>
      </c>
      <c r="AH641" s="118">
        <f t="shared" si="578"/>
        <v>0</v>
      </c>
      <c r="AI641" s="36"/>
      <c r="AJ641" s="72"/>
    </row>
    <row r="642" spans="1:36" s="73" customFormat="1" ht="18" customHeight="1">
      <c r="A642" s="14" t="str">
        <f t="shared" si="571"/>
        <v>b</v>
      </c>
      <c r="B642" s="28" t="s">
        <v>27</v>
      </c>
      <c r="C642" s="29" t="s">
        <v>33</v>
      </c>
      <c r="D642" s="35">
        <v>0</v>
      </c>
      <c r="E642" s="36">
        <v>0</v>
      </c>
      <c r="F642" s="36">
        <v>0</v>
      </c>
      <c r="G642" s="36">
        <v>0</v>
      </c>
      <c r="H642" s="36">
        <v>0</v>
      </c>
      <c r="I642" s="37">
        <v>0</v>
      </c>
      <c r="J642" s="38">
        <v>0</v>
      </c>
      <c r="K642" s="38">
        <v>0</v>
      </c>
      <c r="L642" s="39" t="str">
        <f t="shared" si="572"/>
        <v/>
      </c>
      <c r="M642" s="35">
        <v>0</v>
      </c>
      <c r="N642" s="35">
        <v>0</v>
      </c>
      <c r="O642" s="35">
        <v>0</v>
      </c>
      <c r="P642" s="35">
        <v>0</v>
      </c>
      <c r="Q642" s="35"/>
      <c r="R642" s="35">
        <v>0</v>
      </c>
      <c r="S642" s="35">
        <f t="shared" si="579"/>
        <v>0</v>
      </c>
      <c r="T642" s="37">
        <f t="shared" si="573"/>
        <v>0</v>
      </c>
      <c r="U642" s="39" t="str">
        <f t="shared" si="574"/>
        <v/>
      </c>
      <c r="V642" s="132">
        <f t="shared" si="592"/>
        <v>0</v>
      </c>
      <c r="W642" s="35">
        <v>0</v>
      </c>
      <c r="X642" s="118">
        <v>0</v>
      </c>
      <c r="Y642" s="118">
        <v>0</v>
      </c>
      <c r="Z642" s="35">
        <v>0</v>
      </c>
      <c r="AA642" s="35" t="e">
        <f>G642+#REF!</f>
        <v>#REF!</v>
      </c>
      <c r="AB642" s="94" t="str">
        <f>IF(OR(E642="",E642=0),"",(G642+#REF!)/E642)</f>
        <v/>
      </c>
      <c r="AC642" s="35">
        <f t="shared" si="575"/>
        <v>0</v>
      </c>
      <c r="AD642" s="35">
        <f t="shared" si="576"/>
        <v>0</v>
      </c>
      <c r="AE642" s="118">
        <v>0</v>
      </c>
      <c r="AF642" s="118">
        <f t="shared" si="577"/>
        <v>0</v>
      </c>
      <c r="AG642" s="118">
        <v>0</v>
      </c>
      <c r="AH642" s="118">
        <f t="shared" si="578"/>
        <v>0</v>
      </c>
      <c r="AI642" s="36"/>
      <c r="AJ642" s="72"/>
    </row>
    <row r="643" spans="1:36" s="73" customFormat="1" ht="18" customHeight="1">
      <c r="A643" s="14" t="str">
        <f t="shared" si="571"/>
        <v>a</v>
      </c>
      <c r="B643" s="28" t="s">
        <v>27</v>
      </c>
      <c r="C643" s="29" t="s">
        <v>34</v>
      </c>
      <c r="D643" s="30">
        <v>1300</v>
      </c>
      <c r="E643" s="31">
        <v>682.2</v>
      </c>
      <c r="F643" s="31">
        <v>682.8</v>
      </c>
      <c r="G643" s="31">
        <v>682.2</v>
      </c>
      <c r="H643" s="31">
        <v>682.18606999999997</v>
      </c>
      <c r="I643" s="32">
        <v>588.96556999999996</v>
      </c>
      <c r="J643" s="33">
        <v>470.10611999999998</v>
      </c>
      <c r="K643" s="33">
        <v>324.81921999999997</v>
      </c>
      <c r="L643" s="34">
        <f t="shared" si="572"/>
        <v>0.99912126537785606</v>
      </c>
      <c r="M643" s="30">
        <v>0</v>
      </c>
      <c r="N643" s="30">
        <v>87.45</v>
      </c>
      <c r="O643" s="30">
        <v>91.57099999999997</v>
      </c>
      <c r="P643" s="30">
        <v>145.2869</v>
      </c>
      <c r="Q643" s="30">
        <v>160</v>
      </c>
      <c r="R643" s="30">
        <v>118.85944999999998</v>
      </c>
      <c r="S643" s="30">
        <f t="shared" si="579"/>
        <v>1.3930000000073051E-2</v>
      </c>
      <c r="T643" s="32">
        <f t="shared" si="573"/>
        <v>0.59999999999990905</v>
      </c>
      <c r="U643" s="34">
        <f t="shared" si="574"/>
        <v>1</v>
      </c>
      <c r="V643" s="131">
        <f t="shared" si="592"/>
        <v>0</v>
      </c>
      <c r="W643" s="30">
        <v>682.18606999999997</v>
      </c>
      <c r="X643" s="125">
        <v>682.18606999999997</v>
      </c>
      <c r="Y643" s="125">
        <v>0</v>
      </c>
      <c r="Z643" s="30">
        <v>350</v>
      </c>
      <c r="AA643" s="30" t="e">
        <f>G643+#REF!</f>
        <v>#REF!</v>
      </c>
      <c r="AB643" s="92" t="e">
        <f>IF(OR(E643="",E643=0),"",(G643+#REF!)/E643)</f>
        <v>#REF!</v>
      </c>
      <c r="AC643" s="30">
        <f t="shared" si="575"/>
        <v>682.2</v>
      </c>
      <c r="AD643" s="30">
        <f t="shared" si="576"/>
        <v>0</v>
      </c>
      <c r="AE643" s="125">
        <v>0</v>
      </c>
      <c r="AF643" s="125">
        <f t="shared" si="577"/>
        <v>682.2</v>
      </c>
      <c r="AG643" s="125">
        <v>682.2</v>
      </c>
      <c r="AH643" s="125">
        <f t="shared" si="578"/>
        <v>0</v>
      </c>
      <c r="AI643" s="31"/>
      <c r="AJ643" s="72"/>
    </row>
    <row r="644" spans="1:36" s="73" customFormat="1" ht="18" customHeight="1">
      <c r="A644" s="14" t="str">
        <f t="shared" si="571"/>
        <v>a</v>
      </c>
      <c r="B644" s="28" t="s">
        <v>27</v>
      </c>
      <c r="C644" s="29" t="s">
        <v>35</v>
      </c>
      <c r="D644" s="30">
        <v>1000</v>
      </c>
      <c r="E644" s="31">
        <v>1628.6</v>
      </c>
      <c r="F644" s="31">
        <v>329</v>
      </c>
      <c r="G644" s="31">
        <v>1233</v>
      </c>
      <c r="H644" s="31">
        <v>130.71719999999999</v>
      </c>
      <c r="I644" s="32">
        <v>54.142400000000002</v>
      </c>
      <c r="J644" s="33">
        <v>39.651199999999996</v>
      </c>
      <c r="K644" s="33">
        <v>23.990400000000001</v>
      </c>
      <c r="L644" s="34">
        <f t="shared" si="572"/>
        <v>3.7477203647416415</v>
      </c>
      <c r="M644" s="30">
        <v>0</v>
      </c>
      <c r="N644" s="30">
        <v>8.329600000000001</v>
      </c>
      <c r="O644" s="30">
        <v>15.6608</v>
      </c>
      <c r="P644" s="30">
        <v>15.660799999999995</v>
      </c>
      <c r="Q644" s="30">
        <v>17</v>
      </c>
      <c r="R644" s="30">
        <v>14.491200000000006</v>
      </c>
      <c r="S644" s="30">
        <f t="shared" si="579"/>
        <v>1102.2828</v>
      </c>
      <c r="T644" s="32">
        <f t="shared" si="573"/>
        <v>-904</v>
      </c>
      <c r="U644" s="34">
        <f t="shared" si="574"/>
        <v>0.75709198084244145</v>
      </c>
      <c r="V644" s="131">
        <f t="shared" si="592"/>
        <v>395.59999999999991</v>
      </c>
      <c r="W644" s="30">
        <v>514.61029999999994</v>
      </c>
      <c r="X644" s="125">
        <v>514.61029999999994</v>
      </c>
      <c r="Y644" s="125">
        <v>395.6</v>
      </c>
      <c r="Z644" s="30">
        <v>236.3</v>
      </c>
      <c r="AA644" s="30" t="e">
        <f>G644+#REF!</f>
        <v>#REF!</v>
      </c>
      <c r="AB644" s="92" t="e">
        <f>IF(OR(E644="",E644=0),"",(G644+#REF!)/E644)</f>
        <v>#REF!</v>
      </c>
      <c r="AC644" s="30">
        <f t="shared" si="575"/>
        <v>1628.6</v>
      </c>
      <c r="AD644" s="30">
        <f t="shared" si="576"/>
        <v>0</v>
      </c>
      <c r="AE644" s="125">
        <v>0</v>
      </c>
      <c r="AF644" s="125">
        <f t="shared" si="577"/>
        <v>1628.6</v>
      </c>
      <c r="AG644" s="125">
        <v>1628.6</v>
      </c>
      <c r="AH644" s="125">
        <f t="shared" si="578"/>
        <v>0</v>
      </c>
      <c r="AI644" s="31"/>
      <c r="AJ644" s="72"/>
    </row>
    <row r="645" spans="1:36" s="73" customFormat="1" ht="30" customHeight="1">
      <c r="A645" s="14" t="str">
        <f t="shared" ref="A645:A708" si="611">IF((E645+G645+V645+Y645+AC645+AD645+AE645&lt;&gt;0),"a","b")</f>
        <v>b</v>
      </c>
      <c r="B645" s="21" t="s">
        <v>27</v>
      </c>
      <c r="C645" s="40" t="s">
        <v>36</v>
      </c>
      <c r="D645" s="41">
        <v>0</v>
      </c>
      <c r="E645" s="42">
        <v>0</v>
      </c>
      <c r="F645" s="42">
        <v>0</v>
      </c>
      <c r="G645" s="42">
        <v>0</v>
      </c>
      <c r="H645" s="42">
        <v>0</v>
      </c>
      <c r="I645" s="43">
        <v>0</v>
      </c>
      <c r="J645" s="44">
        <v>0</v>
      </c>
      <c r="K645" s="44">
        <v>0</v>
      </c>
      <c r="L645" s="45" t="str">
        <f t="shared" ref="L645:L720" si="612">IF(OR(F645="",F645=0),"",G645/F645)</f>
        <v/>
      </c>
      <c r="M645" s="41">
        <v>0</v>
      </c>
      <c r="N645" s="41">
        <v>0</v>
      </c>
      <c r="O645" s="41">
        <v>0</v>
      </c>
      <c r="P645" s="41">
        <v>0</v>
      </c>
      <c r="Q645" s="41">
        <v>0</v>
      </c>
      <c r="R645" s="41">
        <v>0</v>
      </c>
      <c r="S645" s="41">
        <f t="shared" si="579"/>
        <v>0</v>
      </c>
      <c r="T645" s="43">
        <f t="shared" ref="T645:T720" si="613">IF(OR(C645="თანამდებობრივი სარგო",C645="პრემია",C645="დანამატი",C645="მ.შ. შტატგარეშეთა შრომის ანაზღაურება"),"",F645-G645)</f>
        <v>0</v>
      </c>
      <c r="U645" s="45" t="str">
        <f t="shared" ref="U645:U720" si="614">IF(OR(E645="",E645=0),"",G645/E645)</f>
        <v/>
      </c>
      <c r="V645" s="133">
        <f t="shared" si="592"/>
        <v>0</v>
      </c>
      <c r="W645" s="41">
        <v>0</v>
      </c>
      <c r="X645" s="119">
        <v>0</v>
      </c>
      <c r="Y645" s="119">
        <v>0</v>
      </c>
      <c r="Z645" s="41">
        <v>0</v>
      </c>
      <c r="AA645" s="41" t="e">
        <f>G645+#REF!</f>
        <v>#REF!</v>
      </c>
      <c r="AB645" s="96" t="str">
        <f>IF(OR(E645="",E645=0),"",(G645+#REF!)/E645)</f>
        <v/>
      </c>
      <c r="AC645" s="41">
        <f t="shared" ref="AC645:AC708" si="615">G645+Y645</f>
        <v>0</v>
      </c>
      <c r="AD645" s="41">
        <f t="shared" ref="AD645:AD708" si="616">E645-AC645</f>
        <v>0</v>
      </c>
      <c r="AE645" s="119">
        <v>0</v>
      </c>
      <c r="AF645" s="119">
        <f t="shared" ref="AF645:AF708" si="617">E645-AE645</f>
        <v>0</v>
      </c>
      <c r="AG645" s="119">
        <v>0</v>
      </c>
      <c r="AH645" s="119">
        <f t="shared" ref="AH645:AH708" si="618">AG645-AC645</f>
        <v>0</v>
      </c>
      <c r="AI645" s="42"/>
      <c r="AJ645" s="72"/>
    </row>
    <row r="646" spans="1:36" s="73" customFormat="1" ht="15" customHeight="1">
      <c r="A646" s="14" t="str">
        <f t="shared" si="611"/>
        <v>b</v>
      </c>
      <c r="B646" s="21" t="s">
        <v>27</v>
      </c>
      <c r="C646" s="40" t="s">
        <v>37</v>
      </c>
      <c r="D646" s="41">
        <v>0</v>
      </c>
      <c r="E646" s="42">
        <v>0</v>
      </c>
      <c r="F646" s="42">
        <v>0</v>
      </c>
      <c r="G646" s="42">
        <v>0</v>
      </c>
      <c r="H646" s="42">
        <v>0</v>
      </c>
      <c r="I646" s="43">
        <v>0</v>
      </c>
      <c r="J646" s="44">
        <v>0</v>
      </c>
      <c r="K646" s="44">
        <v>0</v>
      </c>
      <c r="L646" s="45" t="str">
        <f t="shared" si="612"/>
        <v/>
      </c>
      <c r="M646" s="41">
        <v>0</v>
      </c>
      <c r="N646" s="41">
        <v>0</v>
      </c>
      <c r="O646" s="41">
        <v>0</v>
      </c>
      <c r="P646" s="41">
        <v>0</v>
      </c>
      <c r="Q646" s="41">
        <v>0</v>
      </c>
      <c r="R646" s="41">
        <v>0</v>
      </c>
      <c r="S646" s="41">
        <f t="shared" ref="S646:S721" si="619">G646-H646</f>
        <v>0</v>
      </c>
      <c r="T646" s="43">
        <f t="shared" si="613"/>
        <v>0</v>
      </c>
      <c r="U646" s="45" t="str">
        <f t="shared" si="614"/>
        <v/>
      </c>
      <c r="V646" s="133">
        <f t="shared" si="592"/>
        <v>0</v>
      </c>
      <c r="W646" s="41">
        <v>0</v>
      </c>
      <c r="X646" s="119">
        <v>0</v>
      </c>
      <c r="Y646" s="119">
        <v>0</v>
      </c>
      <c r="Z646" s="41">
        <v>0</v>
      </c>
      <c r="AA646" s="41" t="e">
        <f>G646+#REF!</f>
        <v>#REF!</v>
      </c>
      <c r="AB646" s="96" t="str">
        <f>IF(OR(E646="",E646=0),"",(G646+#REF!)/E646)</f>
        <v/>
      </c>
      <c r="AC646" s="41">
        <f t="shared" si="615"/>
        <v>0</v>
      </c>
      <c r="AD646" s="41">
        <f t="shared" si="616"/>
        <v>0</v>
      </c>
      <c r="AE646" s="119">
        <v>0</v>
      </c>
      <c r="AF646" s="119">
        <f t="shared" si="617"/>
        <v>0</v>
      </c>
      <c r="AG646" s="119">
        <v>0</v>
      </c>
      <c r="AH646" s="119">
        <f t="shared" si="618"/>
        <v>0</v>
      </c>
      <c r="AI646" s="42"/>
      <c r="AJ646" s="72"/>
    </row>
    <row r="647" spans="1:36" s="73" customFormat="1" ht="15.75" customHeight="1" thickBot="1">
      <c r="A647" s="14" t="str">
        <f t="shared" si="611"/>
        <v>b</v>
      </c>
      <c r="B647" s="46" t="s">
        <v>27</v>
      </c>
      <c r="C647" s="58" t="s">
        <v>38</v>
      </c>
      <c r="D647" s="59">
        <v>0</v>
      </c>
      <c r="E647" s="60">
        <v>0</v>
      </c>
      <c r="F647" s="60">
        <v>0</v>
      </c>
      <c r="G647" s="60">
        <v>0</v>
      </c>
      <c r="H647" s="60">
        <v>0</v>
      </c>
      <c r="I647" s="61">
        <v>0</v>
      </c>
      <c r="J647" s="62">
        <v>0</v>
      </c>
      <c r="K647" s="62">
        <v>0</v>
      </c>
      <c r="L647" s="63" t="str">
        <f t="shared" si="612"/>
        <v/>
      </c>
      <c r="M647" s="59">
        <v>0</v>
      </c>
      <c r="N647" s="59">
        <v>0</v>
      </c>
      <c r="O647" s="59">
        <v>0</v>
      </c>
      <c r="P647" s="59">
        <v>0</v>
      </c>
      <c r="Q647" s="59">
        <v>0</v>
      </c>
      <c r="R647" s="59">
        <v>0</v>
      </c>
      <c r="S647" s="59">
        <f t="shared" si="619"/>
        <v>0</v>
      </c>
      <c r="T647" s="61">
        <f t="shared" si="613"/>
        <v>0</v>
      </c>
      <c r="U647" s="63" t="str">
        <f t="shared" si="614"/>
        <v/>
      </c>
      <c r="V647" s="136">
        <f t="shared" si="592"/>
        <v>0</v>
      </c>
      <c r="W647" s="59">
        <v>0</v>
      </c>
      <c r="X647" s="120">
        <v>0</v>
      </c>
      <c r="Y647" s="120">
        <v>0</v>
      </c>
      <c r="Z647" s="59">
        <v>0</v>
      </c>
      <c r="AA647" s="59" t="e">
        <f>G647+#REF!</f>
        <v>#REF!</v>
      </c>
      <c r="AB647" s="106" t="str">
        <f>IF(OR(E647="",E647=0),"",(G647+#REF!)/E647)</f>
        <v/>
      </c>
      <c r="AC647" s="59">
        <f t="shared" si="615"/>
        <v>0</v>
      </c>
      <c r="AD647" s="59">
        <f t="shared" si="616"/>
        <v>0</v>
      </c>
      <c r="AE647" s="120">
        <v>0</v>
      </c>
      <c r="AF647" s="120">
        <f t="shared" si="617"/>
        <v>0</v>
      </c>
      <c r="AG647" s="120">
        <v>0</v>
      </c>
      <c r="AH647" s="120">
        <f t="shared" si="618"/>
        <v>0</v>
      </c>
      <c r="AI647" s="60"/>
      <c r="AJ647" s="72"/>
    </row>
    <row r="648" spans="1:36" s="73" customFormat="1" ht="33" thickTop="1" thickBot="1">
      <c r="A648" s="14" t="str">
        <f t="shared" si="611"/>
        <v>a</v>
      </c>
      <c r="B648" s="139" t="s">
        <v>151</v>
      </c>
      <c r="C648" s="140" t="s">
        <v>152</v>
      </c>
      <c r="D648" s="140">
        <f t="shared" ref="D648:K648" si="620">D649+D657+D658+D659</f>
        <v>5355</v>
      </c>
      <c r="E648" s="141">
        <f t="shared" si="620"/>
        <v>6201.2</v>
      </c>
      <c r="F648" s="141">
        <f t="shared" si="620"/>
        <v>4604</v>
      </c>
      <c r="G648" s="141">
        <f t="shared" si="620"/>
        <v>5642.1</v>
      </c>
      <c r="H648" s="141">
        <f t="shared" si="620"/>
        <v>4087.4450000000002</v>
      </c>
      <c r="I648" s="142">
        <f t="shared" si="620"/>
        <v>3567.0250000000001</v>
      </c>
      <c r="J648" s="143">
        <f t="shared" si="620"/>
        <v>3046.895</v>
      </c>
      <c r="K648" s="143">
        <f t="shared" si="620"/>
        <v>2529.9749999999999</v>
      </c>
      <c r="L648" s="144">
        <f t="shared" si="612"/>
        <v>1.225477845351868</v>
      </c>
      <c r="M648" s="140">
        <f>M649+M657+M658+M659</f>
        <v>0</v>
      </c>
      <c r="N648" s="140">
        <f>N649+N657+N658+N659</f>
        <v>513.56500000000005</v>
      </c>
      <c r="O648" s="140">
        <f>O649+O657+O658+O659</f>
        <v>515.0949999999998</v>
      </c>
      <c r="P648" s="140">
        <f>P649+P657+P658+P659</f>
        <v>516.92000000000007</v>
      </c>
      <c r="Q648" s="140">
        <f>Q649+Q657+Q658+Q659</f>
        <v>520</v>
      </c>
      <c r="R648" s="140">
        <v>520.13000000000011</v>
      </c>
      <c r="S648" s="140">
        <f t="shared" si="619"/>
        <v>1554.6550000000002</v>
      </c>
      <c r="T648" s="142">
        <f t="shared" si="613"/>
        <v>-1038.1000000000004</v>
      </c>
      <c r="U648" s="144">
        <f t="shared" si="614"/>
        <v>0.90984003096174948</v>
      </c>
      <c r="V648" s="145">
        <f t="shared" si="592"/>
        <v>559.09999999999945</v>
      </c>
      <c r="W648" s="140">
        <f t="shared" ref="W648:Y648" si="621">W649+W657+W658+W659</f>
        <v>5125.47</v>
      </c>
      <c r="X648" s="149">
        <f t="shared" si="621"/>
        <v>5125.47</v>
      </c>
      <c r="Y648" s="149">
        <f t="shared" si="621"/>
        <v>527</v>
      </c>
      <c r="Z648" s="140">
        <f>Z649+Z657+Z658+Z659</f>
        <v>1581.2</v>
      </c>
      <c r="AA648" s="140" t="e">
        <f>G648+#REF!</f>
        <v>#REF!</v>
      </c>
      <c r="AB648" s="147" t="e">
        <f>IF(OR(E648="",E648=0),"",(G648+#REF!)/E648)</f>
        <v>#REF!</v>
      </c>
      <c r="AC648" s="140">
        <f t="shared" si="615"/>
        <v>6169.1</v>
      </c>
      <c r="AD648" s="140">
        <f t="shared" si="616"/>
        <v>32.099999999999454</v>
      </c>
      <c r="AE648" s="149">
        <f t="shared" ref="AE648:AG648" si="622">AE649+AE657+AE658+AE659</f>
        <v>0</v>
      </c>
      <c r="AF648" s="149">
        <f t="shared" si="617"/>
        <v>6201.2</v>
      </c>
      <c r="AG648" s="149">
        <f t="shared" si="622"/>
        <v>6201.2</v>
      </c>
      <c r="AH648" s="149">
        <f t="shared" si="618"/>
        <v>32.099999999999454</v>
      </c>
      <c r="AI648" s="141"/>
      <c r="AJ648" s="72"/>
    </row>
    <row r="649" spans="1:36" s="73" customFormat="1" ht="18.75" customHeight="1" thickTop="1">
      <c r="A649" s="14" t="str">
        <f t="shared" si="611"/>
        <v>a</v>
      </c>
      <c r="B649" s="21" t="s">
        <v>27</v>
      </c>
      <c r="C649" s="22" t="s">
        <v>28</v>
      </c>
      <c r="D649" s="23">
        <f t="shared" ref="D649:K649" si="623">D650+D651+D652+D653+D654+D655+D656</f>
        <v>5355</v>
      </c>
      <c r="E649" s="24">
        <f t="shared" si="623"/>
        <v>6201.2</v>
      </c>
      <c r="F649" s="24">
        <f t="shared" si="623"/>
        <v>4604</v>
      </c>
      <c r="G649" s="24">
        <f t="shared" si="623"/>
        <v>5642.1</v>
      </c>
      <c r="H649" s="24">
        <f t="shared" si="623"/>
        <v>4087.4450000000002</v>
      </c>
      <c r="I649" s="25">
        <f t="shared" si="623"/>
        <v>3567.0250000000001</v>
      </c>
      <c r="J649" s="26">
        <f t="shared" si="623"/>
        <v>3046.895</v>
      </c>
      <c r="K649" s="26">
        <f t="shared" si="623"/>
        <v>2529.9749999999999</v>
      </c>
      <c r="L649" s="27">
        <f t="shared" si="612"/>
        <v>1.225477845351868</v>
      </c>
      <c r="M649" s="23">
        <f>M650+M651+M652+M653+M654+M655+M656</f>
        <v>0</v>
      </c>
      <c r="N649" s="23">
        <f>N650+N651+N652+N653+N654+N655+N656</f>
        <v>513.56500000000005</v>
      </c>
      <c r="O649" s="23">
        <f>O650+O651+O652+O653+O654+O655+O656</f>
        <v>515.0949999999998</v>
      </c>
      <c r="P649" s="23">
        <f>P650+P651+P652+P653+P654+P655+P656</f>
        <v>516.92000000000007</v>
      </c>
      <c r="Q649" s="23">
        <f>Q650+Q651+Q652+Q653+Q654+Q655+Q656</f>
        <v>520</v>
      </c>
      <c r="R649" s="23">
        <v>520.13000000000011</v>
      </c>
      <c r="S649" s="23">
        <f t="shared" si="619"/>
        <v>1554.6550000000002</v>
      </c>
      <c r="T649" s="25">
        <f t="shared" si="613"/>
        <v>-1038.1000000000004</v>
      </c>
      <c r="U649" s="27">
        <f t="shared" si="614"/>
        <v>0.90984003096174948</v>
      </c>
      <c r="V649" s="130">
        <f t="shared" si="592"/>
        <v>559.09999999999945</v>
      </c>
      <c r="W649" s="23">
        <f t="shared" ref="W649:Y649" si="624">W650+W651+W652+W653+W654+W655+W656</f>
        <v>5125.47</v>
      </c>
      <c r="X649" s="107">
        <f t="shared" si="624"/>
        <v>5125.47</v>
      </c>
      <c r="Y649" s="107">
        <f t="shared" si="624"/>
        <v>527</v>
      </c>
      <c r="Z649" s="23">
        <f>Z650+Z651+Z652+Z653+Z654+Z655+Z656</f>
        <v>1581.2</v>
      </c>
      <c r="AA649" s="23" t="e">
        <f>G649+#REF!</f>
        <v>#REF!</v>
      </c>
      <c r="AB649" s="90" t="e">
        <f>IF(OR(E649="",E649=0),"",(G649+#REF!)/E649)</f>
        <v>#REF!</v>
      </c>
      <c r="AC649" s="23">
        <f t="shared" si="615"/>
        <v>6169.1</v>
      </c>
      <c r="AD649" s="23">
        <f t="shared" si="616"/>
        <v>32.099999999999454</v>
      </c>
      <c r="AE649" s="107">
        <f t="shared" ref="AE649" si="625">AE650+AE651+AE652+AE653+AE654+AE655+AE656</f>
        <v>0</v>
      </c>
      <c r="AF649" s="107">
        <f t="shared" si="617"/>
        <v>6201.2</v>
      </c>
      <c r="AG649" s="107">
        <f t="shared" ref="AG649" si="626">AG650+AG651+AG652+AG653+AG654+AG655+AG656</f>
        <v>6201.2</v>
      </c>
      <c r="AH649" s="107">
        <f t="shared" si="618"/>
        <v>32.099999999999454</v>
      </c>
      <c r="AI649" s="24"/>
      <c r="AJ649" s="72"/>
    </row>
    <row r="650" spans="1:36" s="73" customFormat="1" ht="18" customHeight="1">
      <c r="A650" s="14" t="str">
        <f t="shared" si="611"/>
        <v>b</v>
      </c>
      <c r="B650" s="28" t="s">
        <v>27</v>
      </c>
      <c r="C650" s="29" t="s">
        <v>29</v>
      </c>
      <c r="D650" s="35">
        <v>0</v>
      </c>
      <c r="E650" s="36">
        <v>0</v>
      </c>
      <c r="F650" s="36">
        <v>0</v>
      </c>
      <c r="G650" s="36">
        <v>0</v>
      </c>
      <c r="H650" s="36">
        <v>0</v>
      </c>
      <c r="I650" s="37">
        <v>0</v>
      </c>
      <c r="J650" s="38">
        <v>0</v>
      </c>
      <c r="K650" s="38">
        <v>0</v>
      </c>
      <c r="L650" s="39" t="str">
        <f t="shared" si="612"/>
        <v/>
      </c>
      <c r="M650" s="35">
        <v>0</v>
      </c>
      <c r="N650" s="35">
        <v>0</v>
      </c>
      <c r="O650" s="35">
        <v>0</v>
      </c>
      <c r="P650" s="35">
        <v>0</v>
      </c>
      <c r="Q650" s="35"/>
      <c r="R650" s="35">
        <v>0</v>
      </c>
      <c r="S650" s="35">
        <f t="shared" si="619"/>
        <v>0</v>
      </c>
      <c r="T650" s="37">
        <f t="shared" si="613"/>
        <v>0</v>
      </c>
      <c r="U650" s="39" t="str">
        <f t="shared" si="614"/>
        <v/>
      </c>
      <c r="V650" s="132">
        <f t="shared" si="592"/>
        <v>0</v>
      </c>
      <c r="W650" s="35">
        <v>0</v>
      </c>
      <c r="X650" s="118">
        <v>0</v>
      </c>
      <c r="Y650" s="118">
        <v>0</v>
      </c>
      <c r="Z650" s="35">
        <v>0</v>
      </c>
      <c r="AA650" s="35" t="e">
        <f>G650+#REF!</f>
        <v>#REF!</v>
      </c>
      <c r="AB650" s="94" t="str">
        <f>IF(OR(E650="",E650=0),"",(G650+#REF!)/E650)</f>
        <v/>
      </c>
      <c r="AC650" s="35">
        <f t="shared" si="615"/>
        <v>0</v>
      </c>
      <c r="AD650" s="35">
        <f t="shared" si="616"/>
        <v>0</v>
      </c>
      <c r="AE650" s="118">
        <v>0</v>
      </c>
      <c r="AF650" s="118">
        <f t="shared" si="617"/>
        <v>0</v>
      </c>
      <c r="AG650" s="118">
        <v>0</v>
      </c>
      <c r="AH650" s="118">
        <f t="shared" si="618"/>
        <v>0</v>
      </c>
      <c r="AI650" s="36"/>
      <c r="AJ650" s="72"/>
    </row>
    <row r="651" spans="1:36" s="73" customFormat="1" ht="18" customHeight="1">
      <c r="A651" s="14" t="str">
        <f t="shared" si="611"/>
        <v>b</v>
      </c>
      <c r="B651" s="28" t="s">
        <v>27</v>
      </c>
      <c r="C651" s="29" t="s">
        <v>30</v>
      </c>
      <c r="D651" s="35">
        <v>0</v>
      </c>
      <c r="E651" s="36">
        <v>0</v>
      </c>
      <c r="F651" s="36">
        <v>0</v>
      </c>
      <c r="G651" s="36">
        <v>0</v>
      </c>
      <c r="H651" s="36">
        <v>0</v>
      </c>
      <c r="I651" s="37">
        <v>0</v>
      </c>
      <c r="J651" s="38">
        <v>0</v>
      </c>
      <c r="K651" s="38">
        <v>0</v>
      </c>
      <c r="L651" s="39" t="str">
        <f t="shared" si="612"/>
        <v/>
      </c>
      <c r="M651" s="35">
        <v>0</v>
      </c>
      <c r="N651" s="35">
        <v>0</v>
      </c>
      <c r="O651" s="35">
        <v>0</v>
      </c>
      <c r="P651" s="35">
        <v>0</v>
      </c>
      <c r="Q651" s="35"/>
      <c r="R651" s="35">
        <v>0</v>
      </c>
      <c r="S651" s="35">
        <f t="shared" si="619"/>
        <v>0</v>
      </c>
      <c r="T651" s="37">
        <f t="shared" si="613"/>
        <v>0</v>
      </c>
      <c r="U651" s="39" t="str">
        <f t="shared" si="614"/>
        <v/>
      </c>
      <c r="V651" s="132">
        <f t="shared" si="592"/>
        <v>0</v>
      </c>
      <c r="W651" s="35">
        <v>0</v>
      </c>
      <c r="X651" s="118">
        <v>0</v>
      </c>
      <c r="Y651" s="118">
        <v>0</v>
      </c>
      <c r="Z651" s="35">
        <v>0</v>
      </c>
      <c r="AA651" s="35" t="e">
        <f>G651+#REF!</f>
        <v>#REF!</v>
      </c>
      <c r="AB651" s="94" t="str">
        <f>IF(OR(E651="",E651=0),"",(G651+#REF!)/E651)</f>
        <v/>
      </c>
      <c r="AC651" s="35">
        <f t="shared" si="615"/>
        <v>0</v>
      </c>
      <c r="AD651" s="35">
        <f t="shared" si="616"/>
        <v>0</v>
      </c>
      <c r="AE651" s="118">
        <v>0</v>
      </c>
      <c r="AF651" s="118">
        <f t="shared" si="617"/>
        <v>0</v>
      </c>
      <c r="AG651" s="118">
        <v>0</v>
      </c>
      <c r="AH651" s="118">
        <f t="shared" si="618"/>
        <v>0</v>
      </c>
      <c r="AI651" s="36"/>
      <c r="AJ651" s="72"/>
    </row>
    <row r="652" spans="1:36" s="73" customFormat="1" ht="18" customHeight="1">
      <c r="A652" s="14" t="str">
        <f t="shared" si="611"/>
        <v>b</v>
      </c>
      <c r="B652" s="28" t="s">
        <v>27</v>
      </c>
      <c r="C652" s="29" t="s">
        <v>31</v>
      </c>
      <c r="D652" s="35">
        <v>0</v>
      </c>
      <c r="E652" s="36">
        <v>0</v>
      </c>
      <c r="F652" s="36">
        <v>0</v>
      </c>
      <c r="G652" s="36">
        <v>0</v>
      </c>
      <c r="H652" s="36">
        <v>0</v>
      </c>
      <c r="I652" s="37">
        <v>0</v>
      </c>
      <c r="J652" s="38">
        <v>0</v>
      </c>
      <c r="K652" s="38">
        <v>0</v>
      </c>
      <c r="L652" s="39" t="str">
        <f t="shared" si="612"/>
        <v/>
      </c>
      <c r="M652" s="35">
        <v>0</v>
      </c>
      <c r="N652" s="35">
        <v>0</v>
      </c>
      <c r="O652" s="35">
        <v>0</v>
      </c>
      <c r="P652" s="35">
        <v>0</v>
      </c>
      <c r="Q652" s="35"/>
      <c r="R652" s="35">
        <v>0</v>
      </c>
      <c r="S652" s="35">
        <f t="shared" si="619"/>
        <v>0</v>
      </c>
      <c r="T652" s="37">
        <f t="shared" si="613"/>
        <v>0</v>
      </c>
      <c r="U652" s="39" t="str">
        <f t="shared" si="614"/>
        <v/>
      </c>
      <c r="V652" s="132">
        <f t="shared" si="592"/>
        <v>0</v>
      </c>
      <c r="W652" s="35">
        <v>0</v>
      </c>
      <c r="X652" s="118">
        <v>0</v>
      </c>
      <c r="Y652" s="118">
        <v>0</v>
      </c>
      <c r="Z652" s="35">
        <v>0</v>
      </c>
      <c r="AA652" s="35" t="e">
        <f>G652+#REF!</f>
        <v>#REF!</v>
      </c>
      <c r="AB652" s="94" t="str">
        <f>IF(OR(E652="",E652=0),"",(G652+#REF!)/E652)</f>
        <v/>
      </c>
      <c r="AC652" s="35">
        <f t="shared" si="615"/>
        <v>0</v>
      </c>
      <c r="AD652" s="35">
        <f t="shared" si="616"/>
        <v>0</v>
      </c>
      <c r="AE652" s="118">
        <v>0</v>
      </c>
      <c r="AF652" s="118">
        <f t="shared" si="617"/>
        <v>0</v>
      </c>
      <c r="AG652" s="118">
        <v>0</v>
      </c>
      <c r="AH652" s="118">
        <f t="shared" si="618"/>
        <v>0</v>
      </c>
      <c r="AI652" s="36"/>
      <c r="AJ652" s="72"/>
    </row>
    <row r="653" spans="1:36" s="73" customFormat="1" ht="18" customHeight="1">
      <c r="A653" s="14" t="str">
        <f t="shared" si="611"/>
        <v>b</v>
      </c>
      <c r="B653" s="28" t="s">
        <v>27</v>
      </c>
      <c r="C653" s="29" t="s">
        <v>32</v>
      </c>
      <c r="D653" s="35">
        <v>0</v>
      </c>
      <c r="E653" s="36">
        <v>0</v>
      </c>
      <c r="F653" s="36">
        <v>0</v>
      </c>
      <c r="G653" s="36">
        <v>0</v>
      </c>
      <c r="H653" s="36">
        <v>0</v>
      </c>
      <c r="I653" s="37">
        <v>0</v>
      </c>
      <c r="J653" s="38">
        <v>0</v>
      </c>
      <c r="K653" s="38">
        <v>0</v>
      </c>
      <c r="L653" s="39" t="str">
        <f t="shared" si="612"/>
        <v/>
      </c>
      <c r="M653" s="35">
        <v>0</v>
      </c>
      <c r="N653" s="35">
        <v>0</v>
      </c>
      <c r="O653" s="35">
        <v>0</v>
      </c>
      <c r="P653" s="35">
        <v>0</v>
      </c>
      <c r="Q653" s="35"/>
      <c r="R653" s="35">
        <v>0</v>
      </c>
      <c r="S653" s="35">
        <f t="shared" si="619"/>
        <v>0</v>
      </c>
      <c r="T653" s="37">
        <f t="shared" si="613"/>
        <v>0</v>
      </c>
      <c r="U653" s="39" t="str">
        <f t="shared" si="614"/>
        <v/>
      </c>
      <c r="V653" s="132">
        <f t="shared" si="592"/>
        <v>0</v>
      </c>
      <c r="W653" s="35">
        <v>0</v>
      </c>
      <c r="X653" s="118">
        <v>0</v>
      </c>
      <c r="Y653" s="118">
        <v>0</v>
      </c>
      <c r="Z653" s="35">
        <v>0</v>
      </c>
      <c r="AA653" s="35" t="e">
        <f>G653+#REF!</f>
        <v>#REF!</v>
      </c>
      <c r="AB653" s="94" t="str">
        <f>IF(OR(E653="",E653=0),"",(G653+#REF!)/E653)</f>
        <v/>
      </c>
      <c r="AC653" s="35">
        <f t="shared" si="615"/>
        <v>0</v>
      </c>
      <c r="AD653" s="35">
        <f t="shared" si="616"/>
        <v>0</v>
      </c>
      <c r="AE653" s="118">
        <v>0</v>
      </c>
      <c r="AF653" s="118">
        <f t="shared" si="617"/>
        <v>0</v>
      </c>
      <c r="AG653" s="118">
        <v>0</v>
      </c>
      <c r="AH653" s="118">
        <f t="shared" si="618"/>
        <v>0</v>
      </c>
      <c r="AI653" s="36"/>
      <c r="AJ653" s="72"/>
    </row>
    <row r="654" spans="1:36" s="73" customFormat="1" ht="18" customHeight="1">
      <c r="A654" s="14" t="str">
        <f t="shared" si="611"/>
        <v>b</v>
      </c>
      <c r="B654" s="28" t="s">
        <v>27</v>
      </c>
      <c r="C654" s="29" t="s">
        <v>33</v>
      </c>
      <c r="D654" s="35">
        <v>0</v>
      </c>
      <c r="E654" s="36">
        <v>0</v>
      </c>
      <c r="F654" s="36">
        <v>0</v>
      </c>
      <c r="G654" s="36">
        <v>0</v>
      </c>
      <c r="H654" s="36">
        <v>0</v>
      </c>
      <c r="I654" s="37">
        <v>0</v>
      </c>
      <c r="J654" s="38">
        <v>0</v>
      </c>
      <c r="K654" s="38">
        <v>0</v>
      </c>
      <c r="L654" s="39" t="str">
        <f t="shared" si="612"/>
        <v/>
      </c>
      <c r="M654" s="35">
        <v>0</v>
      </c>
      <c r="N654" s="35">
        <v>0</v>
      </c>
      <c r="O654" s="35">
        <v>0</v>
      </c>
      <c r="P654" s="35">
        <v>0</v>
      </c>
      <c r="Q654" s="35"/>
      <c r="R654" s="35">
        <v>0</v>
      </c>
      <c r="S654" s="35">
        <f t="shared" si="619"/>
        <v>0</v>
      </c>
      <c r="T654" s="37">
        <f t="shared" si="613"/>
        <v>0</v>
      </c>
      <c r="U654" s="39" t="str">
        <f t="shared" si="614"/>
        <v/>
      </c>
      <c r="V654" s="132">
        <f t="shared" si="592"/>
        <v>0</v>
      </c>
      <c r="W654" s="35">
        <v>0</v>
      </c>
      <c r="X654" s="118">
        <v>0</v>
      </c>
      <c r="Y654" s="118">
        <v>0</v>
      </c>
      <c r="Z654" s="35">
        <v>0</v>
      </c>
      <c r="AA654" s="35" t="e">
        <f>G654+#REF!</f>
        <v>#REF!</v>
      </c>
      <c r="AB654" s="94" t="str">
        <f>IF(OR(E654="",E654=0),"",(G654+#REF!)/E654)</f>
        <v/>
      </c>
      <c r="AC654" s="35">
        <f t="shared" si="615"/>
        <v>0</v>
      </c>
      <c r="AD654" s="35">
        <f t="shared" si="616"/>
        <v>0</v>
      </c>
      <c r="AE654" s="118">
        <v>0</v>
      </c>
      <c r="AF654" s="118">
        <f t="shared" si="617"/>
        <v>0</v>
      </c>
      <c r="AG654" s="118">
        <v>0</v>
      </c>
      <c r="AH654" s="118">
        <f t="shared" si="618"/>
        <v>0</v>
      </c>
      <c r="AI654" s="36"/>
      <c r="AJ654" s="72"/>
    </row>
    <row r="655" spans="1:36" s="73" customFormat="1" ht="18" customHeight="1">
      <c r="A655" s="14" t="str">
        <f t="shared" si="611"/>
        <v>a</v>
      </c>
      <c r="B655" s="28" t="s">
        <v>27</v>
      </c>
      <c r="C655" s="29" t="s">
        <v>34</v>
      </c>
      <c r="D655" s="30">
        <v>5355</v>
      </c>
      <c r="E655" s="31">
        <v>6201.2</v>
      </c>
      <c r="F655" s="31">
        <v>4604</v>
      </c>
      <c r="G655" s="31">
        <v>5642.1</v>
      </c>
      <c r="H655" s="31">
        <v>4087.4450000000002</v>
      </c>
      <c r="I655" s="32">
        <v>3567.0250000000001</v>
      </c>
      <c r="J655" s="33">
        <v>3046.895</v>
      </c>
      <c r="K655" s="33">
        <v>2529.9749999999999</v>
      </c>
      <c r="L655" s="34">
        <f t="shared" si="612"/>
        <v>1.225477845351868</v>
      </c>
      <c r="M655" s="30">
        <v>0</v>
      </c>
      <c r="N655" s="30">
        <v>513.56500000000005</v>
      </c>
      <c r="O655" s="30">
        <v>515.0949999999998</v>
      </c>
      <c r="P655" s="30">
        <v>516.92000000000007</v>
      </c>
      <c r="Q655" s="30">
        <v>520</v>
      </c>
      <c r="R655" s="30">
        <v>520.13000000000011</v>
      </c>
      <c r="S655" s="30">
        <f t="shared" si="619"/>
        <v>1554.6550000000002</v>
      </c>
      <c r="T655" s="32">
        <f t="shared" si="613"/>
        <v>-1038.1000000000004</v>
      </c>
      <c r="U655" s="34">
        <f t="shared" si="614"/>
        <v>0.90984003096174948</v>
      </c>
      <c r="V655" s="131">
        <f t="shared" si="592"/>
        <v>559.09999999999945</v>
      </c>
      <c r="W655" s="30">
        <v>5125.47</v>
      </c>
      <c r="X655" s="125">
        <v>5125.47</v>
      </c>
      <c r="Y655" s="125">
        <v>527</v>
      </c>
      <c r="Z655" s="30">
        <v>1581.2</v>
      </c>
      <c r="AA655" s="30" t="e">
        <f>G655+#REF!</f>
        <v>#REF!</v>
      </c>
      <c r="AB655" s="92" t="e">
        <f>IF(OR(E655="",E655=0),"",(G655+#REF!)/E655)</f>
        <v>#REF!</v>
      </c>
      <c r="AC655" s="30">
        <f t="shared" si="615"/>
        <v>6169.1</v>
      </c>
      <c r="AD655" s="30">
        <f t="shared" si="616"/>
        <v>32.099999999999454</v>
      </c>
      <c r="AE655" s="125">
        <v>0</v>
      </c>
      <c r="AF655" s="125">
        <f t="shared" si="617"/>
        <v>6201.2</v>
      </c>
      <c r="AG655" s="125">
        <v>6201.2</v>
      </c>
      <c r="AH655" s="125">
        <f t="shared" si="618"/>
        <v>32.099999999999454</v>
      </c>
      <c r="AI655" s="31"/>
      <c r="AJ655" s="72"/>
    </row>
    <row r="656" spans="1:36" s="73" customFormat="1" ht="18" customHeight="1">
      <c r="A656" s="14" t="str">
        <f t="shared" si="611"/>
        <v>b</v>
      </c>
      <c r="B656" s="28" t="s">
        <v>27</v>
      </c>
      <c r="C656" s="29" t="s">
        <v>35</v>
      </c>
      <c r="D656" s="35">
        <v>0</v>
      </c>
      <c r="E656" s="36">
        <v>0</v>
      </c>
      <c r="F656" s="36">
        <v>0</v>
      </c>
      <c r="G656" s="36">
        <v>0</v>
      </c>
      <c r="H656" s="36">
        <v>0</v>
      </c>
      <c r="I656" s="37">
        <v>0</v>
      </c>
      <c r="J656" s="38">
        <v>0</v>
      </c>
      <c r="K656" s="38">
        <v>0</v>
      </c>
      <c r="L656" s="39" t="str">
        <f t="shared" si="612"/>
        <v/>
      </c>
      <c r="M656" s="35">
        <v>0</v>
      </c>
      <c r="N656" s="35">
        <v>0</v>
      </c>
      <c r="O656" s="35">
        <v>0</v>
      </c>
      <c r="P656" s="35">
        <v>0</v>
      </c>
      <c r="Q656" s="35"/>
      <c r="R656" s="35">
        <v>0</v>
      </c>
      <c r="S656" s="35">
        <f t="shared" si="619"/>
        <v>0</v>
      </c>
      <c r="T656" s="37">
        <f t="shared" si="613"/>
        <v>0</v>
      </c>
      <c r="U656" s="39" t="str">
        <f t="shared" si="614"/>
        <v/>
      </c>
      <c r="V656" s="132">
        <f t="shared" si="592"/>
        <v>0</v>
      </c>
      <c r="W656" s="35">
        <v>0</v>
      </c>
      <c r="X656" s="118">
        <v>0</v>
      </c>
      <c r="Y656" s="118">
        <v>0</v>
      </c>
      <c r="Z656" s="35">
        <v>0</v>
      </c>
      <c r="AA656" s="35" t="e">
        <f>G656+#REF!</f>
        <v>#REF!</v>
      </c>
      <c r="AB656" s="94" t="str">
        <f>IF(OR(E656="",E656=0),"",(G656+#REF!)/E656)</f>
        <v/>
      </c>
      <c r="AC656" s="35">
        <f t="shared" si="615"/>
        <v>0</v>
      </c>
      <c r="AD656" s="35">
        <f t="shared" si="616"/>
        <v>0</v>
      </c>
      <c r="AE656" s="118">
        <v>0</v>
      </c>
      <c r="AF656" s="118">
        <f t="shared" si="617"/>
        <v>0</v>
      </c>
      <c r="AG656" s="118">
        <v>0</v>
      </c>
      <c r="AH656" s="118">
        <f t="shared" si="618"/>
        <v>0</v>
      </c>
      <c r="AI656" s="36"/>
      <c r="AJ656" s="72"/>
    </row>
    <row r="657" spans="1:36" s="73" customFormat="1" ht="30" customHeight="1">
      <c r="A657" s="14" t="str">
        <f t="shared" si="611"/>
        <v>b</v>
      </c>
      <c r="B657" s="21" t="s">
        <v>27</v>
      </c>
      <c r="C657" s="40" t="s">
        <v>36</v>
      </c>
      <c r="D657" s="41">
        <v>0</v>
      </c>
      <c r="E657" s="42">
        <v>0</v>
      </c>
      <c r="F657" s="42">
        <v>0</v>
      </c>
      <c r="G657" s="42">
        <v>0</v>
      </c>
      <c r="H657" s="42">
        <v>0</v>
      </c>
      <c r="I657" s="43">
        <v>0</v>
      </c>
      <c r="J657" s="44">
        <v>0</v>
      </c>
      <c r="K657" s="44">
        <v>0</v>
      </c>
      <c r="L657" s="45" t="str">
        <f t="shared" si="612"/>
        <v/>
      </c>
      <c r="M657" s="41">
        <v>0</v>
      </c>
      <c r="N657" s="41">
        <v>0</v>
      </c>
      <c r="O657" s="41">
        <v>0</v>
      </c>
      <c r="P657" s="41">
        <v>0</v>
      </c>
      <c r="Q657" s="41">
        <v>0</v>
      </c>
      <c r="R657" s="41">
        <v>0</v>
      </c>
      <c r="S657" s="41">
        <f t="shared" si="619"/>
        <v>0</v>
      </c>
      <c r="T657" s="43">
        <f t="shared" si="613"/>
        <v>0</v>
      </c>
      <c r="U657" s="45" t="str">
        <f t="shared" si="614"/>
        <v/>
      </c>
      <c r="V657" s="133">
        <f t="shared" si="592"/>
        <v>0</v>
      </c>
      <c r="W657" s="41">
        <v>0</v>
      </c>
      <c r="X657" s="119">
        <v>0</v>
      </c>
      <c r="Y657" s="119">
        <v>0</v>
      </c>
      <c r="Z657" s="41">
        <v>0</v>
      </c>
      <c r="AA657" s="41" t="e">
        <f>G657+#REF!</f>
        <v>#REF!</v>
      </c>
      <c r="AB657" s="96" t="str">
        <f>IF(OR(E657="",E657=0),"",(G657+#REF!)/E657)</f>
        <v/>
      </c>
      <c r="AC657" s="41">
        <f t="shared" si="615"/>
        <v>0</v>
      </c>
      <c r="AD657" s="41">
        <f t="shared" si="616"/>
        <v>0</v>
      </c>
      <c r="AE657" s="119">
        <v>0</v>
      </c>
      <c r="AF657" s="119">
        <f t="shared" si="617"/>
        <v>0</v>
      </c>
      <c r="AG657" s="119">
        <v>0</v>
      </c>
      <c r="AH657" s="119">
        <f t="shared" si="618"/>
        <v>0</v>
      </c>
      <c r="AI657" s="42"/>
      <c r="AJ657" s="72"/>
    </row>
    <row r="658" spans="1:36" s="73" customFormat="1" ht="15" customHeight="1">
      <c r="A658" s="14" t="str">
        <f t="shared" si="611"/>
        <v>b</v>
      </c>
      <c r="B658" s="21" t="s">
        <v>27</v>
      </c>
      <c r="C658" s="40" t="s">
        <v>37</v>
      </c>
      <c r="D658" s="41">
        <v>0</v>
      </c>
      <c r="E658" s="42">
        <v>0</v>
      </c>
      <c r="F658" s="42">
        <v>0</v>
      </c>
      <c r="G658" s="42">
        <v>0</v>
      </c>
      <c r="H658" s="42">
        <v>0</v>
      </c>
      <c r="I658" s="43">
        <v>0</v>
      </c>
      <c r="J658" s="44">
        <v>0</v>
      </c>
      <c r="K658" s="44">
        <v>0</v>
      </c>
      <c r="L658" s="45" t="str">
        <f t="shared" si="612"/>
        <v/>
      </c>
      <c r="M658" s="41">
        <v>0</v>
      </c>
      <c r="N658" s="41">
        <v>0</v>
      </c>
      <c r="O658" s="41">
        <v>0</v>
      </c>
      <c r="P658" s="41">
        <v>0</v>
      </c>
      <c r="Q658" s="41">
        <v>0</v>
      </c>
      <c r="R658" s="41">
        <v>0</v>
      </c>
      <c r="S658" s="41">
        <f t="shared" si="619"/>
        <v>0</v>
      </c>
      <c r="T658" s="43">
        <f t="shared" si="613"/>
        <v>0</v>
      </c>
      <c r="U658" s="45" t="str">
        <f t="shared" si="614"/>
        <v/>
      </c>
      <c r="V658" s="133">
        <f t="shared" si="592"/>
        <v>0</v>
      </c>
      <c r="W658" s="41">
        <v>0</v>
      </c>
      <c r="X658" s="119">
        <v>0</v>
      </c>
      <c r="Y658" s="119">
        <v>0</v>
      </c>
      <c r="Z658" s="41">
        <v>0</v>
      </c>
      <c r="AA658" s="41" t="e">
        <f>G658+#REF!</f>
        <v>#REF!</v>
      </c>
      <c r="AB658" s="96" t="str">
        <f>IF(OR(E658="",E658=0),"",(G658+#REF!)/E658)</f>
        <v/>
      </c>
      <c r="AC658" s="41">
        <f t="shared" si="615"/>
        <v>0</v>
      </c>
      <c r="AD658" s="41">
        <f t="shared" si="616"/>
        <v>0</v>
      </c>
      <c r="AE658" s="119">
        <v>0</v>
      </c>
      <c r="AF658" s="119">
        <f t="shared" si="617"/>
        <v>0</v>
      </c>
      <c r="AG658" s="119">
        <v>0</v>
      </c>
      <c r="AH658" s="119">
        <f t="shared" si="618"/>
        <v>0</v>
      </c>
      <c r="AI658" s="42"/>
      <c r="AJ658" s="72"/>
    </row>
    <row r="659" spans="1:36" s="73" customFormat="1" ht="15.75" customHeight="1" thickBot="1">
      <c r="A659" s="14" t="str">
        <f t="shared" si="611"/>
        <v>b</v>
      </c>
      <c r="B659" s="46" t="s">
        <v>27</v>
      </c>
      <c r="C659" s="58" t="s">
        <v>38</v>
      </c>
      <c r="D659" s="59">
        <v>0</v>
      </c>
      <c r="E659" s="60">
        <v>0</v>
      </c>
      <c r="F659" s="60">
        <v>0</v>
      </c>
      <c r="G659" s="60">
        <v>0</v>
      </c>
      <c r="H659" s="60">
        <v>0</v>
      </c>
      <c r="I659" s="61">
        <v>0</v>
      </c>
      <c r="J659" s="62">
        <v>0</v>
      </c>
      <c r="K659" s="62">
        <v>0</v>
      </c>
      <c r="L659" s="63" t="str">
        <f t="shared" si="612"/>
        <v/>
      </c>
      <c r="M659" s="59">
        <v>0</v>
      </c>
      <c r="N659" s="59">
        <v>0</v>
      </c>
      <c r="O659" s="59">
        <v>0</v>
      </c>
      <c r="P659" s="59">
        <v>0</v>
      </c>
      <c r="Q659" s="59">
        <v>0</v>
      </c>
      <c r="R659" s="59">
        <v>0</v>
      </c>
      <c r="S659" s="59">
        <f t="shared" si="619"/>
        <v>0</v>
      </c>
      <c r="T659" s="61">
        <f t="shared" si="613"/>
        <v>0</v>
      </c>
      <c r="U659" s="63" t="str">
        <f t="shared" si="614"/>
        <v/>
      </c>
      <c r="V659" s="136">
        <f t="shared" si="592"/>
        <v>0</v>
      </c>
      <c r="W659" s="59">
        <v>0</v>
      </c>
      <c r="X659" s="120">
        <v>0</v>
      </c>
      <c r="Y659" s="120">
        <v>0</v>
      </c>
      <c r="Z659" s="59">
        <v>0</v>
      </c>
      <c r="AA659" s="59" t="e">
        <f>G659+#REF!</f>
        <v>#REF!</v>
      </c>
      <c r="AB659" s="106" t="str">
        <f>IF(OR(E659="",E659=0),"",(G659+#REF!)/E659)</f>
        <v/>
      </c>
      <c r="AC659" s="59">
        <f t="shared" si="615"/>
        <v>0</v>
      </c>
      <c r="AD659" s="59">
        <f t="shared" si="616"/>
        <v>0</v>
      </c>
      <c r="AE659" s="120">
        <v>0</v>
      </c>
      <c r="AF659" s="120">
        <f t="shared" si="617"/>
        <v>0</v>
      </c>
      <c r="AG659" s="120">
        <v>0</v>
      </c>
      <c r="AH659" s="120">
        <f t="shared" si="618"/>
        <v>0</v>
      </c>
      <c r="AI659" s="60"/>
      <c r="AJ659" s="72"/>
    </row>
    <row r="660" spans="1:36" s="73" customFormat="1" ht="33" thickTop="1" thickBot="1">
      <c r="A660" s="14" t="str">
        <f t="shared" si="611"/>
        <v>a</v>
      </c>
      <c r="B660" s="139" t="s">
        <v>153</v>
      </c>
      <c r="C660" s="140" t="s">
        <v>154</v>
      </c>
      <c r="D660" s="140">
        <f t="shared" ref="D660:K660" si="627">D661+D669+D670+D671</f>
        <v>2200</v>
      </c>
      <c r="E660" s="141">
        <f t="shared" si="627"/>
        <v>2178.6999999999998</v>
      </c>
      <c r="F660" s="141">
        <f t="shared" si="627"/>
        <v>1657</v>
      </c>
      <c r="G660" s="141">
        <f t="shared" si="627"/>
        <v>1846.7</v>
      </c>
      <c r="H660" s="141">
        <f t="shared" si="627"/>
        <v>1477.27</v>
      </c>
      <c r="I660" s="142">
        <f t="shared" si="627"/>
        <v>1288.1010000000001</v>
      </c>
      <c r="J660" s="143">
        <f t="shared" si="627"/>
        <v>1100.7560000000001</v>
      </c>
      <c r="K660" s="143">
        <f t="shared" si="627"/>
        <v>921.79700000000003</v>
      </c>
      <c r="L660" s="144">
        <f t="shared" si="612"/>
        <v>1.1144840072420037</v>
      </c>
      <c r="M660" s="140">
        <f>M661+M669+M670+M671</f>
        <v>0</v>
      </c>
      <c r="N660" s="140">
        <f>N661+N669+N670+N671</f>
        <v>185.89699999999999</v>
      </c>
      <c r="O660" s="140">
        <f>O661+O669+O670+O671</f>
        <v>185.89999999999998</v>
      </c>
      <c r="P660" s="140">
        <f>P661+P669+P670+P671</f>
        <v>178.95900000000006</v>
      </c>
      <c r="Q660" s="140">
        <f>Q661+Q669+Q670+Q671</f>
        <v>185</v>
      </c>
      <c r="R660" s="140">
        <v>187.34500000000003</v>
      </c>
      <c r="S660" s="140">
        <f t="shared" si="619"/>
        <v>369.43000000000006</v>
      </c>
      <c r="T660" s="142">
        <f t="shared" si="613"/>
        <v>-189.70000000000005</v>
      </c>
      <c r="U660" s="144">
        <f t="shared" si="614"/>
        <v>0.84761555055767213</v>
      </c>
      <c r="V660" s="145">
        <f t="shared" si="592"/>
        <v>331.99999999999977</v>
      </c>
      <c r="W660" s="140">
        <f t="shared" ref="W660:Y660" si="628">W661+W669+W670+W671</f>
        <v>1659.4390000000001</v>
      </c>
      <c r="X660" s="149">
        <f t="shared" si="628"/>
        <v>1659.4390000000001</v>
      </c>
      <c r="Y660" s="149">
        <f t="shared" si="628"/>
        <v>376.8</v>
      </c>
      <c r="Z660" s="140">
        <f>Z661+Z669+Z670+Z671</f>
        <v>521.70000000000005</v>
      </c>
      <c r="AA660" s="140" t="e">
        <f>G660+#REF!</f>
        <v>#REF!</v>
      </c>
      <c r="AB660" s="147" t="e">
        <f>IF(OR(E660="",E660=0),"",(G660+#REF!)/E660)</f>
        <v>#REF!</v>
      </c>
      <c r="AC660" s="140">
        <f t="shared" si="615"/>
        <v>2223.5</v>
      </c>
      <c r="AD660" s="140">
        <f t="shared" si="616"/>
        <v>-44.800000000000182</v>
      </c>
      <c r="AE660" s="149">
        <f t="shared" ref="AE660:AG660" si="629">AE661+AE669+AE670+AE671</f>
        <v>0</v>
      </c>
      <c r="AF660" s="149">
        <f t="shared" si="617"/>
        <v>2178.6999999999998</v>
      </c>
      <c r="AG660" s="149">
        <f t="shared" si="629"/>
        <v>2178.6999999999998</v>
      </c>
      <c r="AH660" s="149">
        <f t="shared" si="618"/>
        <v>-44.800000000000182</v>
      </c>
      <c r="AI660" s="141"/>
      <c r="AJ660" s="72"/>
    </row>
    <row r="661" spans="1:36" s="73" customFormat="1" ht="18.75" customHeight="1" thickTop="1">
      <c r="A661" s="14" t="str">
        <f t="shared" si="611"/>
        <v>a</v>
      </c>
      <c r="B661" s="21" t="s">
        <v>27</v>
      </c>
      <c r="C661" s="22" t="s">
        <v>28</v>
      </c>
      <c r="D661" s="23">
        <f t="shared" ref="D661:K661" si="630">D662+D663+D664+D665+D666+D667+D668</f>
        <v>2200</v>
      </c>
      <c r="E661" s="24">
        <f t="shared" si="630"/>
        <v>2178.6999999999998</v>
      </c>
      <c r="F661" s="24">
        <f t="shared" si="630"/>
        <v>1657</v>
      </c>
      <c r="G661" s="24">
        <f t="shared" si="630"/>
        <v>1846.7</v>
      </c>
      <c r="H661" s="24">
        <f t="shared" si="630"/>
        <v>1477.27</v>
      </c>
      <c r="I661" s="25">
        <f t="shared" si="630"/>
        <v>1288.1010000000001</v>
      </c>
      <c r="J661" s="26">
        <f t="shared" si="630"/>
        <v>1100.7560000000001</v>
      </c>
      <c r="K661" s="26">
        <f t="shared" si="630"/>
        <v>921.79700000000003</v>
      </c>
      <c r="L661" s="27">
        <f t="shared" si="612"/>
        <v>1.1144840072420037</v>
      </c>
      <c r="M661" s="23">
        <f>M662+M663+M664+M665+M666+M667+M668</f>
        <v>0</v>
      </c>
      <c r="N661" s="23">
        <f>N662+N663+N664+N665+N666+N667+N668</f>
        <v>185.89699999999999</v>
      </c>
      <c r="O661" s="23">
        <f>O662+O663+O664+O665+O666+O667+O668</f>
        <v>185.89999999999998</v>
      </c>
      <c r="P661" s="23">
        <f>P662+P663+P664+P665+P666+P667+P668</f>
        <v>178.95900000000006</v>
      </c>
      <c r="Q661" s="23">
        <f>Q662+Q663+Q664+Q665+Q666+Q667+Q668</f>
        <v>185</v>
      </c>
      <c r="R661" s="23">
        <v>187.34500000000003</v>
      </c>
      <c r="S661" s="23">
        <f t="shared" si="619"/>
        <v>369.43000000000006</v>
      </c>
      <c r="T661" s="25">
        <f t="shared" si="613"/>
        <v>-189.70000000000005</v>
      </c>
      <c r="U661" s="27">
        <f t="shared" si="614"/>
        <v>0.84761555055767213</v>
      </c>
      <c r="V661" s="130">
        <f t="shared" si="592"/>
        <v>331.99999999999977</v>
      </c>
      <c r="W661" s="23">
        <f t="shared" ref="W661:Y661" si="631">W662+W663+W664+W665+W666+W667+W668</f>
        <v>1659.4390000000001</v>
      </c>
      <c r="X661" s="107">
        <f t="shared" si="631"/>
        <v>1659.4390000000001</v>
      </c>
      <c r="Y661" s="107">
        <f t="shared" si="631"/>
        <v>376.8</v>
      </c>
      <c r="Z661" s="23">
        <f>Z662+Z663+Z664+Z665+Z666+Z667+Z668</f>
        <v>521.70000000000005</v>
      </c>
      <c r="AA661" s="23" t="e">
        <f>G661+#REF!</f>
        <v>#REF!</v>
      </c>
      <c r="AB661" s="90" t="e">
        <f>IF(OR(E661="",E661=0),"",(G661+#REF!)/E661)</f>
        <v>#REF!</v>
      </c>
      <c r="AC661" s="23">
        <f t="shared" si="615"/>
        <v>2223.5</v>
      </c>
      <c r="AD661" s="23">
        <f t="shared" si="616"/>
        <v>-44.800000000000182</v>
      </c>
      <c r="AE661" s="107">
        <f t="shared" ref="AE661:AG661" si="632">AE662+AE663+AE664+AE665+AE666+AE667+AE668</f>
        <v>0</v>
      </c>
      <c r="AF661" s="107">
        <f t="shared" si="617"/>
        <v>2178.6999999999998</v>
      </c>
      <c r="AG661" s="107">
        <f t="shared" si="632"/>
        <v>2178.6999999999998</v>
      </c>
      <c r="AH661" s="107">
        <f t="shared" si="618"/>
        <v>-44.800000000000182</v>
      </c>
      <c r="AI661" s="24"/>
      <c r="AJ661" s="72"/>
    </row>
    <row r="662" spans="1:36" s="73" customFormat="1" ht="18" customHeight="1">
      <c r="A662" s="14" t="str">
        <f t="shared" si="611"/>
        <v>b</v>
      </c>
      <c r="B662" s="28" t="s">
        <v>27</v>
      </c>
      <c r="C662" s="29" t="s">
        <v>29</v>
      </c>
      <c r="D662" s="35">
        <v>0</v>
      </c>
      <c r="E662" s="36">
        <v>0</v>
      </c>
      <c r="F662" s="36">
        <v>0</v>
      </c>
      <c r="G662" s="36">
        <v>0</v>
      </c>
      <c r="H662" s="36">
        <v>0</v>
      </c>
      <c r="I662" s="37">
        <v>0</v>
      </c>
      <c r="J662" s="38">
        <v>0</v>
      </c>
      <c r="K662" s="38">
        <v>0</v>
      </c>
      <c r="L662" s="39" t="str">
        <f t="shared" si="612"/>
        <v/>
      </c>
      <c r="M662" s="35">
        <v>0</v>
      </c>
      <c r="N662" s="35">
        <v>0</v>
      </c>
      <c r="O662" s="35">
        <v>0</v>
      </c>
      <c r="P662" s="35">
        <v>0</v>
      </c>
      <c r="Q662" s="35"/>
      <c r="R662" s="35">
        <v>0</v>
      </c>
      <c r="S662" s="35">
        <f t="shared" si="619"/>
        <v>0</v>
      </c>
      <c r="T662" s="37">
        <f t="shared" si="613"/>
        <v>0</v>
      </c>
      <c r="U662" s="39" t="str">
        <f t="shared" si="614"/>
        <v/>
      </c>
      <c r="V662" s="132">
        <f t="shared" si="592"/>
        <v>0</v>
      </c>
      <c r="W662" s="35">
        <v>0</v>
      </c>
      <c r="X662" s="118">
        <v>0</v>
      </c>
      <c r="Y662" s="118">
        <v>0</v>
      </c>
      <c r="Z662" s="35">
        <v>0</v>
      </c>
      <c r="AA662" s="35" t="e">
        <f>G662+#REF!</f>
        <v>#REF!</v>
      </c>
      <c r="AB662" s="94" t="str">
        <f>IF(OR(E662="",E662=0),"",(G662+#REF!)/E662)</f>
        <v/>
      </c>
      <c r="AC662" s="35">
        <f t="shared" si="615"/>
        <v>0</v>
      </c>
      <c r="AD662" s="35">
        <f t="shared" si="616"/>
        <v>0</v>
      </c>
      <c r="AE662" s="118">
        <v>0</v>
      </c>
      <c r="AF662" s="118">
        <f t="shared" si="617"/>
        <v>0</v>
      </c>
      <c r="AG662" s="118">
        <v>0</v>
      </c>
      <c r="AH662" s="118">
        <f t="shared" si="618"/>
        <v>0</v>
      </c>
      <c r="AI662" s="36"/>
      <c r="AJ662" s="72"/>
    </row>
    <row r="663" spans="1:36" s="73" customFormat="1" ht="18" customHeight="1">
      <c r="A663" s="14" t="str">
        <f t="shared" si="611"/>
        <v>b</v>
      </c>
      <c r="B663" s="28" t="s">
        <v>27</v>
      </c>
      <c r="C663" s="29" t="s">
        <v>30</v>
      </c>
      <c r="D663" s="35">
        <v>0</v>
      </c>
      <c r="E663" s="36">
        <v>0</v>
      </c>
      <c r="F663" s="36">
        <v>0</v>
      </c>
      <c r="G663" s="36">
        <v>0</v>
      </c>
      <c r="H663" s="36">
        <v>0</v>
      </c>
      <c r="I663" s="37">
        <v>0</v>
      </c>
      <c r="J663" s="38">
        <v>0</v>
      </c>
      <c r="K663" s="38">
        <v>0</v>
      </c>
      <c r="L663" s="39" t="str">
        <f t="shared" si="612"/>
        <v/>
      </c>
      <c r="M663" s="35">
        <v>0</v>
      </c>
      <c r="N663" s="35">
        <v>0</v>
      </c>
      <c r="O663" s="35">
        <v>0</v>
      </c>
      <c r="P663" s="35">
        <v>0</v>
      </c>
      <c r="Q663" s="35"/>
      <c r="R663" s="35">
        <v>0</v>
      </c>
      <c r="S663" s="35">
        <f t="shared" si="619"/>
        <v>0</v>
      </c>
      <c r="T663" s="37">
        <f t="shared" si="613"/>
        <v>0</v>
      </c>
      <c r="U663" s="39" t="str">
        <f t="shared" si="614"/>
        <v/>
      </c>
      <c r="V663" s="132">
        <f t="shared" si="592"/>
        <v>0</v>
      </c>
      <c r="W663" s="35">
        <v>0</v>
      </c>
      <c r="X663" s="118">
        <v>0</v>
      </c>
      <c r="Y663" s="118">
        <v>0</v>
      </c>
      <c r="Z663" s="35">
        <v>0</v>
      </c>
      <c r="AA663" s="35" t="e">
        <f>G663+#REF!</f>
        <v>#REF!</v>
      </c>
      <c r="AB663" s="94" t="str">
        <f>IF(OR(E663="",E663=0),"",(G663+#REF!)/E663)</f>
        <v/>
      </c>
      <c r="AC663" s="35">
        <f t="shared" si="615"/>
        <v>0</v>
      </c>
      <c r="AD663" s="35">
        <f t="shared" si="616"/>
        <v>0</v>
      </c>
      <c r="AE663" s="118">
        <v>0</v>
      </c>
      <c r="AF663" s="118">
        <f t="shared" si="617"/>
        <v>0</v>
      </c>
      <c r="AG663" s="118">
        <v>0</v>
      </c>
      <c r="AH663" s="118">
        <f t="shared" si="618"/>
        <v>0</v>
      </c>
      <c r="AI663" s="36"/>
      <c r="AJ663" s="72"/>
    </row>
    <row r="664" spans="1:36" s="73" customFormat="1" ht="18" customHeight="1">
      <c r="A664" s="14" t="str">
        <f t="shared" si="611"/>
        <v>b</v>
      </c>
      <c r="B664" s="28" t="s">
        <v>27</v>
      </c>
      <c r="C664" s="29" t="s">
        <v>31</v>
      </c>
      <c r="D664" s="35">
        <v>0</v>
      </c>
      <c r="E664" s="36">
        <v>0</v>
      </c>
      <c r="F664" s="36">
        <v>0</v>
      </c>
      <c r="G664" s="36">
        <v>0</v>
      </c>
      <c r="H664" s="36">
        <v>0</v>
      </c>
      <c r="I664" s="37">
        <v>0</v>
      </c>
      <c r="J664" s="38">
        <v>0</v>
      </c>
      <c r="K664" s="38">
        <v>0</v>
      </c>
      <c r="L664" s="39" t="str">
        <f t="shared" si="612"/>
        <v/>
      </c>
      <c r="M664" s="35">
        <v>0</v>
      </c>
      <c r="N664" s="35">
        <v>0</v>
      </c>
      <c r="O664" s="35">
        <v>0</v>
      </c>
      <c r="P664" s="35">
        <v>0</v>
      </c>
      <c r="Q664" s="35"/>
      <c r="R664" s="35">
        <v>0</v>
      </c>
      <c r="S664" s="35">
        <f t="shared" si="619"/>
        <v>0</v>
      </c>
      <c r="T664" s="37">
        <f t="shared" si="613"/>
        <v>0</v>
      </c>
      <c r="U664" s="39" t="str">
        <f t="shared" si="614"/>
        <v/>
      </c>
      <c r="V664" s="132">
        <f t="shared" si="592"/>
        <v>0</v>
      </c>
      <c r="W664" s="35">
        <v>0</v>
      </c>
      <c r="X664" s="118">
        <v>0</v>
      </c>
      <c r="Y664" s="118">
        <v>0</v>
      </c>
      <c r="Z664" s="35">
        <v>0</v>
      </c>
      <c r="AA664" s="35" t="e">
        <f>G664+#REF!</f>
        <v>#REF!</v>
      </c>
      <c r="AB664" s="94" t="str">
        <f>IF(OR(E664="",E664=0),"",(G664+#REF!)/E664)</f>
        <v/>
      </c>
      <c r="AC664" s="35">
        <f t="shared" si="615"/>
        <v>0</v>
      </c>
      <c r="AD664" s="35">
        <f t="shared" si="616"/>
        <v>0</v>
      </c>
      <c r="AE664" s="118">
        <v>0</v>
      </c>
      <c r="AF664" s="118">
        <f t="shared" si="617"/>
        <v>0</v>
      </c>
      <c r="AG664" s="118">
        <v>0</v>
      </c>
      <c r="AH664" s="118">
        <f t="shared" si="618"/>
        <v>0</v>
      </c>
      <c r="AI664" s="36"/>
      <c r="AJ664" s="72"/>
    </row>
    <row r="665" spans="1:36" s="73" customFormat="1" ht="18" customHeight="1">
      <c r="A665" s="14" t="str">
        <f t="shared" si="611"/>
        <v>b</v>
      </c>
      <c r="B665" s="28" t="s">
        <v>27</v>
      </c>
      <c r="C665" s="29" t="s">
        <v>32</v>
      </c>
      <c r="D665" s="35">
        <v>0</v>
      </c>
      <c r="E665" s="36">
        <v>0</v>
      </c>
      <c r="F665" s="36">
        <v>0</v>
      </c>
      <c r="G665" s="36">
        <v>0</v>
      </c>
      <c r="H665" s="36">
        <v>0</v>
      </c>
      <c r="I665" s="37">
        <v>0</v>
      </c>
      <c r="J665" s="38">
        <v>0</v>
      </c>
      <c r="K665" s="38">
        <v>0</v>
      </c>
      <c r="L665" s="39" t="str">
        <f t="shared" si="612"/>
        <v/>
      </c>
      <c r="M665" s="35">
        <v>0</v>
      </c>
      <c r="N665" s="35">
        <v>0</v>
      </c>
      <c r="O665" s="35">
        <v>0</v>
      </c>
      <c r="P665" s="35">
        <v>0</v>
      </c>
      <c r="Q665" s="35"/>
      <c r="R665" s="35">
        <v>0</v>
      </c>
      <c r="S665" s="35">
        <f t="shared" si="619"/>
        <v>0</v>
      </c>
      <c r="T665" s="37">
        <f t="shared" si="613"/>
        <v>0</v>
      </c>
      <c r="U665" s="39" t="str">
        <f t="shared" si="614"/>
        <v/>
      </c>
      <c r="V665" s="132">
        <f t="shared" si="592"/>
        <v>0</v>
      </c>
      <c r="W665" s="35">
        <v>0</v>
      </c>
      <c r="X665" s="118">
        <v>0</v>
      </c>
      <c r="Y665" s="118">
        <v>0</v>
      </c>
      <c r="Z665" s="35">
        <v>0</v>
      </c>
      <c r="AA665" s="35" t="e">
        <f>G665+#REF!</f>
        <v>#REF!</v>
      </c>
      <c r="AB665" s="94" t="str">
        <f>IF(OR(E665="",E665=0),"",(G665+#REF!)/E665)</f>
        <v/>
      </c>
      <c r="AC665" s="35">
        <f t="shared" si="615"/>
        <v>0</v>
      </c>
      <c r="AD665" s="35">
        <f t="shared" si="616"/>
        <v>0</v>
      </c>
      <c r="AE665" s="118">
        <v>0</v>
      </c>
      <c r="AF665" s="118">
        <f t="shared" si="617"/>
        <v>0</v>
      </c>
      <c r="AG665" s="118">
        <v>0</v>
      </c>
      <c r="AH665" s="118">
        <f t="shared" si="618"/>
        <v>0</v>
      </c>
      <c r="AI665" s="36"/>
      <c r="AJ665" s="72"/>
    </row>
    <row r="666" spans="1:36" s="73" customFormat="1" ht="18" customHeight="1">
      <c r="A666" s="14" t="str">
        <f t="shared" si="611"/>
        <v>b</v>
      </c>
      <c r="B666" s="28" t="s">
        <v>27</v>
      </c>
      <c r="C666" s="29" t="s">
        <v>33</v>
      </c>
      <c r="D666" s="35">
        <v>0</v>
      </c>
      <c r="E666" s="36">
        <v>0</v>
      </c>
      <c r="F666" s="36">
        <v>0</v>
      </c>
      <c r="G666" s="36">
        <v>0</v>
      </c>
      <c r="H666" s="36">
        <v>0</v>
      </c>
      <c r="I666" s="37">
        <v>0</v>
      </c>
      <c r="J666" s="38">
        <v>0</v>
      </c>
      <c r="K666" s="38">
        <v>0</v>
      </c>
      <c r="L666" s="39" t="str">
        <f t="shared" si="612"/>
        <v/>
      </c>
      <c r="M666" s="35">
        <v>0</v>
      </c>
      <c r="N666" s="35">
        <v>0</v>
      </c>
      <c r="O666" s="35">
        <v>0</v>
      </c>
      <c r="P666" s="35">
        <v>0</v>
      </c>
      <c r="Q666" s="35"/>
      <c r="R666" s="35">
        <v>0</v>
      </c>
      <c r="S666" s="35">
        <f t="shared" si="619"/>
        <v>0</v>
      </c>
      <c r="T666" s="37">
        <f t="shared" si="613"/>
        <v>0</v>
      </c>
      <c r="U666" s="39" t="str">
        <f t="shared" si="614"/>
        <v/>
      </c>
      <c r="V666" s="132">
        <f t="shared" si="592"/>
        <v>0</v>
      </c>
      <c r="W666" s="35">
        <v>0</v>
      </c>
      <c r="X666" s="118">
        <v>0</v>
      </c>
      <c r="Y666" s="118">
        <v>0</v>
      </c>
      <c r="Z666" s="35">
        <v>0</v>
      </c>
      <c r="AA666" s="35" t="e">
        <f>G666+#REF!</f>
        <v>#REF!</v>
      </c>
      <c r="AB666" s="94" t="str">
        <f>IF(OR(E666="",E666=0),"",(G666+#REF!)/E666)</f>
        <v/>
      </c>
      <c r="AC666" s="35">
        <f t="shared" si="615"/>
        <v>0</v>
      </c>
      <c r="AD666" s="35">
        <f t="shared" si="616"/>
        <v>0</v>
      </c>
      <c r="AE666" s="118">
        <v>0</v>
      </c>
      <c r="AF666" s="118">
        <f t="shared" si="617"/>
        <v>0</v>
      </c>
      <c r="AG666" s="118">
        <v>0</v>
      </c>
      <c r="AH666" s="118">
        <f t="shared" si="618"/>
        <v>0</v>
      </c>
      <c r="AI666" s="36"/>
      <c r="AJ666" s="72"/>
    </row>
    <row r="667" spans="1:36" s="73" customFormat="1" ht="18" customHeight="1">
      <c r="A667" s="14" t="str">
        <f t="shared" si="611"/>
        <v>a</v>
      </c>
      <c r="B667" s="28" t="s">
        <v>27</v>
      </c>
      <c r="C667" s="29" t="s">
        <v>34</v>
      </c>
      <c r="D667" s="30">
        <v>2200</v>
      </c>
      <c r="E667" s="31">
        <v>2178.6999999999998</v>
      </c>
      <c r="F667" s="31">
        <v>1657</v>
      </c>
      <c r="G667" s="31">
        <v>1846.7</v>
      </c>
      <c r="H667" s="31">
        <v>1477.27</v>
      </c>
      <c r="I667" s="32">
        <v>1288.1010000000001</v>
      </c>
      <c r="J667" s="33">
        <v>1100.7560000000001</v>
      </c>
      <c r="K667" s="33">
        <v>921.79700000000003</v>
      </c>
      <c r="L667" s="34">
        <f t="shared" si="612"/>
        <v>1.1144840072420037</v>
      </c>
      <c r="M667" s="30">
        <v>0</v>
      </c>
      <c r="N667" s="30">
        <v>185.89699999999999</v>
      </c>
      <c r="O667" s="30">
        <v>185.89999999999998</v>
      </c>
      <c r="P667" s="30">
        <v>178.95900000000006</v>
      </c>
      <c r="Q667" s="30">
        <v>185</v>
      </c>
      <c r="R667" s="30">
        <v>187.34500000000003</v>
      </c>
      <c r="S667" s="30">
        <f t="shared" si="619"/>
        <v>369.43000000000006</v>
      </c>
      <c r="T667" s="32">
        <f t="shared" si="613"/>
        <v>-189.70000000000005</v>
      </c>
      <c r="U667" s="34">
        <f t="shared" si="614"/>
        <v>0.84761555055767213</v>
      </c>
      <c r="V667" s="131">
        <f t="shared" si="592"/>
        <v>331.99999999999977</v>
      </c>
      <c r="W667" s="30">
        <v>1659.4390000000001</v>
      </c>
      <c r="X667" s="125">
        <v>1659.4390000000001</v>
      </c>
      <c r="Y667" s="125">
        <v>376.8</v>
      </c>
      <c r="Z667" s="30">
        <v>521.70000000000005</v>
      </c>
      <c r="AA667" s="30" t="e">
        <f>G667+#REF!</f>
        <v>#REF!</v>
      </c>
      <c r="AB667" s="92" t="e">
        <f>IF(OR(E667="",E667=0),"",(G667+#REF!)/E667)</f>
        <v>#REF!</v>
      </c>
      <c r="AC667" s="30">
        <f t="shared" si="615"/>
        <v>2223.5</v>
      </c>
      <c r="AD667" s="30">
        <f t="shared" si="616"/>
        <v>-44.800000000000182</v>
      </c>
      <c r="AE667" s="125">
        <v>0</v>
      </c>
      <c r="AF667" s="125">
        <f t="shared" si="617"/>
        <v>2178.6999999999998</v>
      </c>
      <c r="AG667" s="125">
        <v>2178.6999999999998</v>
      </c>
      <c r="AH667" s="125">
        <f t="shared" si="618"/>
        <v>-44.800000000000182</v>
      </c>
      <c r="AI667" s="31"/>
      <c r="AJ667" s="72"/>
    </row>
    <row r="668" spans="1:36" s="73" customFormat="1" ht="18" customHeight="1">
      <c r="A668" s="14" t="str">
        <f t="shared" si="611"/>
        <v>b</v>
      </c>
      <c r="B668" s="28" t="s">
        <v>27</v>
      </c>
      <c r="C668" s="29" t="s">
        <v>35</v>
      </c>
      <c r="D668" s="35">
        <v>0</v>
      </c>
      <c r="E668" s="36">
        <v>0</v>
      </c>
      <c r="F668" s="36">
        <v>0</v>
      </c>
      <c r="G668" s="36">
        <v>0</v>
      </c>
      <c r="H668" s="36">
        <v>0</v>
      </c>
      <c r="I668" s="37">
        <v>0</v>
      </c>
      <c r="J668" s="38">
        <v>0</v>
      </c>
      <c r="K668" s="38">
        <v>0</v>
      </c>
      <c r="L668" s="39" t="str">
        <f t="shared" si="612"/>
        <v/>
      </c>
      <c r="M668" s="35">
        <v>0</v>
      </c>
      <c r="N668" s="35">
        <v>0</v>
      </c>
      <c r="O668" s="35">
        <v>0</v>
      </c>
      <c r="P668" s="35">
        <v>0</v>
      </c>
      <c r="Q668" s="35"/>
      <c r="R668" s="35">
        <v>0</v>
      </c>
      <c r="S668" s="35">
        <f t="shared" si="619"/>
        <v>0</v>
      </c>
      <c r="T668" s="37">
        <f t="shared" si="613"/>
        <v>0</v>
      </c>
      <c r="U668" s="39" t="str">
        <f t="shared" si="614"/>
        <v/>
      </c>
      <c r="V668" s="132">
        <f t="shared" si="592"/>
        <v>0</v>
      </c>
      <c r="W668" s="35">
        <v>0</v>
      </c>
      <c r="X668" s="118">
        <v>0</v>
      </c>
      <c r="Y668" s="118">
        <v>0</v>
      </c>
      <c r="Z668" s="35">
        <v>0</v>
      </c>
      <c r="AA668" s="35" t="e">
        <f>G668+#REF!</f>
        <v>#REF!</v>
      </c>
      <c r="AB668" s="94" t="str">
        <f>IF(OR(E668="",E668=0),"",(G668+#REF!)/E668)</f>
        <v/>
      </c>
      <c r="AC668" s="35">
        <f t="shared" si="615"/>
        <v>0</v>
      </c>
      <c r="AD668" s="35">
        <f t="shared" si="616"/>
        <v>0</v>
      </c>
      <c r="AE668" s="118">
        <v>0</v>
      </c>
      <c r="AF668" s="118">
        <f t="shared" si="617"/>
        <v>0</v>
      </c>
      <c r="AG668" s="118">
        <v>0</v>
      </c>
      <c r="AH668" s="118">
        <f t="shared" si="618"/>
        <v>0</v>
      </c>
      <c r="AI668" s="36"/>
      <c r="AJ668" s="72"/>
    </row>
    <row r="669" spans="1:36" s="73" customFormat="1" ht="30" customHeight="1">
      <c r="A669" s="14" t="str">
        <f t="shared" si="611"/>
        <v>b</v>
      </c>
      <c r="B669" s="21" t="s">
        <v>27</v>
      </c>
      <c r="C669" s="40" t="s">
        <v>36</v>
      </c>
      <c r="D669" s="41">
        <v>0</v>
      </c>
      <c r="E669" s="42">
        <v>0</v>
      </c>
      <c r="F669" s="42">
        <v>0</v>
      </c>
      <c r="G669" s="42">
        <v>0</v>
      </c>
      <c r="H669" s="42">
        <v>0</v>
      </c>
      <c r="I669" s="43">
        <v>0</v>
      </c>
      <c r="J669" s="44">
        <v>0</v>
      </c>
      <c r="K669" s="44">
        <v>0</v>
      </c>
      <c r="L669" s="45" t="str">
        <f t="shared" si="612"/>
        <v/>
      </c>
      <c r="M669" s="41">
        <v>0</v>
      </c>
      <c r="N669" s="41">
        <v>0</v>
      </c>
      <c r="O669" s="41">
        <v>0</v>
      </c>
      <c r="P669" s="41">
        <v>0</v>
      </c>
      <c r="Q669" s="41">
        <v>0</v>
      </c>
      <c r="R669" s="41">
        <v>0</v>
      </c>
      <c r="S669" s="41">
        <f t="shared" si="619"/>
        <v>0</v>
      </c>
      <c r="T669" s="43">
        <f t="shared" si="613"/>
        <v>0</v>
      </c>
      <c r="U669" s="45" t="str">
        <f t="shared" si="614"/>
        <v/>
      </c>
      <c r="V669" s="133">
        <f t="shared" ref="V669:V732" si="633">E669-G669</f>
        <v>0</v>
      </c>
      <c r="W669" s="41">
        <v>0</v>
      </c>
      <c r="X669" s="119">
        <v>0</v>
      </c>
      <c r="Y669" s="119">
        <v>0</v>
      </c>
      <c r="Z669" s="41">
        <v>0</v>
      </c>
      <c r="AA669" s="41" t="e">
        <f>G669+#REF!</f>
        <v>#REF!</v>
      </c>
      <c r="AB669" s="96" t="str">
        <f>IF(OR(E669="",E669=0),"",(G669+#REF!)/E669)</f>
        <v/>
      </c>
      <c r="AC669" s="41">
        <f t="shared" si="615"/>
        <v>0</v>
      </c>
      <c r="AD669" s="41">
        <f t="shared" si="616"/>
        <v>0</v>
      </c>
      <c r="AE669" s="119">
        <v>0</v>
      </c>
      <c r="AF669" s="119">
        <f t="shared" si="617"/>
        <v>0</v>
      </c>
      <c r="AG669" s="119">
        <v>0</v>
      </c>
      <c r="AH669" s="119">
        <f t="shared" si="618"/>
        <v>0</v>
      </c>
      <c r="AI669" s="42"/>
      <c r="AJ669" s="72"/>
    </row>
    <row r="670" spans="1:36" s="73" customFormat="1" ht="15" customHeight="1">
      <c r="A670" s="14" t="str">
        <f t="shared" si="611"/>
        <v>b</v>
      </c>
      <c r="B670" s="21" t="s">
        <v>27</v>
      </c>
      <c r="C670" s="40" t="s">
        <v>37</v>
      </c>
      <c r="D670" s="41">
        <v>0</v>
      </c>
      <c r="E670" s="42">
        <v>0</v>
      </c>
      <c r="F670" s="42">
        <v>0</v>
      </c>
      <c r="G670" s="42">
        <v>0</v>
      </c>
      <c r="H670" s="42">
        <v>0</v>
      </c>
      <c r="I670" s="43">
        <v>0</v>
      </c>
      <c r="J670" s="44">
        <v>0</v>
      </c>
      <c r="K670" s="44">
        <v>0</v>
      </c>
      <c r="L670" s="45" t="str">
        <f t="shared" si="612"/>
        <v/>
      </c>
      <c r="M670" s="41">
        <v>0</v>
      </c>
      <c r="N670" s="41">
        <v>0</v>
      </c>
      <c r="O670" s="41">
        <v>0</v>
      </c>
      <c r="P670" s="41">
        <v>0</v>
      </c>
      <c r="Q670" s="41">
        <v>0</v>
      </c>
      <c r="R670" s="41">
        <v>0</v>
      </c>
      <c r="S670" s="41">
        <f t="shared" si="619"/>
        <v>0</v>
      </c>
      <c r="T670" s="43">
        <f t="shared" si="613"/>
        <v>0</v>
      </c>
      <c r="U670" s="45" t="str">
        <f t="shared" si="614"/>
        <v/>
      </c>
      <c r="V670" s="133">
        <f t="shared" si="633"/>
        <v>0</v>
      </c>
      <c r="W670" s="41">
        <v>0</v>
      </c>
      <c r="X670" s="119">
        <v>0</v>
      </c>
      <c r="Y670" s="119">
        <v>0</v>
      </c>
      <c r="Z670" s="41">
        <v>0</v>
      </c>
      <c r="AA670" s="41" t="e">
        <f>G670+#REF!</f>
        <v>#REF!</v>
      </c>
      <c r="AB670" s="96" t="str">
        <f>IF(OR(E670="",E670=0),"",(G670+#REF!)/E670)</f>
        <v/>
      </c>
      <c r="AC670" s="41">
        <f t="shared" si="615"/>
        <v>0</v>
      </c>
      <c r="AD670" s="41">
        <f t="shared" si="616"/>
        <v>0</v>
      </c>
      <c r="AE670" s="119">
        <v>0</v>
      </c>
      <c r="AF670" s="119">
        <f t="shared" si="617"/>
        <v>0</v>
      </c>
      <c r="AG670" s="119">
        <v>0</v>
      </c>
      <c r="AH670" s="119">
        <f t="shared" si="618"/>
        <v>0</v>
      </c>
      <c r="AI670" s="42"/>
      <c r="AJ670" s="72"/>
    </row>
    <row r="671" spans="1:36" s="73" customFormat="1" ht="15.75" customHeight="1" thickBot="1">
      <c r="A671" s="14" t="str">
        <f t="shared" si="611"/>
        <v>b</v>
      </c>
      <c r="B671" s="46" t="s">
        <v>27</v>
      </c>
      <c r="C671" s="58" t="s">
        <v>38</v>
      </c>
      <c r="D671" s="59">
        <v>0</v>
      </c>
      <c r="E671" s="60">
        <v>0</v>
      </c>
      <c r="F671" s="60">
        <v>0</v>
      </c>
      <c r="G671" s="60">
        <v>0</v>
      </c>
      <c r="H671" s="60">
        <v>0</v>
      </c>
      <c r="I671" s="61">
        <v>0</v>
      </c>
      <c r="J671" s="62">
        <v>0</v>
      </c>
      <c r="K671" s="62">
        <v>0</v>
      </c>
      <c r="L671" s="63" t="str">
        <f t="shared" si="612"/>
        <v/>
      </c>
      <c r="M671" s="59">
        <v>0</v>
      </c>
      <c r="N671" s="59">
        <v>0</v>
      </c>
      <c r="O671" s="59">
        <v>0</v>
      </c>
      <c r="P671" s="59">
        <v>0</v>
      </c>
      <c r="Q671" s="59">
        <v>0</v>
      </c>
      <c r="R671" s="59">
        <v>0</v>
      </c>
      <c r="S671" s="59">
        <f t="shared" si="619"/>
        <v>0</v>
      </c>
      <c r="T671" s="61">
        <f t="shared" si="613"/>
        <v>0</v>
      </c>
      <c r="U671" s="63" t="str">
        <f t="shared" si="614"/>
        <v/>
      </c>
      <c r="V671" s="136">
        <f t="shared" si="633"/>
        <v>0</v>
      </c>
      <c r="W671" s="59">
        <v>0</v>
      </c>
      <c r="X671" s="120">
        <v>0</v>
      </c>
      <c r="Y671" s="120">
        <v>0</v>
      </c>
      <c r="Z671" s="59">
        <v>0</v>
      </c>
      <c r="AA671" s="59" t="e">
        <f>G671+#REF!</f>
        <v>#REF!</v>
      </c>
      <c r="AB671" s="106" t="str">
        <f>IF(OR(E671="",E671=0),"",(G671+#REF!)/E671)</f>
        <v/>
      </c>
      <c r="AC671" s="59">
        <f t="shared" si="615"/>
        <v>0</v>
      </c>
      <c r="AD671" s="59">
        <f t="shared" si="616"/>
        <v>0</v>
      </c>
      <c r="AE671" s="120">
        <v>0</v>
      </c>
      <c r="AF671" s="120">
        <f t="shared" si="617"/>
        <v>0</v>
      </c>
      <c r="AG671" s="120">
        <v>0</v>
      </c>
      <c r="AH671" s="120">
        <f t="shared" si="618"/>
        <v>0</v>
      </c>
      <c r="AI671" s="60"/>
      <c r="AJ671" s="72"/>
    </row>
    <row r="672" spans="1:36" s="73" customFormat="1" ht="64.5" thickTop="1" thickBot="1">
      <c r="A672" s="14" t="str">
        <f t="shared" si="611"/>
        <v>a</v>
      </c>
      <c r="B672" s="139" t="s">
        <v>155</v>
      </c>
      <c r="C672" s="140" t="s">
        <v>156</v>
      </c>
      <c r="D672" s="140">
        <f t="shared" ref="D672:K672" si="634">D673+D681+D682+D683</f>
        <v>430</v>
      </c>
      <c r="E672" s="141">
        <f t="shared" si="634"/>
        <v>343.2</v>
      </c>
      <c r="F672" s="141">
        <f t="shared" si="634"/>
        <v>269.5</v>
      </c>
      <c r="G672" s="141">
        <f t="shared" si="634"/>
        <v>329</v>
      </c>
      <c r="H672" s="141">
        <f t="shared" si="634"/>
        <v>238.39099999999999</v>
      </c>
      <c r="I672" s="142">
        <f t="shared" si="634"/>
        <v>208.208</v>
      </c>
      <c r="J672" s="143">
        <f t="shared" si="634"/>
        <v>178.00700000000001</v>
      </c>
      <c r="K672" s="143">
        <f t="shared" si="634"/>
        <v>146.67599999999999</v>
      </c>
      <c r="L672" s="144">
        <f t="shared" si="612"/>
        <v>1.2207792207792207</v>
      </c>
      <c r="M672" s="140">
        <f>M673+M681+M682+M683</f>
        <v>0</v>
      </c>
      <c r="N672" s="140">
        <f>N673+N681+N682+N683</f>
        <v>30.532</v>
      </c>
      <c r="O672" s="140">
        <f>O673+O681+O682+O683</f>
        <v>30.242999999999981</v>
      </c>
      <c r="P672" s="140">
        <f>P673+P681+P682+P683</f>
        <v>31.331000000000017</v>
      </c>
      <c r="Q672" s="140">
        <f>Q673+Q681+Q682+Q683</f>
        <v>32</v>
      </c>
      <c r="R672" s="140">
        <v>30.200999999999993</v>
      </c>
      <c r="S672" s="140">
        <f t="shared" si="619"/>
        <v>90.609000000000009</v>
      </c>
      <c r="T672" s="142">
        <f t="shared" si="613"/>
        <v>-59.5</v>
      </c>
      <c r="U672" s="144">
        <f t="shared" si="614"/>
        <v>0.95862470862470861</v>
      </c>
      <c r="V672" s="145">
        <f t="shared" si="633"/>
        <v>14.199999999999989</v>
      </c>
      <c r="W672" s="140">
        <f t="shared" ref="W672:Y672" si="635">W673+W681+W682+W683</f>
        <v>298.97899999999998</v>
      </c>
      <c r="X672" s="149">
        <f t="shared" si="635"/>
        <v>298.97899999999998</v>
      </c>
      <c r="Y672" s="149">
        <f t="shared" si="635"/>
        <v>29.2</v>
      </c>
      <c r="Z672" s="140">
        <f>Z673+Z681+Z682+Z683</f>
        <v>123.7</v>
      </c>
      <c r="AA672" s="140" t="e">
        <f>G672+#REF!</f>
        <v>#REF!</v>
      </c>
      <c r="AB672" s="147" t="e">
        <f>IF(OR(E672="",E672=0),"",(G672+#REF!)/E672)</f>
        <v>#REF!</v>
      </c>
      <c r="AC672" s="140">
        <f t="shared" si="615"/>
        <v>358.2</v>
      </c>
      <c r="AD672" s="140">
        <f t="shared" si="616"/>
        <v>-15</v>
      </c>
      <c r="AE672" s="149">
        <f t="shared" ref="AE672:AG672" si="636">AE673+AE681+AE682+AE683</f>
        <v>0</v>
      </c>
      <c r="AF672" s="149">
        <f t="shared" si="617"/>
        <v>343.2</v>
      </c>
      <c r="AG672" s="149">
        <f t="shared" si="636"/>
        <v>343.2</v>
      </c>
      <c r="AH672" s="149">
        <f t="shared" si="618"/>
        <v>-15</v>
      </c>
      <c r="AI672" s="141"/>
      <c r="AJ672" s="72"/>
    </row>
    <row r="673" spans="1:36" s="73" customFormat="1" ht="18.75" customHeight="1" thickTop="1">
      <c r="A673" s="14" t="str">
        <f t="shared" si="611"/>
        <v>a</v>
      </c>
      <c r="B673" s="21" t="s">
        <v>27</v>
      </c>
      <c r="C673" s="22" t="s">
        <v>28</v>
      </c>
      <c r="D673" s="23">
        <f>D674+D675+D676+D677+D678+D679+D680</f>
        <v>430</v>
      </c>
      <c r="E673" s="24">
        <f t="shared" ref="E673:F673" si="637">SUM(E674:E680)</f>
        <v>343.2</v>
      </c>
      <c r="F673" s="24">
        <f t="shared" si="637"/>
        <v>269.5</v>
      </c>
      <c r="G673" s="24">
        <f t="shared" ref="G673:K673" si="638">SUM(G674:G680)</f>
        <v>329</v>
      </c>
      <c r="H673" s="24">
        <f t="shared" si="638"/>
        <v>238.39099999999999</v>
      </c>
      <c r="I673" s="25">
        <f t="shared" si="638"/>
        <v>208.208</v>
      </c>
      <c r="J673" s="26">
        <f t="shared" si="638"/>
        <v>178.00700000000001</v>
      </c>
      <c r="K673" s="26">
        <f t="shared" si="638"/>
        <v>146.67599999999999</v>
      </c>
      <c r="L673" s="27">
        <f t="shared" si="612"/>
        <v>1.2207792207792207</v>
      </c>
      <c r="M673" s="23">
        <f>SUM(M674:M680)</f>
        <v>0</v>
      </c>
      <c r="N673" s="23">
        <f>SUM(N674:N680)</f>
        <v>30.532</v>
      </c>
      <c r="O673" s="23">
        <f>SUM(O674:O680)</f>
        <v>30.242999999999981</v>
      </c>
      <c r="P673" s="23">
        <f>SUM(P674:P680)</f>
        <v>31.331000000000017</v>
      </c>
      <c r="Q673" s="23">
        <f>SUM(Q674:Q680)</f>
        <v>32</v>
      </c>
      <c r="R673" s="23">
        <v>30.200999999999993</v>
      </c>
      <c r="S673" s="23">
        <f t="shared" si="619"/>
        <v>90.609000000000009</v>
      </c>
      <c r="T673" s="25">
        <f t="shared" si="613"/>
        <v>-59.5</v>
      </c>
      <c r="U673" s="27">
        <f t="shared" si="614"/>
        <v>0.95862470862470861</v>
      </c>
      <c r="V673" s="130">
        <f t="shared" si="633"/>
        <v>14.199999999999989</v>
      </c>
      <c r="W673" s="23">
        <f t="shared" ref="W673:Y673" si="639">SUM(W674:W680)</f>
        <v>298.97899999999998</v>
      </c>
      <c r="X673" s="107">
        <f t="shared" si="639"/>
        <v>298.97899999999998</v>
      </c>
      <c r="Y673" s="107">
        <f t="shared" si="639"/>
        <v>29.2</v>
      </c>
      <c r="Z673" s="23">
        <f>SUM(Z674:Z680)</f>
        <v>123.7</v>
      </c>
      <c r="AA673" s="23" t="e">
        <f>G673+#REF!</f>
        <v>#REF!</v>
      </c>
      <c r="AB673" s="90" t="e">
        <f>IF(OR(E673="",E673=0),"",(G673+#REF!)/E673)</f>
        <v>#REF!</v>
      </c>
      <c r="AC673" s="23">
        <f t="shared" si="615"/>
        <v>358.2</v>
      </c>
      <c r="AD673" s="23">
        <f t="shared" si="616"/>
        <v>-15</v>
      </c>
      <c r="AE673" s="107">
        <f t="shared" ref="AE673" si="640">SUM(AE674:AE680)</f>
        <v>0</v>
      </c>
      <c r="AF673" s="107">
        <f t="shared" si="617"/>
        <v>343.2</v>
      </c>
      <c r="AG673" s="107">
        <f t="shared" ref="AG673" si="641">SUM(AG674:AG680)</f>
        <v>343.2</v>
      </c>
      <c r="AH673" s="107">
        <f t="shared" si="618"/>
        <v>-15</v>
      </c>
      <c r="AI673" s="24"/>
      <c r="AJ673" s="72"/>
    </row>
    <row r="674" spans="1:36" s="73" customFormat="1" ht="18" customHeight="1">
      <c r="A674" s="14" t="str">
        <f t="shared" si="611"/>
        <v>b</v>
      </c>
      <c r="B674" s="28" t="s">
        <v>27</v>
      </c>
      <c r="C674" s="29" t="s">
        <v>29</v>
      </c>
      <c r="D674" s="35">
        <v>0</v>
      </c>
      <c r="E674" s="36">
        <v>0</v>
      </c>
      <c r="F674" s="36">
        <v>0</v>
      </c>
      <c r="G674" s="36">
        <v>0</v>
      </c>
      <c r="H674" s="36">
        <v>0</v>
      </c>
      <c r="I674" s="37">
        <v>0</v>
      </c>
      <c r="J674" s="38">
        <v>0</v>
      </c>
      <c r="K674" s="38">
        <v>0</v>
      </c>
      <c r="L674" s="39" t="str">
        <f t="shared" si="612"/>
        <v/>
      </c>
      <c r="M674" s="35">
        <v>0</v>
      </c>
      <c r="N674" s="35">
        <v>0</v>
      </c>
      <c r="O674" s="35">
        <v>0</v>
      </c>
      <c r="P674" s="35">
        <v>0</v>
      </c>
      <c r="Q674" s="35"/>
      <c r="R674" s="35">
        <v>0</v>
      </c>
      <c r="S674" s="35">
        <f t="shared" si="619"/>
        <v>0</v>
      </c>
      <c r="T674" s="37">
        <f t="shared" si="613"/>
        <v>0</v>
      </c>
      <c r="U674" s="39" t="str">
        <f t="shared" si="614"/>
        <v/>
      </c>
      <c r="V674" s="132">
        <f t="shared" si="633"/>
        <v>0</v>
      </c>
      <c r="W674" s="35">
        <v>0</v>
      </c>
      <c r="X674" s="118">
        <v>0</v>
      </c>
      <c r="Y674" s="118">
        <v>0</v>
      </c>
      <c r="Z674" s="35">
        <v>0</v>
      </c>
      <c r="AA674" s="35" t="e">
        <f>G674+#REF!</f>
        <v>#REF!</v>
      </c>
      <c r="AB674" s="94" t="str">
        <f>IF(OR(E674="",E674=0),"",(G674+#REF!)/E674)</f>
        <v/>
      </c>
      <c r="AC674" s="35">
        <f t="shared" si="615"/>
        <v>0</v>
      </c>
      <c r="AD674" s="35">
        <f t="shared" si="616"/>
        <v>0</v>
      </c>
      <c r="AE674" s="118">
        <v>0</v>
      </c>
      <c r="AF674" s="118">
        <f t="shared" si="617"/>
        <v>0</v>
      </c>
      <c r="AG674" s="118">
        <v>0</v>
      </c>
      <c r="AH674" s="118">
        <f t="shared" si="618"/>
        <v>0</v>
      </c>
      <c r="AI674" s="36"/>
      <c r="AJ674" s="72"/>
    </row>
    <row r="675" spans="1:36" s="73" customFormat="1" ht="18" customHeight="1">
      <c r="A675" s="14" t="str">
        <f t="shared" si="611"/>
        <v>b</v>
      </c>
      <c r="B675" s="28" t="s">
        <v>27</v>
      </c>
      <c r="C675" s="29" t="s">
        <v>30</v>
      </c>
      <c r="D675" s="35">
        <v>0</v>
      </c>
      <c r="E675" s="36">
        <v>0</v>
      </c>
      <c r="F675" s="36">
        <v>0</v>
      </c>
      <c r="G675" s="36">
        <v>0</v>
      </c>
      <c r="H675" s="36">
        <v>0</v>
      </c>
      <c r="I675" s="37">
        <v>0</v>
      </c>
      <c r="J675" s="38">
        <v>0</v>
      </c>
      <c r="K675" s="38">
        <v>0</v>
      </c>
      <c r="L675" s="39" t="str">
        <f t="shared" si="612"/>
        <v/>
      </c>
      <c r="M675" s="35">
        <v>0</v>
      </c>
      <c r="N675" s="35">
        <v>0</v>
      </c>
      <c r="O675" s="35">
        <v>0</v>
      </c>
      <c r="P675" s="35">
        <v>0</v>
      </c>
      <c r="Q675" s="35"/>
      <c r="R675" s="35">
        <v>0</v>
      </c>
      <c r="S675" s="35">
        <f t="shared" si="619"/>
        <v>0</v>
      </c>
      <c r="T675" s="37">
        <f t="shared" si="613"/>
        <v>0</v>
      </c>
      <c r="U675" s="39" t="str">
        <f t="shared" si="614"/>
        <v/>
      </c>
      <c r="V675" s="132">
        <f t="shared" si="633"/>
        <v>0</v>
      </c>
      <c r="W675" s="35">
        <v>0</v>
      </c>
      <c r="X675" s="118">
        <v>0</v>
      </c>
      <c r="Y675" s="118">
        <v>0</v>
      </c>
      <c r="Z675" s="35">
        <v>0</v>
      </c>
      <c r="AA675" s="35" t="e">
        <f>G675+#REF!</f>
        <v>#REF!</v>
      </c>
      <c r="AB675" s="94" t="str">
        <f>IF(OR(E675="",E675=0),"",(G675+#REF!)/E675)</f>
        <v/>
      </c>
      <c r="AC675" s="35">
        <f t="shared" si="615"/>
        <v>0</v>
      </c>
      <c r="AD675" s="35">
        <f t="shared" si="616"/>
        <v>0</v>
      </c>
      <c r="AE675" s="118">
        <v>0</v>
      </c>
      <c r="AF675" s="118">
        <f t="shared" si="617"/>
        <v>0</v>
      </c>
      <c r="AG675" s="118">
        <v>0</v>
      </c>
      <c r="AH675" s="118">
        <f t="shared" si="618"/>
        <v>0</v>
      </c>
      <c r="AI675" s="36"/>
      <c r="AJ675" s="72"/>
    </row>
    <row r="676" spans="1:36" s="73" customFormat="1" ht="18" customHeight="1">
      <c r="A676" s="14" t="str">
        <f t="shared" si="611"/>
        <v>b</v>
      </c>
      <c r="B676" s="28" t="s">
        <v>27</v>
      </c>
      <c r="C676" s="29" t="s">
        <v>31</v>
      </c>
      <c r="D676" s="35">
        <v>0</v>
      </c>
      <c r="E676" s="36">
        <v>0</v>
      </c>
      <c r="F676" s="36">
        <v>0</v>
      </c>
      <c r="G676" s="36">
        <v>0</v>
      </c>
      <c r="H676" s="36">
        <v>0</v>
      </c>
      <c r="I676" s="37">
        <v>0</v>
      </c>
      <c r="J676" s="38">
        <v>0</v>
      </c>
      <c r="K676" s="38">
        <v>0</v>
      </c>
      <c r="L676" s="39" t="str">
        <f t="shared" si="612"/>
        <v/>
      </c>
      <c r="M676" s="35">
        <v>0</v>
      </c>
      <c r="N676" s="35">
        <v>0</v>
      </c>
      <c r="O676" s="35">
        <v>0</v>
      </c>
      <c r="P676" s="35">
        <v>0</v>
      </c>
      <c r="Q676" s="35"/>
      <c r="R676" s="35">
        <v>0</v>
      </c>
      <c r="S676" s="35">
        <f t="shared" si="619"/>
        <v>0</v>
      </c>
      <c r="T676" s="37">
        <f t="shared" si="613"/>
        <v>0</v>
      </c>
      <c r="U676" s="39" t="str">
        <f t="shared" si="614"/>
        <v/>
      </c>
      <c r="V676" s="132">
        <f t="shared" si="633"/>
        <v>0</v>
      </c>
      <c r="W676" s="35">
        <v>0</v>
      </c>
      <c r="X676" s="118">
        <v>0</v>
      </c>
      <c r="Y676" s="118">
        <v>0</v>
      </c>
      <c r="Z676" s="35">
        <v>0</v>
      </c>
      <c r="AA676" s="35" t="e">
        <f>G676+#REF!</f>
        <v>#REF!</v>
      </c>
      <c r="AB676" s="94" t="str">
        <f>IF(OR(E676="",E676=0),"",(G676+#REF!)/E676)</f>
        <v/>
      </c>
      <c r="AC676" s="35">
        <f t="shared" si="615"/>
        <v>0</v>
      </c>
      <c r="AD676" s="35">
        <f t="shared" si="616"/>
        <v>0</v>
      </c>
      <c r="AE676" s="118">
        <v>0</v>
      </c>
      <c r="AF676" s="118">
        <f t="shared" si="617"/>
        <v>0</v>
      </c>
      <c r="AG676" s="118">
        <v>0</v>
      </c>
      <c r="AH676" s="118">
        <f t="shared" si="618"/>
        <v>0</v>
      </c>
      <c r="AI676" s="36"/>
      <c r="AJ676" s="72"/>
    </row>
    <row r="677" spans="1:36" s="73" customFormat="1" ht="18" customHeight="1">
      <c r="A677" s="14" t="str">
        <f t="shared" si="611"/>
        <v>b</v>
      </c>
      <c r="B677" s="28" t="s">
        <v>27</v>
      </c>
      <c r="C677" s="29" t="s">
        <v>32</v>
      </c>
      <c r="D677" s="35">
        <v>0</v>
      </c>
      <c r="E677" s="36">
        <v>0</v>
      </c>
      <c r="F677" s="36">
        <v>0</v>
      </c>
      <c r="G677" s="36">
        <v>0</v>
      </c>
      <c r="H677" s="36">
        <v>0</v>
      </c>
      <c r="I677" s="37">
        <v>0</v>
      </c>
      <c r="J677" s="38">
        <v>0</v>
      </c>
      <c r="K677" s="38">
        <v>0</v>
      </c>
      <c r="L677" s="39" t="str">
        <f t="shared" si="612"/>
        <v/>
      </c>
      <c r="M677" s="35">
        <v>0</v>
      </c>
      <c r="N677" s="35">
        <v>0</v>
      </c>
      <c r="O677" s="35">
        <v>0</v>
      </c>
      <c r="P677" s="35">
        <v>0</v>
      </c>
      <c r="Q677" s="35"/>
      <c r="R677" s="35">
        <v>0</v>
      </c>
      <c r="S677" s="35">
        <f t="shared" si="619"/>
        <v>0</v>
      </c>
      <c r="T677" s="37">
        <f t="shared" si="613"/>
        <v>0</v>
      </c>
      <c r="U677" s="39" t="str">
        <f t="shared" si="614"/>
        <v/>
      </c>
      <c r="V677" s="132">
        <f t="shared" si="633"/>
        <v>0</v>
      </c>
      <c r="W677" s="35">
        <v>0</v>
      </c>
      <c r="X677" s="118">
        <v>0</v>
      </c>
      <c r="Y677" s="118">
        <v>0</v>
      </c>
      <c r="Z677" s="35">
        <v>0</v>
      </c>
      <c r="AA677" s="35" t="e">
        <f>G677+#REF!</f>
        <v>#REF!</v>
      </c>
      <c r="AB677" s="94" t="str">
        <f>IF(OR(E677="",E677=0),"",(G677+#REF!)/E677)</f>
        <v/>
      </c>
      <c r="AC677" s="35">
        <f t="shared" si="615"/>
        <v>0</v>
      </c>
      <c r="AD677" s="35">
        <f t="shared" si="616"/>
        <v>0</v>
      </c>
      <c r="AE677" s="118">
        <v>0</v>
      </c>
      <c r="AF677" s="118">
        <f t="shared" si="617"/>
        <v>0</v>
      </c>
      <c r="AG677" s="118">
        <v>0</v>
      </c>
      <c r="AH677" s="118">
        <f t="shared" si="618"/>
        <v>0</v>
      </c>
      <c r="AI677" s="36"/>
      <c r="AJ677" s="72"/>
    </row>
    <row r="678" spans="1:36" s="73" customFormat="1" ht="18" customHeight="1">
      <c r="A678" s="14" t="str">
        <f t="shared" si="611"/>
        <v>b</v>
      </c>
      <c r="B678" s="28" t="s">
        <v>27</v>
      </c>
      <c r="C678" s="29" t="s">
        <v>33</v>
      </c>
      <c r="D678" s="35">
        <v>0</v>
      </c>
      <c r="E678" s="36">
        <v>0</v>
      </c>
      <c r="F678" s="36">
        <v>0</v>
      </c>
      <c r="G678" s="36">
        <v>0</v>
      </c>
      <c r="H678" s="36">
        <v>0</v>
      </c>
      <c r="I678" s="37">
        <v>0</v>
      </c>
      <c r="J678" s="38">
        <v>0</v>
      </c>
      <c r="K678" s="38">
        <v>0</v>
      </c>
      <c r="L678" s="39" t="str">
        <f t="shared" si="612"/>
        <v/>
      </c>
      <c r="M678" s="35">
        <v>0</v>
      </c>
      <c r="N678" s="35">
        <v>0</v>
      </c>
      <c r="O678" s="35">
        <v>0</v>
      </c>
      <c r="P678" s="35">
        <v>0</v>
      </c>
      <c r="Q678" s="35"/>
      <c r="R678" s="35">
        <v>0</v>
      </c>
      <c r="S678" s="35">
        <f t="shared" si="619"/>
        <v>0</v>
      </c>
      <c r="T678" s="37">
        <f t="shared" si="613"/>
        <v>0</v>
      </c>
      <c r="U678" s="39" t="str">
        <f t="shared" si="614"/>
        <v/>
      </c>
      <c r="V678" s="132">
        <f t="shared" si="633"/>
        <v>0</v>
      </c>
      <c r="W678" s="35">
        <v>0</v>
      </c>
      <c r="X678" s="118">
        <v>0</v>
      </c>
      <c r="Y678" s="118">
        <v>0</v>
      </c>
      <c r="Z678" s="35">
        <v>0</v>
      </c>
      <c r="AA678" s="35" t="e">
        <f>G678+#REF!</f>
        <v>#REF!</v>
      </c>
      <c r="AB678" s="94" t="str">
        <f>IF(OR(E678="",E678=0),"",(G678+#REF!)/E678)</f>
        <v/>
      </c>
      <c r="AC678" s="35">
        <f t="shared" si="615"/>
        <v>0</v>
      </c>
      <c r="AD678" s="35">
        <f t="shared" si="616"/>
        <v>0</v>
      </c>
      <c r="AE678" s="118">
        <v>0</v>
      </c>
      <c r="AF678" s="118">
        <f t="shared" si="617"/>
        <v>0</v>
      </c>
      <c r="AG678" s="118">
        <v>0</v>
      </c>
      <c r="AH678" s="118">
        <f t="shared" si="618"/>
        <v>0</v>
      </c>
      <c r="AI678" s="36"/>
      <c r="AJ678" s="72"/>
    </row>
    <row r="679" spans="1:36" s="73" customFormat="1" ht="18" customHeight="1">
      <c r="A679" s="14" t="str">
        <f t="shared" si="611"/>
        <v>a</v>
      </c>
      <c r="B679" s="28" t="s">
        <v>27</v>
      </c>
      <c r="C679" s="29" t="s">
        <v>34</v>
      </c>
      <c r="D679" s="30">
        <v>430</v>
      </c>
      <c r="E679" s="31">
        <v>343.2</v>
      </c>
      <c r="F679" s="31">
        <v>269.5</v>
      </c>
      <c r="G679" s="31">
        <v>329</v>
      </c>
      <c r="H679" s="31">
        <v>238.39099999999999</v>
      </c>
      <c r="I679" s="32">
        <v>208.208</v>
      </c>
      <c r="J679" s="33">
        <v>178.00700000000001</v>
      </c>
      <c r="K679" s="33">
        <v>146.67599999999999</v>
      </c>
      <c r="L679" s="34">
        <f t="shared" si="612"/>
        <v>1.2207792207792207</v>
      </c>
      <c r="M679" s="30">
        <v>0</v>
      </c>
      <c r="N679" s="30">
        <v>30.532</v>
      </c>
      <c r="O679" s="30">
        <v>30.242999999999981</v>
      </c>
      <c r="P679" s="30">
        <v>31.331000000000017</v>
      </c>
      <c r="Q679" s="30">
        <v>32</v>
      </c>
      <c r="R679" s="30">
        <v>30.200999999999993</v>
      </c>
      <c r="S679" s="30">
        <f t="shared" si="619"/>
        <v>90.609000000000009</v>
      </c>
      <c r="T679" s="32">
        <f t="shared" si="613"/>
        <v>-59.5</v>
      </c>
      <c r="U679" s="34">
        <f t="shared" si="614"/>
        <v>0.95862470862470861</v>
      </c>
      <c r="V679" s="131">
        <f t="shared" si="633"/>
        <v>14.199999999999989</v>
      </c>
      <c r="W679" s="30">
        <v>298.97899999999998</v>
      </c>
      <c r="X679" s="125">
        <v>298.97899999999998</v>
      </c>
      <c r="Y679" s="125">
        <v>29.2</v>
      </c>
      <c r="Z679" s="30">
        <v>123.7</v>
      </c>
      <c r="AA679" s="30" t="e">
        <f>G679+#REF!</f>
        <v>#REF!</v>
      </c>
      <c r="AB679" s="92" t="e">
        <f>IF(OR(E679="",E679=0),"",(G679+#REF!)/E679)</f>
        <v>#REF!</v>
      </c>
      <c r="AC679" s="30">
        <f t="shared" si="615"/>
        <v>358.2</v>
      </c>
      <c r="AD679" s="30">
        <f t="shared" si="616"/>
        <v>-15</v>
      </c>
      <c r="AE679" s="125">
        <v>0</v>
      </c>
      <c r="AF679" s="125">
        <f t="shared" si="617"/>
        <v>343.2</v>
      </c>
      <c r="AG679" s="125">
        <v>343.2</v>
      </c>
      <c r="AH679" s="125">
        <f t="shared" si="618"/>
        <v>-15</v>
      </c>
      <c r="AI679" s="31"/>
      <c r="AJ679" s="72"/>
    </row>
    <row r="680" spans="1:36" s="73" customFormat="1" ht="18" customHeight="1">
      <c r="A680" s="14" t="str">
        <f t="shared" si="611"/>
        <v>b</v>
      </c>
      <c r="B680" s="28" t="s">
        <v>27</v>
      </c>
      <c r="C680" s="29" t="s">
        <v>35</v>
      </c>
      <c r="D680" s="35">
        <v>0</v>
      </c>
      <c r="E680" s="36">
        <v>0</v>
      </c>
      <c r="F680" s="36">
        <v>0</v>
      </c>
      <c r="G680" s="36">
        <v>0</v>
      </c>
      <c r="H680" s="36">
        <v>0</v>
      </c>
      <c r="I680" s="37">
        <v>0</v>
      </c>
      <c r="J680" s="38">
        <v>0</v>
      </c>
      <c r="K680" s="38">
        <v>0</v>
      </c>
      <c r="L680" s="39" t="str">
        <f t="shared" si="612"/>
        <v/>
      </c>
      <c r="M680" s="35">
        <v>0</v>
      </c>
      <c r="N680" s="35">
        <v>0</v>
      </c>
      <c r="O680" s="35">
        <v>0</v>
      </c>
      <c r="P680" s="35">
        <v>0</v>
      </c>
      <c r="Q680" s="35"/>
      <c r="R680" s="35">
        <v>0</v>
      </c>
      <c r="S680" s="35">
        <f t="shared" si="619"/>
        <v>0</v>
      </c>
      <c r="T680" s="37">
        <f t="shared" si="613"/>
        <v>0</v>
      </c>
      <c r="U680" s="39" t="str">
        <f t="shared" si="614"/>
        <v/>
      </c>
      <c r="V680" s="132">
        <f t="shared" si="633"/>
        <v>0</v>
      </c>
      <c r="W680" s="35">
        <v>0</v>
      </c>
      <c r="X680" s="118">
        <v>0</v>
      </c>
      <c r="Y680" s="118">
        <v>0</v>
      </c>
      <c r="Z680" s="35">
        <v>0</v>
      </c>
      <c r="AA680" s="35" t="e">
        <f>G680+#REF!</f>
        <v>#REF!</v>
      </c>
      <c r="AB680" s="94" t="str">
        <f>IF(OR(E680="",E680=0),"",(G680+#REF!)/E680)</f>
        <v/>
      </c>
      <c r="AC680" s="35">
        <f t="shared" si="615"/>
        <v>0</v>
      </c>
      <c r="AD680" s="35">
        <f t="shared" si="616"/>
        <v>0</v>
      </c>
      <c r="AE680" s="118">
        <v>0</v>
      </c>
      <c r="AF680" s="118">
        <f t="shared" si="617"/>
        <v>0</v>
      </c>
      <c r="AG680" s="118">
        <v>0</v>
      </c>
      <c r="AH680" s="118">
        <f t="shared" si="618"/>
        <v>0</v>
      </c>
      <c r="AI680" s="36"/>
      <c r="AJ680" s="72"/>
    </row>
    <row r="681" spans="1:36" s="73" customFormat="1" ht="30" customHeight="1">
      <c r="A681" s="14" t="str">
        <f t="shared" si="611"/>
        <v>b</v>
      </c>
      <c r="B681" s="21" t="s">
        <v>27</v>
      </c>
      <c r="C681" s="40" t="s">
        <v>36</v>
      </c>
      <c r="D681" s="41">
        <v>0</v>
      </c>
      <c r="E681" s="42">
        <v>0</v>
      </c>
      <c r="F681" s="42">
        <v>0</v>
      </c>
      <c r="G681" s="42">
        <v>0</v>
      </c>
      <c r="H681" s="42">
        <v>0</v>
      </c>
      <c r="I681" s="43">
        <v>0</v>
      </c>
      <c r="J681" s="44">
        <v>0</v>
      </c>
      <c r="K681" s="44">
        <v>0</v>
      </c>
      <c r="L681" s="45" t="str">
        <f t="shared" si="612"/>
        <v/>
      </c>
      <c r="M681" s="41">
        <v>0</v>
      </c>
      <c r="N681" s="41">
        <v>0</v>
      </c>
      <c r="O681" s="41">
        <v>0</v>
      </c>
      <c r="P681" s="41">
        <v>0</v>
      </c>
      <c r="Q681" s="41">
        <v>0</v>
      </c>
      <c r="R681" s="41">
        <v>0</v>
      </c>
      <c r="S681" s="41">
        <f t="shared" si="619"/>
        <v>0</v>
      </c>
      <c r="T681" s="43">
        <f t="shared" si="613"/>
        <v>0</v>
      </c>
      <c r="U681" s="45" t="str">
        <f t="shared" si="614"/>
        <v/>
      </c>
      <c r="V681" s="133">
        <f t="shared" si="633"/>
        <v>0</v>
      </c>
      <c r="W681" s="41">
        <v>0</v>
      </c>
      <c r="X681" s="119">
        <v>0</v>
      </c>
      <c r="Y681" s="119">
        <v>0</v>
      </c>
      <c r="Z681" s="41">
        <v>0</v>
      </c>
      <c r="AA681" s="41" t="e">
        <f>G681+#REF!</f>
        <v>#REF!</v>
      </c>
      <c r="AB681" s="96" t="str">
        <f>IF(OR(E681="",E681=0),"",(G681+#REF!)/E681)</f>
        <v/>
      </c>
      <c r="AC681" s="41">
        <f t="shared" si="615"/>
        <v>0</v>
      </c>
      <c r="AD681" s="41">
        <f t="shared" si="616"/>
        <v>0</v>
      </c>
      <c r="AE681" s="119">
        <v>0</v>
      </c>
      <c r="AF681" s="119">
        <f t="shared" si="617"/>
        <v>0</v>
      </c>
      <c r="AG681" s="119">
        <v>0</v>
      </c>
      <c r="AH681" s="119">
        <f t="shared" si="618"/>
        <v>0</v>
      </c>
      <c r="AI681" s="42"/>
      <c r="AJ681" s="72"/>
    </row>
    <row r="682" spans="1:36" s="73" customFormat="1" ht="15" customHeight="1">
      <c r="A682" s="14" t="str">
        <f t="shared" si="611"/>
        <v>b</v>
      </c>
      <c r="B682" s="21" t="s">
        <v>27</v>
      </c>
      <c r="C682" s="40" t="s">
        <v>37</v>
      </c>
      <c r="D682" s="41">
        <v>0</v>
      </c>
      <c r="E682" s="42">
        <v>0</v>
      </c>
      <c r="F682" s="42">
        <v>0</v>
      </c>
      <c r="G682" s="42">
        <v>0</v>
      </c>
      <c r="H682" s="42">
        <v>0</v>
      </c>
      <c r="I682" s="43">
        <v>0</v>
      </c>
      <c r="J682" s="44">
        <v>0</v>
      </c>
      <c r="K682" s="44">
        <v>0</v>
      </c>
      <c r="L682" s="45" t="str">
        <f t="shared" si="612"/>
        <v/>
      </c>
      <c r="M682" s="41">
        <v>0</v>
      </c>
      <c r="N682" s="41">
        <v>0</v>
      </c>
      <c r="O682" s="41">
        <v>0</v>
      </c>
      <c r="P682" s="41">
        <v>0</v>
      </c>
      <c r="Q682" s="41">
        <v>0</v>
      </c>
      <c r="R682" s="41">
        <v>0</v>
      </c>
      <c r="S682" s="41">
        <f t="shared" si="619"/>
        <v>0</v>
      </c>
      <c r="T682" s="43">
        <f t="shared" si="613"/>
        <v>0</v>
      </c>
      <c r="U682" s="45" t="str">
        <f t="shared" si="614"/>
        <v/>
      </c>
      <c r="V682" s="133">
        <f t="shared" si="633"/>
        <v>0</v>
      </c>
      <c r="W682" s="41">
        <v>0</v>
      </c>
      <c r="X682" s="119">
        <v>0</v>
      </c>
      <c r="Y682" s="119">
        <v>0</v>
      </c>
      <c r="Z682" s="41">
        <v>0</v>
      </c>
      <c r="AA682" s="41" t="e">
        <f>G682+#REF!</f>
        <v>#REF!</v>
      </c>
      <c r="AB682" s="96" t="str">
        <f>IF(OR(E682="",E682=0),"",(G682+#REF!)/E682)</f>
        <v/>
      </c>
      <c r="AC682" s="41">
        <f t="shared" si="615"/>
        <v>0</v>
      </c>
      <c r="AD682" s="41">
        <f t="shared" si="616"/>
        <v>0</v>
      </c>
      <c r="AE682" s="119">
        <v>0</v>
      </c>
      <c r="AF682" s="119">
        <f t="shared" si="617"/>
        <v>0</v>
      </c>
      <c r="AG682" s="119">
        <v>0</v>
      </c>
      <c r="AH682" s="119">
        <f t="shared" si="618"/>
        <v>0</v>
      </c>
      <c r="AI682" s="42"/>
      <c r="AJ682" s="72"/>
    </row>
    <row r="683" spans="1:36" s="73" customFormat="1" ht="15.75" customHeight="1" thickBot="1">
      <c r="A683" s="14" t="str">
        <f t="shared" si="611"/>
        <v>b</v>
      </c>
      <c r="B683" s="46" t="s">
        <v>27</v>
      </c>
      <c r="C683" s="58" t="s">
        <v>38</v>
      </c>
      <c r="D683" s="59">
        <v>0</v>
      </c>
      <c r="E683" s="60">
        <v>0</v>
      </c>
      <c r="F683" s="60">
        <v>0</v>
      </c>
      <c r="G683" s="60">
        <v>0</v>
      </c>
      <c r="H683" s="60">
        <v>0</v>
      </c>
      <c r="I683" s="61">
        <v>0</v>
      </c>
      <c r="J683" s="62">
        <v>0</v>
      </c>
      <c r="K683" s="62">
        <v>0</v>
      </c>
      <c r="L683" s="63" t="str">
        <f t="shared" si="612"/>
        <v/>
      </c>
      <c r="M683" s="59">
        <v>0</v>
      </c>
      <c r="N683" s="59">
        <v>0</v>
      </c>
      <c r="O683" s="59">
        <v>0</v>
      </c>
      <c r="P683" s="59">
        <v>0</v>
      </c>
      <c r="Q683" s="59">
        <v>0</v>
      </c>
      <c r="R683" s="59">
        <v>0</v>
      </c>
      <c r="S683" s="59">
        <f t="shared" si="619"/>
        <v>0</v>
      </c>
      <c r="T683" s="61">
        <f t="shared" si="613"/>
        <v>0</v>
      </c>
      <c r="U683" s="63" t="str">
        <f t="shared" si="614"/>
        <v/>
      </c>
      <c r="V683" s="136">
        <f t="shared" si="633"/>
        <v>0</v>
      </c>
      <c r="W683" s="59">
        <v>0</v>
      </c>
      <c r="X683" s="120">
        <v>0</v>
      </c>
      <c r="Y683" s="120">
        <v>0</v>
      </c>
      <c r="Z683" s="59">
        <v>0</v>
      </c>
      <c r="AA683" s="59" t="e">
        <f>G683+#REF!</f>
        <v>#REF!</v>
      </c>
      <c r="AB683" s="106" t="str">
        <f>IF(OR(E683="",E683=0),"",(G683+#REF!)/E683)</f>
        <v/>
      </c>
      <c r="AC683" s="59">
        <f t="shared" si="615"/>
        <v>0</v>
      </c>
      <c r="AD683" s="59">
        <f t="shared" si="616"/>
        <v>0</v>
      </c>
      <c r="AE683" s="120">
        <v>0</v>
      </c>
      <c r="AF683" s="120">
        <f t="shared" si="617"/>
        <v>0</v>
      </c>
      <c r="AG683" s="120">
        <v>0</v>
      </c>
      <c r="AH683" s="120">
        <f t="shared" si="618"/>
        <v>0</v>
      </c>
      <c r="AI683" s="60"/>
      <c r="AJ683" s="72"/>
    </row>
    <row r="684" spans="1:36" s="73" customFormat="1" ht="64.5" thickTop="1" thickBot="1">
      <c r="A684" s="14" t="str">
        <f t="shared" si="611"/>
        <v>a</v>
      </c>
      <c r="B684" s="139" t="s">
        <v>157</v>
      </c>
      <c r="C684" s="140" t="s">
        <v>158</v>
      </c>
      <c r="D684" s="140">
        <f t="shared" ref="D684:K684" si="642">D685+D693+D694+D695</f>
        <v>1000</v>
      </c>
      <c r="E684" s="141">
        <f t="shared" si="642"/>
        <v>1522.7</v>
      </c>
      <c r="F684" s="141">
        <f t="shared" si="642"/>
        <v>1006.386</v>
      </c>
      <c r="G684" s="141">
        <f t="shared" si="642"/>
        <v>1204.2</v>
      </c>
      <c r="H684" s="141">
        <f t="shared" si="642"/>
        <v>863.7921</v>
      </c>
      <c r="I684" s="142">
        <f t="shared" si="642"/>
        <v>642.44568000000004</v>
      </c>
      <c r="J684" s="143">
        <f t="shared" si="642"/>
        <v>430.52600000000001</v>
      </c>
      <c r="K684" s="143">
        <f t="shared" si="642"/>
        <v>352.57600000000002</v>
      </c>
      <c r="L684" s="144">
        <f t="shared" si="612"/>
        <v>1.196558775658644</v>
      </c>
      <c r="M684" s="140">
        <f>M685+M693+M694+M695</f>
        <v>0</v>
      </c>
      <c r="N684" s="140">
        <f>N685+N693+N694+N695</f>
        <v>78.555999999999997</v>
      </c>
      <c r="O684" s="140">
        <f>O685+O693+O694+O695</f>
        <v>79.020000000000039</v>
      </c>
      <c r="P684" s="140">
        <f>P685+P693+P694+P695</f>
        <v>77.949999999999989</v>
      </c>
      <c r="Q684" s="140">
        <f>Q685+Q693+Q694+Q695</f>
        <v>80</v>
      </c>
      <c r="R684" s="140">
        <v>211.91968000000003</v>
      </c>
      <c r="S684" s="140">
        <f t="shared" si="619"/>
        <v>340.40790000000004</v>
      </c>
      <c r="T684" s="142">
        <f t="shared" si="613"/>
        <v>-197.81400000000008</v>
      </c>
      <c r="U684" s="144">
        <f t="shared" si="614"/>
        <v>0.79083207460432126</v>
      </c>
      <c r="V684" s="145">
        <f t="shared" si="633"/>
        <v>318.5</v>
      </c>
      <c r="W684" s="140">
        <f t="shared" ref="W684:Y684" si="643">W685+W693+W694+W695</f>
        <v>1066.12022</v>
      </c>
      <c r="X684" s="149">
        <f t="shared" si="643"/>
        <v>1066.12022</v>
      </c>
      <c r="Y684" s="149">
        <f t="shared" si="643"/>
        <v>241.7</v>
      </c>
      <c r="Z684" s="140">
        <f>Z685+Z693+Z694+Z695</f>
        <v>431.3</v>
      </c>
      <c r="AA684" s="140" t="e">
        <f>G684+#REF!</f>
        <v>#REF!</v>
      </c>
      <c r="AB684" s="147" t="e">
        <f>IF(OR(E684="",E684=0),"",(G684+#REF!)/E684)</f>
        <v>#REF!</v>
      </c>
      <c r="AC684" s="140">
        <f t="shared" si="615"/>
        <v>1445.9</v>
      </c>
      <c r="AD684" s="140">
        <f t="shared" si="616"/>
        <v>76.799999999999955</v>
      </c>
      <c r="AE684" s="149">
        <f t="shared" ref="AE684" si="644">AE685+AE693+AE694+AE695</f>
        <v>0</v>
      </c>
      <c r="AF684" s="149">
        <f t="shared" si="617"/>
        <v>1522.7</v>
      </c>
      <c r="AG684" s="149">
        <f t="shared" ref="AG684" si="645">AG685+AG693+AG694+AG695</f>
        <v>1522.7</v>
      </c>
      <c r="AH684" s="149">
        <f t="shared" si="618"/>
        <v>76.799999999999955</v>
      </c>
      <c r="AI684" s="141"/>
      <c r="AJ684" s="72"/>
    </row>
    <row r="685" spans="1:36" s="73" customFormat="1" ht="18.75" customHeight="1" thickTop="1">
      <c r="A685" s="14" t="str">
        <f t="shared" si="611"/>
        <v>a</v>
      </c>
      <c r="B685" s="21" t="s">
        <v>27</v>
      </c>
      <c r="C685" s="22" t="s">
        <v>28</v>
      </c>
      <c r="D685" s="23">
        <f t="shared" ref="D685:K685" si="646">D686+D687+D688+D689+D690+D691+D692</f>
        <v>1000</v>
      </c>
      <c r="E685" s="24">
        <f t="shared" si="646"/>
        <v>1522.7</v>
      </c>
      <c r="F685" s="24">
        <f t="shared" si="646"/>
        <v>1006.386</v>
      </c>
      <c r="G685" s="24">
        <f t="shared" si="646"/>
        <v>1204.2</v>
      </c>
      <c r="H685" s="24">
        <f t="shared" si="646"/>
        <v>863.7921</v>
      </c>
      <c r="I685" s="25">
        <f t="shared" si="646"/>
        <v>642.44568000000004</v>
      </c>
      <c r="J685" s="26">
        <f t="shared" si="646"/>
        <v>430.52600000000001</v>
      </c>
      <c r="K685" s="26">
        <f t="shared" si="646"/>
        <v>352.57600000000002</v>
      </c>
      <c r="L685" s="27">
        <f t="shared" si="612"/>
        <v>1.196558775658644</v>
      </c>
      <c r="M685" s="23">
        <f>M686+M687+M688+M689+M690+M691+M692</f>
        <v>0</v>
      </c>
      <c r="N685" s="23">
        <f>N686+N687+N688+N689+N690+N691+N692</f>
        <v>78.555999999999997</v>
      </c>
      <c r="O685" s="23">
        <f>O686+O687+O688+O689+O690+O691+O692</f>
        <v>79.020000000000039</v>
      </c>
      <c r="P685" s="23">
        <f>P686+P687+P688+P689+P690+P691+P692</f>
        <v>77.949999999999989</v>
      </c>
      <c r="Q685" s="23">
        <f>Q686+Q687+Q688+Q689+Q690+Q691+Q692</f>
        <v>80</v>
      </c>
      <c r="R685" s="23">
        <v>211.91968000000003</v>
      </c>
      <c r="S685" s="23">
        <f t="shared" si="619"/>
        <v>340.40790000000004</v>
      </c>
      <c r="T685" s="25">
        <f t="shared" si="613"/>
        <v>-197.81400000000008</v>
      </c>
      <c r="U685" s="27">
        <f t="shared" si="614"/>
        <v>0.79083207460432126</v>
      </c>
      <c r="V685" s="130">
        <f t="shared" si="633"/>
        <v>318.5</v>
      </c>
      <c r="W685" s="23">
        <f t="shared" ref="W685:Y685" si="647">W686+W687+W688+W689+W690+W691+W692</f>
        <v>1066.12022</v>
      </c>
      <c r="X685" s="107">
        <f t="shared" si="647"/>
        <v>1066.12022</v>
      </c>
      <c r="Y685" s="107">
        <f t="shared" si="647"/>
        <v>241.7</v>
      </c>
      <c r="Z685" s="23">
        <f>Z686+Z687+Z688+Z689+Z690+Z691+Z692</f>
        <v>431.3</v>
      </c>
      <c r="AA685" s="23" t="e">
        <f>G685+#REF!</f>
        <v>#REF!</v>
      </c>
      <c r="AB685" s="90" t="e">
        <f>IF(OR(E685="",E685=0),"",(G685+#REF!)/E685)</f>
        <v>#REF!</v>
      </c>
      <c r="AC685" s="23">
        <f t="shared" si="615"/>
        <v>1445.9</v>
      </c>
      <c r="AD685" s="23">
        <f t="shared" si="616"/>
        <v>76.799999999999955</v>
      </c>
      <c r="AE685" s="107">
        <f t="shared" ref="AE685" si="648">AE686+AE687+AE688+AE689+AE690+AE691+AE692</f>
        <v>0</v>
      </c>
      <c r="AF685" s="107">
        <f t="shared" si="617"/>
        <v>1522.7</v>
      </c>
      <c r="AG685" s="107">
        <f t="shared" ref="AG685" si="649">AG686+AG687+AG688+AG689+AG690+AG691+AG692</f>
        <v>1522.7</v>
      </c>
      <c r="AH685" s="107">
        <f t="shared" si="618"/>
        <v>76.799999999999955</v>
      </c>
      <c r="AI685" s="24"/>
      <c r="AJ685" s="72"/>
    </row>
    <row r="686" spans="1:36" s="73" customFormat="1" ht="18" customHeight="1">
      <c r="A686" s="14" t="str">
        <f t="shared" si="611"/>
        <v>b</v>
      </c>
      <c r="B686" s="28" t="s">
        <v>27</v>
      </c>
      <c r="C686" s="29" t="s">
        <v>29</v>
      </c>
      <c r="D686" s="35">
        <v>0</v>
      </c>
      <c r="E686" s="36">
        <v>0</v>
      </c>
      <c r="F686" s="36">
        <v>0</v>
      </c>
      <c r="G686" s="36">
        <v>0</v>
      </c>
      <c r="H686" s="36">
        <v>0</v>
      </c>
      <c r="I686" s="37">
        <v>0</v>
      </c>
      <c r="J686" s="38">
        <v>0</v>
      </c>
      <c r="K686" s="38">
        <v>0</v>
      </c>
      <c r="L686" s="39" t="str">
        <f t="shared" si="612"/>
        <v/>
      </c>
      <c r="M686" s="35">
        <v>0</v>
      </c>
      <c r="N686" s="35">
        <v>0</v>
      </c>
      <c r="O686" s="35">
        <v>0</v>
      </c>
      <c r="P686" s="35">
        <v>0</v>
      </c>
      <c r="Q686" s="35"/>
      <c r="R686" s="35">
        <v>0</v>
      </c>
      <c r="S686" s="35">
        <f t="shared" si="619"/>
        <v>0</v>
      </c>
      <c r="T686" s="37">
        <f t="shared" si="613"/>
        <v>0</v>
      </c>
      <c r="U686" s="39" t="str">
        <f t="shared" si="614"/>
        <v/>
      </c>
      <c r="V686" s="132">
        <f t="shared" si="633"/>
        <v>0</v>
      </c>
      <c r="W686" s="35">
        <v>0</v>
      </c>
      <c r="X686" s="118">
        <v>0</v>
      </c>
      <c r="Y686" s="118">
        <v>0</v>
      </c>
      <c r="Z686" s="35">
        <v>0</v>
      </c>
      <c r="AA686" s="35" t="e">
        <f>G686+#REF!</f>
        <v>#REF!</v>
      </c>
      <c r="AB686" s="94" t="str">
        <f>IF(OR(E686="",E686=0),"",(G686+#REF!)/E686)</f>
        <v/>
      </c>
      <c r="AC686" s="35">
        <f t="shared" si="615"/>
        <v>0</v>
      </c>
      <c r="AD686" s="35">
        <f t="shared" si="616"/>
        <v>0</v>
      </c>
      <c r="AE686" s="118">
        <v>0</v>
      </c>
      <c r="AF686" s="118">
        <f t="shared" si="617"/>
        <v>0</v>
      </c>
      <c r="AG686" s="118">
        <v>0</v>
      </c>
      <c r="AH686" s="118">
        <f t="shared" si="618"/>
        <v>0</v>
      </c>
      <c r="AI686" s="36"/>
      <c r="AJ686" s="72"/>
    </row>
    <row r="687" spans="1:36" s="73" customFormat="1" ht="18" customHeight="1">
      <c r="A687" s="14" t="str">
        <f t="shared" si="611"/>
        <v>b</v>
      </c>
      <c r="B687" s="28" t="s">
        <v>27</v>
      </c>
      <c r="C687" s="29" t="s">
        <v>30</v>
      </c>
      <c r="D687" s="35">
        <v>0</v>
      </c>
      <c r="E687" s="36">
        <v>0</v>
      </c>
      <c r="F687" s="36">
        <v>0</v>
      </c>
      <c r="G687" s="36">
        <v>0</v>
      </c>
      <c r="H687" s="36">
        <v>0</v>
      </c>
      <c r="I687" s="37">
        <v>0</v>
      </c>
      <c r="J687" s="38">
        <v>0</v>
      </c>
      <c r="K687" s="38">
        <v>0</v>
      </c>
      <c r="L687" s="39" t="str">
        <f t="shared" si="612"/>
        <v/>
      </c>
      <c r="M687" s="35">
        <v>0</v>
      </c>
      <c r="N687" s="35">
        <v>0</v>
      </c>
      <c r="O687" s="35">
        <v>0</v>
      </c>
      <c r="P687" s="35">
        <v>0</v>
      </c>
      <c r="Q687" s="35"/>
      <c r="R687" s="35">
        <v>0</v>
      </c>
      <c r="S687" s="35">
        <f t="shared" si="619"/>
        <v>0</v>
      </c>
      <c r="T687" s="37">
        <f t="shared" si="613"/>
        <v>0</v>
      </c>
      <c r="U687" s="39" t="str">
        <f t="shared" si="614"/>
        <v/>
      </c>
      <c r="V687" s="132">
        <f t="shared" si="633"/>
        <v>0</v>
      </c>
      <c r="W687" s="35">
        <v>0</v>
      </c>
      <c r="X687" s="118">
        <v>0</v>
      </c>
      <c r="Y687" s="118">
        <v>0</v>
      </c>
      <c r="Z687" s="35">
        <v>0</v>
      </c>
      <c r="AA687" s="35" t="e">
        <f>G687+#REF!</f>
        <v>#REF!</v>
      </c>
      <c r="AB687" s="94" t="str">
        <f>IF(OR(E687="",E687=0),"",(G687+#REF!)/E687)</f>
        <v/>
      </c>
      <c r="AC687" s="35">
        <f t="shared" si="615"/>
        <v>0</v>
      </c>
      <c r="AD687" s="35">
        <f t="shared" si="616"/>
        <v>0</v>
      </c>
      <c r="AE687" s="118">
        <v>0</v>
      </c>
      <c r="AF687" s="118">
        <f t="shared" si="617"/>
        <v>0</v>
      </c>
      <c r="AG687" s="118">
        <v>0</v>
      </c>
      <c r="AH687" s="118">
        <f t="shared" si="618"/>
        <v>0</v>
      </c>
      <c r="AI687" s="36"/>
      <c r="AJ687" s="72"/>
    </row>
    <row r="688" spans="1:36" s="73" customFormat="1" ht="18" customHeight="1">
      <c r="A688" s="14" t="str">
        <f t="shared" si="611"/>
        <v>b</v>
      </c>
      <c r="B688" s="28" t="s">
        <v>27</v>
      </c>
      <c r="C688" s="29" t="s">
        <v>31</v>
      </c>
      <c r="D688" s="35">
        <v>0</v>
      </c>
      <c r="E688" s="36">
        <v>0</v>
      </c>
      <c r="F688" s="36">
        <v>0</v>
      </c>
      <c r="G688" s="36">
        <v>0</v>
      </c>
      <c r="H688" s="36">
        <v>0</v>
      </c>
      <c r="I688" s="37">
        <v>0</v>
      </c>
      <c r="J688" s="38">
        <v>0</v>
      </c>
      <c r="K688" s="38">
        <v>0</v>
      </c>
      <c r="L688" s="39" t="str">
        <f t="shared" si="612"/>
        <v/>
      </c>
      <c r="M688" s="35">
        <v>0</v>
      </c>
      <c r="N688" s="35">
        <v>0</v>
      </c>
      <c r="O688" s="35">
        <v>0</v>
      </c>
      <c r="P688" s="35">
        <v>0</v>
      </c>
      <c r="Q688" s="35"/>
      <c r="R688" s="35">
        <v>0</v>
      </c>
      <c r="S688" s="35">
        <f t="shared" si="619"/>
        <v>0</v>
      </c>
      <c r="T688" s="37">
        <f t="shared" si="613"/>
        <v>0</v>
      </c>
      <c r="U688" s="39" t="str">
        <f t="shared" si="614"/>
        <v/>
      </c>
      <c r="V688" s="132">
        <f t="shared" si="633"/>
        <v>0</v>
      </c>
      <c r="W688" s="35">
        <v>0</v>
      </c>
      <c r="X688" s="118">
        <v>0</v>
      </c>
      <c r="Y688" s="118">
        <v>0</v>
      </c>
      <c r="Z688" s="35">
        <v>0</v>
      </c>
      <c r="AA688" s="35" t="e">
        <f>G688+#REF!</f>
        <v>#REF!</v>
      </c>
      <c r="AB688" s="94" t="str">
        <f>IF(OR(E688="",E688=0),"",(G688+#REF!)/E688)</f>
        <v/>
      </c>
      <c r="AC688" s="35">
        <f t="shared" si="615"/>
        <v>0</v>
      </c>
      <c r="AD688" s="35">
        <f t="shared" si="616"/>
        <v>0</v>
      </c>
      <c r="AE688" s="118">
        <v>0</v>
      </c>
      <c r="AF688" s="118">
        <f t="shared" si="617"/>
        <v>0</v>
      </c>
      <c r="AG688" s="118">
        <v>0</v>
      </c>
      <c r="AH688" s="118">
        <f t="shared" si="618"/>
        <v>0</v>
      </c>
      <c r="AI688" s="36"/>
      <c r="AJ688" s="72"/>
    </row>
    <row r="689" spans="1:36" s="73" customFormat="1" ht="18" customHeight="1">
      <c r="A689" s="14" t="str">
        <f t="shared" si="611"/>
        <v>b</v>
      </c>
      <c r="B689" s="28" t="s">
        <v>27</v>
      </c>
      <c r="C689" s="29" t="s">
        <v>32</v>
      </c>
      <c r="D689" s="35">
        <v>0</v>
      </c>
      <c r="E689" s="36">
        <v>0</v>
      </c>
      <c r="F689" s="36">
        <v>0</v>
      </c>
      <c r="G689" s="36">
        <v>0</v>
      </c>
      <c r="H689" s="36">
        <v>0</v>
      </c>
      <c r="I689" s="37">
        <v>0</v>
      </c>
      <c r="J689" s="38">
        <v>0</v>
      </c>
      <c r="K689" s="38">
        <v>0</v>
      </c>
      <c r="L689" s="39" t="str">
        <f t="shared" si="612"/>
        <v/>
      </c>
      <c r="M689" s="35">
        <v>0</v>
      </c>
      <c r="N689" s="35">
        <v>0</v>
      </c>
      <c r="O689" s="35">
        <v>0</v>
      </c>
      <c r="P689" s="35">
        <v>0</v>
      </c>
      <c r="Q689" s="35"/>
      <c r="R689" s="35">
        <v>0</v>
      </c>
      <c r="S689" s="35">
        <f t="shared" si="619"/>
        <v>0</v>
      </c>
      <c r="T689" s="37">
        <f t="shared" si="613"/>
        <v>0</v>
      </c>
      <c r="U689" s="39" t="str">
        <f t="shared" si="614"/>
        <v/>
      </c>
      <c r="V689" s="132">
        <f t="shared" si="633"/>
        <v>0</v>
      </c>
      <c r="W689" s="35">
        <v>0</v>
      </c>
      <c r="X689" s="118">
        <v>0</v>
      </c>
      <c r="Y689" s="118">
        <v>0</v>
      </c>
      <c r="Z689" s="35">
        <v>0</v>
      </c>
      <c r="AA689" s="35" t="e">
        <f>G689+#REF!</f>
        <v>#REF!</v>
      </c>
      <c r="AB689" s="94" t="str">
        <f>IF(OR(E689="",E689=0),"",(G689+#REF!)/E689)</f>
        <v/>
      </c>
      <c r="AC689" s="35">
        <f t="shared" si="615"/>
        <v>0</v>
      </c>
      <c r="AD689" s="35">
        <f t="shared" si="616"/>
        <v>0</v>
      </c>
      <c r="AE689" s="118">
        <v>0</v>
      </c>
      <c r="AF689" s="118">
        <f t="shared" si="617"/>
        <v>0</v>
      </c>
      <c r="AG689" s="118">
        <v>0</v>
      </c>
      <c r="AH689" s="118">
        <f t="shared" si="618"/>
        <v>0</v>
      </c>
      <c r="AI689" s="36"/>
      <c r="AJ689" s="72"/>
    </row>
    <row r="690" spans="1:36" s="73" customFormat="1" ht="18" customHeight="1">
      <c r="A690" s="14" t="str">
        <f t="shared" si="611"/>
        <v>b</v>
      </c>
      <c r="B690" s="28" t="s">
        <v>27</v>
      </c>
      <c r="C690" s="29" t="s">
        <v>33</v>
      </c>
      <c r="D690" s="35">
        <v>0</v>
      </c>
      <c r="E690" s="36">
        <v>0</v>
      </c>
      <c r="F690" s="36">
        <v>0</v>
      </c>
      <c r="G690" s="36">
        <v>0</v>
      </c>
      <c r="H690" s="36">
        <v>0</v>
      </c>
      <c r="I690" s="37">
        <v>0</v>
      </c>
      <c r="J690" s="38">
        <v>0</v>
      </c>
      <c r="K690" s="38">
        <v>0</v>
      </c>
      <c r="L690" s="39" t="str">
        <f t="shared" si="612"/>
        <v/>
      </c>
      <c r="M690" s="35">
        <v>0</v>
      </c>
      <c r="N690" s="35">
        <v>0</v>
      </c>
      <c r="O690" s="35">
        <v>0</v>
      </c>
      <c r="P690" s="35">
        <v>0</v>
      </c>
      <c r="Q690" s="35"/>
      <c r="R690" s="35">
        <v>0</v>
      </c>
      <c r="S690" s="35">
        <f t="shared" si="619"/>
        <v>0</v>
      </c>
      <c r="T690" s="37">
        <f t="shared" si="613"/>
        <v>0</v>
      </c>
      <c r="U690" s="39" t="str">
        <f t="shared" si="614"/>
        <v/>
      </c>
      <c r="V690" s="132">
        <f t="shared" si="633"/>
        <v>0</v>
      </c>
      <c r="W690" s="35">
        <v>0</v>
      </c>
      <c r="X690" s="118">
        <v>0</v>
      </c>
      <c r="Y690" s="118">
        <v>0</v>
      </c>
      <c r="Z690" s="35">
        <v>0</v>
      </c>
      <c r="AA690" s="35" t="e">
        <f>G690+#REF!</f>
        <v>#REF!</v>
      </c>
      <c r="AB690" s="94" t="str">
        <f>IF(OR(E690="",E690=0),"",(G690+#REF!)/E690)</f>
        <v/>
      </c>
      <c r="AC690" s="35">
        <f t="shared" si="615"/>
        <v>0</v>
      </c>
      <c r="AD690" s="35">
        <f t="shared" si="616"/>
        <v>0</v>
      </c>
      <c r="AE690" s="118">
        <v>0</v>
      </c>
      <c r="AF690" s="118">
        <f t="shared" si="617"/>
        <v>0</v>
      </c>
      <c r="AG690" s="118">
        <v>0</v>
      </c>
      <c r="AH690" s="118">
        <f t="shared" si="618"/>
        <v>0</v>
      </c>
      <c r="AI690" s="36"/>
      <c r="AJ690" s="72"/>
    </row>
    <row r="691" spans="1:36" s="73" customFormat="1" ht="18" customHeight="1">
      <c r="A691" s="14" t="str">
        <f t="shared" si="611"/>
        <v>a</v>
      </c>
      <c r="B691" s="28" t="s">
        <v>27</v>
      </c>
      <c r="C691" s="29" t="s">
        <v>34</v>
      </c>
      <c r="D691" s="30">
        <v>1000</v>
      </c>
      <c r="E691" s="31">
        <v>1522.7</v>
      </c>
      <c r="F691" s="31">
        <v>1006.386</v>
      </c>
      <c r="G691" s="31">
        <v>1204.2</v>
      </c>
      <c r="H691" s="31">
        <v>863.7921</v>
      </c>
      <c r="I691" s="32">
        <v>642.44568000000004</v>
      </c>
      <c r="J691" s="33">
        <v>430.52600000000001</v>
      </c>
      <c r="K691" s="33">
        <v>352.57600000000002</v>
      </c>
      <c r="L691" s="34">
        <f t="shared" si="612"/>
        <v>1.196558775658644</v>
      </c>
      <c r="M691" s="30">
        <v>0</v>
      </c>
      <c r="N691" s="30">
        <v>78.555999999999997</v>
      </c>
      <c r="O691" s="30">
        <v>79.020000000000039</v>
      </c>
      <c r="P691" s="30">
        <v>77.949999999999989</v>
      </c>
      <c r="Q691" s="30">
        <v>80</v>
      </c>
      <c r="R691" s="30">
        <v>211.91968000000003</v>
      </c>
      <c r="S691" s="30">
        <f t="shared" si="619"/>
        <v>340.40790000000004</v>
      </c>
      <c r="T691" s="32">
        <f t="shared" si="613"/>
        <v>-197.81400000000008</v>
      </c>
      <c r="U691" s="34">
        <f t="shared" si="614"/>
        <v>0.79083207460432126</v>
      </c>
      <c r="V691" s="131">
        <f t="shared" si="633"/>
        <v>318.5</v>
      </c>
      <c r="W691" s="30">
        <v>1066.12022</v>
      </c>
      <c r="X691" s="125">
        <v>1066.12022</v>
      </c>
      <c r="Y691" s="125">
        <v>241.7</v>
      </c>
      <c r="Z691" s="30">
        <v>431.3</v>
      </c>
      <c r="AA691" s="30" t="e">
        <f>G691+#REF!</f>
        <v>#REF!</v>
      </c>
      <c r="AB691" s="92" t="e">
        <f>IF(OR(E691="",E691=0),"",(G691+#REF!)/E691)</f>
        <v>#REF!</v>
      </c>
      <c r="AC691" s="30">
        <f t="shared" si="615"/>
        <v>1445.9</v>
      </c>
      <c r="AD691" s="30">
        <f t="shared" si="616"/>
        <v>76.799999999999955</v>
      </c>
      <c r="AE691" s="125">
        <v>0</v>
      </c>
      <c r="AF691" s="125">
        <f t="shared" si="617"/>
        <v>1522.7</v>
      </c>
      <c r="AG691" s="125">
        <v>1522.7</v>
      </c>
      <c r="AH691" s="125">
        <f t="shared" si="618"/>
        <v>76.799999999999955</v>
      </c>
      <c r="AI691" s="31"/>
      <c r="AJ691" s="72"/>
    </row>
    <row r="692" spans="1:36" s="73" customFormat="1" ht="18" customHeight="1">
      <c r="A692" s="14" t="str">
        <f t="shared" si="611"/>
        <v>b</v>
      </c>
      <c r="B692" s="28" t="s">
        <v>27</v>
      </c>
      <c r="C692" s="29" t="s">
        <v>35</v>
      </c>
      <c r="D692" s="35">
        <v>0</v>
      </c>
      <c r="E692" s="36">
        <v>0</v>
      </c>
      <c r="F692" s="36">
        <v>0</v>
      </c>
      <c r="G692" s="36">
        <v>0</v>
      </c>
      <c r="H692" s="36">
        <v>0</v>
      </c>
      <c r="I692" s="37">
        <v>0</v>
      </c>
      <c r="J692" s="38">
        <v>0</v>
      </c>
      <c r="K692" s="38">
        <v>0</v>
      </c>
      <c r="L692" s="39" t="str">
        <f t="shared" si="612"/>
        <v/>
      </c>
      <c r="M692" s="35">
        <v>0</v>
      </c>
      <c r="N692" s="35">
        <v>0</v>
      </c>
      <c r="O692" s="35">
        <v>0</v>
      </c>
      <c r="P692" s="35">
        <v>0</v>
      </c>
      <c r="Q692" s="35"/>
      <c r="R692" s="35">
        <v>0</v>
      </c>
      <c r="S692" s="35">
        <f t="shared" si="619"/>
        <v>0</v>
      </c>
      <c r="T692" s="37">
        <f t="shared" si="613"/>
        <v>0</v>
      </c>
      <c r="U692" s="39" t="str">
        <f t="shared" si="614"/>
        <v/>
      </c>
      <c r="V692" s="132">
        <f t="shared" si="633"/>
        <v>0</v>
      </c>
      <c r="W692" s="35">
        <v>0</v>
      </c>
      <c r="X692" s="118">
        <v>0</v>
      </c>
      <c r="Y692" s="118">
        <v>0</v>
      </c>
      <c r="Z692" s="35">
        <v>0</v>
      </c>
      <c r="AA692" s="35" t="e">
        <f>G692+#REF!</f>
        <v>#REF!</v>
      </c>
      <c r="AB692" s="94" t="str">
        <f>IF(OR(E692="",E692=0),"",(G692+#REF!)/E692)</f>
        <v/>
      </c>
      <c r="AC692" s="35">
        <f t="shared" si="615"/>
        <v>0</v>
      </c>
      <c r="AD692" s="35">
        <f t="shared" si="616"/>
        <v>0</v>
      </c>
      <c r="AE692" s="118">
        <v>0</v>
      </c>
      <c r="AF692" s="118">
        <f t="shared" si="617"/>
        <v>0</v>
      </c>
      <c r="AG692" s="118">
        <v>0</v>
      </c>
      <c r="AH692" s="118">
        <f t="shared" si="618"/>
        <v>0</v>
      </c>
      <c r="AI692" s="36"/>
      <c r="AJ692" s="72"/>
    </row>
    <row r="693" spans="1:36" s="73" customFormat="1" ht="30" customHeight="1">
      <c r="A693" s="14" t="str">
        <f t="shared" si="611"/>
        <v>b</v>
      </c>
      <c r="B693" s="21" t="s">
        <v>27</v>
      </c>
      <c r="C693" s="40" t="s">
        <v>36</v>
      </c>
      <c r="D693" s="41">
        <v>0</v>
      </c>
      <c r="E693" s="42">
        <v>0</v>
      </c>
      <c r="F693" s="42">
        <v>0</v>
      </c>
      <c r="G693" s="42">
        <v>0</v>
      </c>
      <c r="H693" s="42">
        <v>0</v>
      </c>
      <c r="I693" s="43">
        <v>0</v>
      </c>
      <c r="J693" s="44">
        <v>0</v>
      </c>
      <c r="K693" s="44">
        <v>0</v>
      </c>
      <c r="L693" s="45" t="str">
        <f t="shared" si="612"/>
        <v/>
      </c>
      <c r="M693" s="41">
        <v>0</v>
      </c>
      <c r="N693" s="41">
        <v>0</v>
      </c>
      <c r="O693" s="41">
        <v>0</v>
      </c>
      <c r="P693" s="41">
        <v>0</v>
      </c>
      <c r="Q693" s="41">
        <v>0</v>
      </c>
      <c r="R693" s="41">
        <v>0</v>
      </c>
      <c r="S693" s="41">
        <f t="shared" si="619"/>
        <v>0</v>
      </c>
      <c r="T693" s="43">
        <f t="shared" si="613"/>
        <v>0</v>
      </c>
      <c r="U693" s="45" t="str">
        <f t="shared" si="614"/>
        <v/>
      </c>
      <c r="V693" s="133">
        <f t="shared" si="633"/>
        <v>0</v>
      </c>
      <c r="W693" s="41">
        <v>0</v>
      </c>
      <c r="X693" s="119">
        <v>0</v>
      </c>
      <c r="Y693" s="119">
        <v>0</v>
      </c>
      <c r="Z693" s="41">
        <v>0</v>
      </c>
      <c r="AA693" s="41" t="e">
        <f>G693+#REF!</f>
        <v>#REF!</v>
      </c>
      <c r="AB693" s="96" t="str">
        <f>IF(OR(E693="",E693=0),"",(G693+#REF!)/E693)</f>
        <v/>
      </c>
      <c r="AC693" s="41">
        <f t="shared" si="615"/>
        <v>0</v>
      </c>
      <c r="AD693" s="41">
        <f t="shared" si="616"/>
        <v>0</v>
      </c>
      <c r="AE693" s="119">
        <v>0</v>
      </c>
      <c r="AF693" s="119">
        <f t="shared" si="617"/>
        <v>0</v>
      </c>
      <c r="AG693" s="119">
        <v>0</v>
      </c>
      <c r="AH693" s="119">
        <f t="shared" si="618"/>
        <v>0</v>
      </c>
      <c r="AI693" s="42"/>
      <c r="AJ693" s="72"/>
    </row>
    <row r="694" spans="1:36" s="73" customFormat="1" ht="15" customHeight="1">
      <c r="A694" s="14" t="str">
        <f t="shared" si="611"/>
        <v>b</v>
      </c>
      <c r="B694" s="21" t="s">
        <v>27</v>
      </c>
      <c r="C694" s="40" t="s">
        <v>37</v>
      </c>
      <c r="D694" s="41">
        <v>0</v>
      </c>
      <c r="E694" s="42">
        <v>0</v>
      </c>
      <c r="F694" s="42">
        <v>0</v>
      </c>
      <c r="G694" s="42">
        <v>0</v>
      </c>
      <c r="H694" s="42">
        <v>0</v>
      </c>
      <c r="I694" s="43">
        <v>0</v>
      </c>
      <c r="J694" s="44">
        <v>0</v>
      </c>
      <c r="K694" s="44">
        <v>0</v>
      </c>
      <c r="L694" s="45" t="str">
        <f t="shared" si="612"/>
        <v/>
      </c>
      <c r="M694" s="41">
        <v>0</v>
      </c>
      <c r="N694" s="41">
        <v>0</v>
      </c>
      <c r="O694" s="41">
        <v>0</v>
      </c>
      <c r="P694" s="41">
        <v>0</v>
      </c>
      <c r="Q694" s="41">
        <v>0</v>
      </c>
      <c r="R694" s="41">
        <v>0</v>
      </c>
      <c r="S694" s="41">
        <f t="shared" si="619"/>
        <v>0</v>
      </c>
      <c r="T694" s="43">
        <f t="shared" si="613"/>
        <v>0</v>
      </c>
      <c r="U694" s="45" t="str">
        <f t="shared" si="614"/>
        <v/>
      </c>
      <c r="V694" s="133">
        <f t="shared" si="633"/>
        <v>0</v>
      </c>
      <c r="W694" s="41">
        <v>0</v>
      </c>
      <c r="X694" s="119">
        <v>0</v>
      </c>
      <c r="Y694" s="119">
        <v>0</v>
      </c>
      <c r="Z694" s="41">
        <v>0</v>
      </c>
      <c r="AA694" s="41" t="e">
        <f>G694+#REF!</f>
        <v>#REF!</v>
      </c>
      <c r="AB694" s="96" t="str">
        <f>IF(OR(E694="",E694=0),"",(G694+#REF!)/E694)</f>
        <v/>
      </c>
      <c r="AC694" s="41">
        <f t="shared" si="615"/>
        <v>0</v>
      </c>
      <c r="AD694" s="41">
        <f t="shared" si="616"/>
        <v>0</v>
      </c>
      <c r="AE694" s="119">
        <v>0</v>
      </c>
      <c r="AF694" s="119">
        <f t="shared" si="617"/>
        <v>0</v>
      </c>
      <c r="AG694" s="119">
        <v>0</v>
      </c>
      <c r="AH694" s="119">
        <f t="shared" si="618"/>
        <v>0</v>
      </c>
      <c r="AI694" s="42"/>
      <c r="AJ694" s="72"/>
    </row>
    <row r="695" spans="1:36" s="73" customFormat="1" ht="15.75" customHeight="1" thickBot="1">
      <c r="A695" s="14" t="str">
        <f t="shared" si="611"/>
        <v>b</v>
      </c>
      <c r="B695" s="46" t="s">
        <v>27</v>
      </c>
      <c r="C695" s="58" t="s">
        <v>38</v>
      </c>
      <c r="D695" s="59">
        <v>0</v>
      </c>
      <c r="E695" s="60">
        <v>0</v>
      </c>
      <c r="F695" s="60">
        <v>0</v>
      </c>
      <c r="G695" s="60">
        <v>0</v>
      </c>
      <c r="H695" s="60">
        <v>0</v>
      </c>
      <c r="I695" s="61">
        <v>0</v>
      </c>
      <c r="J695" s="62">
        <v>0</v>
      </c>
      <c r="K695" s="62">
        <v>0</v>
      </c>
      <c r="L695" s="63" t="str">
        <f t="shared" si="612"/>
        <v/>
      </c>
      <c r="M695" s="59">
        <v>0</v>
      </c>
      <c r="N695" s="59">
        <v>0</v>
      </c>
      <c r="O695" s="59">
        <v>0</v>
      </c>
      <c r="P695" s="59">
        <v>0</v>
      </c>
      <c r="Q695" s="59">
        <v>0</v>
      </c>
      <c r="R695" s="59">
        <v>0</v>
      </c>
      <c r="S695" s="59">
        <f t="shared" si="619"/>
        <v>0</v>
      </c>
      <c r="T695" s="61">
        <f t="shared" si="613"/>
        <v>0</v>
      </c>
      <c r="U695" s="63" t="str">
        <f t="shared" si="614"/>
        <v/>
      </c>
      <c r="V695" s="136">
        <f t="shared" si="633"/>
        <v>0</v>
      </c>
      <c r="W695" s="59">
        <v>0</v>
      </c>
      <c r="X695" s="120">
        <v>0</v>
      </c>
      <c r="Y695" s="120">
        <v>0</v>
      </c>
      <c r="Z695" s="59">
        <v>0</v>
      </c>
      <c r="AA695" s="59" t="e">
        <f>G695+#REF!</f>
        <v>#REF!</v>
      </c>
      <c r="AB695" s="106" t="str">
        <f>IF(OR(E695="",E695=0),"",(G695+#REF!)/E695)</f>
        <v/>
      </c>
      <c r="AC695" s="59">
        <f t="shared" si="615"/>
        <v>0</v>
      </c>
      <c r="AD695" s="59">
        <f t="shared" si="616"/>
        <v>0</v>
      </c>
      <c r="AE695" s="120">
        <v>0</v>
      </c>
      <c r="AF695" s="120">
        <f t="shared" si="617"/>
        <v>0</v>
      </c>
      <c r="AG695" s="120">
        <v>0</v>
      </c>
      <c r="AH695" s="120">
        <f t="shared" si="618"/>
        <v>0</v>
      </c>
      <c r="AI695" s="60"/>
      <c r="AJ695" s="72"/>
    </row>
    <row r="696" spans="1:36" s="73" customFormat="1" ht="64.5" customHeight="1" thickTop="1" thickBot="1">
      <c r="A696" s="14" t="str">
        <f t="shared" si="611"/>
        <v>a</v>
      </c>
      <c r="B696" s="139" t="s">
        <v>159</v>
      </c>
      <c r="C696" s="140" t="s">
        <v>160</v>
      </c>
      <c r="D696" s="140"/>
      <c r="E696" s="141">
        <f t="shared" ref="E696:K696" si="650">E697+E705+E706+E707</f>
        <v>36</v>
      </c>
      <c r="F696" s="141">
        <f t="shared" si="650"/>
        <v>0</v>
      </c>
      <c r="G696" s="141">
        <f t="shared" si="650"/>
        <v>4.5999999999999996</v>
      </c>
      <c r="H696" s="141">
        <f t="shared" si="650"/>
        <v>0</v>
      </c>
      <c r="I696" s="142">
        <f t="shared" si="650"/>
        <v>0</v>
      </c>
      <c r="J696" s="143">
        <f t="shared" si="650"/>
        <v>0</v>
      </c>
      <c r="K696" s="143">
        <f t="shared" si="650"/>
        <v>0</v>
      </c>
      <c r="L696" s="144" t="str">
        <f t="shared" si="612"/>
        <v/>
      </c>
      <c r="M696" s="140">
        <f>M697+M705+M706+M707</f>
        <v>0</v>
      </c>
      <c r="N696" s="140">
        <f>N697+N705+N706+N707</f>
        <v>0</v>
      </c>
      <c r="O696" s="140">
        <f>O697+O705+O706+O707</f>
        <v>0</v>
      </c>
      <c r="P696" s="140">
        <f>P697+P705+P706+P707</f>
        <v>0</v>
      </c>
      <c r="Q696" s="140">
        <f>Q697+Q705+Q706+Q707</f>
        <v>0</v>
      </c>
      <c r="R696" s="140">
        <v>211.91968000000003</v>
      </c>
      <c r="S696" s="140">
        <f t="shared" si="619"/>
        <v>4.5999999999999996</v>
      </c>
      <c r="T696" s="142">
        <f>IF(OR(C696="თანამდებობრივი სარგო",C696="პრემია",C696="დანამატი",C696="მ.შ. შტატგარეშეთა შრომის ანაზღაურება"),"",F696-G696)</f>
        <v>-4.5999999999999996</v>
      </c>
      <c r="U696" s="144">
        <f t="shared" si="614"/>
        <v>0.12777777777777777</v>
      </c>
      <c r="V696" s="145">
        <f t="shared" si="633"/>
        <v>31.4</v>
      </c>
      <c r="W696" s="140">
        <f t="shared" ref="W696:Y696" si="651">W697+W705+W706+W707</f>
        <v>0</v>
      </c>
      <c r="X696" s="149">
        <f t="shared" si="651"/>
        <v>0</v>
      </c>
      <c r="Y696" s="149">
        <f t="shared" si="651"/>
        <v>31.4</v>
      </c>
      <c r="Z696" s="140"/>
      <c r="AA696" s="140" t="e">
        <f>G696+#REF!</f>
        <v>#REF!</v>
      </c>
      <c r="AB696" s="147" t="e">
        <f>IF(OR(E696="",E696=0),"",(G696+#REF!)/E696)</f>
        <v>#REF!</v>
      </c>
      <c r="AC696" s="140">
        <f t="shared" si="615"/>
        <v>36</v>
      </c>
      <c r="AD696" s="140">
        <f t="shared" si="616"/>
        <v>0</v>
      </c>
      <c r="AE696" s="149">
        <f t="shared" ref="AE696:AG696" si="652">AE697+AE705+AE706+AE707</f>
        <v>0</v>
      </c>
      <c r="AF696" s="149">
        <f t="shared" si="617"/>
        <v>36</v>
      </c>
      <c r="AG696" s="149">
        <f t="shared" si="652"/>
        <v>36</v>
      </c>
      <c r="AH696" s="149">
        <f t="shared" si="618"/>
        <v>0</v>
      </c>
      <c r="AI696" s="141"/>
      <c r="AJ696" s="72"/>
    </row>
    <row r="697" spans="1:36" s="73" customFormat="1" ht="18.75" customHeight="1" thickTop="1">
      <c r="A697" s="14" t="str">
        <f t="shared" si="611"/>
        <v>a</v>
      </c>
      <c r="B697" s="21"/>
      <c r="C697" s="22" t="s">
        <v>28</v>
      </c>
      <c r="D697" s="23"/>
      <c r="E697" s="24">
        <f t="shared" ref="E697:K697" si="653">E698+E699+E700+E701+E702+E703+E704</f>
        <v>36</v>
      </c>
      <c r="F697" s="24">
        <f t="shared" si="653"/>
        <v>0</v>
      </c>
      <c r="G697" s="24">
        <f t="shared" si="653"/>
        <v>4.5999999999999996</v>
      </c>
      <c r="H697" s="24">
        <f t="shared" si="653"/>
        <v>0</v>
      </c>
      <c r="I697" s="25">
        <f t="shared" si="653"/>
        <v>0</v>
      </c>
      <c r="J697" s="26">
        <f t="shared" si="653"/>
        <v>0</v>
      </c>
      <c r="K697" s="26">
        <f t="shared" si="653"/>
        <v>0</v>
      </c>
      <c r="L697" s="27" t="str">
        <f t="shared" si="612"/>
        <v/>
      </c>
      <c r="M697" s="23">
        <f>M698+M699+M700+M701+M702+M703+M704</f>
        <v>0</v>
      </c>
      <c r="N697" s="23">
        <f>N698+N699+N700+N701+N702+N703+N704</f>
        <v>0</v>
      </c>
      <c r="O697" s="23">
        <f>O698+O699+O700+O701+O702+O703+O704</f>
        <v>0</v>
      </c>
      <c r="P697" s="23">
        <f>P698+P699+P700+P701+P702+P703+P704</f>
        <v>0</v>
      </c>
      <c r="Q697" s="23">
        <f>Q698+Q699+Q700+Q701+Q702+Q703+Q704</f>
        <v>0</v>
      </c>
      <c r="R697" s="23">
        <v>211.91968000000003</v>
      </c>
      <c r="S697" s="23">
        <f t="shared" si="619"/>
        <v>4.5999999999999996</v>
      </c>
      <c r="T697" s="25">
        <f t="shared" ref="T697:T707" si="654">IF(OR(C697="თანამდებობრივი სარგო",C697="პრემია",C697="დანამატი",C697="მ.შ. შტატგარეშეთა შრომის ანაზღაურება"),"",F697-G697)</f>
        <v>-4.5999999999999996</v>
      </c>
      <c r="U697" s="27">
        <f t="shared" si="614"/>
        <v>0.12777777777777777</v>
      </c>
      <c r="V697" s="130">
        <f t="shared" si="633"/>
        <v>31.4</v>
      </c>
      <c r="W697" s="23">
        <f t="shared" ref="W697:Y697" si="655">W698+W699+W700+W701+W702+W703+W704</f>
        <v>0</v>
      </c>
      <c r="X697" s="107">
        <f t="shared" si="655"/>
        <v>0</v>
      </c>
      <c r="Y697" s="107">
        <f t="shared" si="655"/>
        <v>31.4</v>
      </c>
      <c r="Z697" s="23"/>
      <c r="AA697" s="23" t="e">
        <f>G697+#REF!</f>
        <v>#REF!</v>
      </c>
      <c r="AB697" s="90" t="e">
        <f>IF(OR(E697="",E697=0),"",(G697+#REF!)/E697)</f>
        <v>#REF!</v>
      </c>
      <c r="AC697" s="23">
        <f t="shared" si="615"/>
        <v>36</v>
      </c>
      <c r="AD697" s="23">
        <f t="shared" si="616"/>
        <v>0</v>
      </c>
      <c r="AE697" s="107">
        <f t="shared" ref="AE697:AG697" si="656">AE698+AE699+AE700+AE701+AE702+AE703+AE704</f>
        <v>0</v>
      </c>
      <c r="AF697" s="107">
        <f t="shared" si="617"/>
        <v>36</v>
      </c>
      <c r="AG697" s="107">
        <f t="shared" si="656"/>
        <v>36</v>
      </c>
      <c r="AH697" s="107">
        <f t="shared" si="618"/>
        <v>0</v>
      </c>
      <c r="AI697" s="24"/>
      <c r="AJ697" s="72"/>
    </row>
    <row r="698" spans="1:36" s="73" customFormat="1" ht="18" customHeight="1">
      <c r="A698" s="14" t="str">
        <f t="shared" si="611"/>
        <v>b</v>
      </c>
      <c r="B698" s="28"/>
      <c r="C698" s="29" t="s">
        <v>50</v>
      </c>
      <c r="D698" s="35"/>
      <c r="E698" s="36">
        <v>0</v>
      </c>
      <c r="F698" s="36">
        <v>0</v>
      </c>
      <c r="G698" s="36">
        <v>0</v>
      </c>
      <c r="H698" s="36"/>
      <c r="I698" s="37"/>
      <c r="J698" s="38"/>
      <c r="K698" s="38"/>
      <c r="L698" s="39" t="str">
        <f t="shared" si="612"/>
        <v/>
      </c>
      <c r="M698" s="35"/>
      <c r="N698" s="35"/>
      <c r="O698" s="35"/>
      <c r="P698" s="35"/>
      <c r="Q698" s="35"/>
      <c r="R698" s="35"/>
      <c r="S698" s="35"/>
      <c r="T698" s="37">
        <f t="shared" si="654"/>
        <v>0</v>
      </c>
      <c r="U698" s="39" t="str">
        <f t="shared" si="614"/>
        <v/>
      </c>
      <c r="V698" s="132">
        <f t="shared" si="633"/>
        <v>0</v>
      </c>
      <c r="W698" s="35">
        <v>0</v>
      </c>
      <c r="X698" s="118">
        <v>0</v>
      </c>
      <c r="Y698" s="118">
        <v>0</v>
      </c>
      <c r="Z698" s="35"/>
      <c r="AA698" s="35" t="e">
        <f>G698+#REF!</f>
        <v>#REF!</v>
      </c>
      <c r="AB698" s="94" t="str">
        <f>IF(OR(E698="",E698=0),"",(G698+#REF!)/E698)</f>
        <v/>
      </c>
      <c r="AC698" s="35">
        <f t="shared" si="615"/>
        <v>0</v>
      </c>
      <c r="AD698" s="35">
        <f t="shared" si="616"/>
        <v>0</v>
      </c>
      <c r="AE698" s="118">
        <v>0</v>
      </c>
      <c r="AF698" s="118">
        <f t="shared" si="617"/>
        <v>0</v>
      </c>
      <c r="AG698" s="118">
        <v>0</v>
      </c>
      <c r="AH698" s="118">
        <f t="shared" si="618"/>
        <v>0</v>
      </c>
      <c r="AI698" s="36"/>
      <c r="AJ698" s="72"/>
    </row>
    <row r="699" spans="1:36" s="73" customFormat="1" ht="18" customHeight="1">
      <c r="A699" s="14" t="str">
        <f t="shared" si="611"/>
        <v>b</v>
      </c>
      <c r="B699" s="28"/>
      <c r="C699" s="29" t="s">
        <v>54</v>
      </c>
      <c r="D699" s="35"/>
      <c r="E699" s="36">
        <v>0</v>
      </c>
      <c r="F699" s="36">
        <v>0</v>
      </c>
      <c r="G699" s="36">
        <v>0</v>
      </c>
      <c r="H699" s="36"/>
      <c r="I699" s="37"/>
      <c r="J699" s="38"/>
      <c r="K699" s="38"/>
      <c r="L699" s="39" t="str">
        <f>IF(OR(F699="",F699=0),"",G699/F699)</f>
        <v/>
      </c>
      <c r="M699" s="35"/>
      <c r="N699" s="35"/>
      <c r="O699" s="35"/>
      <c r="P699" s="35"/>
      <c r="Q699" s="35"/>
      <c r="R699" s="35"/>
      <c r="S699" s="35"/>
      <c r="T699" s="37">
        <f t="shared" si="654"/>
        <v>0</v>
      </c>
      <c r="U699" s="39" t="str">
        <f t="shared" si="614"/>
        <v/>
      </c>
      <c r="V699" s="132">
        <f t="shared" si="633"/>
        <v>0</v>
      </c>
      <c r="W699" s="35">
        <v>0</v>
      </c>
      <c r="X699" s="118">
        <v>0</v>
      </c>
      <c r="Y699" s="118">
        <v>0</v>
      </c>
      <c r="Z699" s="35"/>
      <c r="AA699" s="35" t="e">
        <f>G699+#REF!</f>
        <v>#REF!</v>
      </c>
      <c r="AB699" s="94" t="str">
        <f>IF(OR(E699="",E699=0),"",(G699+#REF!)/E699)</f>
        <v/>
      </c>
      <c r="AC699" s="35">
        <f t="shared" si="615"/>
        <v>0</v>
      </c>
      <c r="AD699" s="35">
        <f t="shared" si="616"/>
        <v>0</v>
      </c>
      <c r="AE699" s="118">
        <v>0</v>
      </c>
      <c r="AF699" s="118">
        <f t="shared" si="617"/>
        <v>0</v>
      </c>
      <c r="AG699" s="118">
        <v>0</v>
      </c>
      <c r="AH699" s="118">
        <f t="shared" si="618"/>
        <v>0</v>
      </c>
      <c r="AI699" s="36"/>
      <c r="AJ699" s="72"/>
    </row>
    <row r="700" spans="1:36" s="73" customFormat="1" ht="18" customHeight="1">
      <c r="A700" s="14" t="str">
        <f t="shared" si="611"/>
        <v>b</v>
      </c>
      <c r="B700" s="28"/>
      <c r="C700" s="29" t="s">
        <v>56</v>
      </c>
      <c r="D700" s="35"/>
      <c r="E700" s="36">
        <v>0</v>
      </c>
      <c r="F700" s="36">
        <v>0</v>
      </c>
      <c r="G700" s="36">
        <v>0</v>
      </c>
      <c r="H700" s="36"/>
      <c r="I700" s="37"/>
      <c r="J700" s="38"/>
      <c r="K700" s="38"/>
      <c r="L700" s="39" t="str">
        <f t="shared" si="612"/>
        <v/>
      </c>
      <c r="M700" s="35"/>
      <c r="N700" s="35"/>
      <c r="O700" s="35"/>
      <c r="P700" s="35"/>
      <c r="Q700" s="35"/>
      <c r="R700" s="35"/>
      <c r="S700" s="35"/>
      <c r="T700" s="37">
        <f t="shared" si="654"/>
        <v>0</v>
      </c>
      <c r="U700" s="39" t="str">
        <f t="shared" si="614"/>
        <v/>
      </c>
      <c r="V700" s="132">
        <f t="shared" si="633"/>
        <v>0</v>
      </c>
      <c r="W700" s="35">
        <v>0</v>
      </c>
      <c r="X700" s="118">
        <v>0</v>
      </c>
      <c r="Y700" s="118">
        <v>0</v>
      </c>
      <c r="Z700" s="35"/>
      <c r="AA700" s="35" t="e">
        <f>G700+#REF!</f>
        <v>#REF!</v>
      </c>
      <c r="AB700" s="94" t="str">
        <f>IF(OR(E700="",E700=0),"",(G700+#REF!)/E700)</f>
        <v/>
      </c>
      <c r="AC700" s="35">
        <f t="shared" si="615"/>
        <v>0</v>
      </c>
      <c r="AD700" s="35">
        <f t="shared" si="616"/>
        <v>0</v>
      </c>
      <c r="AE700" s="118">
        <v>0</v>
      </c>
      <c r="AF700" s="118">
        <f t="shared" si="617"/>
        <v>0</v>
      </c>
      <c r="AG700" s="118">
        <v>0</v>
      </c>
      <c r="AH700" s="118">
        <f t="shared" si="618"/>
        <v>0</v>
      </c>
      <c r="AI700" s="36"/>
      <c r="AJ700" s="72"/>
    </row>
    <row r="701" spans="1:36" s="73" customFormat="1" ht="18" customHeight="1">
      <c r="A701" s="14" t="str">
        <f t="shared" si="611"/>
        <v>b</v>
      </c>
      <c r="B701" s="28"/>
      <c r="C701" s="29" t="s">
        <v>57</v>
      </c>
      <c r="D701" s="35"/>
      <c r="E701" s="36">
        <v>0</v>
      </c>
      <c r="F701" s="36">
        <v>0</v>
      </c>
      <c r="G701" s="36">
        <v>0</v>
      </c>
      <c r="H701" s="36"/>
      <c r="I701" s="37"/>
      <c r="J701" s="38"/>
      <c r="K701" s="38"/>
      <c r="L701" s="39" t="str">
        <f t="shared" si="612"/>
        <v/>
      </c>
      <c r="M701" s="35"/>
      <c r="N701" s="35"/>
      <c r="O701" s="35"/>
      <c r="P701" s="35"/>
      <c r="Q701" s="35"/>
      <c r="R701" s="35"/>
      <c r="S701" s="35"/>
      <c r="T701" s="37">
        <f t="shared" si="654"/>
        <v>0</v>
      </c>
      <c r="U701" s="39" t="str">
        <f t="shared" si="614"/>
        <v/>
      </c>
      <c r="V701" s="132">
        <f t="shared" si="633"/>
        <v>0</v>
      </c>
      <c r="W701" s="35">
        <v>0</v>
      </c>
      <c r="X701" s="118">
        <v>0</v>
      </c>
      <c r="Y701" s="118">
        <v>0</v>
      </c>
      <c r="Z701" s="35"/>
      <c r="AA701" s="35" t="e">
        <f>G701+#REF!</f>
        <v>#REF!</v>
      </c>
      <c r="AB701" s="94" t="str">
        <f>IF(OR(E701="",E701=0),"",(G701+#REF!)/E701)</f>
        <v/>
      </c>
      <c r="AC701" s="35">
        <f t="shared" si="615"/>
        <v>0</v>
      </c>
      <c r="AD701" s="35">
        <f t="shared" si="616"/>
        <v>0</v>
      </c>
      <c r="AE701" s="118">
        <v>0</v>
      </c>
      <c r="AF701" s="118">
        <f t="shared" si="617"/>
        <v>0</v>
      </c>
      <c r="AG701" s="118">
        <v>0</v>
      </c>
      <c r="AH701" s="118">
        <f t="shared" si="618"/>
        <v>0</v>
      </c>
      <c r="AI701" s="36"/>
      <c r="AJ701" s="72"/>
    </row>
    <row r="702" spans="1:36" s="73" customFormat="1" ht="18" customHeight="1">
      <c r="A702" s="14" t="str">
        <f t="shared" si="611"/>
        <v>b</v>
      </c>
      <c r="B702" s="28"/>
      <c r="C702" s="29" t="s">
        <v>58</v>
      </c>
      <c r="D702" s="35"/>
      <c r="E702" s="36">
        <v>0</v>
      </c>
      <c r="F702" s="36">
        <v>0</v>
      </c>
      <c r="G702" s="36">
        <v>0</v>
      </c>
      <c r="H702" s="36"/>
      <c r="I702" s="37"/>
      <c r="J702" s="38"/>
      <c r="K702" s="38"/>
      <c r="L702" s="39" t="str">
        <f t="shared" si="612"/>
        <v/>
      </c>
      <c r="M702" s="35"/>
      <c r="N702" s="35"/>
      <c r="O702" s="35"/>
      <c r="P702" s="35"/>
      <c r="Q702" s="35"/>
      <c r="R702" s="35"/>
      <c r="S702" s="35"/>
      <c r="T702" s="37">
        <f t="shared" si="654"/>
        <v>0</v>
      </c>
      <c r="U702" s="39" t="str">
        <f t="shared" si="614"/>
        <v/>
      </c>
      <c r="V702" s="132">
        <f t="shared" si="633"/>
        <v>0</v>
      </c>
      <c r="W702" s="35">
        <v>0</v>
      </c>
      <c r="X702" s="118">
        <v>0</v>
      </c>
      <c r="Y702" s="118">
        <v>0</v>
      </c>
      <c r="Z702" s="35"/>
      <c r="AA702" s="35" t="e">
        <f>G702+#REF!</f>
        <v>#REF!</v>
      </c>
      <c r="AB702" s="94" t="str">
        <f>IF(OR(E702="",E702=0),"",(G702+#REF!)/E702)</f>
        <v/>
      </c>
      <c r="AC702" s="35">
        <f t="shared" si="615"/>
        <v>0</v>
      </c>
      <c r="AD702" s="35">
        <f t="shared" si="616"/>
        <v>0</v>
      </c>
      <c r="AE702" s="118">
        <v>0</v>
      </c>
      <c r="AF702" s="118">
        <f t="shared" si="617"/>
        <v>0</v>
      </c>
      <c r="AG702" s="118">
        <v>0</v>
      </c>
      <c r="AH702" s="118">
        <f t="shared" si="618"/>
        <v>0</v>
      </c>
      <c r="AI702" s="36"/>
      <c r="AJ702" s="72"/>
    </row>
    <row r="703" spans="1:36" s="73" customFormat="1" ht="18" customHeight="1">
      <c r="A703" s="14" t="str">
        <f t="shared" si="611"/>
        <v>a</v>
      </c>
      <c r="B703" s="28"/>
      <c r="C703" s="29" t="s">
        <v>59</v>
      </c>
      <c r="D703" s="30"/>
      <c r="E703" s="31">
        <v>36</v>
      </c>
      <c r="F703" s="31">
        <v>0</v>
      </c>
      <c r="G703" s="31">
        <v>4.5999999999999996</v>
      </c>
      <c r="H703" s="31"/>
      <c r="I703" s="32"/>
      <c r="J703" s="33"/>
      <c r="K703" s="33"/>
      <c r="L703" s="34" t="str">
        <f t="shared" si="612"/>
        <v/>
      </c>
      <c r="M703" s="30"/>
      <c r="N703" s="30"/>
      <c r="O703" s="30"/>
      <c r="P703" s="30"/>
      <c r="Q703" s="30"/>
      <c r="R703" s="30"/>
      <c r="S703" s="30"/>
      <c r="T703" s="32">
        <f t="shared" si="654"/>
        <v>-4.5999999999999996</v>
      </c>
      <c r="U703" s="34">
        <f>IF(OR(E703="",E703=0),"",G703/E703)</f>
        <v>0.12777777777777777</v>
      </c>
      <c r="V703" s="131">
        <f t="shared" si="633"/>
        <v>31.4</v>
      </c>
      <c r="W703" s="30">
        <v>0</v>
      </c>
      <c r="X703" s="125">
        <v>0</v>
      </c>
      <c r="Y703" s="125">
        <v>31.4</v>
      </c>
      <c r="Z703" s="30"/>
      <c r="AA703" s="30" t="e">
        <f>G703+#REF!</f>
        <v>#REF!</v>
      </c>
      <c r="AB703" s="92" t="e">
        <f>IF(OR(E703="",E703=0),"",(G703+#REF!)/E703)</f>
        <v>#REF!</v>
      </c>
      <c r="AC703" s="30">
        <f t="shared" si="615"/>
        <v>36</v>
      </c>
      <c r="AD703" s="30">
        <f t="shared" si="616"/>
        <v>0</v>
      </c>
      <c r="AE703" s="125">
        <v>0</v>
      </c>
      <c r="AF703" s="125">
        <f t="shared" si="617"/>
        <v>36</v>
      </c>
      <c r="AG703" s="125">
        <v>36</v>
      </c>
      <c r="AH703" s="125">
        <f t="shared" si="618"/>
        <v>0</v>
      </c>
      <c r="AI703" s="31"/>
      <c r="AJ703" s="72"/>
    </row>
    <row r="704" spans="1:36" s="73" customFormat="1" ht="18" customHeight="1">
      <c r="A704" s="14" t="str">
        <f t="shared" si="611"/>
        <v>b</v>
      </c>
      <c r="B704" s="28"/>
      <c r="C704" s="29" t="s">
        <v>60</v>
      </c>
      <c r="D704" s="35"/>
      <c r="E704" s="36">
        <v>0</v>
      </c>
      <c r="F704" s="36">
        <v>0</v>
      </c>
      <c r="G704" s="36">
        <v>0</v>
      </c>
      <c r="H704" s="36"/>
      <c r="I704" s="37"/>
      <c r="J704" s="38"/>
      <c r="K704" s="38"/>
      <c r="L704" s="39" t="str">
        <f t="shared" si="612"/>
        <v/>
      </c>
      <c r="M704" s="35"/>
      <c r="N704" s="35"/>
      <c r="O704" s="35"/>
      <c r="P704" s="35"/>
      <c r="Q704" s="35"/>
      <c r="R704" s="35"/>
      <c r="S704" s="35"/>
      <c r="T704" s="37">
        <f t="shared" si="654"/>
        <v>0</v>
      </c>
      <c r="U704" s="39" t="str">
        <f t="shared" si="614"/>
        <v/>
      </c>
      <c r="V704" s="132">
        <f t="shared" si="633"/>
        <v>0</v>
      </c>
      <c r="W704" s="35">
        <v>0</v>
      </c>
      <c r="X704" s="118">
        <v>0</v>
      </c>
      <c r="Y704" s="118">
        <v>0</v>
      </c>
      <c r="Z704" s="35"/>
      <c r="AA704" s="35" t="e">
        <f>G704+#REF!</f>
        <v>#REF!</v>
      </c>
      <c r="AB704" s="94" t="str">
        <f>IF(OR(E704="",E704=0),"",(G704+#REF!)/E704)</f>
        <v/>
      </c>
      <c r="AC704" s="35">
        <f t="shared" si="615"/>
        <v>0</v>
      </c>
      <c r="AD704" s="35">
        <f t="shared" si="616"/>
        <v>0</v>
      </c>
      <c r="AE704" s="118">
        <v>0</v>
      </c>
      <c r="AF704" s="118">
        <f t="shared" si="617"/>
        <v>0</v>
      </c>
      <c r="AG704" s="118">
        <v>0</v>
      </c>
      <c r="AH704" s="118">
        <f t="shared" si="618"/>
        <v>0</v>
      </c>
      <c r="AI704" s="36"/>
      <c r="AJ704" s="72"/>
    </row>
    <row r="705" spans="1:36" s="73" customFormat="1" ht="30" customHeight="1">
      <c r="A705" s="14" t="str">
        <f t="shared" si="611"/>
        <v>b</v>
      </c>
      <c r="B705" s="21"/>
      <c r="C705" s="40" t="s">
        <v>36</v>
      </c>
      <c r="D705" s="41"/>
      <c r="E705" s="42">
        <v>0</v>
      </c>
      <c r="F705" s="42">
        <v>0</v>
      </c>
      <c r="G705" s="42">
        <v>0</v>
      </c>
      <c r="H705" s="42"/>
      <c r="I705" s="43"/>
      <c r="J705" s="44"/>
      <c r="K705" s="44"/>
      <c r="L705" s="45" t="str">
        <f t="shared" si="612"/>
        <v/>
      </c>
      <c r="M705" s="41"/>
      <c r="N705" s="41"/>
      <c r="O705" s="41"/>
      <c r="P705" s="41"/>
      <c r="Q705" s="41"/>
      <c r="R705" s="41"/>
      <c r="S705" s="41"/>
      <c r="T705" s="43">
        <f t="shared" si="654"/>
        <v>0</v>
      </c>
      <c r="U705" s="45" t="str">
        <f t="shared" si="614"/>
        <v/>
      </c>
      <c r="V705" s="133">
        <f t="shared" si="633"/>
        <v>0</v>
      </c>
      <c r="W705" s="41">
        <v>0</v>
      </c>
      <c r="X705" s="119">
        <v>0</v>
      </c>
      <c r="Y705" s="119">
        <v>0</v>
      </c>
      <c r="Z705" s="41"/>
      <c r="AA705" s="41" t="e">
        <f>G705+#REF!</f>
        <v>#REF!</v>
      </c>
      <c r="AB705" s="96" t="str">
        <f>IF(OR(E705="",E705=0),"",(G705+#REF!)/E705)</f>
        <v/>
      </c>
      <c r="AC705" s="41">
        <f t="shared" si="615"/>
        <v>0</v>
      </c>
      <c r="AD705" s="41">
        <f t="shared" si="616"/>
        <v>0</v>
      </c>
      <c r="AE705" s="119">
        <v>0</v>
      </c>
      <c r="AF705" s="119">
        <f t="shared" si="617"/>
        <v>0</v>
      </c>
      <c r="AG705" s="119">
        <v>0</v>
      </c>
      <c r="AH705" s="119">
        <f t="shared" si="618"/>
        <v>0</v>
      </c>
      <c r="AI705" s="42"/>
      <c r="AJ705" s="72"/>
    </row>
    <row r="706" spans="1:36" s="73" customFormat="1" ht="15" customHeight="1">
      <c r="A706" s="14" t="str">
        <f t="shared" si="611"/>
        <v>b</v>
      </c>
      <c r="B706" s="21"/>
      <c r="C706" s="40" t="s">
        <v>37</v>
      </c>
      <c r="D706" s="41"/>
      <c r="E706" s="42">
        <v>0</v>
      </c>
      <c r="F706" s="42">
        <v>0</v>
      </c>
      <c r="G706" s="42">
        <v>0</v>
      </c>
      <c r="H706" s="42"/>
      <c r="I706" s="43"/>
      <c r="J706" s="44"/>
      <c r="K706" s="44"/>
      <c r="L706" s="45" t="str">
        <f t="shared" si="612"/>
        <v/>
      </c>
      <c r="M706" s="41"/>
      <c r="N706" s="41"/>
      <c r="O706" s="41"/>
      <c r="P706" s="41"/>
      <c r="Q706" s="41"/>
      <c r="R706" s="41"/>
      <c r="S706" s="41"/>
      <c r="T706" s="43">
        <f t="shared" si="654"/>
        <v>0</v>
      </c>
      <c r="U706" s="45" t="str">
        <f t="shared" si="614"/>
        <v/>
      </c>
      <c r="V706" s="133">
        <f t="shared" si="633"/>
        <v>0</v>
      </c>
      <c r="W706" s="41">
        <v>0</v>
      </c>
      <c r="X706" s="119">
        <v>0</v>
      </c>
      <c r="Y706" s="119">
        <v>0</v>
      </c>
      <c r="Z706" s="41"/>
      <c r="AA706" s="41" t="e">
        <f>G706+#REF!</f>
        <v>#REF!</v>
      </c>
      <c r="AB706" s="96" t="str">
        <f>IF(OR(E706="",E706=0),"",(G706+#REF!)/E706)</f>
        <v/>
      </c>
      <c r="AC706" s="41">
        <f t="shared" si="615"/>
        <v>0</v>
      </c>
      <c r="AD706" s="41">
        <f t="shared" si="616"/>
        <v>0</v>
      </c>
      <c r="AE706" s="119">
        <v>0</v>
      </c>
      <c r="AF706" s="119">
        <f t="shared" si="617"/>
        <v>0</v>
      </c>
      <c r="AG706" s="119">
        <v>0</v>
      </c>
      <c r="AH706" s="119">
        <f t="shared" si="618"/>
        <v>0</v>
      </c>
      <c r="AI706" s="42"/>
      <c r="AJ706" s="72"/>
    </row>
    <row r="707" spans="1:36" s="73" customFormat="1" ht="15.75" customHeight="1" thickBot="1">
      <c r="A707" s="14" t="str">
        <f t="shared" si="611"/>
        <v>b</v>
      </c>
      <c r="B707" s="46"/>
      <c r="C707" s="58" t="s">
        <v>38</v>
      </c>
      <c r="D707" s="59"/>
      <c r="E707" s="60">
        <v>0</v>
      </c>
      <c r="F707" s="60">
        <v>0</v>
      </c>
      <c r="G707" s="60">
        <v>0</v>
      </c>
      <c r="H707" s="60"/>
      <c r="I707" s="61"/>
      <c r="J707" s="62"/>
      <c r="K707" s="62"/>
      <c r="L707" s="63" t="str">
        <f t="shared" si="612"/>
        <v/>
      </c>
      <c r="M707" s="59"/>
      <c r="N707" s="59"/>
      <c r="O707" s="59"/>
      <c r="P707" s="59"/>
      <c r="Q707" s="59"/>
      <c r="R707" s="59"/>
      <c r="S707" s="59"/>
      <c r="T707" s="61">
        <f t="shared" si="654"/>
        <v>0</v>
      </c>
      <c r="U707" s="63" t="str">
        <f t="shared" si="614"/>
        <v/>
      </c>
      <c r="V707" s="136">
        <f t="shared" si="633"/>
        <v>0</v>
      </c>
      <c r="W707" s="59">
        <v>0</v>
      </c>
      <c r="X707" s="120">
        <v>0</v>
      </c>
      <c r="Y707" s="120">
        <v>0</v>
      </c>
      <c r="Z707" s="59"/>
      <c r="AA707" s="59" t="e">
        <f>G707+#REF!</f>
        <v>#REF!</v>
      </c>
      <c r="AB707" s="106" t="str">
        <f>IF(OR(E707="",E707=0),"",(G707+#REF!)/E707)</f>
        <v/>
      </c>
      <c r="AC707" s="59">
        <f t="shared" si="615"/>
        <v>0</v>
      </c>
      <c r="AD707" s="59">
        <f t="shared" si="616"/>
        <v>0</v>
      </c>
      <c r="AE707" s="120">
        <v>0</v>
      </c>
      <c r="AF707" s="120">
        <f t="shared" si="617"/>
        <v>0</v>
      </c>
      <c r="AG707" s="120">
        <v>0</v>
      </c>
      <c r="AH707" s="120">
        <f t="shared" si="618"/>
        <v>0</v>
      </c>
      <c r="AI707" s="60"/>
      <c r="AJ707" s="72"/>
    </row>
    <row r="708" spans="1:36" s="73" customFormat="1" ht="33" thickTop="1" thickBot="1">
      <c r="A708" s="14" t="str">
        <f t="shared" si="611"/>
        <v>a</v>
      </c>
      <c r="B708" s="139" t="s">
        <v>161</v>
      </c>
      <c r="C708" s="140" t="s">
        <v>162</v>
      </c>
      <c r="D708" s="140">
        <f t="shared" ref="D708:K719" si="657">D720+D732+D1020+D1200+D1236+D1248</f>
        <v>656161</v>
      </c>
      <c r="E708" s="141">
        <f t="shared" ref="E708" si="658">E720+E732+E1020+E1200+E1236+E1248</f>
        <v>729265.62400000007</v>
      </c>
      <c r="F708" s="141">
        <f t="shared" si="657"/>
        <v>569186.68400000001</v>
      </c>
      <c r="G708" s="141">
        <f t="shared" si="657"/>
        <v>671081.62309000012</v>
      </c>
      <c r="H708" s="141">
        <f t="shared" si="657"/>
        <v>495392.12354999996</v>
      </c>
      <c r="I708" s="142">
        <f t="shared" si="657"/>
        <v>428211.21961999999</v>
      </c>
      <c r="J708" s="143">
        <f t="shared" si="657"/>
        <v>357651.78716000001</v>
      </c>
      <c r="K708" s="143">
        <f t="shared" si="657"/>
        <v>293975.62427999999</v>
      </c>
      <c r="L708" s="144">
        <f t="shared" si="612"/>
        <v>1.1790184871752905</v>
      </c>
      <c r="M708" s="140">
        <f t="shared" ref="M708:Q719" si="659">M720+M732+M1020+M1200+M1236+M1248</f>
        <v>0</v>
      </c>
      <c r="N708" s="140">
        <f t="shared" si="659"/>
        <v>72989.60454</v>
      </c>
      <c r="O708" s="140">
        <f t="shared" si="659"/>
        <v>57853.477920000012</v>
      </c>
      <c r="P708" s="140">
        <f t="shared" si="659"/>
        <v>63676.162880000003</v>
      </c>
      <c r="Q708" s="140">
        <f t="shared" si="659"/>
        <v>61246.609000000004</v>
      </c>
      <c r="R708" s="140">
        <v>70559.432459999982</v>
      </c>
      <c r="S708" s="140">
        <f t="shared" si="619"/>
        <v>175689.49954000016</v>
      </c>
      <c r="T708" s="142">
        <f t="shared" si="613"/>
        <v>-101894.93909000012</v>
      </c>
      <c r="U708" s="144">
        <f t="shared" si="614"/>
        <v>0.9202156265218393</v>
      </c>
      <c r="V708" s="145">
        <f t="shared" si="633"/>
        <v>58184.000909999944</v>
      </c>
      <c r="W708" s="140">
        <f t="shared" ref="W708:Y708" si="660">W720+W732+W1020+W1200+W1236+W1248</f>
        <v>607802.38043000002</v>
      </c>
      <c r="X708" s="146">
        <f t="shared" si="660"/>
        <v>607802.38043000002</v>
      </c>
      <c r="Y708" s="146">
        <f t="shared" si="660"/>
        <v>99237.760869999998</v>
      </c>
      <c r="Z708" s="140">
        <f t="shared" ref="Z708:Z719" si="661">Z720+Z732+Z1020+Z1200+Z1236+Z1248</f>
        <v>105775.795</v>
      </c>
      <c r="AA708" s="140" t="e">
        <f>G708+#REF!</f>
        <v>#REF!</v>
      </c>
      <c r="AB708" s="147" t="e">
        <f>IF(OR(E708="",E708=0),"",(G708+#REF!)/E708)</f>
        <v>#REF!</v>
      </c>
      <c r="AC708" s="140">
        <f t="shared" si="615"/>
        <v>770319.38396000012</v>
      </c>
      <c r="AD708" s="140">
        <f t="shared" si="616"/>
        <v>-41053.759960000054</v>
      </c>
      <c r="AE708" s="146">
        <f t="shared" ref="AE708:AE710" si="662">AE720+AE732+AE1020+AE1200+AE1236+AE1248</f>
        <v>671.8</v>
      </c>
      <c r="AF708" s="146">
        <f t="shared" si="617"/>
        <v>728593.82400000002</v>
      </c>
      <c r="AG708" s="146">
        <f t="shared" ref="AG708" si="663">AG720+AG732+AG1020+AG1200+AG1236+AG1248</f>
        <v>729327.424</v>
      </c>
      <c r="AH708" s="146">
        <f t="shared" si="618"/>
        <v>-40991.959960000124</v>
      </c>
      <c r="AI708" s="141"/>
      <c r="AJ708" s="72"/>
    </row>
    <row r="709" spans="1:36" s="73" customFormat="1" ht="18.75" thickTop="1">
      <c r="A709" s="14" t="str">
        <f t="shared" ref="A709:A772" si="664">IF((E709+G709+V709+Y709+AC709+AD709+AE709&lt;&gt;0),"a","b")</f>
        <v>a</v>
      </c>
      <c r="B709" s="21" t="s">
        <v>27</v>
      </c>
      <c r="C709" s="22" t="s">
        <v>28</v>
      </c>
      <c r="D709" s="23">
        <f t="shared" si="657"/>
        <v>656161</v>
      </c>
      <c r="E709" s="24">
        <f t="shared" ref="E709" si="665">E721+E733+E1021+E1201+E1237+E1249</f>
        <v>729154.20000000007</v>
      </c>
      <c r="F709" s="24">
        <f t="shared" si="657"/>
        <v>569075.28200000001</v>
      </c>
      <c r="G709" s="24">
        <f t="shared" si="657"/>
        <v>670970.20000000007</v>
      </c>
      <c r="H709" s="24">
        <f t="shared" si="657"/>
        <v>495280.73959000001</v>
      </c>
      <c r="I709" s="25">
        <f t="shared" si="657"/>
        <v>428099.83565999998</v>
      </c>
      <c r="J709" s="26">
        <f t="shared" si="657"/>
        <v>357540.4032</v>
      </c>
      <c r="K709" s="26">
        <f t="shared" si="657"/>
        <v>293864.24031999998</v>
      </c>
      <c r="L709" s="27">
        <f t="shared" si="612"/>
        <v>1.1790534947184721</v>
      </c>
      <c r="M709" s="23">
        <f t="shared" si="659"/>
        <v>0</v>
      </c>
      <c r="N709" s="23">
        <f t="shared" si="659"/>
        <v>72989.60454</v>
      </c>
      <c r="O709" s="23">
        <f t="shared" si="659"/>
        <v>57853.477920000012</v>
      </c>
      <c r="P709" s="23">
        <f t="shared" si="659"/>
        <v>63676.162880000003</v>
      </c>
      <c r="Q709" s="23">
        <f t="shared" si="659"/>
        <v>61245.809000000001</v>
      </c>
      <c r="R709" s="23">
        <v>70559.432459999982</v>
      </c>
      <c r="S709" s="23">
        <f t="shared" si="619"/>
        <v>175689.46041000006</v>
      </c>
      <c r="T709" s="25">
        <f t="shared" si="613"/>
        <v>-101894.91800000006</v>
      </c>
      <c r="U709" s="27">
        <f t="shared" si="614"/>
        <v>0.92020343570674079</v>
      </c>
      <c r="V709" s="130">
        <f t="shared" si="633"/>
        <v>58184</v>
      </c>
      <c r="W709" s="23">
        <f t="shared" ref="W709:Y709" si="666">W721+W733+W1021+W1201+W1237+W1249</f>
        <v>607690.99647000001</v>
      </c>
      <c r="X709" s="89">
        <f t="shared" si="666"/>
        <v>607690.99647000001</v>
      </c>
      <c r="Y709" s="89">
        <f t="shared" si="666"/>
        <v>99228</v>
      </c>
      <c r="Z709" s="23">
        <f t="shared" si="661"/>
        <v>105775.795</v>
      </c>
      <c r="AA709" s="23" t="e">
        <f>G709+#REF!</f>
        <v>#REF!</v>
      </c>
      <c r="AB709" s="90" t="e">
        <f>IF(OR(E709="",E709=0),"",(G709+#REF!)/E709)</f>
        <v>#REF!</v>
      </c>
      <c r="AC709" s="23">
        <f t="shared" ref="AC709:AC772" si="667">G709+Y709</f>
        <v>770198.20000000007</v>
      </c>
      <c r="AD709" s="23">
        <f t="shared" ref="AD709:AD772" si="668">E709-AC709</f>
        <v>-41044</v>
      </c>
      <c r="AE709" s="89">
        <f t="shared" si="662"/>
        <v>671.8</v>
      </c>
      <c r="AF709" s="89">
        <f t="shared" ref="AF709:AF772" si="669">E709-AE709</f>
        <v>728482.4</v>
      </c>
      <c r="AG709" s="89">
        <f t="shared" ref="AG709" si="670">AG721+AG733+AG1021+AG1201+AG1237+AG1249</f>
        <v>729216</v>
      </c>
      <c r="AH709" s="89">
        <f t="shared" ref="AH709:AH772" si="671">AG709-AC709</f>
        <v>-40982.20000000007</v>
      </c>
      <c r="AI709" s="24"/>
      <c r="AJ709" s="72"/>
    </row>
    <row r="710" spans="1:36" s="73" customFormat="1" ht="18" customHeight="1">
      <c r="A710" s="14" t="str">
        <f t="shared" si="664"/>
        <v>b</v>
      </c>
      <c r="B710" s="28" t="s">
        <v>27</v>
      </c>
      <c r="C710" s="29" t="s">
        <v>29</v>
      </c>
      <c r="D710" s="35">
        <f t="shared" si="657"/>
        <v>0</v>
      </c>
      <c r="E710" s="36">
        <f t="shared" ref="E710" si="672">E722+E734+E1022+E1202+E1238+E1250</f>
        <v>0</v>
      </c>
      <c r="F710" s="24">
        <f t="shared" si="657"/>
        <v>0</v>
      </c>
      <c r="G710" s="24">
        <f t="shared" si="657"/>
        <v>0</v>
      </c>
      <c r="H710" s="24">
        <f t="shared" si="657"/>
        <v>0</v>
      </c>
      <c r="I710" s="25">
        <f t="shared" si="657"/>
        <v>0</v>
      </c>
      <c r="J710" s="26">
        <f t="shared" si="657"/>
        <v>0</v>
      </c>
      <c r="K710" s="26">
        <f t="shared" si="657"/>
        <v>0</v>
      </c>
      <c r="L710" s="39" t="str">
        <f t="shared" si="612"/>
        <v/>
      </c>
      <c r="M710" s="35">
        <f t="shared" si="659"/>
        <v>0</v>
      </c>
      <c r="N710" s="35">
        <f t="shared" si="659"/>
        <v>0</v>
      </c>
      <c r="O710" s="35">
        <f t="shared" si="659"/>
        <v>0</v>
      </c>
      <c r="P710" s="35">
        <f t="shared" si="659"/>
        <v>0</v>
      </c>
      <c r="Q710" s="35">
        <f t="shared" si="659"/>
        <v>0</v>
      </c>
      <c r="R710" s="35">
        <v>0</v>
      </c>
      <c r="S710" s="35">
        <f t="shared" si="619"/>
        <v>0</v>
      </c>
      <c r="T710" s="37">
        <f t="shared" si="613"/>
        <v>0</v>
      </c>
      <c r="U710" s="39" t="str">
        <f t="shared" si="614"/>
        <v/>
      </c>
      <c r="V710" s="132">
        <f t="shared" si="633"/>
        <v>0</v>
      </c>
      <c r="W710" s="35">
        <f t="shared" ref="W710:Y710" si="673">W722+W734+W1022+W1202+W1238+W1250</f>
        <v>0</v>
      </c>
      <c r="X710" s="93">
        <f t="shared" si="673"/>
        <v>0</v>
      </c>
      <c r="Y710" s="93">
        <f t="shared" si="673"/>
        <v>0</v>
      </c>
      <c r="Z710" s="35">
        <f t="shared" si="661"/>
        <v>0</v>
      </c>
      <c r="AA710" s="35" t="e">
        <f>G710+#REF!</f>
        <v>#REF!</v>
      </c>
      <c r="AB710" s="94" t="str">
        <f>IF(OR(E710="",E710=0),"",(G710+#REF!)/E710)</f>
        <v/>
      </c>
      <c r="AC710" s="35">
        <f t="shared" si="667"/>
        <v>0</v>
      </c>
      <c r="AD710" s="35">
        <f t="shared" si="668"/>
        <v>0</v>
      </c>
      <c r="AE710" s="93">
        <f t="shared" si="662"/>
        <v>0</v>
      </c>
      <c r="AF710" s="93">
        <f t="shared" si="669"/>
        <v>0</v>
      </c>
      <c r="AG710" s="93">
        <f t="shared" ref="AG710" si="674">AG722+AG734+AG1022+AG1202+AG1238+AG1250</f>
        <v>0</v>
      </c>
      <c r="AH710" s="93">
        <f t="shared" si="671"/>
        <v>0</v>
      </c>
      <c r="AI710" s="24"/>
      <c r="AJ710" s="72"/>
    </row>
    <row r="711" spans="1:36" s="73" customFormat="1" ht="18">
      <c r="A711" s="14" t="str">
        <f t="shared" si="664"/>
        <v>a</v>
      </c>
      <c r="B711" s="28" t="s">
        <v>27</v>
      </c>
      <c r="C711" s="29" t="s">
        <v>30</v>
      </c>
      <c r="D711" s="30">
        <f t="shared" si="657"/>
        <v>38864</v>
      </c>
      <c r="E711" s="31">
        <f>E723+E735+E1023+E1203</f>
        <v>44689.4</v>
      </c>
      <c r="F711" s="24">
        <f t="shared" si="657"/>
        <v>32669.675999999999</v>
      </c>
      <c r="G711" s="24">
        <f t="shared" si="657"/>
        <v>34901</v>
      </c>
      <c r="H711" s="24">
        <f t="shared" si="657"/>
        <v>27606.191629999998</v>
      </c>
      <c r="I711" s="25">
        <f t="shared" si="657"/>
        <v>24739.975890000002</v>
      </c>
      <c r="J711" s="26">
        <f t="shared" si="657"/>
        <v>17727.658859999996</v>
      </c>
      <c r="K711" s="26">
        <f t="shared" si="657"/>
        <v>14947.413500000002</v>
      </c>
      <c r="L711" s="34">
        <f t="shared" si="612"/>
        <v>1.0682995448133614</v>
      </c>
      <c r="M711" s="30">
        <f t="shared" si="659"/>
        <v>0</v>
      </c>
      <c r="N711" s="30">
        <f t="shared" si="659"/>
        <v>3133.2716800000007</v>
      </c>
      <c r="O711" s="30">
        <f t="shared" si="659"/>
        <v>2289.8248999999996</v>
      </c>
      <c r="P711" s="30">
        <f t="shared" si="659"/>
        <v>2780.2453599999981</v>
      </c>
      <c r="Q711" s="30">
        <f t="shared" si="659"/>
        <v>4155.4949999999999</v>
      </c>
      <c r="R711" s="30">
        <v>7012.3170300000056</v>
      </c>
      <c r="S711" s="30">
        <f t="shared" si="619"/>
        <v>7294.8083700000025</v>
      </c>
      <c r="T711" s="32">
        <f t="shared" si="613"/>
        <v>-2231.3240000000005</v>
      </c>
      <c r="U711" s="34">
        <f t="shared" si="614"/>
        <v>0.78096819379987203</v>
      </c>
      <c r="V711" s="131">
        <f t="shared" si="633"/>
        <v>9788.4000000000015</v>
      </c>
      <c r="W711" s="30">
        <f t="shared" ref="W711:Y711" si="675">W723+W735+W1023+W1203+W1239+W1251</f>
        <v>32209.842100000002</v>
      </c>
      <c r="X711" s="91">
        <f t="shared" si="675"/>
        <v>32209.842100000002</v>
      </c>
      <c r="Y711" s="91">
        <f t="shared" si="675"/>
        <v>8600.2999999999993</v>
      </c>
      <c r="Z711" s="30">
        <f t="shared" si="661"/>
        <v>10586.8</v>
      </c>
      <c r="AA711" s="30" t="e">
        <f>G711+#REF!</f>
        <v>#REF!</v>
      </c>
      <c r="AB711" s="92" t="e">
        <f>IF(OR(E711="",E711=0),"",(G711+#REF!)/E711)</f>
        <v>#REF!</v>
      </c>
      <c r="AC711" s="30">
        <f t="shared" si="667"/>
        <v>43501.3</v>
      </c>
      <c r="AD711" s="30">
        <f t="shared" si="668"/>
        <v>1188.0999999999985</v>
      </c>
      <c r="AE711" s="91">
        <f>AE723+AE735+AE1023+AE1203</f>
        <v>77.2</v>
      </c>
      <c r="AF711" s="91">
        <f t="shared" si="669"/>
        <v>44612.200000000004</v>
      </c>
      <c r="AG711" s="91">
        <f>AG723+AG735+AG1023+AG1203</f>
        <v>44612.2</v>
      </c>
      <c r="AH711" s="91">
        <f t="shared" si="671"/>
        <v>1110.8999999999942</v>
      </c>
      <c r="AI711" s="24"/>
      <c r="AJ711" s="72"/>
    </row>
    <row r="712" spans="1:36" s="73" customFormat="1" ht="18" customHeight="1">
      <c r="A712" s="14" t="str">
        <f t="shared" si="664"/>
        <v>b</v>
      </c>
      <c r="B712" s="28" t="s">
        <v>27</v>
      </c>
      <c r="C712" s="29" t="s">
        <v>31</v>
      </c>
      <c r="D712" s="35">
        <f t="shared" si="657"/>
        <v>0</v>
      </c>
      <c r="E712" s="36">
        <f t="shared" ref="E712" si="676">E724+E736+E1024+E1204+E1240+E1252</f>
        <v>0</v>
      </c>
      <c r="F712" s="24">
        <f t="shared" si="657"/>
        <v>0</v>
      </c>
      <c r="G712" s="24">
        <f t="shared" si="657"/>
        <v>0</v>
      </c>
      <c r="H712" s="24">
        <f t="shared" si="657"/>
        <v>0</v>
      </c>
      <c r="I712" s="25">
        <f t="shared" si="657"/>
        <v>0</v>
      </c>
      <c r="J712" s="26">
        <f t="shared" si="657"/>
        <v>0</v>
      </c>
      <c r="K712" s="26">
        <f t="shared" si="657"/>
        <v>0</v>
      </c>
      <c r="L712" s="39" t="str">
        <f t="shared" si="612"/>
        <v/>
      </c>
      <c r="M712" s="35">
        <f t="shared" si="659"/>
        <v>0</v>
      </c>
      <c r="N712" s="35">
        <f t="shared" si="659"/>
        <v>0</v>
      </c>
      <c r="O712" s="35">
        <f t="shared" si="659"/>
        <v>0</v>
      </c>
      <c r="P712" s="35">
        <f t="shared" si="659"/>
        <v>0</v>
      </c>
      <c r="Q712" s="35">
        <f t="shared" si="659"/>
        <v>0</v>
      </c>
      <c r="R712" s="35">
        <v>0</v>
      </c>
      <c r="S712" s="35">
        <f t="shared" si="619"/>
        <v>0</v>
      </c>
      <c r="T712" s="37">
        <f t="shared" si="613"/>
        <v>0</v>
      </c>
      <c r="U712" s="39" t="str">
        <f t="shared" si="614"/>
        <v/>
      </c>
      <c r="V712" s="132">
        <f t="shared" si="633"/>
        <v>0</v>
      </c>
      <c r="W712" s="35">
        <f t="shared" ref="W712:Y712" si="677">W724+W736+W1024+W1204+W1240+W1252</f>
        <v>0</v>
      </c>
      <c r="X712" s="93">
        <f t="shared" si="677"/>
        <v>0</v>
      </c>
      <c r="Y712" s="93">
        <f t="shared" si="677"/>
        <v>0</v>
      </c>
      <c r="Z712" s="35">
        <f t="shared" si="661"/>
        <v>0</v>
      </c>
      <c r="AA712" s="35" t="e">
        <f>G712+#REF!</f>
        <v>#REF!</v>
      </c>
      <c r="AB712" s="94" t="str">
        <f>IF(OR(E712="",E712=0),"",(G712+#REF!)/E712)</f>
        <v/>
      </c>
      <c r="AC712" s="35">
        <f t="shared" si="667"/>
        <v>0</v>
      </c>
      <c r="AD712" s="35">
        <f t="shared" si="668"/>
        <v>0</v>
      </c>
      <c r="AE712" s="93">
        <f t="shared" ref="AE712:AE719" si="678">AE724+AE736+AE1024+AE1204+AE1240+AE1252</f>
        <v>0</v>
      </c>
      <c r="AF712" s="93">
        <f t="shared" si="669"/>
        <v>0</v>
      </c>
      <c r="AG712" s="93">
        <f t="shared" ref="AG712" si="679">AG724+AG736+AG1024+AG1204+AG1240+AG1252</f>
        <v>0</v>
      </c>
      <c r="AH712" s="93">
        <f t="shared" si="671"/>
        <v>0</v>
      </c>
      <c r="AI712" s="24"/>
      <c r="AJ712" s="72"/>
    </row>
    <row r="713" spans="1:36" s="73" customFormat="1" ht="18" customHeight="1">
      <c r="A713" s="14" t="str">
        <f t="shared" si="664"/>
        <v>b</v>
      </c>
      <c r="B713" s="28" t="s">
        <v>27</v>
      </c>
      <c r="C713" s="29" t="s">
        <v>32</v>
      </c>
      <c r="D713" s="35">
        <f t="shared" si="657"/>
        <v>0</v>
      </c>
      <c r="E713" s="36">
        <f t="shared" ref="E713" si="680">E725+E737+E1025+E1205+E1241+E1253</f>
        <v>0</v>
      </c>
      <c r="F713" s="24">
        <f t="shared" si="657"/>
        <v>0</v>
      </c>
      <c r="G713" s="24">
        <f t="shared" si="657"/>
        <v>0</v>
      </c>
      <c r="H713" s="24">
        <f t="shared" si="657"/>
        <v>0</v>
      </c>
      <c r="I713" s="25">
        <f t="shared" si="657"/>
        <v>0</v>
      </c>
      <c r="J713" s="26">
        <f t="shared" si="657"/>
        <v>0</v>
      </c>
      <c r="K713" s="26">
        <f t="shared" si="657"/>
        <v>0</v>
      </c>
      <c r="L713" s="39" t="str">
        <f t="shared" si="612"/>
        <v/>
      </c>
      <c r="M713" s="35">
        <f t="shared" si="659"/>
        <v>0</v>
      </c>
      <c r="N713" s="35">
        <f t="shared" si="659"/>
        <v>0</v>
      </c>
      <c r="O713" s="35">
        <f t="shared" si="659"/>
        <v>0</v>
      </c>
      <c r="P713" s="35">
        <f t="shared" si="659"/>
        <v>0</v>
      </c>
      <c r="Q713" s="35">
        <f t="shared" si="659"/>
        <v>0</v>
      </c>
      <c r="R713" s="35">
        <v>0</v>
      </c>
      <c r="S713" s="35">
        <f t="shared" si="619"/>
        <v>0</v>
      </c>
      <c r="T713" s="37">
        <f t="shared" si="613"/>
        <v>0</v>
      </c>
      <c r="U713" s="39" t="str">
        <f t="shared" si="614"/>
        <v/>
      </c>
      <c r="V713" s="132">
        <f t="shared" si="633"/>
        <v>0</v>
      </c>
      <c r="W713" s="35">
        <f t="shared" ref="W713:Y713" si="681">W725+W737+W1025+W1205+W1241+W1253</f>
        <v>0</v>
      </c>
      <c r="X713" s="93">
        <f t="shared" si="681"/>
        <v>0</v>
      </c>
      <c r="Y713" s="93">
        <f t="shared" si="681"/>
        <v>0</v>
      </c>
      <c r="Z713" s="35">
        <f t="shared" si="661"/>
        <v>0</v>
      </c>
      <c r="AA713" s="35" t="e">
        <f>G713+#REF!</f>
        <v>#REF!</v>
      </c>
      <c r="AB713" s="94" t="str">
        <f>IF(OR(E713="",E713=0),"",(G713+#REF!)/E713)</f>
        <v/>
      </c>
      <c r="AC713" s="35">
        <f t="shared" si="667"/>
        <v>0</v>
      </c>
      <c r="AD713" s="35">
        <f t="shared" si="668"/>
        <v>0</v>
      </c>
      <c r="AE713" s="93">
        <f t="shared" si="678"/>
        <v>0</v>
      </c>
      <c r="AF713" s="93">
        <f t="shared" si="669"/>
        <v>0</v>
      </c>
      <c r="AG713" s="93">
        <f t="shared" ref="AG713" si="682">AG725+AG737+AG1025+AG1205+AG1241+AG1253</f>
        <v>0</v>
      </c>
      <c r="AH713" s="93">
        <f t="shared" si="671"/>
        <v>0</v>
      </c>
      <c r="AI713" s="24"/>
      <c r="AJ713" s="72"/>
    </row>
    <row r="714" spans="1:36" s="73" customFormat="1" ht="18" customHeight="1">
      <c r="A714" s="14" t="str">
        <f t="shared" si="664"/>
        <v>b</v>
      </c>
      <c r="B714" s="28" t="s">
        <v>27</v>
      </c>
      <c r="C714" s="29" t="s">
        <v>33</v>
      </c>
      <c r="D714" s="35">
        <f t="shared" si="657"/>
        <v>0</v>
      </c>
      <c r="E714" s="36">
        <f t="shared" ref="E714" si="683">E726+E738+E1026+E1206+E1242+E1254</f>
        <v>0</v>
      </c>
      <c r="F714" s="24">
        <f t="shared" si="657"/>
        <v>0</v>
      </c>
      <c r="G714" s="24">
        <f t="shared" si="657"/>
        <v>0</v>
      </c>
      <c r="H714" s="24">
        <f t="shared" si="657"/>
        <v>0</v>
      </c>
      <c r="I714" s="25">
        <f t="shared" si="657"/>
        <v>0</v>
      </c>
      <c r="J714" s="26">
        <f t="shared" si="657"/>
        <v>0</v>
      </c>
      <c r="K714" s="26">
        <f t="shared" si="657"/>
        <v>0</v>
      </c>
      <c r="L714" s="39" t="str">
        <f t="shared" si="612"/>
        <v/>
      </c>
      <c r="M714" s="35">
        <f t="shared" si="659"/>
        <v>0</v>
      </c>
      <c r="N714" s="35">
        <f t="shared" si="659"/>
        <v>0</v>
      </c>
      <c r="O714" s="35">
        <f t="shared" si="659"/>
        <v>0</v>
      </c>
      <c r="P714" s="35">
        <f t="shared" si="659"/>
        <v>0</v>
      </c>
      <c r="Q714" s="35">
        <f t="shared" si="659"/>
        <v>0</v>
      </c>
      <c r="R714" s="35">
        <v>0</v>
      </c>
      <c r="S714" s="35">
        <f t="shared" si="619"/>
        <v>0</v>
      </c>
      <c r="T714" s="37">
        <f t="shared" si="613"/>
        <v>0</v>
      </c>
      <c r="U714" s="39" t="str">
        <f t="shared" si="614"/>
        <v/>
      </c>
      <c r="V714" s="132">
        <f t="shared" si="633"/>
        <v>0</v>
      </c>
      <c r="W714" s="35">
        <f t="shared" ref="W714:Y714" si="684">W726+W738+W1026+W1206+W1242+W1254</f>
        <v>0</v>
      </c>
      <c r="X714" s="93">
        <f t="shared" si="684"/>
        <v>0</v>
      </c>
      <c r="Y714" s="93">
        <f t="shared" si="684"/>
        <v>0</v>
      </c>
      <c r="Z714" s="35">
        <f t="shared" si="661"/>
        <v>0</v>
      </c>
      <c r="AA714" s="35" t="e">
        <f>G714+#REF!</f>
        <v>#REF!</v>
      </c>
      <c r="AB714" s="94" t="str">
        <f>IF(OR(E714="",E714=0),"",(G714+#REF!)/E714)</f>
        <v/>
      </c>
      <c r="AC714" s="35">
        <f t="shared" si="667"/>
        <v>0</v>
      </c>
      <c r="AD714" s="35">
        <f t="shared" si="668"/>
        <v>0</v>
      </c>
      <c r="AE714" s="93">
        <f t="shared" si="678"/>
        <v>0</v>
      </c>
      <c r="AF714" s="93">
        <f t="shared" si="669"/>
        <v>0</v>
      </c>
      <c r="AG714" s="93">
        <f t="shared" ref="AG714" si="685">AG726+AG738+AG1026+AG1206+AG1242+AG1254</f>
        <v>0</v>
      </c>
      <c r="AH714" s="93">
        <f t="shared" si="671"/>
        <v>0</v>
      </c>
      <c r="AI714" s="24"/>
      <c r="AJ714" s="72"/>
    </row>
    <row r="715" spans="1:36" s="73" customFormat="1" ht="18">
      <c r="A715" s="14" t="str">
        <f t="shared" si="664"/>
        <v>a</v>
      </c>
      <c r="B715" s="28" t="s">
        <v>27</v>
      </c>
      <c r="C715" s="29" t="s">
        <v>34</v>
      </c>
      <c r="D715" s="30">
        <f t="shared" si="657"/>
        <v>616632</v>
      </c>
      <c r="E715" s="31">
        <f t="shared" ref="E715" si="686">E727+E739+E1027+E1207+E1243+E1255</f>
        <v>684141.4</v>
      </c>
      <c r="F715" s="24">
        <f t="shared" si="657"/>
        <v>536209.09600000002</v>
      </c>
      <c r="G715" s="24">
        <f t="shared" si="657"/>
        <v>635876.39999999991</v>
      </c>
      <c r="H715" s="24">
        <f t="shared" si="657"/>
        <v>467546.75932000007</v>
      </c>
      <c r="I715" s="25">
        <f t="shared" si="657"/>
        <v>403269.04995999997</v>
      </c>
      <c r="J715" s="26">
        <f t="shared" si="657"/>
        <v>339750.18343000003</v>
      </c>
      <c r="K715" s="26">
        <f t="shared" si="657"/>
        <v>278887.80389000004</v>
      </c>
      <c r="L715" s="34">
        <f t="shared" si="612"/>
        <v>1.1858739524254545</v>
      </c>
      <c r="M715" s="30">
        <f t="shared" si="659"/>
        <v>0</v>
      </c>
      <c r="N715" s="30">
        <f t="shared" si="659"/>
        <v>69856.332859999995</v>
      </c>
      <c r="O715" s="30">
        <f t="shared" si="659"/>
        <v>55534.830090000018</v>
      </c>
      <c r="P715" s="30">
        <f t="shared" si="659"/>
        <v>60862.379540000002</v>
      </c>
      <c r="Q715" s="30">
        <f t="shared" si="659"/>
        <v>57056.214000000007</v>
      </c>
      <c r="R715" s="30">
        <v>63518.866529999941</v>
      </c>
      <c r="S715" s="30">
        <f t="shared" si="619"/>
        <v>168329.64067999984</v>
      </c>
      <c r="T715" s="32">
        <f t="shared" si="613"/>
        <v>-99667.303999999887</v>
      </c>
      <c r="U715" s="34">
        <f t="shared" si="614"/>
        <v>0.92945171860670894</v>
      </c>
      <c r="V715" s="131">
        <f t="shared" si="633"/>
        <v>48265.000000000116</v>
      </c>
      <c r="W715" s="30">
        <f t="shared" ref="W715:Y715" si="687">W727+W739+W1027+W1207+W1243+W1255</f>
        <v>575321.33987999998</v>
      </c>
      <c r="X715" s="91">
        <f t="shared" si="687"/>
        <v>575321.33987999998</v>
      </c>
      <c r="Y715" s="91">
        <f t="shared" si="687"/>
        <v>90541.3</v>
      </c>
      <c r="Z715" s="30">
        <f t="shared" si="661"/>
        <v>95077.106999999989</v>
      </c>
      <c r="AA715" s="30" t="e">
        <f>G715+#REF!</f>
        <v>#REF!</v>
      </c>
      <c r="AB715" s="92" t="e">
        <f>IF(OR(E715="",E715=0),"",(G715+#REF!)/E715)</f>
        <v>#REF!</v>
      </c>
      <c r="AC715" s="30">
        <f t="shared" si="667"/>
        <v>726417.7</v>
      </c>
      <c r="AD715" s="30">
        <f t="shared" si="668"/>
        <v>-42276.29999999993</v>
      </c>
      <c r="AE715" s="91">
        <f t="shared" si="678"/>
        <v>594.6</v>
      </c>
      <c r="AF715" s="91">
        <f t="shared" si="669"/>
        <v>683546.8</v>
      </c>
      <c r="AG715" s="91">
        <f t="shared" ref="AG715" si="688">AG727+AG739+AG1027+AG1207+AG1243+AG1255</f>
        <v>684280.39999999991</v>
      </c>
      <c r="AH715" s="91">
        <f t="shared" si="671"/>
        <v>-42137.300000000047</v>
      </c>
      <c r="AI715" s="24"/>
      <c r="AJ715" s="72"/>
    </row>
    <row r="716" spans="1:36" s="73" customFormat="1" ht="18">
      <c r="A716" s="14" t="str">
        <f t="shared" si="664"/>
        <v>a</v>
      </c>
      <c r="B716" s="28" t="s">
        <v>27</v>
      </c>
      <c r="C716" s="29" t="s">
        <v>35</v>
      </c>
      <c r="D716" s="30">
        <f t="shared" si="657"/>
        <v>665</v>
      </c>
      <c r="E716" s="31">
        <f t="shared" ref="E716" si="689">E728+E740+E1028+E1208+E1244+E1256</f>
        <v>323.39999999999998</v>
      </c>
      <c r="F716" s="24">
        <f t="shared" si="657"/>
        <v>196.51000000000002</v>
      </c>
      <c r="G716" s="24">
        <f t="shared" si="657"/>
        <v>192.8</v>
      </c>
      <c r="H716" s="24">
        <f t="shared" si="657"/>
        <v>127.78864000000002</v>
      </c>
      <c r="I716" s="25">
        <f t="shared" si="657"/>
        <v>90.809809999999999</v>
      </c>
      <c r="J716" s="26">
        <f t="shared" si="657"/>
        <v>62.56091</v>
      </c>
      <c r="K716" s="26">
        <f t="shared" si="657"/>
        <v>29.022929999999999</v>
      </c>
      <c r="L716" s="34">
        <f t="shared" si="612"/>
        <v>0.98112055366139128</v>
      </c>
      <c r="M716" s="30">
        <f t="shared" si="659"/>
        <v>0</v>
      </c>
      <c r="N716" s="30">
        <f t="shared" si="659"/>
        <v>0</v>
      </c>
      <c r="O716" s="30">
        <f t="shared" si="659"/>
        <v>28.822929999999999</v>
      </c>
      <c r="P716" s="30">
        <f t="shared" si="659"/>
        <v>33.537980000000005</v>
      </c>
      <c r="Q716" s="30">
        <f t="shared" si="659"/>
        <v>34.1</v>
      </c>
      <c r="R716" s="30">
        <v>28.248899999999999</v>
      </c>
      <c r="S716" s="30">
        <f t="shared" si="619"/>
        <v>65.011359999999996</v>
      </c>
      <c r="T716" s="32">
        <f t="shared" si="613"/>
        <v>3.710000000000008</v>
      </c>
      <c r="U716" s="34">
        <f t="shared" si="614"/>
        <v>0.59616573902288195</v>
      </c>
      <c r="V716" s="131">
        <f t="shared" si="633"/>
        <v>130.59999999999997</v>
      </c>
      <c r="W716" s="30">
        <f t="shared" ref="W716:Y716" si="690">W728+W740+W1028+W1208+W1244+W1256</f>
        <v>159.81449000000003</v>
      </c>
      <c r="X716" s="91">
        <f t="shared" si="690"/>
        <v>159.81449000000003</v>
      </c>
      <c r="Y716" s="91">
        <f t="shared" si="690"/>
        <v>86.4</v>
      </c>
      <c r="Z716" s="30">
        <f t="shared" si="661"/>
        <v>111.88800000000001</v>
      </c>
      <c r="AA716" s="30" t="e">
        <f>G716+#REF!</f>
        <v>#REF!</v>
      </c>
      <c r="AB716" s="92" t="e">
        <f>IF(OR(E716="",E716=0),"",(G716+#REF!)/E716)</f>
        <v>#REF!</v>
      </c>
      <c r="AC716" s="30">
        <f t="shared" si="667"/>
        <v>279.20000000000005</v>
      </c>
      <c r="AD716" s="30">
        <f t="shared" si="668"/>
        <v>44.199999999999932</v>
      </c>
      <c r="AE716" s="91">
        <f t="shared" si="678"/>
        <v>0</v>
      </c>
      <c r="AF716" s="91">
        <f t="shared" si="669"/>
        <v>323.39999999999998</v>
      </c>
      <c r="AG716" s="91">
        <f t="shared" ref="AG716" si="691">AG728+AG740+AG1028+AG1208+AG1244+AG1256</f>
        <v>323.39999999999998</v>
      </c>
      <c r="AH716" s="91">
        <f t="shared" si="671"/>
        <v>44.199999999999932</v>
      </c>
      <c r="AI716" s="24"/>
      <c r="AJ716" s="72"/>
    </row>
    <row r="717" spans="1:36" s="73" customFormat="1" ht="30" customHeight="1">
      <c r="A717" s="14" t="str">
        <f t="shared" si="664"/>
        <v>a</v>
      </c>
      <c r="B717" s="21" t="s">
        <v>27</v>
      </c>
      <c r="C717" s="40" t="s">
        <v>36</v>
      </c>
      <c r="D717" s="41">
        <f t="shared" si="657"/>
        <v>0</v>
      </c>
      <c r="E717" s="42">
        <f t="shared" ref="E717" si="692">E729+E741+E1029+E1209+E1245+E1257</f>
        <v>0</v>
      </c>
      <c r="F717" s="24">
        <f t="shared" si="657"/>
        <v>0</v>
      </c>
      <c r="G717" s="24">
        <f t="shared" si="657"/>
        <v>0</v>
      </c>
      <c r="H717" s="24">
        <f t="shared" si="657"/>
        <v>0</v>
      </c>
      <c r="I717" s="25">
        <f t="shared" si="657"/>
        <v>0</v>
      </c>
      <c r="J717" s="26">
        <f t="shared" si="657"/>
        <v>0</v>
      </c>
      <c r="K717" s="26">
        <f t="shared" si="657"/>
        <v>0</v>
      </c>
      <c r="L717" s="45" t="str">
        <f t="shared" si="612"/>
        <v/>
      </c>
      <c r="M717" s="41">
        <f t="shared" si="659"/>
        <v>0</v>
      </c>
      <c r="N717" s="41">
        <f t="shared" si="659"/>
        <v>0</v>
      </c>
      <c r="O717" s="41">
        <f t="shared" si="659"/>
        <v>0</v>
      </c>
      <c r="P717" s="41">
        <f t="shared" si="659"/>
        <v>0</v>
      </c>
      <c r="Q717" s="41">
        <f t="shared" si="659"/>
        <v>0.8</v>
      </c>
      <c r="R717" s="41">
        <v>0</v>
      </c>
      <c r="S717" s="41">
        <f t="shared" si="619"/>
        <v>0</v>
      </c>
      <c r="T717" s="43">
        <f t="shared" si="613"/>
        <v>0</v>
      </c>
      <c r="U717" s="45" t="str">
        <f t="shared" si="614"/>
        <v/>
      </c>
      <c r="V717" s="133">
        <f t="shared" si="633"/>
        <v>0</v>
      </c>
      <c r="W717" s="41">
        <f t="shared" ref="W717:Y717" si="693">W729+W741+W1029+W1209+W1245+W1257</f>
        <v>0</v>
      </c>
      <c r="X717" s="95">
        <f t="shared" si="693"/>
        <v>0</v>
      </c>
      <c r="Y717" s="95">
        <f t="shared" si="693"/>
        <v>1.6</v>
      </c>
      <c r="Z717" s="41">
        <f t="shared" si="661"/>
        <v>0</v>
      </c>
      <c r="AA717" s="41" t="e">
        <f>G717+#REF!</f>
        <v>#REF!</v>
      </c>
      <c r="AB717" s="96" t="str">
        <f>IF(OR(E717="",E717=0),"",(G717+#REF!)/E717)</f>
        <v/>
      </c>
      <c r="AC717" s="41">
        <f t="shared" si="667"/>
        <v>1.6</v>
      </c>
      <c r="AD717" s="41">
        <f t="shared" si="668"/>
        <v>-1.6</v>
      </c>
      <c r="AE717" s="95">
        <f t="shared" si="678"/>
        <v>0</v>
      </c>
      <c r="AF717" s="95">
        <f t="shared" si="669"/>
        <v>0</v>
      </c>
      <c r="AG717" s="95">
        <f t="shared" ref="AG717" si="694">AG729+AG741+AG1029+AG1209+AG1245+AG1257</f>
        <v>0</v>
      </c>
      <c r="AH717" s="95">
        <f t="shared" si="671"/>
        <v>-1.6</v>
      </c>
      <c r="AI717" s="24"/>
      <c r="AJ717" s="72"/>
    </row>
    <row r="718" spans="1:36" s="73" customFormat="1" ht="15.75" customHeight="1">
      <c r="A718" s="14" t="str">
        <f t="shared" si="664"/>
        <v>b</v>
      </c>
      <c r="B718" s="21" t="s">
        <v>27</v>
      </c>
      <c r="C718" s="40" t="s">
        <v>37</v>
      </c>
      <c r="D718" s="41">
        <f t="shared" si="657"/>
        <v>0</v>
      </c>
      <c r="E718" s="42">
        <f t="shared" ref="E718" si="695">E730+E742+E1030+E1210+E1246+E1258</f>
        <v>0</v>
      </c>
      <c r="F718" s="24">
        <f t="shared" si="657"/>
        <v>0</v>
      </c>
      <c r="G718" s="24">
        <f t="shared" si="657"/>
        <v>0</v>
      </c>
      <c r="H718" s="24">
        <f t="shared" si="657"/>
        <v>0</v>
      </c>
      <c r="I718" s="25">
        <f t="shared" si="657"/>
        <v>0</v>
      </c>
      <c r="J718" s="26">
        <f t="shared" si="657"/>
        <v>0</v>
      </c>
      <c r="K718" s="26">
        <f t="shared" si="657"/>
        <v>0</v>
      </c>
      <c r="L718" s="45" t="str">
        <f t="shared" si="612"/>
        <v/>
      </c>
      <c r="M718" s="41">
        <f t="shared" si="659"/>
        <v>0</v>
      </c>
      <c r="N718" s="41">
        <f t="shared" si="659"/>
        <v>0</v>
      </c>
      <c r="O718" s="41">
        <f t="shared" si="659"/>
        <v>0</v>
      </c>
      <c r="P718" s="41">
        <f t="shared" si="659"/>
        <v>0</v>
      </c>
      <c r="Q718" s="41">
        <f t="shared" si="659"/>
        <v>0</v>
      </c>
      <c r="R718" s="41">
        <v>0</v>
      </c>
      <c r="S718" s="41">
        <f t="shared" si="619"/>
        <v>0</v>
      </c>
      <c r="T718" s="43">
        <f t="shared" si="613"/>
        <v>0</v>
      </c>
      <c r="U718" s="45" t="str">
        <f t="shared" si="614"/>
        <v/>
      </c>
      <c r="V718" s="133">
        <f t="shared" si="633"/>
        <v>0</v>
      </c>
      <c r="W718" s="41">
        <f t="shared" ref="W718:Y718" si="696">W730+W742+W1030+W1210+W1246+W1258</f>
        <v>0</v>
      </c>
      <c r="X718" s="95">
        <f t="shared" si="696"/>
        <v>0</v>
      </c>
      <c r="Y718" s="95">
        <f t="shared" si="696"/>
        <v>0</v>
      </c>
      <c r="Z718" s="41">
        <f t="shared" si="661"/>
        <v>0</v>
      </c>
      <c r="AA718" s="41" t="e">
        <f>G718+#REF!</f>
        <v>#REF!</v>
      </c>
      <c r="AB718" s="96" t="str">
        <f>IF(OR(E718="",E718=0),"",(G718+#REF!)/E718)</f>
        <v/>
      </c>
      <c r="AC718" s="41">
        <f t="shared" si="667"/>
        <v>0</v>
      </c>
      <c r="AD718" s="41">
        <f t="shared" si="668"/>
        <v>0</v>
      </c>
      <c r="AE718" s="95">
        <f t="shared" si="678"/>
        <v>0</v>
      </c>
      <c r="AF718" s="95">
        <f t="shared" si="669"/>
        <v>0</v>
      </c>
      <c r="AG718" s="95">
        <f t="shared" ref="AG718" si="697">AG730+AG742+AG1030+AG1210+AG1246+AG1258</f>
        <v>0</v>
      </c>
      <c r="AH718" s="95">
        <f t="shared" si="671"/>
        <v>0</v>
      </c>
      <c r="AI718" s="24"/>
      <c r="AJ718" s="72"/>
    </row>
    <row r="719" spans="1:36" s="73" customFormat="1" ht="18.75" thickBot="1">
      <c r="A719" s="14" t="str">
        <f t="shared" si="664"/>
        <v>a</v>
      </c>
      <c r="B719" s="46" t="s">
        <v>27</v>
      </c>
      <c r="C719" s="47" t="s">
        <v>38</v>
      </c>
      <c r="D719" s="48">
        <f t="shared" si="657"/>
        <v>0</v>
      </c>
      <c r="E719" s="49">
        <f t="shared" ref="E719" si="698">E731+E743+E1031+E1211+E1247+E1259</f>
        <v>111.42400000000001</v>
      </c>
      <c r="F719" s="24">
        <f t="shared" si="657"/>
        <v>111.402</v>
      </c>
      <c r="G719" s="24">
        <f t="shared" si="657"/>
        <v>111.42309</v>
      </c>
      <c r="H719" s="24">
        <f t="shared" si="657"/>
        <v>111.38396</v>
      </c>
      <c r="I719" s="25">
        <f t="shared" si="657"/>
        <v>111.38396</v>
      </c>
      <c r="J719" s="26">
        <f t="shared" si="657"/>
        <v>111.38396</v>
      </c>
      <c r="K719" s="26">
        <f t="shared" si="657"/>
        <v>111.38396</v>
      </c>
      <c r="L719" s="52">
        <f t="shared" si="612"/>
        <v>1.0001893143749663</v>
      </c>
      <c r="M719" s="48">
        <f t="shared" si="659"/>
        <v>0</v>
      </c>
      <c r="N719" s="48">
        <f t="shared" si="659"/>
        <v>0</v>
      </c>
      <c r="O719" s="48">
        <f t="shared" si="659"/>
        <v>0</v>
      </c>
      <c r="P719" s="48">
        <f t="shared" si="659"/>
        <v>0</v>
      </c>
      <c r="Q719" s="48">
        <f t="shared" si="659"/>
        <v>0</v>
      </c>
      <c r="R719" s="48">
        <v>0</v>
      </c>
      <c r="S719" s="48">
        <f t="shared" si="619"/>
        <v>3.9130000000000109E-2</v>
      </c>
      <c r="T719" s="50">
        <f t="shared" si="613"/>
        <v>-2.1090000000000941E-2</v>
      </c>
      <c r="U719" s="52">
        <f t="shared" si="614"/>
        <v>0.99999183299827676</v>
      </c>
      <c r="V719" s="134">
        <f t="shared" si="633"/>
        <v>9.1000000000462933E-4</v>
      </c>
      <c r="W719" s="48">
        <f t="shared" ref="W719:Y719" si="699">W731+W743+W1031+W1211+W1247+W1259</f>
        <v>111.38396</v>
      </c>
      <c r="X719" s="89">
        <f t="shared" si="699"/>
        <v>111.38396</v>
      </c>
      <c r="Y719" s="89">
        <f t="shared" si="699"/>
        <v>8.1608699999999992</v>
      </c>
      <c r="Z719" s="48">
        <f t="shared" si="661"/>
        <v>0</v>
      </c>
      <c r="AA719" s="48" t="e">
        <f>G719+#REF!</f>
        <v>#REF!</v>
      </c>
      <c r="AB719" s="98" t="e">
        <f>IF(OR(E719="",E719=0),"",(G719+#REF!)/E719)</f>
        <v>#REF!</v>
      </c>
      <c r="AC719" s="48">
        <f t="shared" si="667"/>
        <v>119.58396</v>
      </c>
      <c r="AD719" s="23">
        <f t="shared" si="668"/>
        <v>-8.1599599999999981</v>
      </c>
      <c r="AE719" s="89">
        <f t="shared" si="678"/>
        <v>0</v>
      </c>
      <c r="AF719" s="89">
        <f t="shared" si="669"/>
        <v>111.42400000000001</v>
      </c>
      <c r="AG719" s="89">
        <f t="shared" ref="AG719" si="700">AG731+AG743+AG1031+AG1211+AG1247+AG1259</f>
        <v>111.42400000000001</v>
      </c>
      <c r="AH719" s="89">
        <f t="shared" si="671"/>
        <v>-8.1599599999999981</v>
      </c>
      <c r="AI719" s="24"/>
      <c r="AJ719" s="72"/>
    </row>
    <row r="720" spans="1:36" s="73" customFormat="1" ht="33" thickTop="1" thickBot="1">
      <c r="A720" s="14" t="str">
        <f t="shared" si="664"/>
        <v>a</v>
      </c>
      <c r="B720" s="139" t="s">
        <v>163</v>
      </c>
      <c r="C720" s="140" t="s">
        <v>164</v>
      </c>
      <c r="D720" s="140">
        <f t="shared" ref="D720:K720" si="701">D721+D729+D730+D731</f>
        <v>470000</v>
      </c>
      <c r="E720" s="141">
        <f t="shared" si="701"/>
        <v>534000</v>
      </c>
      <c r="F720" s="141">
        <f t="shared" si="701"/>
        <v>425848.8</v>
      </c>
      <c r="G720" s="141">
        <f t="shared" si="701"/>
        <v>506789.9</v>
      </c>
      <c r="H720" s="141">
        <f t="shared" si="701"/>
        <v>370362.93923000002</v>
      </c>
      <c r="I720" s="142">
        <f t="shared" si="701"/>
        <v>317287.12469999999</v>
      </c>
      <c r="J720" s="143">
        <f t="shared" si="701"/>
        <v>268741.49511000002</v>
      </c>
      <c r="K720" s="143">
        <f t="shared" si="701"/>
        <v>220222.29918</v>
      </c>
      <c r="L720" s="144">
        <f t="shared" si="612"/>
        <v>1.1900700436399023</v>
      </c>
      <c r="M720" s="140">
        <f>M721+M729+M730+M731</f>
        <v>0</v>
      </c>
      <c r="N720" s="140">
        <f>N721+N729+N730+N731</f>
        <v>54562.412369999998</v>
      </c>
      <c r="O720" s="140">
        <f>O721+O729+O730+O731</f>
        <v>44131.168180000015</v>
      </c>
      <c r="P720" s="140">
        <f>P721+P729+P730+P731</f>
        <v>48519.195930000002</v>
      </c>
      <c r="Q720" s="140">
        <f>Q721+Q729+Q730+Q731</f>
        <v>45270</v>
      </c>
      <c r="R720" s="140">
        <v>48545.629589999968</v>
      </c>
      <c r="S720" s="140">
        <f t="shared" si="619"/>
        <v>136426.96077000001</v>
      </c>
      <c r="T720" s="142">
        <f t="shared" si="613"/>
        <v>-80941.100000000035</v>
      </c>
      <c r="U720" s="144">
        <f t="shared" si="614"/>
        <v>0.9490447565543072</v>
      </c>
      <c r="V720" s="145">
        <f t="shared" si="633"/>
        <v>27210.099999999977</v>
      </c>
      <c r="W720" s="140">
        <f t="shared" ref="W720:Y720" si="702">W721+W729+W730+W731</f>
        <v>458365.495</v>
      </c>
      <c r="X720" s="149">
        <f t="shared" si="702"/>
        <v>458365.495</v>
      </c>
      <c r="Y720" s="149">
        <f t="shared" si="702"/>
        <v>65738</v>
      </c>
      <c r="Z720" s="140">
        <f>Z721+Z729+Z730+Z731</f>
        <v>65218.2</v>
      </c>
      <c r="AA720" s="140" t="e">
        <f>G720+#REF!</f>
        <v>#REF!</v>
      </c>
      <c r="AB720" s="147" t="e">
        <f>IF(OR(E720="",E720=0),"",(G720+#REF!)/E720)</f>
        <v>#REF!</v>
      </c>
      <c r="AC720" s="140">
        <f t="shared" si="667"/>
        <v>572527.9</v>
      </c>
      <c r="AD720" s="140">
        <f t="shared" si="668"/>
        <v>-38527.900000000023</v>
      </c>
      <c r="AE720" s="149">
        <f t="shared" ref="AE720:AG720" si="703">AE721+AE729+AE730+AE731</f>
        <v>0</v>
      </c>
      <c r="AF720" s="149">
        <f t="shared" si="669"/>
        <v>534000</v>
      </c>
      <c r="AG720" s="149">
        <f t="shared" si="703"/>
        <v>534000</v>
      </c>
      <c r="AH720" s="149">
        <f t="shared" si="671"/>
        <v>-38527.900000000023</v>
      </c>
      <c r="AI720" s="141"/>
      <c r="AJ720" s="72"/>
    </row>
    <row r="721" spans="1:36" s="73" customFormat="1" ht="18.75" customHeight="1" thickTop="1">
      <c r="A721" s="14" t="str">
        <f t="shared" si="664"/>
        <v>a</v>
      </c>
      <c r="B721" s="21" t="s">
        <v>27</v>
      </c>
      <c r="C721" s="22" t="s">
        <v>28</v>
      </c>
      <c r="D721" s="23">
        <f t="shared" ref="D721:K721" si="704">D722+D723+D724+D725+D726+D727+D728</f>
        <v>470000</v>
      </c>
      <c r="E721" s="24">
        <f t="shared" si="704"/>
        <v>534000</v>
      </c>
      <c r="F721" s="24">
        <f t="shared" si="704"/>
        <v>425848.8</v>
      </c>
      <c r="G721" s="24">
        <f t="shared" si="704"/>
        <v>506789.9</v>
      </c>
      <c r="H721" s="24">
        <f t="shared" si="704"/>
        <v>370362.93923000002</v>
      </c>
      <c r="I721" s="25">
        <f t="shared" si="704"/>
        <v>317287.12469999999</v>
      </c>
      <c r="J721" s="26">
        <f t="shared" si="704"/>
        <v>268741.49511000002</v>
      </c>
      <c r="K721" s="26">
        <f t="shared" si="704"/>
        <v>220222.29918</v>
      </c>
      <c r="L721" s="27">
        <f t="shared" ref="L721:L784" si="705">IF(OR(F721="",F721=0),"",G721/F721)</f>
        <v>1.1900700436399023</v>
      </c>
      <c r="M721" s="23">
        <f>M722+M723+M724+M725+M726+M727+M728</f>
        <v>0</v>
      </c>
      <c r="N721" s="23">
        <f>N722+N723+N724+N725+N726+N727+N728</f>
        <v>54562.412369999998</v>
      </c>
      <c r="O721" s="23">
        <f>O722+O723+O724+O725+O726+O727+O728</f>
        <v>44131.168180000015</v>
      </c>
      <c r="P721" s="23">
        <f>P722+P723+P724+P725+P726+P727+P728</f>
        <v>48519.195930000002</v>
      </c>
      <c r="Q721" s="23">
        <f>Q722+Q723+Q724+Q725+Q726+Q727+Q728</f>
        <v>45270</v>
      </c>
      <c r="R721" s="23">
        <v>48545.629589999968</v>
      </c>
      <c r="S721" s="23">
        <f t="shared" si="619"/>
        <v>136426.96077000001</v>
      </c>
      <c r="T721" s="25">
        <f t="shared" ref="T721:T784" si="706">IF(OR(C721="თანამდებობრივი სარგო",C721="პრემია",C721="დანამატი",C721="მ.შ. შტატგარეშეთა შრომის ანაზღაურება"),"",F721-G721)</f>
        <v>-80941.100000000035</v>
      </c>
      <c r="U721" s="27">
        <f t="shared" ref="U721:U784" si="707">IF(OR(E721="",E721=0),"",G721/E721)</f>
        <v>0.9490447565543072</v>
      </c>
      <c r="V721" s="130">
        <f t="shared" si="633"/>
        <v>27210.099999999977</v>
      </c>
      <c r="W721" s="23">
        <f t="shared" ref="W721:Y721" si="708">W722+W723+W724+W725+W726+W727+W728</f>
        <v>458365.495</v>
      </c>
      <c r="X721" s="107">
        <f t="shared" si="708"/>
        <v>458365.495</v>
      </c>
      <c r="Y721" s="107">
        <f t="shared" si="708"/>
        <v>65738</v>
      </c>
      <c r="Z721" s="23">
        <f>Z722+Z723+Z724+Z725+Z726+Z727+Z728</f>
        <v>65218.2</v>
      </c>
      <c r="AA721" s="23" t="e">
        <f>G721+#REF!</f>
        <v>#REF!</v>
      </c>
      <c r="AB721" s="90" t="e">
        <f>IF(OR(E721="",E721=0),"",(G721+#REF!)/E721)</f>
        <v>#REF!</v>
      </c>
      <c r="AC721" s="23">
        <f t="shared" si="667"/>
        <v>572527.9</v>
      </c>
      <c r="AD721" s="23">
        <f t="shared" si="668"/>
        <v>-38527.900000000023</v>
      </c>
      <c r="AE721" s="107">
        <f t="shared" ref="AE721:AG721" si="709">AE722+AE723+AE724+AE725+AE726+AE727+AE728</f>
        <v>0</v>
      </c>
      <c r="AF721" s="107">
        <f t="shared" si="669"/>
        <v>534000</v>
      </c>
      <c r="AG721" s="107">
        <f t="shared" si="709"/>
        <v>534000</v>
      </c>
      <c r="AH721" s="107">
        <f t="shared" si="671"/>
        <v>-38527.900000000023</v>
      </c>
      <c r="AI721" s="24"/>
      <c r="AJ721" s="72"/>
    </row>
    <row r="722" spans="1:36" s="73" customFormat="1" ht="18" customHeight="1">
      <c r="A722" s="14" t="str">
        <f t="shared" si="664"/>
        <v>b</v>
      </c>
      <c r="B722" s="28" t="s">
        <v>27</v>
      </c>
      <c r="C722" s="29" t="s">
        <v>29</v>
      </c>
      <c r="D722" s="35">
        <v>0</v>
      </c>
      <c r="E722" s="36">
        <v>0</v>
      </c>
      <c r="F722" s="36">
        <v>0</v>
      </c>
      <c r="G722" s="36">
        <v>0</v>
      </c>
      <c r="H722" s="36">
        <v>0</v>
      </c>
      <c r="I722" s="37">
        <v>0</v>
      </c>
      <c r="J722" s="38">
        <v>0</v>
      </c>
      <c r="K722" s="38">
        <v>0</v>
      </c>
      <c r="L722" s="39" t="str">
        <f t="shared" si="705"/>
        <v/>
      </c>
      <c r="M722" s="35">
        <v>0</v>
      </c>
      <c r="N722" s="35">
        <v>0</v>
      </c>
      <c r="O722" s="35">
        <v>0</v>
      </c>
      <c r="P722" s="35">
        <v>0</v>
      </c>
      <c r="Q722" s="35"/>
      <c r="R722" s="35">
        <v>0</v>
      </c>
      <c r="S722" s="35">
        <f t="shared" ref="S722:S785" si="710">G722-H722</f>
        <v>0</v>
      </c>
      <c r="T722" s="37">
        <f t="shared" si="706"/>
        <v>0</v>
      </c>
      <c r="U722" s="39" t="str">
        <f t="shared" si="707"/>
        <v/>
      </c>
      <c r="V722" s="132">
        <f t="shared" si="633"/>
        <v>0</v>
      </c>
      <c r="W722" s="35">
        <v>0</v>
      </c>
      <c r="X722" s="118">
        <v>0</v>
      </c>
      <c r="Y722" s="118">
        <v>0</v>
      </c>
      <c r="Z722" s="35">
        <v>0</v>
      </c>
      <c r="AA722" s="35" t="e">
        <f>G722+#REF!</f>
        <v>#REF!</v>
      </c>
      <c r="AB722" s="94" t="str">
        <f>IF(OR(E722="",E722=0),"",(G722+#REF!)/E722)</f>
        <v/>
      </c>
      <c r="AC722" s="35">
        <f t="shared" si="667"/>
        <v>0</v>
      </c>
      <c r="AD722" s="35">
        <f t="shared" si="668"/>
        <v>0</v>
      </c>
      <c r="AE722" s="118">
        <v>0</v>
      </c>
      <c r="AF722" s="118">
        <f t="shared" si="669"/>
        <v>0</v>
      </c>
      <c r="AG722" s="118">
        <v>0</v>
      </c>
      <c r="AH722" s="118">
        <f t="shared" si="671"/>
        <v>0</v>
      </c>
      <c r="AI722" s="36"/>
      <c r="AJ722" s="72"/>
    </row>
    <row r="723" spans="1:36" s="73" customFormat="1" ht="18" customHeight="1">
      <c r="A723" s="14" t="str">
        <f t="shared" si="664"/>
        <v>a</v>
      </c>
      <c r="B723" s="28" t="s">
        <v>27</v>
      </c>
      <c r="C723" s="29" t="s">
        <v>30</v>
      </c>
      <c r="D723" s="30">
        <v>3000</v>
      </c>
      <c r="E723" s="31">
        <v>2745</v>
      </c>
      <c r="F723" s="31">
        <v>1895</v>
      </c>
      <c r="G723" s="31">
        <v>2095.9</v>
      </c>
      <c r="H723" s="31">
        <v>1639.5389399999999</v>
      </c>
      <c r="I723" s="32">
        <v>1445.0809299999999</v>
      </c>
      <c r="J723" s="33">
        <v>1230.8107199999999</v>
      </c>
      <c r="K723" s="33">
        <v>1000.69978</v>
      </c>
      <c r="L723" s="34">
        <f t="shared" si="705"/>
        <v>1.1060158311345647</v>
      </c>
      <c r="M723" s="30">
        <v>0</v>
      </c>
      <c r="N723" s="30">
        <v>266.71262999999999</v>
      </c>
      <c r="O723" s="30">
        <v>180.96094000000005</v>
      </c>
      <c r="P723" s="30">
        <v>230.11093999999991</v>
      </c>
      <c r="Q723" s="30">
        <v>270</v>
      </c>
      <c r="R723" s="30">
        <v>214.27020999999991</v>
      </c>
      <c r="S723" s="30">
        <f t="shared" si="710"/>
        <v>456.36106000000018</v>
      </c>
      <c r="T723" s="32">
        <f t="shared" si="706"/>
        <v>-200.90000000000009</v>
      </c>
      <c r="U723" s="34">
        <f t="shared" si="707"/>
        <v>0.76353369763205836</v>
      </c>
      <c r="V723" s="131">
        <f t="shared" si="633"/>
        <v>649.09999999999991</v>
      </c>
      <c r="W723" s="30">
        <v>1895.35491</v>
      </c>
      <c r="X723" s="125">
        <v>1895.35491</v>
      </c>
      <c r="Y723" s="125">
        <v>738</v>
      </c>
      <c r="Z723" s="30">
        <v>750</v>
      </c>
      <c r="AA723" s="30" t="e">
        <f>G723+#REF!</f>
        <v>#REF!</v>
      </c>
      <c r="AB723" s="92" t="e">
        <f>IF(OR(E723="",E723=0),"",(G723+#REF!)/E723)</f>
        <v>#REF!</v>
      </c>
      <c r="AC723" s="30">
        <f t="shared" si="667"/>
        <v>2833.9</v>
      </c>
      <c r="AD723" s="30">
        <f t="shared" si="668"/>
        <v>-88.900000000000091</v>
      </c>
      <c r="AE723" s="125">
        <v>0</v>
      </c>
      <c r="AF723" s="125">
        <f t="shared" si="669"/>
        <v>2745</v>
      </c>
      <c r="AG723" s="125">
        <v>2745</v>
      </c>
      <c r="AH723" s="125">
        <f t="shared" si="671"/>
        <v>-88.900000000000091</v>
      </c>
      <c r="AI723" s="31"/>
      <c r="AJ723" s="72"/>
    </row>
    <row r="724" spans="1:36" s="73" customFormat="1" ht="18" customHeight="1">
      <c r="A724" s="14" t="str">
        <f t="shared" si="664"/>
        <v>b</v>
      </c>
      <c r="B724" s="28" t="s">
        <v>27</v>
      </c>
      <c r="C724" s="29" t="s">
        <v>31</v>
      </c>
      <c r="D724" s="35">
        <v>0</v>
      </c>
      <c r="E724" s="36">
        <v>0</v>
      </c>
      <c r="F724" s="36">
        <v>0</v>
      </c>
      <c r="G724" s="36">
        <v>0</v>
      </c>
      <c r="H724" s="36">
        <v>0</v>
      </c>
      <c r="I724" s="37">
        <v>0</v>
      </c>
      <c r="J724" s="38">
        <v>0</v>
      </c>
      <c r="K724" s="38">
        <v>0</v>
      </c>
      <c r="L724" s="39" t="str">
        <f t="shared" si="705"/>
        <v/>
      </c>
      <c r="M724" s="35">
        <v>0</v>
      </c>
      <c r="N724" s="35">
        <v>0</v>
      </c>
      <c r="O724" s="35">
        <v>0</v>
      </c>
      <c r="P724" s="35">
        <v>0</v>
      </c>
      <c r="Q724" s="35"/>
      <c r="R724" s="35">
        <v>0</v>
      </c>
      <c r="S724" s="35">
        <f t="shared" si="710"/>
        <v>0</v>
      </c>
      <c r="T724" s="37">
        <f t="shared" si="706"/>
        <v>0</v>
      </c>
      <c r="U724" s="39" t="str">
        <f t="shared" si="707"/>
        <v/>
      </c>
      <c r="V724" s="132">
        <f t="shared" si="633"/>
        <v>0</v>
      </c>
      <c r="W724" s="35">
        <v>0</v>
      </c>
      <c r="X724" s="118">
        <v>0</v>
      </c>
      <c r="Y724" s="118">
        <v>0</v>
      </c>
      <c r="Z724" s="35">
        <v>0</v>
      </c>
      <c r="AA724" s="35" t="e">
        <f>G724+#REF!</f>
        <v>#REF!</v>
      </c>
      <c r="AB724" s="94" t="str">
        <f>IF(OR(E724="",E724=0),"",(G724+#REF!)/E724)</f>
        <v/>
      </c>
      <c r="AC724" s="35">
        <f t="shared" si="667"/>
        <v>0</v>
      </c>
      <c r="AD724" s="35">
        <f t="shared" si="668"/>
        <v>0</v>
      </c>
      <c r="AE724" s="118">
        <v>0</v>
      </c>
      <c r="AF724" s="118">
        <f t="shared" si="669"/>
        <v>0</v>
      </c>
      <c r="AG724" s="118">
        <v>0</v>
      </c>
      <c r="AH724" s="118">
        <f t="shared" si="671"/>
        <v>0</v>
      </c>
      <c r="AI724" s="36"/>
      <c r="AJ724" s="72"/>
    </row>
    <row r="725" spans="1:36" s="73" customFormat="1" ht="18" customHeight="1">
      <c r="A725" s="14" t="str">
        <f t="shared" si="664"/>
        <v>b</v>
      </c>
      <c r="B725" s="28" t="s">
        <v>27</v>
      </c>
      <c r="C725" s="29" t="s">
        <v>32</v>
      </c>
      <c r="D725" s="35">
        <v>0</v>
      </c>
      <c r="E725" s="36">
        <v>0</v>
      </c>
      <c r="F725" s="36">
        <v>0</v>
      </c>
      <c r="G725" s="36">
        <v>0</v>
      </c>
      <c r="H725" s="36">
        <v>0</v>
      </c>
      <c r="I725" s="37">
        <v>0</v>
      </c>
      <c r="J725" s="38">
        <v>0</v>
      </c>
      <c r="K725" s="38">
        <v>0</v>
      </c>
      <c r="L725" s="39" t="str">
        <f t="shared" si="705"/>
        <v/>
      </c>
      <c r="M725" s="35">
        <v>0</v>
      </c>
      <c r="N725" s="35">
        <v>0</v>
      </c>
      <c r="O725" s="35">
        <v>0</v>
      </c>
      <c r="P725" s="35">
        <v>0</v>
      </c>
      <c r="Q725" s="35"/>
      <c r="R725" s="35">
        <v>0</v>
      </c>
      <c r="S725" s="35">
        <f t="shared" si="710"/>
        <v>0</v>
      </c>
      <c r="T725" s="37">
        <f t="shared" si="706"/>
        <v>0</v>
      </c>
      <c r="U725" s="39" t="str">
        <f t="shared" si="707"/>
        <v/>
      </c>
      <c r="V725" s="132">
        <f t="shared" si="633"/>
        <v>0</v>
      </c>
      <c r="W725" s="35">
        <v>0</v>
      </c>
      <c r="X725" s="118">
        <v>0</v>
      </c>
      <c r="Y725" s="118">
        <v>0</v>
      </c>
      <c r="Z725" s="35">
        <v>0</v>
      </c>
      <c r="AA725" s="35" t="e">
        <f>G725+#REF!</f>
        <v>#REF!</v>
      </c>
      <c r="AB725" s="94" t="str">
        <f>IF(OR(E725="",E725=0),"",(G725+#REF!)/E725)</f>
        <v/>
      </c>
      <c r="AC725" s="35">
        <f t="shared" si="667"/>
        <v>0</v>
      </c>
      <c r="AD725" s="35">
        <f t="shared" si="668"/>
        <v>0</v>
      </c>
      <c r="AE725" s="118">
        <v>0</v>
      </c>
      <c r="AF725" s="118">
        <f t="shared" si="669"/>
        <v>0</v>
      </c>
      <c r="AG725" s="118">
        <v>0</v>
      </c>
      <c r="AH725" s="118">
        <f t="shared" si="671"/>
        <v>0</v>
      </c>
      <c r="AI725" s="36"/>
      <c r="AJ725" s="72"/>
    </row>
    <row r="726" spans="1:36" s="73" customFormat="1" ht="18" customHeight="1">
      <c r="A726" s="14" t="str">
        <f t="shared" si="664"/>
        <v>b</v>
      </c>
      <c r="B726" s="28" t="s">
        <v>27</v>
      </c>
      <c r="C726" s="29" t="s">
        <v>33</v>
      </c>
      <c r="D726" s="35">
        <v>0</v>
      </c>
      <c r="E726" s="36">
        <v>0</v>
      </c>
      <c r="F726" s="36">
        <v>0</v>
      </c>
      <c r="G726" s="36">
        <v>0</v>
      </c>
      <c r="H726" s="36">
        <v>0</v>
      </c>
      <c r="I726" s="37">
        <v>0</v>
      </c>
      <c r="J726" s="38">
        <v>0</v>
      </c>
      <c r="K726" s="38">
        <v>0</v>
      </c>
      <c r="L726" s="39" t="str">
        <f t="shared" si="705"/>
        <v/>
      </c>
      <c r="M726" s="35">
        <v>0</v>
      </c>
      <c r="N726" s="35">
        <v>0</v>
      </c>
      <c r="O726" s="35">
        <v>0</v>
      </c>
      <c r="P726" s="35">
        <v>0</v>
      </c>
      <c r="Q726" s="35"/>
      <c r="R726" s="35">
        <v>0</v>
      </c>
      <c r="S726" s="35">
        <f t="shared" si="710"/>
        <v>0</v>
      </c>
      <c r="T726" s="37">
        <f t="shared" si="706"/>
        <v>0</v>
      </c>
      <c r="U726" s="39" t="str">
        <f t="shared" si="707"/>
        <v/>
      </c>
      <c r="V726" s="132">
        <f t="shared" si="633"/>
        <v>0</v>
      </c>
      <c r="W726" s="35">
        <v>0</v>
      </c>
      <c r="X726" s="118">
        <v>0</v>
      </c>
      <c r="Y726" s="118">
        <v>0</v>
      </c>
      <c r="Z726" s="35">
        <v>0</v>
      </c>
      <c r="AA726" s="35" t="e">
        <f>G726+#REF!</f>
        <v>#REF!</v>
      </c>
      <c r="AB726" s="94" t="str">
        <f>IF(OR(E726="",E726=0),"",(G726+#REF!)/E726)</f>
        <v/>
      </c>
      <c r="AC726" s="35">
        <f t="shared" si="667"/>
        <v>0</v>
      </c>
      <c r="AD726" s="35">
        <f t="shared" si="668"/>
        <v>0</v>
      </c>
      <c r="AE726" s="118">
        <v>0</v>
      </c>
      <c r="AF726" s="118">
        <f t="shared" si="669"/>
        <v>0</v>
      </c>
      <c r="AG726" s="118">
        <v>0</v>
      </c>
      <c r="AH726" s="118">
        <f t="shared" si="671"/>
        <v>0</v>
      </c>
      <c r="AI726" s="36"/>
      <c r="AJ726" s="72"/>
    </row>
    <row r="727" spans="1:36" s="73" customFormat="1" ht="18" customHeight="1">
      <c r="A727" s="14" t="str">
        <f t="shared" si="664"/>
        <v>a</v>
      </c>
      <c r="B727" s="28" t="s">
        <v>27</v>
      </c>
      <c r="C727" s="29" t="s">
        <v>34</v>
      </c>
      <c r="D727" s="30">
        <v>467000</v>
      </c>
      <c r="E727" s="31">
        <v>531255</v>
      </c>
      <c r="F727" s="31">
        <v>423953.8</v>
      </c>
      <c r="G727" s="31">
        <v>504694</v>
      </c>
      <c r="H727" s="31">
        <v>368723.40029000002</v>
      </c>
      <c r="I727" s="32">
        <v>315842.04376999999</v>
      </c>
      <c r="J727" s="33">
        <v>267510.68439000001</v>
      </c>
      <c r="K727" s="33">
        <v>219221.59940000001</v>
      </c>
      <c r="L727" s="34">
        <f t="shared" si="705"/>
        <v>1.1904457514002704</v>
      </c>
      <c r="M727" s="30">
        <v>0</v>
      </c>
      <c r="N727" s="30">
        <v>54295.699739999996</v>
      </c>
      <c r="O727" s="30">
        <v>43950.207240000018</v>
      </c>
      <c r="P727" s="30">
        <v>48289.084990000003</v>
      </c>
      <c r="Q727" s="30">
        <v>45000</v>
      </c>
      <c r="R727" s="30">
        <v>48331.35937999998</v>
      </c>
      <c r="S727" s="30">
        <f t="shared" si="710"/>
        <v>135970.59970999998</v>
      </c>
      <c r="T727" s="32">
        <f t="shared" si="706"/>
        <v>-80740.200000000012</v>
      </c>
      <c r="U727" s="34">
        <f t="shared" si="707"/>
        <v>0.95000329408664386</v>
      </c>
      <c r="V727" s="131">
        <f t="shared" si="633"/>
        <v>26561</v>
      </c>
      <c r="W727" s="30">
        <v>456470.14009</v>
      </c>
      <c r="X727" s="125">
        <v>456470.14009</v>
      </c>
      <c r="Y727" s="125">
        <v>65000</v>
      </c>
      <c r="Z727" s="30">
        <v>64468.2</v>
      </c>
      <c r="AA727" s="30" t="e">
        <f>G727+#REF!</f>
        <v>#REF!</v>
      </c>
      <c r="AB727" s="92" t="e">
        <f>IF(OR(E727="",E727=0),"",(G727+#REF!)/E727)</f>
        <v>#REF!</v>
      </c>
      <c r="AC727" s="30">
        <f t="shared" si="667"/>
        <v>569694</v>
      </c>
      <c r="AD727" s="30">
        <f t="shared" si="668"/>
        <v>-38439</v>
      </c>
      <c r="AE727" s="125">
        <v>0</v>
      </c>
      <c r="AF727" s="125">
        <f t="shared" si="669"/>
        <v>531255</v>
      </c>
      <c r="AG727" s="125">
        <v>531255</v>
      </c>
      <c r="AH727" s="125">
        <f t="shared" si="671"/>
        <v>-38439</v>
      </c>
      <c r="AI727" s="31"/>
      <c r="AJ727" s="72"/>
    </row>
    <row r="728" spans="1:36" s="73" customFormat="1" ht="18" customHeight="1">
      <c r="A728" s="14" t="str">
        <f t="shared" si="664"/>
        <v>b</v>
      </c>
      <c r="B728" s="28" t="s">
        <v>27</v>
      </c>
      <c r="C728" s="29" t="s">
        <v>35</v>
      </c>
      <c r="D728" s="35">
        <v>0</v>
      </c>
      <c r="E728" s="36">
        <v>0</v>
      </c>
      <c r="F728" s="36">
        <v>0</v>
      </c>
      <c r="G728" s="36">
        <v>0</v>
      </c>
      <c r="H728" s="36">
        <v>0</v>
      </c>
      <c r="I728" s="37">
        <v>0</v>
      </c>
      <c r="J728" s="38">
        <v>0</v>
      </c>
      <c r="K728" s="38">
        <v>0</v>
      </c>
      <c r="L728" s="39" t="str">
        <f t="shared" si="705"/>
        <v/>
      </c>
      <c r="M728" s="35">
        <v>0</v>
      </c>
      <c r="N728" s="35">
        <v>0</v>
      </c>
      <c r="O728" s="35">
        <v>0</v>
      </c>
      <c r="P728" s="35">
        <v>0</v>
      </c>
      <c r="Q728" s="35"/>
      <c r="R728" s="35">
        <v>0</v>
      </c>
      <c r="S728" s="35">
        <f t="shared" si="710"/>
        <v>0</v>
      </c>
      <c r="T728" s="37">
        <f t="shared" si="706"/>
        <v>0</v>
      </c>
      <c r="U728" s="39" t="str">
        <f t="shared" si="707"/>
        <v/>
      </c>
      <c r="V728" s="132">
        <f t="shared" si="633"/>
        <v>0</v>
      </c>
      <c r="W728" s="35">
        <v>0</v>
      </c>
      <c r="X728" s="118">
        <v>0</v>
      </c>
      <c r="Y728" s="118">
        <v>0</v>
      </c>
      <c r="Z728" s="35">
        <v>0</v>
      </c>
      <c r="AA728" s="35" t="e">
        <f>G728+#REF!</f>
        <v>#REF!</v>
      </c>
      <c r="AB728" s="94" t="str">
        <f>IF(OR(E728="",E728=0),"",(G728+#REF!)/E728)</f>
        <v/>
      </c>
      <c r="AC728" s="35">
        <f t="shared" si="667"/>
        <v>0</v>
      </c>
      <c r="AD728" s="35">
        <f t="shared" si="668"/>
        <v>0</v>
      </c>
      <c r="AE728" s="118">
        <v>0</v>
      </c>
      <c r="AF728" s="118">
        <f t="shared" si="669"/>
        <v>0</v>
      </c>
      <c r="AG728" s="118">
        <v>0</v>
      </c>
      <c r="AH728" s="118">
        <f t="shared" si="671"/>
        <v>0</v>
      </c>
      <c r="AI728" s="36"/>
      <c r="AJ728" s="72"/>
    </row>
    <row r="729" spans="1:36" s="73" customFormat="1" ht="30" customHeight="1">
      <c r="A729" s="14" t="str">
        <f t="shared" si="664"/>
        <v>b</v>
      </c>
      <c r="B729" s="21" t="s">
        <v>27</v>
      </c>
      <c r="C729" s="40" t="s">
        <v>36</v>
      </c>
      <c r="D729" s="41">
        <v>0</v>
      </c>
      <c r="E729" s="42">
        <v>0</v>
      </c>
      <c r="F729" s="42">
        <v>0</v>
      </c>
      <c r="G729" s="42">
        <v>0</v>
      </c>
      <c r="H729" s="42">
        <v>0</v>
      </c>
      <c r="I729" s="43">
        <v>0</v>
      </c>
      <c r="J729" s="44">
        <v>0</v>
      </c>
      <c r="K729" s="44">
        <v>0</v>
      </c>
      <c r="L729" s="45" t="str">
        <f t="shared" si="705"/>
        <v/>
      </c>
      <c r="M729" s="41">
        <v>0</v>
      </c>
      <c r="N729" s="41">
        <v>0</v>
      </c>
      <c r="O729" s="41">
        <v>0</v>
      </c>
      <c r="P729" s="41">
        <v>0</v>
      </c>
      <c r="Q729" s="41">
        <v>0</v>
      </c>
      <c r="R729" s="41">
        <v>0</v>
      </c>
      <c r="S729" s="41">
        <f t="shared" si="710"/>
        <v>0</v>
      </c>
      <c r="T729" s="43">
        <f t="shared" si="706"/>
        <v>0</v>
      </c>
      <c r="U729" s="45" t="str">
        <f t="shared" si="707"/>
        <v/>
      </c>
      <c r="V729" s="133">
        <f t="shared" si="633"/>
        <v>0</v>
      </c>
      <c r="W729" s="41">
        <v>0</v>
      </c>
      <c r="X729" s="119">
        <v>0</v>
      </c>
      <c r="Y729" s="119">
        <v>0</v>
      </c>
      <c r="Z729" s="41">
        <v>0</v>
      </c>
      <c r="AA729" s="41" t="e">
        <f>G729+#REF!</f>
        <v>#REF!</v>
      </c>
      <c r="AB729" s="96" t="str">
        <f>IF(OR(E729="",E729=0),"",(G729+#REF!)/E729)</f>
        <v/>
      </c>
      <c r="AC729" s="41">
        <f t="shared" si="667"/>
        <v>0</v>
      </c>
      <c r="AD729" s="41">
        <f t="shared" si="668"/>
        <v>0</v>
      </c>
      <c r="AE729" s="119">
        <v>0</v>
      </c>
      <c r="AF729" s="119">
        <f t="shared" si="669"/>
        <v>0</v>
      </c>
      <c r="AG729" s="119">
        <v>0</v>
      </c>
      <c r="AH729" s="119">
        <f t="shared" si="671"/>
        <v>0</v>
      </c>
      <c r="AI729" s="42"/>
      <c r="AJ729" s="72"/>
    </row>
    <row r="730" spans="1:36" s="73" customFormat="1" ht="15" customHeight="1">
      <c r="A730" s="14" t="str">
        <f t="shared" si="664"/>
        <v>b</v>
      </c>
      <c r="B730" s="21" t="s">
        <v>27</v>
      </c>
      <c r="C730" s="40" t="s">
        <v>37</v>
      </c>
      <c r="D730" s="41">
        <v>0</v>
      </c>
      <c r="E730" s="42">
        <v>0</v>
      </c>
      <c r="F730" s="42">
        <v>0</v>
      </c>
      <c r="G730" s="42">
        <v>0</v>
      </c>
      <c r="H730" s="42">
        <v>0</v>
      </c>
      <c r="I730" s="43">
        <v>0</v>
      </c>
      <c r="J730" s="44">
        <v>0</v>
      </c>
      <c r="K730" s="44">
        <v>0</v>
      </c>
      <c r="L730" s="45" t="str">
        <f t="shared" si="705"/>
        <v/>
      </c>
      <c r="M730" s="41">
        <v>0</v>
      </c>
      <c r="N730" s="41">
        <v>0</v>
      </c>
      <c r="O730" s="41">
        <v>0</v>
      </c>
      <c r="P730" s="41">
        <v>0</v>
      </c>
      <c r="Q730" s="41">
        <v>0</v>
      </c>
      <c r="R730" s="41">
        <v>0</v>
      </c>
      <c r="S730" s="41">
        <f t="shared" si="710"/>
        <v>0</v>
      </c>
      <c r="T730" s="43">
        <f t="shared" si="706"/>
        <v>0</v>
      </c>
      <c r="U730" s="45" t="str">
        <f t="shared" si="707"/>
        <v/>
      </c>
      <c r="V730" s="133">
        <f t="shared" si="633"/>
        <v>0</v>
      </c>
      <c r="W730" s="41">
        <v>0</v>
      </c>
      <c r="X730" s="119">
        <v>0</v>
      </c>
      <c r="Y730" s="119">
        <v>0</v>
      </c>
      <c r="Z730" s="41">
        <v>0</v>
      </c>
      <c r="AA730" s="41" t="e">
        <f>G730+#REF!</f>
        <v>#REF!</v>
      </c>
      <c r="AB730" s="96" t="str">
        <f>IF(OR(E730="",E730=0),"",(G730+#REF!)/E730)</f>
        <v/>
      </c>
      <c r="AC730" s="41">
        <f t="shared" si="667"/>
        <v>0</v>
      </c>
      <c r="AD730" s="41">
        <f t="shared" si="668"/>
        <v>0</v>
      </c>
      <c r="AE730" s="119">
        <v>0</v>
      </c>
      <c r="AF730" s="119">
        <f t="shared" si="669"/>
        <v>0</v>
      </c>
      <c r="AG730" s="119">
        <v>0</v>
      </c>
      <c r="AH730" s="119">
        <f t="shared" si="671"/>
        <v>0</v>
      </c>
      <c r="AI730" s="42"/>
      <c r="AJ730" s="72"/>
    </row>
    <row r="731" spans="1:36" s="73" customFormat="1" ht="15.75" customHeight="1" thickBot="1">
      <c r="A731" s="14" t="str">
        <f t="shared" si="664"/>
        <v>b</v>
      </c>
      <c r="B731" s="46" t="s">
        <v>27</v>
      </c>
      <c r="C731" s="58" t="s">
        <v>38</v>
      </c>
      <c r="D731" s="59">
        <v>0</v>
      </c>
      <c r="E731" s="60">
        <v>0</v>
      </c>
      <c r="F731" s="60">
        <v>0</v>
      </c>
      <c r="G731" s="60">
        <v>0</v>
      </c>
      <c r="H731" s="60">
        <v>0</v>
      </c>
      <c r="I731" s="61">
        <v>0</v>
      </c>
      <c r="J731" s="62">
        <v>0</v>
      </c>
      <c r="K731" s="62">
        <v>0</v>
      </c>
      <c r="L731" s="63" t="str">
        <f t="shared" si="705"/>
        <v/>
      </c>
      <c r="M731" s="59">
        <v>0</v>
      </c>
      <c r="N731" s="59">
        <v>0</v>
      </c>
      <c r="O731" s="59">
        <v>0</v>
      </c>
      <c r="P731" s="59">
        <v>0</v>
      </c>
      <c r="Q731" s="59">
        <v>0</v>
      </c>
      <c r="R731" s="59">
        <v>0</v>
      </c>
      <c r="S731" s="59">
        <f t="shared" si="710"/>
        <v>0</v>
      </c>
      <c r="T731" s="61">
        <f t="shared" si="706"/>
        <v>0</v>
      </c>
      <c r="U731" s="63" t="str">
        <f t="shared" si="707"/>
        <v/>
      </c>
      <c r="V731" s="136">
        <f t="shared" si="633"/>
        <v>0</v>
      </c>
      <c r="W731" s="59">
        <v>0</v>
      </c>
      <c r="X731" s="120">
        <v>0</v>
      </c>
      <c r="Y731" s="120">
        <v>0</v>
      </c>
      <c r="Z731" s="59">
        <v>0</v>
      </c>
      <c r="AA731" s="59" t="e">
        <f>G731+#REF!</f>
        <v>#REF!</v>
      </c>
      <c r="AB731" s="106" t="str">
        <f>IF(OR(E731="",E731=0),"",(G731+#REF!)/E731)</f>
        <v/>
      </c>
      <c r="AC731" s="59">
        <f t="shared" si="667"/>
        <v>0</v>
      </c>
      <c r="AD731" s="59">
        <f t="shared" si="668"/>
        <v>0</v>
      </c>
      <c r="AE731" s="120">
        <v>0</v>
      </c>
      <c r="AF731" s="120">
        <f t="shared" si="669"/>
        <v>0</v>
      </c>
      <c r="AG731" s="120">
        <v>0</v>
      </c>
      <c r="AH731" s="120">
        <f t="shared" si="671"/>
        <v>0</v>
      </c>
      <c r="AI731" s="60"/>
      <c r="AJ731" s="72"/>
    </row>
    <row r="732" spans="1:36" s="14" customFormat="1" ht="33" thickTop="1" thickBot="1">
      <c r="A732" s="14" t="str">
        <f t="shared" si="664"/>
        <v>a</v>
      </c>
      <c r="B732" s="139" t="s">
        <v>165</v>
      </c>
      <c r="C732" s="140" t="s">
        <v>166</v>
      </c>
      <c r="D732" s="140">
        <f t="shared" ref="D732:D743" si="711">D744+D756+D780+D792+D804+D816+D852+D900+D948+D984+D996</f>
        <v>52362</v>
      </c>
      <c r="E732" s="141">
        <f t="shared" ref="E732:K743" si="712">E744+E756+E780+E792+E804+E816+E852+E900+E948+E984+E996+E1008</f>
        <v>56972.800000000003</v>
      </c>
      <c r="F732" s="141">
        <f t="shared" si="712"/>
        <v>39718.968000000001</v>
      </c>
      <c r="G732" s="141">
        <f t="shared" si="712"/>
        <v>46893.299999999996</v>
      </c>
      <c r="H732" s="141">
        <f t="shared" si="712"/>
        <v>35363.453549999991</v>
      </c>
      <c r="I732" s="142">
        <f t="shared" si="712"/>
        <v>31657.410370000001</v>
      </c>
      <c r="J732" s="143">
        <f t="shared" si="712"/>
        <v>23700.58309</v>
      </c>
      <c r="K732" s="143">
        <f t="shared" si="712"/>
        <v>20217.307939999999</v>
      </c>
      <c r="L732" s="144">
        <f t="shared" si="705"/>
        <v>1.1806273516472028</v>
      </c>
      <c r="M732" s="140">
        <f t="shared" ref="M732:Q743" si="713">M744+M756+M780+M792+M804+M816+M852+M900+M948+M984+M996+M1008</f>
        <v>0</v>
      </c>
      <c r="N732" s="140">
        <f t="shared" si="713"/>
        <v>4010.754570000001</v>
      </c>
      <c r="O732" s="140">
        <f t="shared" si="713"/>
        <v>3186.7345299999988</v>
      </c>
      <c r="P732" s="140">
        <f t="shared" si="713"/>
        <v>3483.2751500000004</v>
      </c>
      <c r="Q732" s="140">
        <f t="shared" si="713"/>
        <v>3976.8</v>
      </c>
      <c r="R732" s="140">
        <v>7956.8272800000013</v>
      </c>
      <c r="S732" s="140">
        <f t="shared" si="710"/>
        <v>11529.846450000005</v>
      </c>
      <c r="T732" s="142">
        <f t="shared" si="706"/>
        <v>-7174.3319999999949</v>
      </c>
      <c r="U732" s="144">
        <f t="shared" si="707"/>
        <v>0.82308224275443709</v>
      </c>
      <c r="V732" s="145">
        <f t="shared" si="633"/>
        <v>10079.500000000007</v>
      </c>
      <c r="W732" s="140">
        <f t="shared" ref="W732:Y732" si="714">W744+W756+W780+W792+W804+W816+W852+W900+W948+W984+W996+W1008</f>
        <v>41577.22542000001</v>
      </c>
      <c r="X732" s="146">
        <f t="shared" si="714"/>
        <v>41577.22542000001</v>
      </c>
      <c r="Y732" s="146">
        <f t="shared" si="714"/>
        <v>11785.499999999998</v>
      </c>
      <c r="Z732" s="140">
        <f t="shared" ref="Z732:Z743" si="715">Z744+Z756+Z780+Z792+Z804+Z816+Z852+Z900+Z948+Z984+Z996+Z1008</f>
        <v>12777.094999999999</v>
      </c>
      <c r="AA732" s="140" t="e">
        <f>G732+#REF!</f>
        <v>#REF!</v>
      </c>
      <c r="AB732" s="147" t="e">
        <f>IF(OR(E732="",E732=0),"",(G732+#REF!)/E732)</f>
        <v>#REF!</v>
      </c>
      <c r="AC732" s="140">
        <f t="shared" si="667"/>
        <v>58678.799999999996</v>
      </c>
      <c r="AD732" s="140">
        <f t="shared" si="668"/>
        <v>-1705.9999999999927</v>
      </c>
      <c r="AE732" s="146">
        <f t="shared" ref="AE732:AE743" si="716">AE744+AE756+AE780+AE792+AE804+AE816+AE852+AE900+AE948+AE984+AE996+AE1008</f>
        <v>204</v>
      </c>
      <c r="AF732" s="146">
        <f t="shared" si="669"/>
        <v>56768.800000000003</v>
      </c>
      <c r="AG732" s="146">
        <f t="shared" ref="AG732" si="717">AG744+AG756+AG780+AG792+AG804+AG816+AG852+AG900+AG948+AG984+AG996+AG1008</f>
        <v>57502.400000000001</v>
      </c>
      <c r="AH732" s="146">
        <f t="shared" si="671"/>
        <v>-1176.3999999999942</v>
      </c>
      <c r="AI732" s="141"/>
      <c r="AJ732" s="72"/>
    </row>
    <row r="733" spans="1:36" s="14" customFormat="1" ht="18.75" thickTop="1">
      <c r="A733" s="14" t="str">
        <f t="shared" si="664"/>
        <v>a</v>
      </c>
      <c r="B733" s="21" t="s">
        <v>27</v>
      </c>
      <c r="C733" s="22" t="s">
        <v>28</v>
      </c>
      <c r="D733" s="23">
        <f t="shared" si="711"/>
        <v>52362</v>
      </c>
      <c r="E733" s="24">
        <f t="shared" ref="E733" si="718">E745+E757+E781+E793+E805+E817+E853+E901+E949+E985+E997+E1009</f>
        <v>56972.800000000003</v>
      </c>
      <c r="F733" s="24">
        <f t="shared" si="712"/>
        <v>39718.968000000001</v>
      </c>
      <c r="G733" s="24">
        <f t="shared" si="712"/>
        <v>46893.299999999996</v>
      </c>
      <c r="H733" s="24">
        <f t="shared" si="712"/>
        <v>35363.453549999991</v>
      </c>
      <c r="I733" s="25">
        <f t="shared" si="712"/>
        <v>31657.410370000001</v>
      </c>
      <c r="J733" s="26">
        <f t="shared" si="712"/>
        <v>23700.58309</v>
      </c>
      <c r="K733" s="26">
        <f t="shared" si="712"/>
        <v>20217.307939999999</v>
      </c>
      <c r="L733" s="27">
        <f t="shared" si="705"/>
        <v>1.1806273516472028</v>
      </c>
      <c r="M733" s="23">
        <f t="shared" si="713"/>
        <v>0</v>
      </c>
      <c r="N733" s="23">
        <f t="shared" si="713"/>
        <v>4010.754570000001</v>
      </c>
      <c r="O733" s="23">
        <f t="shared" si="713"/>
        <v>3186.7345299999988</v>
      </c>
      <c r="P733" s="23">
        <f t="shared" si="713"/>
        <v>3483.2751500000004</v>
      </c>
      <c r="Q733" s="23">
        <f t="shared" si="713"/>
        <v>3976.8</v>
      </c>
      <c r="R733" s="23">
        <v>7956.8272800000013</v>
      </c>
      <c r="S733" s="23">
        <f t="shared" si="710"/>
        <v>11529.846450000005</v>
      </c>
      <c r="T733" s="25">
        <f t="shared" si="706"/>
        <v>-7174.3319999999949</v>
      </c>
      <c r="U733" s="27">
        <f t="shared" si="707"/>
        <v>0.82308224275443709</v>
      </c>
      <c r="V733" s="130">
        <f t="shared" ref="V733:V796" si="719">E733-G733</f>
        <v>10079.500000000007</v>
      </c>
      <c r="W733" s="23">
        <f t="shared" ref="W733:Y733" si="720">W745+W757+W781+W793+W805+W817+W853+W901+W949+W985+W997+W1009</f>
        <v>41577.22542000001</v>
      </c>
      <c r="X733" s="89">
        <f t="shared" si="720"/>
        <v>41577.22542000001</v>
      </c>
      <c r="Y733" s="89">
        <f t="shared" si="720"/>
        <v>11785.499999999998</v>
      </c>
      <c r="Z733" s="23">
        <f t="shared" si="715"/>
        <v>12777.094999999999</v>
      </c>
      <c r="AA733" s="23" t="e">
        <f>G733+#REF!</f>
        <v>#REF!</v>
      </c>
      <c r="AB733" s="90" t="e">
        <f>IF(OR(E733="",E733=0),"",(G733+#REF!)/E733)</f>
        <v>#REF!</v>
      </c>
      <c r="AC733" s="23">
        <f t="shared" si="667"/>
        <v>58678.799999999996</v>
      </c>
      <c r="AD733" s="23">
        <f t="shared" si="668"/>
        <v>-1705.9999999999927</v>
      </c>
      <c r="AE733" s="89">
        <f t="shared" si="716"/>
        <v>204</v>
      </c>
      <c r="AF733" s="89">
        <f t="shared" si="669"/>
        <v>56768.800000000003</v>
      </c>
      <c r="AG733" s="89">
        <f t="shared" ref="AG733" si="721">AG745+AG757+AG781+AG793+AG805+AG817+AG853+AG901+AG949+AG985+AG997+AG1009</f>
        <v>57502.400000000001</v>
      </c>
      <c r="AH733" s="89">
        <f t="shared" si="671"/>
        <v>-1176.3999999999942</v>
      </c>
      <c r="AI733" s="24"/>
      <c r="AJ733" s="72"/>
    </row>
    <row r="734" spans="1:36" s="14" customFormat="1" ht="18" customHeight="1">
      <c r="A734" s="14" t="str">
        <f t="shared" si="664"/>
        <v>b</v>
      </c>
      <c r="B734" s="28" t="s">
        <v>27</v>
      </c>
      <c r="C734" s="29" t="s">
        <v>29</v>
      </c>
      <c r="D734" s="35">
        <f t="shared" si="711"/>
        <v>0</v>
      </c>
      <c r="E734" s="36">
        <f t="shared" ref="E734" si="722">E746+E758+E782+E794+E806+E818+E854+E902+E950+E986+E998+E1010</f>
        <v>0</v>
      </c>
      <c r="F734" s="24">
        <f t="shared" si="712"/>
        <v>0</v>
      </c>
      <c r="G734" s="24">
        <f t="shared" si="712"/>
        <v>0</v>
      </c>
      <c r="H734" s="24">
        <f t="shared" si="712"/>
        <v>0</v>
      </c>
      <c r="I734" s="25">
        <f t="shared" si="712"/>
        <v>0</v>
      </c>
      <c r="J734" s="26">
        <f t="shared" si="712"/>
        <v>0</v>
      </c>
      <c r="K734" s="26">
        <f t="shared" si="712"/>
        <v>0</v>
      </c>
      <c r="L734" s="39" t="str">
        <f t="shared" si="705"/>
        <v/>
      </c>
      <c r="M734" s="35">
        <f t="shared" si="713"/>
        <v>0</v>
      </c>
      <c r="N734" s="35">
        <f t="shared" si="713"/>
        <v>0</v>
      </c>
      <c r="O734" s="35">
        <f t="shared" si="713"/>
        <v>0</v>
      </c>
      <c r="P734" s="35">
        <f t="shared" si="713"/>
        <v>0</v>
      </c>
      <c r="Q734" s="35">
        <f t="shared" si="713"/>
        <v>0</v>
      </c>
      <c r="R734" s="35">
        <v>0</v>
      </c>
      <c r="S734" s="35">
        <f t="shared" si="710"/>
        <v>0</v>
      </c>
      <c r="T734" s="37">
        <f t="shared" si="706"/>
        <v>0</v>
      </c>
      <c r="U734" s="39" t="str">
        <f t="shared" si="707"/>
        <v/>
      </c>
      <c r="V734" s="132">
        <f t="shared" si="719"/>
        <v>0</v>
      </c>
      <c r="W734" s="35">
        <f t="shared" ref="W734:Y734" si="723">W746+W758+W782+W794+W806+W818+W854+W902+W950+W986+W998+W1010</f>
        <v>0</v>
      </c>
      <c r="X734" s="93">
        <f t="shared" si="723"/>
        <v>0</v>
      </c>
      <c r="Y734" s="93">
        <f t="shared" si="723"/>
        <v>0</v>
      </c>
      <c r="Z734" s="35">
        <f t="shared" si="715"/>
        <v>0</v>
      </c>
      <c r="AA734" s="35" t="e">
        <f>G734+#REF!</f>
        <v>#REF!</v>
      </c>
      <c r="AB734" s="94" t="str">
        <f>IF(OR(E734="",E734=0),"",(G734+#REF!)/E734)</f>
        <v/>
      </c>
      <c r="AC734" s="35">
        <f t="shared" si="667"/>
        <v>0</v>
      </c>
      <c r="AD734" s="35">
        <f t="shared" si="668"/>
        <v>0</v>
      </c>
      <c r="AE734" s="93">
        <f t="shared" si="716"/>
        <v>0</v>
      </c>
      <c r="AF734" s="93">
        <f t="shared" si="669"/>
        <v>0</v>
      </c>
      <c r="AG734" s="93">
        <f t="shared" ref="AG734" si="724">AG746+AG758+AG782+AG794+AG806+AG818+AG854+AG902+AG950+AG986+AG998+AG1010</f>
        <v>0</v>
      </c>
      <c r="AH734" s="93">
        <f t="shared" si="671"/>
        <v>0</v>
      </c>
      <c r="AI734" s="24"/>
      <c r="AJ734" s="72"/>
    </row>
    <row r="735" spans="1:36" s="14" customFormat="1" ht="18">
      <c r="A735" s="14" t="str">
        <f t="shared" si="664"/>
        <v>a</v>
      </c>
      <c r="B735" s="28" t="s">
        <v>27</v>
      </c>
      <c r="C735" s="29" t="s">
        <v>30</v>
      </c>
      <c r="D735" s="30">
        <f t="shared" si="711"/>
        <v>14363</v>
      </c>
      <c r="E735" s="31">
        <f t="shared" ref="E735" si="725">E747+E759+E783+E795+E807+E819+E855+E903+E951+E987+E999+E1011</f>
        <v>18236.899999999998</v>
      </c>
      <c r="F735" s="24">
        <f t="shared" si="712"/>
        <v>14445.607</v>
      </c>
      <c r="G735" s="24">
        <f t="shared" si="712"/>
        <v>14872.2</v>
      </c>
      <c r="H735" s="24">
        <f t="shared" si="712"/>
        <v>13473.904039999999</v>
      </c>
      <c r="I735" s="25">
        <f t="shared" si="712"/>
        <v>12668.013519999999</v>
      </c>
      <c r="J735" s="26">
        <f t="shared" si="712"/>
        <v>7604.3540699999994</v>
      </c>
      <c r="K735" s="26">
        <f t="shared" si="712"/>
        <v>6921.6044900000006</v>
      </c>
      <c r="L735" s="34">
        <f t="shared" si="705"/>
        <v>1.0295309847485121</v>
      </c>
      <c r="M735" s="30">
        <f t="shared" si="713"/>
        <v>0</v>
      </c>
      <c r="N735" s="30">
        <f t="shared" si="713"/>
        <v>1040.8579300000004</v>
      </c>
      <c r="O735" s="30">
        <f t="shared" si="713"/>
        <v>442.49711999999971</v>
      </c>
      <c r="P735" s="30">
        <f t="shared" si="713"/>
        <v>682.74957999999936</v>
      </c>
      <c r="Q735" s="30">
        <f t="shared" si="713"/>
        <v>738.49999999999989</v>
      </c>
      <c r="R735" s="30">
        <v>5063.6594499999992</v>
      </c>
      <c r="S735" s="30">
        <f t="shared" si="710"/>
        <v>1398.2959600000013</v>
      </c>
      <c r="T735" s="32">
        <f t="shared" si="706"/>
        <v>-426.59300000000076</v>
      </c>
      <c r="U735" s="34">
        <f t="shared" si="707"/>
        <v>0.81550044141274025</v>
      </c>
      <c r="V735" s="131">
        <f t="shared" si="719"/>
        <v>3364.6999999999971</v>
      </c>
      <c r="W735" s="30">
        <f t="shared" ref="W735:Y735" si="726">W747+W759+W783+W795+W807+W819+W855+W903+W951+W987+W999+W1011</f>
        <v>14233.384320000003</v>
      </c>
      <c r="X735" s="91">
        <f t="shared" si="726"/>
        <v>14233.384320000003</v>
      </c>
      <c r="Y735" s="91">
        <f t="shared" si="726"/>
        <v>3390.5000000000005</v>
      </c>
      <c r="Z735" s="30">
        <f t="shared" si="715"/>
        <v>3560.6000000000004</v>
      </c>
      <c r="AA735" s="30" t="e">
        <f>G735+#REF!</f>
        <v>#REF!</v>
      </c>
      <c r="AB735" s="92" t="e">
        <f>IF(OR(E735="",E735=0),"",(G735+#REF!)/E735)</f>
        <v>#REF!</v>
      </c>
      <c r="AC735" s="30">
        <f t="shared" si="667"/>
        <v>18262.7</v>
      </c>
      <c r="AD735" s="30">
        <f t="shared" si="668"/>
        <v>-25.80000000000291</v>
      </c>
      <c r="AE735" s="91">
        <f t="shared" si="716"/>
        <v>29.599999999999998</v>
      </c>
      <c r="AF735" s="91">
        <f t="shared" si="669"/>
        <v>18207.3</v>
      </c>
      <c r="AG735" s="91">
        <f t="shared" ref="AG735" si="727">AG747+AG759+AG783+AG795+AG807+AG819+AG855+AG903+AG951+AG987+AG999+AG1011</f>
        <v>18207.299999999996</v>
      </c>
      <c r="AH735" s="91">
        <f t="shared" si="671"/>
        <v>-55.400000000005093</v>
      </c>
      <c r="AI735" s="24"/>
      <c r="AJ735" s="72"/>
    </row>
    <row r="736" spans="1:36" s="14" customFormat="1" ht="18" customHeight="1">
      <c r="A736" s="14" t="str">
        <f t="shared" si="664"/>
        <v>b</v>
      </c>
      <c r="B736" s="28" t="s">
        <v>27</v>
      </c>
      <c r="C736" s="29" t="s">
        <v>31</v>
      </c>
      <c r="D736" s="35">
        <f t="shared" si="711"/>
        <v>0</v>
      </c>
      <c r="E736" s="36">
        <f t="shared" ref="E736" si="728">E748+E760+E784+E796+E808+E820+E856+E904+E952+E988+E1000+E1012</f>
        <v>0</v>
      </c>
      <c r="F736" s="24">
        <f t="shared" si="712"/>
        <v>0</v>
      </c>
      <c r="G736" s="24">
        <f t="shared" si="712"/>
        <v>0</v>
      </c>
      <c r="H736" s="24">
        <f t="shared" si="712"/>
        <v>0</v>
      </c>
      <c r="I736" s="25">
        <f t="shared" si="712"/>
        <v>0</v>
      </c>
      <c r="J736" s="26">
        <f t="shared" si="712"/>
        <v>0</v>
      </c>
      <c r="K736" s="26">
        <f t="shared" si="712"/>
        <v>0</v>
      </c>
      <c r="L736" s="39" t="str">
        <f t="shared" si="705"/>
        <v/>
      </c>
      <c r="M736" s="35">
        <f t="shared" si="713"/>
        <v>0</v>
      </c>
      <c r="N736" s="35">
        <f t="shared" si="713"/>
        <v>0</v>
      </c>
      <c r="O736" s="35">
        <f t="shared" si="713"/>
        <v>0</v>
      </c>
      <c r="P736" s="35">
        <f t="shared" si="713"/>
        <v>0</v>
      </c>
      <c r="Q736" s="35">
        <f t="shared" si="713"/>
        <v>0</v>
      </c>
      <c r="R736" s="35">
        <v>0</v>
      </c>
      <c r="S736" s="35">
        <f t="shared" si="710"/>
        <v>0</v>
      </c>
      <c r="T736" s="37">
        <f t="shared" si="706"/>
        <v>0</v>
      </c>
      <c r="U736" s="39" t="str">
        <f t="shared" si="707"/>
        <v/>
      </c>
      <c r="V736" s="132">
        <f t="shared" si="719"/>
        <v>0</v>
      </c>
      <c r="W736" s="35">
        <f t="shared" ref="W736:Y736" si="729">W748+W760+W784+W796+W808+W820+W856+W904+W952+W988+W1000+W1012</f>
        <v>0</v>
      </c>
      <c r="X736" s="93">
        <f t="shared" si="729"/>
        <v>0</v>
      </c>
      <c r="Y736" s="93">
        <f t="shared" si="729"/>
        <v>0</v>
      </c>
      <c r="Z736" s="35">
        <f t="shared" si="715"/>
        <v>0</v>
      </c>
      <c r="AA736" s="35" t="e">
        <f>G736+#REF!</f>
        <v>#REF!</v>
      </c>
      <c r="AB736" s="94" t="str">
        <f>IF(OR(E736="",E736=0),"",(G736+#REF!)/E736)</f>
        <v/>
      </c>
      <c r="AC736" s="35">
        <f t="shared" si="667"/>
        <v>0</v>
      </c>
      <c r="AD736" s="35">
        <f t="shared" si="668"/>
        <v>0</v>
      </c>
      <c r="AE736" s="93">
        <f t="shared" si="716"/>
        <v>0</v>
      </c>
      <c r="AF736" s="93">
        <f t="shared" si="669"/>
        <v>0</v>
      </c>
      <c r="AG736" s="93">
        <f t="shared" ref="AG736" si="730">AG748+AG760+AG784+AG796+AG808+AG820+AG856+AG904+AG952+AG988+AG1000+AG1012</f>
        <v>0</v>
      </c>
      <c r="AH736" s="93">
        <f t="shared" si="671"/>
        <v>0</v>
      </c>
      <c r="AI736" s="24"/>
      <c r="AJ736" s="72"/>
    </row>
    <row r="737" spans="1:36" s="14" customFormat="1" ht="18" customHeight="1">
      <c r="A737" s="14" t="str">
        <f t="shared" si="664"/>
        <v>b</v>
      </c>
      <c r="B737" s="28" t="s">
        <v>27</v>
      </c>
      <c r="C737" s="29" t="s">
        <v>32</v>
      </c>
      <c r="D737" s="35">
        <f t="shared" si="711"/>
        <v>0</v>
      </c>
      <c r="E737" s="36">
        <f t="shared" ref="E737" si="731">E749+E761+E785+E797+E809+E821+E857+E905+E953+E989+E1001+E1013</f>
        <v>0</v>
      </c>
      <c r="F737" s="24">
        <f t="shared" si="712"/>
        <v>0</v>
      </c>
      <c r="G737" s="24">
        <f t="shared" si="712"/>
        <v>0</v>
      </c>
      <c r="H737" s="24">
        <f t="shared" si="712"/>
        <v>0</v>
      </c>
      <c r="I737" s="25">
        <f t="shared" si="712"/>
        <v>0</v>
      </c>
      <c r="J737" s="26">
        <f t="shared" si="712"/>
        <v>0</v>
      </c>
      <c r="K737" s="26">
        <f t="shared" si="712"/>
        <v>0</v>
      </c>
      <c r="L737" s="39" t="str">
        <f t="shared" si="705"/>
        <v/>
      </c>
      <c r="M737" s="35">
        <f t="shared" si="713"/>
        <v>0</v>
      </c>
      <c r="N737" s="35">
        <f t="shared" si="713"/>
        <v>0</v>
      </c>
      <c r="O737" s="35">
        <f t="shared" si="713"/>
        <v>0</v>
      </c>
      <c r="P737" s="35">
        <f t="shared" si="713"/>
        <v>0</v>
      </c>
      <c r="Q737" s="35">
        <f t="shared" si="713"/>
        <v>0</v>
      </c>
      <c r="R737" s="35">
        <v>0</v>
      </c>
      <c r="S737" s="35">
        <f t="shared" si="710"/>
        <v>0</v>
      </c>
      <c r="T737" s="37">
        <f t="shared" si="706"/>
        <v>0</v>
      </c>
      <c r="U737" s="39" t="str">
        <f t="shared" si="707"/>
        <v/>
      </c>
      <c r="V737" s="132">
        <f t="shared" si="719"/>
        <v>0</v>
      </c>
      <c r="W737" s="35">
        <f t="shared" ref="W737:Y737" si="732">W749+W761+W785+W797+W809+W821+W857+W905+W953+W989+W1001+W1013</f>
        <v>0</v>
      </c>
      <c r="X737" s="93">
        <f t="shared" si="732"/>
        <v>0</v>
      </c>
      <c r="Y737" s="93">
        <f t="shared" si="732"/>
        <v>0</v>
      </c>
      <c r="Z737" s="35">
        <f t="shared" si="715"/>
        <v>0</v>
      </c>
      <c r="AA737" s="35" t="e">
        <f>G737+#REF!</f>
        <v>#REF!</v>
      </c>
      <c r="AB737" s="94" t="str">
        <f>IF(OR(E737="",E737=0),"",(G737+#REF!)/E737)</f>
        <v/>
      </c>
      <c r="AC737" s="35">
        <f t="shared" si="667"/>
        <v>0</v>
      </c>
      <c r="AD737" s="35">
        <f t="shared" si="668"/>
        <v>0</v>
      </c>
      <c r="AE737" s="93">
        <f t="shared" si="716"/>
        <v>0</v>
      </c>
      <c r="AF737" s="93">
        <f t="shared" si="669"/>
        <v>0</v>
      </c>
      <c r="AG737" s="93">
        <f t="shared" ref="AG737" si="733">AG749+AG761+AG785+AG797+AG809+AG821+AG857+AG905+AG953+AG989+AG1001+AG1013</f>
        <v>0</v>
      </c>
      <c r="AH737" s="93">
        <f t="shared" si="671"/>
        <v>0</v>
      </c>
      <c r="AI737" s="24"/>
      <c r="AJ737" s="72"/>
    </row>
    <row r="738" spans="1:36" s="14" customFormat="1" ht="18" customHeight="1">
      <c r="A738" s="14" t="str">
        <f t="shared" si="664"/>
        <v>b</v>
      </c>
      <c r="B738" s="28" t="s">
        <v>27</v>
      </c>
      <c r="C738" s="29" t="s">
        <v>33</v>
      </c>
      <c r="D738" s="35">
        <f t="shared" si="711"/>
        <v>0</v>
      </c>
      <c r="E738" s="36">
        <f t="shared" ref="E738" si="734">E750+E762+E786+E798+E810+E822+E858+E906+E954+E990+E1002+E1014</f>
        <v>0</v>
      </c>
      <c r="F738" s="24">
        <f t="shared" si="712"/>
        <v>0</v>
      </c>
      <c r="G738" s="24">
        <f t="shared" si="712"/>
        <v>0</v>
      </c>
      <c r="H738" s="24">
        <f t="shared" si="712"/>
        <v>0</v>
      </c>
      <c r="I738" s="25">
        <f t="shared" si="712"/>
        <v>0</v>
      </c>
      <c r="J738" s="26">
        <f t="shared" si="712"/>
        <v>0</v>
      </c>
      <c r="K738" s="26">
        <f t="shared" si="712"/>
        <v>0</v>
      </c>
      <c r="L738" s="39" t="str">
        <f t="shared" si="705"/>
        <v/>
      </c>
      <c r="M738" s="35">
        <f t="shared" si="713"/>
        <v>0</v>
      </c>
      <c r="N738" s="35">
        <f t="shared" si="713"/>
        <v>0</v>
      </c>
      <c r="O738" s="35">
        <f t="shared" si="713"/>
        <v>0</v>
      </c>
      <c r="P738" s="35">
        <f t="shared" si="713"/>
        <v>0</v>
      </c>
      <c r="Q738" s="35">
        <f t="shared" si="713"/>
        <v>0</v>
      </c>
      <c r="R738" s="35">
        <v>0</v>
      </c>
      <c r="S738" s="35">
        <f t="shared" si="710"/>
        <v>0</v>
      </c>
      <c r="T738" s="37">
        <f t="shared" si="706"/>
        <v>0</v>
      </c>
      <c r="U738" s="39" t="str">
        <f t="shared" si="707"/>
        <v/>
      </c>
      <c r="V738" s="132">
        <f t="shared" si="719"/>
        <v>0</v>
      </c>
      <c r="W738" s="35">
        <f t="shared" ref="W738:Y738" si="735">W750+W762+W786+W798+W810+W822+W858+W906+W954+W990+W1002+W1014</f>
        <v>0</v>
      </c>
      <c r="X738" s="93">
        <f t="shared" si="735"/>
        <v>0</v>
      </c>
      <c r="Y738" s="93">
        <f t="shared" si="735"/>
        <v>0</v>
      </c>
      <c r="Z738" s="35">
        <f t="shared" si="715"/>
        <v>0</v>
      </c>
      <c r="AA738" s="35" t="e">
        <f>G738+#REF!</f>
        <v>#REF!</v>
      </c>
      <c r="AB738" s="94" t="str">
        <f>IF(OR(E738="",E738=0),"",(G738+#REF!)/E738)</f>
        <v/>
      </c>
      <c r="AC738" s="35">
        <f t="shared" si="667"/>
        <v>0</v>
      </c>
      <c r="AD738" s="35">
        <f t="shared" si="668"/>
        <v>0</v>
      </c>
      <c r="AE738" s="93">
        <f t="shared" si="716"/>
        <v>0</v>
      </c>
      <c r="AF738" s="93">
        <f t="shared" si="669"/>
        <v>0</v>
      </c>
      <c r="AG738" s="93">
        <f t="shared" ref="AG738" si="736">AG750+AG762+AG786+AG798+AG810+AG822+AG858+AG906+AG954+AG990+AG1002+AG1014</f>
        <v>0</v>
      </c>
      <c r="AH738" s="93">
        <f t="shared" si="671"/>
        <v>0</v>
      </c>
      <c r="AI738" s="24"/>
      <c r="AJ738" s="72"/>
    </row>
    <row r="739" spans="1:36" s="14" customFormat="1" ht="18">
      <c r="A739" s="14" t="str">
        <f t="shared" si="664"/>
        <v>a</v>
      </c>
      <c r="B739" s="28" t="s">
        <v>27</v>
      </c>
      <c r="C739" s="29" t="s">
        <v>34</v>
      </c>
      <c r="D739" s="30">
        <f t="shared" si="711"/>
        <v>37999</v>
      </c>
      <c r="E739" s="31">
        <f t="shared" ref="E739" si="737">E751+E763+E787+E799+E811+E823+E859+E907+E955+E991+E1003+E1015</f>
        <v>38735.5</v>
      </c>
      <c r="F739" s="24">
        <f t="shared" si="712"/>
        <v>25272.961000000003</v>
      </c>
      <c r="G739" s="24">
        <f t="shared" si="712"/>
        <v>32020.699999999997</v>
      </c>
      <c r="H739" s="24">
        <f t="shared" si="712"/>
        <v>21889.149509999999</v>
      </c>
      <c r="I739" s="25">
        <f t="shared" si="712"/>
        <v>18988.99685</v>
      </c>
      <c r="J739" s="26">
        <f t="shared" si="712"/>
        <v>16095.829020000003</v>
      </c>
      <c r="K739" s="26">
        <f t="shared" si="712"/>
        <v>13295.303449999999</v>
      </c>
      <c r="L739" s="34">
        <f t="shared" si="705"/>
        <v>1.2669943976885016</v>
      </c>
      <c r="M739" s="30">
        <f t="shared" si="713"/>
        <v>0</v>
      </c>
      <c r="N739" s="30">
        <f t="shared" si="713"/>
        <v>2969.8966399999999</v>
      </c>
      <c r="O739" s="30">
        <f t="shared" si="713"/>
        <v>2743.8374099999992</v>
      </c>
      <c r="P739" s="30">
        <f t="shared" si="713"/>
        <v>2800.5255700000012</v>
      </c>
      <c r="Q739" s="30">
        <f t="shared" si="713"/>
        <v>3238.3</v>
      </c>
      <c r="R739" s="30">
        <v>2893.1678299999967</v>
      </c>
      <c r="S739" s="30">
        <f t="shared" si="710"/>
        <v>10131.550489999998</v>
      </c>
      <c r="T739" s="32">
        <f t="shared" si="706"/>
        <v>-6747.7389999999941</v>
      </c>
      <c r="U739" s="34">
        <f t="shared" si="707"/>
        <v>0.82664997224767967</v>
      </c>
      <c r="V739" s="131">
        <f t="shared" si="719"/>
        <v>6714.8000000000029</v>
      </c>
      <c r="W739" s="30">
        <f t="shared" ref="W739:Y739" si="738">W751+W763+W787+W799+W811+W823+W859+W907+W955+W991+W1003+W1015</f>
        <v>27343.4411</v>
      </c>
      <c r="X739" s="91">
        <f t="shared" si="738"/>
        <v>27343.4411</v>
      </c>
      <c r="Y739" s="91">
        <f t="shared" si="738"/>
        <v>8395</v>
      </c>
      <c r="Z739" s="30">
        <f t="shared" si="715"/>
        <v>9216.494999999999</v>
      </c>
      <c r="AA739" s="30" t="e">
        <f>G739+#REF!</f>
        <v>#REF!</v>
      </c>
      <c r="AB739" s="92" t="e">
        <f>IF(OR(E739="",E739=0),"",(G739+#REF!)/E739)</f>
        <v>#REF!</v>
      </c>
      <c r="AC739" s="30">
        <f t="shared" si="667"/>
        <v>40415.699999999997</v>
      </c>
      <c r="AD739" s="30">
        <f t="shared" si="668"/>
        <v>-1680.1999999999971</v>
      </c>
      <c r="AE739" s="91">
        <f t="shared" si="716"/>
        <v>174.4</v>
      </c>
      <c r="AF739" s="91">
        <f t="shared" si="669"/>
        <v>38561.1</v>
      </c>
      <c r="AG739" s="91">
        <f t="shared" ref="AG739" si="739">AG751+AG763+AG787+AG799+AG811+AG823+AG859+AG907+AG955+AG991+AG1003+AG1015</f>
        <v>39294.699999999997</v>
      </c>
      <c r="AH739" s="91">
        <f t="shared" si="671"/>
        <v>-1121</v>
      </c>
      <c r="AI739" s="24"/>
      <c r="AJ739" s="72"/>
    </row>
    <row r="740" spans="1:36" s="14" customFormat="1" ht="18">
      <c r="A740" s="14" t="str">
        <f t="shared" si="664"/>
        <v>a</v>
      </c>
      <c r="B740" s="28" t="s">
        <v>27</v>
      </c>
      <c r="C740" s="29" t="s">
        <v>35</v>
      </c>
      <c r="D740" s="35">
        <f t="shared" si="711"/>
        <v>0</v>
      </c>
      <c r="E740" s="36">
        <f t="shared" ref="E740" si="740">E752+E764+E788+E800+E812+E824+E860+E908+E956+E992+E1004+E1016</f>
        <v>0.4</v>
      </c>
      <c r="F740" s="24">
        <f t="shared" si="712"/>
        <v>0.4</v>
      </c>
      <c r="G740" s="24">
        <f t="shared" si="712"/>
        <v>0.4</v>
      </c>
      <c r="H740" s="24">
        <f t="shared" si="712"/>
        <v>0.4</v>
      </c>
      <c r="I740" s="25">
        <f t="shared" si="712"/>
        <v>0.4</v>
      </c>
      <c r="J740" s="26">
        <f t="shared" si="712"/>
        <v>0.4</v>
      </c>
      <c r="K740" s="26">
        <f t="shared" si="712"/>
        <v>0.4</v>
      </c>
      <c r="L740" s="39">
        <f t="shared" si="705"/>
        <v>1</v>
      </c>
      <c r="M740" s="35">
        <f t="shared" si="713"/>
        <v>0</v>
      </c>
      <c r="N740" s="35">
        <f t="shared" si="713"/>
        <v>0</v>
      </c>
      <c r="O740" s="35">
        <f t="shared" si="713"/>
        <v>0.4</v>
      </c>
      <c r="P740" s="35">
        <f t="shared" si="713"/>
        <v>0</v>
      </c>
      <c r="Q740" s="35">
        <f t="shared" si="713"/>
        <v>0</v>
      </c>
      <c r="R740" s="35">
        <v>0</v>
      </c>
      <c r="S740" s="35">
        <f t="shared" si="710"/>
        <v>0</v>
      </c>
      <c r="T740" s="37">
        <f t="shared" si="706"/>
        <v>0</v>
      </c>
      <c r="U740" s="39">
        <f t="shared" si="707"/>
        <v>1</v>
      </c>
      <c r="V740" s="132">
        <f t="shared" si="719"/>
        <v>0</v>
      </c>
      <c r="W740" s="35">
        <f t="shared" ref="W740:Y740" si="741">W752+W764+W788+W800+W812+W824+W860+W908+W956+W992+W1004+W1016</f>
        <v>0.4</v>
      </c>
      <c r="X740" s="93">
        <f t="shared" si="741"/>
        <v>0.4</v>
      </c>
      <c r="Y740" s="93">
        <f t="shared" si="741"/>
        <v>0</v>
      </c>
      <c r="Z740" s="35">
        <f t="shared" si="715"/>
        <v>0</v>
      </c>
      <c r="AA740" s="35" t="e">
        <f>G740+#REF!</f>
        <v>#REF!</v>
      </c>
      <c r="AB740" s="94" t="e">
        <f>IF(OR(E740="",E740=0),"",(G740+#REF!)/E740)</f>
        <v>#REF!</v>
      </c>
      <c r="AC740" s="35">
        <f t="shared" si="667"/>
        <v>0.4</v>
      </c>
      <c r="AD740" s="35">
        <f t="shared" si="668"/>
        <v>0</v>
      </c>
      <c r="AE740" s="93">
        <f t="shared" si="716"/>
        <v>0</v>
      </c>
      <c r="AF740" s="93">
        <f t="shared" si="669"/>
        <v>0.4</v>
      </c>
      <c r="AG740" s="93">
        <f t="shared" ref="AG740" si="742">AG752+AG764+AG788+AG800+AG812+AG824+AG860+AG908+AG956+AG992+AG1004+AG1016</f>
        <v>0.4</v>
      </c>
      <c r="AH740" s="93">
        <f t="shared" si="671"/>
        <v>0</v>
      </c>
      <c r="AI740" s="24"/>
      <c r="AJ740" s="72"/>
    </row>
    <row r="741" spans="1:36" s="14" customFormat="1" ht="30" customHeight="1">
      <c r="A741" s="14" t="str">
        <f t="shared" si="664"/>
        <v>b</v>
      </c>
      <c r="B741" s="21" t="s">
        <v>27</v>
      </c>
      <c r="C741" s="40" t="s">
        <v>36</v>
      </c>
      <c r="D741" s="41">
        <f t="shared" si="711"/>
        <v>0</v>
      </c>
      <c r="E741" s="42">
        <f t="shared" ref="E741" si="743">E753+E765+E789+E801+E813+E825+E861+E909+E957+E993+E1005+E1017</f>
        <v>0</v>
      </c>
      <c r="F741" s="24">
        <f t="shared" si="712"/>
        <v>0</v>
      </c>
      <c r="G741" s="24">
        <f t="shared" si="712"/>
        <v>0</v>
      </c>
      <c r="H741" s="24">
        <f t="shared" si="712"/>
        <v>0</v>
      </c>
      <c r="I741" s="25">
        <f t="shared" si="712"/>
        <v>0</v>
      </c>
      <c r="J741" s="26">
        <f t="shared" si="712"/>
        <v>0</v>
      </c>
      <c r="K741" s="26">
        <f t="shared" si="712"/>
        <v>0</v>
      </c>
      <c r="L741" s="45" t="str">
        <f t="shared" si="705"/>
        <v/>
      </c>
      <c r="M741" s="41">
        <f t="shared" si="713"/>
        <v>0</v>
      </c>
      <c r="N741" s="41">
        <f t="shared" si="713"/>
        <v>0</v>
      </c>
      <c r="O741" s="41">
        <f t="shared" si="713"/>
        <v>0</v>
      </c>
      <c r="P741" s="41">
        <f t="shared" si="713"/>
        <v>0</v>
      </c>
      <c r="Q741" s="41">
        <f t="shared" si="713"/>
        <v>0</v>
      </c>
      <c r="R741" s="41">
        <v>0</v>
      </c>
      <c r="S741" s="41">
        <f t="shared" si="710"/>
        <v>0</v>
      </c>
      <c r="T741" s="43">
        <f t="shared" si="706"/>
        <v>0</v>
      </c>
      <c r="U741" s="45" t="str">
        <f t="shared" si="707"/>
        <v/>
      </c>
      <c r="V741" s="133">
        <f t="shared" si="719"/>
        <v>0</v>
      </c>
      <c r="W741" s="41">
        <f t="shared" ref="W741:Y741" si="744">W753+W765+W789+W801+W813+W825+W861+W909+W957+W993+W1005+W1017</f>
        <v>0</v>
      </c>
      <c r="X741" s="95">
        <f t="shared" si="744"/>
        <v>0</v>
      </c>
      <c r="Y741" s="95">
        <f t="shared" si="744"/>
        <v>0</v>
      </c>
      <c r="Z741" s="41">
        <f t="shared" si="715"/>
        <v>0</v>
      </c>
      <c r="AA741" s="41" t="e">
        <f>G741+#REF!</f>
        <v>#REF!</v>
      </c>
      <c r="AB741" s="96" t="str">
        <f>IF(OR(E741="",E741=0),"",(G741+#REF!)/E741)</f>
        <v/>
      </c>
      <c r="AC741" s="41">
        <f t="shared" si="667"/>
        <v>0</v>
      </c>
      <c r="AD741" s="41">
        <f t="shared" si="668"/>
        <v>0</v>
      </c>
      <c r="AE741" s="95">
        <f t="shared" si="716"/>
        <v>0</v>
      </c>
      <c r="AF741" s="95">
        <f t="shared" si="669"/>
        <v>0</v>
      </c>
      <c r="AG741" s="95">
        <f t="shared" ref="AG741" si="745">AG753+AG765+AG789+AG801+AG813+AG825+AG861+AG909+AG957+AG993+AG1005+AG1017</f>
        <v>0</v>
      </c>
      <c r="AH741" s="95">
        <f t="shared" si="671"/>
        <v>0</v>
      </c>
      <c r="AI741" s="24"/>
      <c r="AJ741" s="72"/>
    </row>
    <row r="742" spans="1:36" s="14" customFormat="1" ht="15.75" customHeight="1">
      <c r="A742" s="14" t="str">
        <f t="shared" si="664"/>
        <v>b</v>
      </c>
      <c r="B742" s="21" t="s">
        <v>27</v>
      </c>
      <c r="C742" s="40" t="s">
        <v>37</v>
      </c>
      <c r="D742" s="41">
        <f t="shared" si="711"/>
        <v>0</v>
      </c>
      <c r="E742" s="42">
        <f t="shared" ref="E742" si="746">E754+E766+E790+E802+E814+E826+E862+E910+E958+E994+E1006+E1018</f>
        <v>0</v>
      </c>
      <c r="F742" s="24">
        <f t="shared" si="712"/>
        <v>0</v>
      </c>
      <c r="G742" s="24">
        <f t="shared" si="712"/>
        <v>0</v>
      </c>
      <c r="H742" s="24">
        <f t="shared" si="712"/>
        <v>0</v>
      </c>
      <c r="I742" s="25">
        <f t="shared" si="712"/>
        <v>0</v>
      </c>
      <c r="J742" s="26">
        <f t="shared" si="712"/>
        <v>0</v>
      </c>
      <c r="K742" s="26">
        <f t="shared" si="712"/>
        <v>0</v>
      </c>
      <c r="L742" s="45" t="str">
        <f t="shared" si="705"/>
        <v/>
      </c>
      <c r="M742" s="41">
        <f t="shared" si="713"/>
        <v>0</v>
      </c>
      <c r="N742" s="41">
        <f t="shared" si="713"/>
        <v>0</v>
      </c>
      <c r="O742" s="41">
        <f t="shared" si="713"/>
        <v>0</v>
      </c>
      <c r="P742" s="41">
        <f t="shared" si="713"/>
        <v>0</v>
      </c>
      <c r="Q742" s="41">
        <f t="shared" si="713"/>
        <v>0</v>
      </c>
      <c r="R742" s="41">
        <v>0</v>
      </c>
      <c r="S742" s="41">
        <f t="shared" si="710"/>
        <v>0</v>
      </c>
      <c r="T742" s="43">
        <f t="shared" si="706"/>
        <v>0</v>
      </c>
      <c r="U742" s="45" t="str">
        <f t="shared" si="707"/>
        <v/>
      </c>
      <c r="V742" s="133">
        <f t="shared" si="719"/>
        <v>0</v>
      </c>
      <c r="W742" s="41">
        <f t="shared" ref="W742:Y742" si="747">W754+W766+W790+W802+W814+W826+W862+W910+W958+W994+W1006+W1018</f>
        <v>0</v>
      </c>
      <c r="X742" s="95">
        <f t="shared" si="747"/>
        <v>0</v>
      </c>
      <c r="Y742" s="95">
        <f t="shared" si="747"/>
        <v>0</v>
      </c>
      <c r="Z742" s="41">
        <f t="shared" si="715"/>
        <v>0</v>
      </c>
      <c r="AA742" s="41" t="e">
        <f>G742+#REF!</f>
        <v>#REF!</v>
      </c>
      <c r="AB742" s="96" t="str">
        <f>IF(OR(E742="",E742=0),"",(G742+#REF!)/E742)</f>
        <v/>
      </c>
      <c r="AC742" s="41">
        <f t="shared" si="667"/>
        <v>0</v>
      </c>
      <c r="AD742" s="41">
        <f t="shared" si="668"/>
        <v>0</v>
      </c>
      <c r="AE742" s="95">
        <f t="shared" si="716"/>
        <v>0</v>
      </c>
      <c r="AF742" s="95">
        <f t="shared" si="669"/>
        <v>0</v>
      </c>
      <c r="AG742" s="95">
        <f t="shared" ref="AG742" si="748">AG754+AG766+AG790+AG802+AG814+AG826+AG862+AG910+AG958+AG994+AG1006+AG1018</f>
        <v>0</v>
      </c>
      <c r="AH742" s="95">
        <f t="shared" si="671"/>
        <v>0</v>
      </c>
      <c r="AI742" s="24"/>
      <c r="AJ742" s="72"/>
    </row>
    <row r="743" spans="1:36" s="14" customFormat="1" ht="16.5" customHeight="1" thickBot="1">
      <c r="A743" s="14" t="str">
        <f t="shared" si="664"/>
        <v>b</v>
      </c>
      <c r="B743" s="46" t="s">
        <v>27</v>
      </c>
      <c r="C743" s="58" t="s">
        <v>38</v>
      </c>
      <c r="D743" s="59">
        <f t="shared" si="711"/>
        <v>0</v>
      </c>
      <c r="E743" s="60">
        <f t="shared" ref="E743" si="749">E755+E767+E791+E803+E815+E827+E863+E911+E959+E995+E1007+E1019</f>
        <v>0</v>
      </c>
      <c r="F743" s="24">
        <f t="shared" si="712"/>
        <v>0</v>
      </c>
      <c r="G743" s="24">
        <f t="shared" si="712"/>
        <v>0</v>
      </c>
      <c r="H743" s="24">
        <f t="shared" si="712"/>
        <v>0</v>
      </c>
      <c r="I743" s="25">
        <f t="shared" si="712"/>
        <v>0</v>
      </c>
      <c r="J743" s="26">
        <f t="shared" si="712"/>
        <v>0</v>
      </c>
      <c r="K743" s="26">
        <f t="shared" si="712"/>
        <v>0</v>
      </c>
      <c r="L743" s="63" t="str">
        <f t="shared" si="705"/>
        <v/>
      </c>
      <c r="M743" s="59">
        <f t="shared" si="713"/>
        <v>0</v>
      </c>
      <c r="N743" s="59">
        <f t="shared" si="713"/>
        <v>0</v>
      </c>
      <c r="O743" s="59">
        <f t="shared" si="713"/>
        <v>0</v>
      </c>
      <c r="P743" s="59">
        <f t="shared" si="713"/>
        <v>0</v>
      </c>
      <c r="Q743" s="59">
        <f t="shared" si="713"/>
        <v>0</v>
      </c>
      <c r="R743" s="59">
        <v>0</v>
      </c>
      <c r="S743" s="59">
        <f t="shared" si="710"/>
        <v>0</v>
      </c>
      <c r="T743" s="61">
        <f t="shared" si="706"/>
        <v>0</v>
      </c>
      <c r="U743" s="63" t="str">
        <f t="shared" si="707"/>
        <v/>
      </c>
      <c r="V743" s="136">
        <f t="shared" si="719"/>
        <v>0</v>
      </c>
      <c r="W743" s="59">
        <f t="shared" ref="W743:Y743" si="750">W755+W767+W791+W803+W815+W827+W863+W911+W959+W995+W1007+W1019</f>
        <v>0</v>
      </c>
      <c r="X743" s="95">
        <f t="shared" si="750"/>
        <v>0</v>
      </c>
      <c r="Y743" s="95">
        <f t="shared" si="750"/>
        <v>0</v>
      </c>
      <c r="Z743" s="59">
        <f t="shared" si="715"/>
        <v>0</v>
      </c>
      <c r="AA743" s="59" t="e">
        <f>G743+#REF!</f>
        <v>#REF!</v>
      </c>
      <c r="AB743" s="106" t="str">
        <f>IF(OR(E743="",E743=0),"",(G743+#REF!)/E743)</f>
        <v/>
      </c>
      <c r="AC743" s="59">
        <f t="shared" si="667"/>
        <v>0</v>
      </c>
      <c r="AD743" s="41">
        <f t="shared" si="668"/>
        <v>0</v>
      </c>
      <c r="AE743" s="95">
        <f t="shared" si="716"/>
        <v>0</v>
      </c>
      <c r="AF743" s="95">
        <f t="shared" si="669"/>
        <v>0</v>
      </c>
      <c r="AG743" s="95">
        <f t="shared" ref="AG743" si="751">AG755+AG767+AG791+AG803+AG815+AG827+AG863+AG911+AG959+AG995+AG1007+AG1019</f>
        <v>0</v>
      </c>
      <c r="AH743" s="95">
        <f t="shared" si="671"/>
        <v>0</v>
      </c>
      <c r="AI743" s="24"/>
      <c r="AJ743" s="72"/>
    </row>
    <row r="744" spans="1:36" s="14" customFormat="1" ht="33" thickTop="1" thickBot="1">
      <c r="A744" s="14" t="str">
        <f t="shared" si="664"/>
        <v>a</v>
      </c>
      <c r="B744" s="139" t="s">
        <v>167</v>
      </c>
      <c r="C744" s="140" t="s">
        <v>168</v>
      </c>
      <c r="D744" s="140">
        <f t="shared" ref="D744:K744" si="752">D745+D753+D754+D755</f>
        <v>2000</v>
      </c>
      <c r="E744" s="141">
        <f t="shared" si="752"/>
        <v>1730</v>
      </c>
      <c r="F744" s="141">
        <f t="shared" si="752"/>
        <v>1377.9</v>
      </c>
      <c r="G744" s="141">
        <f t="shared" si="752"/>
        <v>1353.1</v>
      </c>
      <c r="H744" s="141">
        <f t="shared" si="752"/>
        <v>990.84100000000001</v>
      </c>
      <c r="I744" s="142">
        <f t="shared" si="752"/>
        <v>846.50099999999998</v>
      </c>
      <c r="J744" s="143">
        <f t="shared" si="752"/>
        <v>725.673</v>
      </c>
      <c r="K744" s="143">
        <f t="shared" si="752"/>
        <v>608.755</v>
      </c>
      <c r="L744" s="144">
        <f t="shared" si="705"/>
        <v>0.98200159663255671</v>
      </c>
      <c r="M744" s="140">
        <f>M745+M753+M754+M755</f>
        <v>0</v>
      </c>
      <c r="N744" s="140">
        <f>N745+N753+N754+N755</f>
        <v>136.43299999999999</v>
      </c>
      <c r="O744" s="140">
        <f>O745+O753+O754+O755</f>
        <v>113.822</v>
      </c>
      <c r="P744" s="140">
        <f>P745+P753+P754+P755</f>
        <v>116.91800000000001</v>
      </c>
      <c r="Q744" s="140">
        <f>Q745+Q753+Q754+Q755</f>
        <v>146.4</v>
      </c>
      <c r="R744" s="140">
        <v>120.82799999999997</v>
      </c>
      <c r="S744" s="140">
        <f t="shared" si="710"/>
        <v>362.2589999999999</v>
      </c>
      <c r="T744" s="142">
        <f t="shared" si="706"/>
        <v>24.800000000000182</v>
      </c>
      <c r="U744" s="144">
        <f t="shared" si="707"/>
        <v>0.78213872832369935</v>
      </c>
      <c r="V744" s="145">
        <f t="shared" si="719"/>
        <v>376.90000000000009</v>
      </c>
      <c r="W744" s="140">
        <f t="shared" ref="W744:Y744" si="753">W745+W753+W754+W755</f>
        <v>1126.4801</v>
      </c>
      <c r="X744" s="149">
        <f t="shared" si="753"/>
        <v>1126.4801</v>
      </c>
      <c r="Y744" s="149">
        <f t="shared" si="753"/>
        <v>302.5</v>
      </c>
      <c r="Z744" s="140">
        <f>Z745+Z753+Z754+Z755</f>
        <v>392.1</v>
      </c>
      <c r="AA744" s="140" t="e">
        <f>G744+#REF!</f>
        <v>#REF!</v>
      </c>
      <c r="AB744" s="147" t="e">
        <f>IF(OR(E744="",E744=0),"",(G744+#REF!)/E744)</f>
        <v>#REF!</v>
      </c>
      <c r="AC744" s="140">
        <f t="shared" si="667"/>
        <v>1655.6</v>
      </c>
      <c r="AD744" s="140">
        <f t="shared" si="668"/>
        <v>74.400000000000091</v>
      </c>
      <c r="AE744" s="149">
        <f t="shared" ref="AE744:AG744" si="754">AE745+AE753+AE754+AE755</f>
        <v>5.7</v>
      </c>
      <c r="AF744" s="149">
        <f t="shared" si="669"/>
        <v>1724.3</v>
      </c>
      <c r="AG744" s="149">
        <f t="shared" si="754"/>
        <v>1724.3</v>
      </c>
      <c r="AH744" s="149">
        <f t="shared" si="671"/>
        <v>68.700000000000045</v>
      </c>
      <c r="AI744" s="141"/>
      <c r="AJ744" s="72"/>
    </row>
    <row r="745" spans="1:36" s="14" customFormat="1" ht="18.75" customHeight="1" thickTop="1">
      <c r="A745" s="14" t="str">
        <f t="shared" si="664"/>
        <v>a</v>
      </c>
      <c r="B745" s="21" t="s">
        <v>27</v>
      </c>
      <c r="C745" s="22" t="s">
        <v>28</v>
      </c>
      <c r="D745" s="23">
        <f t="shared" ref="D745:K745" si="755">D746+D747+D748+D749+D750+D751+D752</f>
        <v>2000</v>
      </c>
      <c r="E745" s="24">
        <f t="shared" si="755"/>
        <v>1730</v>
      </c>
      <c r="F745" s="24">
        <f t="shared" si="755"/>
        <v>1377.9</v>
      </c>
      <c r="G745" s="24">
        <f t="shared" si="755"/>
        <v>1353.1</v>
      </c>
      <c r="H745" s="24">
        <f t="shared" si="755"/>
        <v>990.84100000000001</v>
      </c>
      <c r="I745" s="25">
        <f t="shared" si="755"/>
        <v>846.50099999999998</v>
      </c>
      <c r="J745" s="26">
        <f t="shared" si="755"/>
        <v>725.673</v>
      </c>
      <c r="K745" s="26">
        <f t="shared" si="755"/>
        <v>608.755</v>
      </c>
      <c r="L745" s="27">
        <f t="shared" si="705"/>
        <v>0.98200159663255671</v>
      </c>
      <c r="M745" s="23">
        <f>M746+M747+M748+M749+M750+M751+M752</f>
        <v>0</v>
      </c>
      <c r="N745" s="23">
        <f>N746+N747+N748+N749+N750+N751+N752</f>
        <v>136.43299999999999</v>
      </c>
      <c r="O745" s="23">
        <f>O746+O747+O748+O749+O750+O751+O752</f>
        <v>113.822</v>
      </c>
      <c r="P745" s="23">
        <f>P746+P747+P748+P749+P750+P751+P752</f>
        <v>116.91800000000001</v>
      </c>
      <c r="Q745" s="23">
        <f>Q746+Q747+Q748+Q749+Q750+Q751+Q752</f>
        <v>146.4</v>
      </c>
      <c r="R745" s="23">
        <v>120.82799999999997</v>
      </c>
      <c r="S745" s="23">
        <f t="shared" si="710"/>
        <v>362.2589999999999</v>
      </c>
      <c r="T745" s="25">
        <f t="shared" si="706"/>
        <v>24.800000000000182</v>
      </c>
      <c r="U745" s="27">
        <f t="shared" si="707"/>
        <v>0.78213872832369935</v>
      </c>
      <c r="V745" s="130">
        <f t="shared" si="719"/>
        <v>376.90000000000009</v>
      </c>
      <c r="W745" s="23">
        <f t="shared" ref="W745:Y745" si="756">W746+W747+W748+W749+W750+W751+W752</f>
        <v>1126.4801</v>
      </c>
      <c r="X745" s="107">
        <f t="shared" si="756"/>
        <v>1126.4801</v>
      </c>
      <c r="Y745" s="107">
        <f t="shared" si="756"/>
        <v>302.5</v>
      </c>
      <c r="Z745" s="23">
        <f>Z746+Z747+Z748+Z749+Z750+Z751+Z752</f>
        <v>392.1</v>
      </c>
      <c r="AA745" s="23" t="e">
        <f>G745+#REF!</f>
        <v>#REF!</v>
      </c>
      <c r="AB745" s="90" t="e">
        <f>IF(OR(E745="",E745=0),"",(G745+#REF!)/E745)</f>
        <v>#REF!</v>
      </c>
      <c r="AC745" s="23">
        <f t="shared" si="667"/>
        <v>1655.6</v>
      </c>
      <c r="AD745" s="23">
        <f t="shared" si="668"/>
        <v>74.400000000000091</v>
      </c>
      <c r="AE745" s="107">
        <f t="shared" ref="AE745:AG745" si="757">AE746+AE747+AE748+AE749+AE750+AE751+AE752</f>
        <v>5.7</v>
      </c>
      <c r="AF745" s="107">
        <f t="shared" si="669"/>
        <v>1724.3</v>
      </c>
      <c r="AG745" s="107">
        <f t="shared" si="757"/>
        <v>1724.3</v>
      </c>
      <c r="AH745" s="107">
        <f t="shared" si="671"/>
        <v>68.700000000000045</v>
      </c>
      <c r="AI745" s="24"/>
      <c r="AJ745" s="72"/>
    </row>
    <row r="746" spans="1:36" s="14" customFormat="1" ht="18" customHeight="1">
      <c r="A746" s="14" t="str">
        <f t="shared" si="664"/>
        <v>b</v>
      </c>
      <c r="B746" s="28" t="s">
        <v>27</v>
      </c>
      <c r="C746" s="29" t="s">
        <v>29</v>
      </c>
      <c r="D746" s="35">
        <v>0</v>
      </c>
      <c r="E746" s="36">
        <v>0</v>
      </c>
      <c r="F746" s="36">
        <v>0</v>
      </c>
      <c r="G746" s="36">
        <v>0</v>
      </c>
      <c r="H746" s="36">
        <v>0</v>
      </c>
      <c r="I746" s="37">
        <v>0</v>
      </c>
      <c r="J746" s="38">
        <v>0</v>
      </c>
      <c r="K746" s="38">
        <v>0</v>
      </c>
      <c r="L746" s="39" t="str">
        <f t="shared" si="705"/>
        <v/>
      </c>
      <c r="M746" s="35">
        <v>0</v>
      </c>
      <c r="N746" s="35">
        <v>0</v>
      </c>
      <c r="O746" s="35">
        <v>0</v>
      </c>
      <c r="P746" s="35">
        <v>0</v>
      </c>
      <c r="Q746" s="35">
        <v>0</v>
      </c>
      <c r="R746" s="35">
        <v>0</v>
      </c>
      <c r="S746" s="35">
        <f t="shared" si="710"/>
        <v>0</v>
      </c>
      <c r="T746" s="37">
        <f t="shared" si="706"/>
        <v>0</v>
      </c>
      <c r="U746" s="39" t="str">
        <f t="shared" si="707"/>
        <v/>
      </c>
      <c r="V746" s="132">
        <f t="shared" si="719"/>
        <v>0</v>
      </c>
      <c r="W746" s="35">
        <v>0</v>
      </c>
      <c r="X746" s="127">
        <v>0</v>
      </c>
      <c r="Y746" s="127">
        <v>0</v>
      </c>
      <c r="Z746" s="35">
        <v>0</v>
      </c>
      <c r="AA746" s="35" t="e">
        <f>G746+#REF!</f>
        <v>#REF!</v>
      </c>
      <c r="AB746" s="94" t="str">
        <f>IF(OR(E746="",E746=0),"",(G746+#REF!)/E746)</f>
        <v/>
      </c>
      <c r="AC746" s="35">
        <f t="shared" si="667"/>
        <v>0</v>
      </c>
      <c r="AD746" s="35">
        <f t="shared" si="668"/>
        <v>0</v>
      </c>
      <c r="AE746" s="127">
        <v>0</v>
      </c>
      <c r="AF746" s="127">
        <f t="shared" si="669"/>
        <v>0</v>
      </c>
      <c r="AG746" s="127">
        <v>0</v>
      </c>
      <c r="AH746" s="127">
        <f t="shared" si="671"/>
        <v>0</v>
      </c>
      <c r="AI746" s="36"/>
      <c r="AJ746" s="72"/>
    </row>
    <row r="747" spans="1:36" s="14" customFormat="1" ht="33" customHeight="1">
      <c r="A747" s="14" t="str">
        <f t="shared" si="664"/>
        <v>a</v>
      </c>
      <c r="B747" s="28" t="s">
        <v>27</v>
      </c>
      <c r="C747" s="29" t="s">
        <v>30</v>
      </c>
      <c r="D747" s="30">
        <v>2000</v>
      </c>
      <c r="E747" s="31">
        <v>1730</v>
      </c>
      <c r="F747" s="31">
        <v>1377.9</v>
      </c>
      <c r="G747" s="31">
        <v>1353.1</v>
      </c>
      <c r="H747" s="31">
        <v>990.84100000000001</v>
      </c>
      <c r="I747" s="32">
        <v>846.50099999999998</v>
      </c>
      <c r="J747" s="33">
        <v>725.673</v>
      </c>
      <c r="K747" s="33">
        <v>608.755</v>
      </c>
      <c r="L747" s="34">
        <f t="shared" si="705"/>
        <v>0.98200159663255671</v>
      </c>
      <c r="M747" s="30">
        <v>0</v>
      </c>
      <c r="N747" s="30">
        <v>136.43299999999999</v>
      </c>
      <c r="O747" s="30">
        <v>113.822</v>
      </c>
      <c r="P747" s="30">
        <v>116.91800000000001</v>
      </c>
      <c r="Q747" s="30">
        <v>146.4</v>
      </c>
      <c r="R747" s="30">
        <v>120.82799999999997</v>
      </c>
      <c r="S747" s="30">
        <f t="shared" si="710"/>
        <v>362.2589999999999</v>
      </c>
      <c r="T747" s="32">
        <f t="shared" si="706"/>
        <v>24.800000000000182</v>
      </c>
      <c r="U747" s="34">
        <f t="shared" si="707"/>
        <v>0.78213872832369935</v>
      </c>
      <c r="V747" s="131">
        <f t="shared" si="719"/>
        <v>376.90000000000009</v>
      </c>
      <c r="W747" s="30">
        <v>1126.4801</v>
      </c>
      <c r="X747" s="108">
        <v>1126.4801</v>
      </c>
      <c r="Y747" s="108">
        <v>302.5</v>
      </c>
      <c r="Z747" s="30">
        <v>392.1</v>
      </c>
      <c r="AA747" s="30" t="e">
        <f>G747+#REF!</f>
        <v>#REF!</v>
      </c>
      <c r="AB747" s="92" t="e">
        <f>IF(OR(E747="",E747=0),"",(G747+#REF!)/E747)</f>
        <v>#REF!</v>
      </c>
      <c r="AC747" s="30">
        <f t="shared" si="667"/>
        <v>1655.6</v>
      </c>
      <c r="AD747" s="30">
        <f t="shared" si="668"/>
        <v>74.400000000000091</v>
      </c>
      <c r="AE747" s="108">
        <v>5.7</v>
      </c>
      <c r="AF747" s="108">
        <f t="shared" si="669"/>
        <v>1724.3</v>
      </c>
      <c r="AG747" s="108">
        <v>1724.3</v>
      </c>
      <c r="AH747" s="108">
        <f t="shared" si="671"/>
        <v>68.700000000000045</v>
      </c>
      <c r="AI747" s="31"/>
      <c r="AJ747" s="72"/>
    </row>
    <row r="748" spans="1:36" s="14" customFormat="1" ht="18" customHeight="1">
      <c r="A748" s="14" t="str">
        <f t="shared" si="664"/>
        <v>b</v>
      </c>
      <c r="B748" s="28" t="s">
        <v>27</v>
      </c>
      <c r="C748" s="29" t="s">
        <v>31</v>
      </c>
      <c r="D748" s="35">
        <v>0</v>
      </c>
      <c r="E748" s="36">
        <v>0</v>
      </c>
      <c r="F748" s="36">
        <v>0</v>
      </c>
      <c r="G748" s="36">
        <v>0</v>
      </c>
      <c r="H748" s="36">
        <v>0</v>
      </c>
      <c r="I748" s="37">
        <v>0</v>
      </c>
      <c r="J748" s="38">
        <v>0</v>
      </c>
      <c r="K748" s="38">
        <v>0</v>
      </c>
      <c r="L748" s="39" t="str">
        <f t="shared" si="705"/>
        <v/>
      </c>
      <c r="M748" s="35">
        <v>0</v>
      </c>
      <c r="N748" s="35">
        <v>0</v>
      </c>
      <c r="O748" s="35">
        <v>0</v>
      </c>
      <c r="P748" s="35">
        <v>0</v>
      </c>
      <c r="Q748" s="35">
        <v>0</v>
      </c>
      <c r="R748" s="35">
        <v>0</v>
      </c>
      <c r="S748" s="35">
        <f t="shared" si="710"/>
        <v>0</v>
      </c>
      <c r="T748" s="37">
        <f t="shared" si="706"/>
        <v>0</v>
      </c>
      <c r="U748" s="39" t="str">
        <f t="shared" si="707"/>
        <v/>
      </c>
      <c r="V748" s="132">
        <f t="shared" si="719"/>
        <v>0</v>
      </c>
      <c r="W748" s="35">
        <v>0</v>
      </c>
      <c r="X748" s="127">
        <v>0</v>
      </c>
      <c r="Y748" s="127">
        <v>0</v>
      </c>
      <c r="Z748" s="35">
        <v>0</v>
      </c>
      <c r="AA748" s="35" t="e">
        <f>G748+#REF!</f>
        <v>#REF!</v>
      </c>
      <c r="AB748" s="94" t="str">
        <f>IF(OR(E748="",E748=0),"",(G748+#REF!)/E748)</f>
        <v/>
      </c>
      <c r="AC748" s="35">
        <f t="shared" si="667"/>
        <v>0</v>
      </c>
      <c r="AD748" s="35">
        <f t="shared" si="668"/>
        <v>0</v>
      </c>
      <c r="AE748" s="127">
        <v>0</v>
      </c>
      <c r="AF748" s="127">
        <f t="shared" si="669"/>
        <v>0</v>
      </c>
      <c r="AG748" s="127">
        <v>0</v>
      </c>
      <c r="AH748" s="127">
        <f t="shared" si="671"/>
        <v>0</v>
      </c>
      <c r="AI748" s="36"/>
      <c r="AJ748" s="72"/>
    </row>
    <row r="749" spans="1:36" s="14" customFormat="1" ht="18" customHeight="1">
      <c r="A749" s="14" t="str">
        <f t="shared" si="664"/>
        <v>b</v>
      </c>
      <c r="B749" s="28" t="s">
        <v>27</v>
      </c>
      <c r="C749" s="29" t="s">
        <v>32</v>
      </c>
      <c r="D749" s="35">
        <v>0</v>
      </c>
      <c r="E749" s="36">
        <v>0</v>
      </c>
      <c r="F749" s="36">
        <v>0</v>
      </c>
      <c r="G749" s="36">
        <v>0</v>
      </c>
      <c r="H749" s="36">
        <v>0</v>
      </c>
      <c r="I749" s="37">
        <v>0</v>
      </c>
      <c r="J749" s="38">
        <v>0</v>
      </c>
      <c r="K749" s="38">
        <v>0</v>
      </c>
      <c r="L749" s="39" t="str">
        <f t="shared" si="705"/>
        <v/>
      </c>
      <c r="M749" s="35">
        <v>0</v>
      </c>
      <c r="N749" s="35">
        <v>0</v>
      </c>
      <c r="O749" s="35">
        <v>0</v>
      </c>
      <c r="P749" s="35">
        <v>0</v>
      </c>
      <c r="Q749" s="35">
        <v>0</v>
      </c>
      <c r="R749" s="35">
        <v>0</v>
      </c>
      <c r="S749" s="35">
        <f t="shared" si="710"/>
        <v>0</v>
      </c>
      <c r="T749" s="37">
        <f t="shared" si="706"/>
        <v>0</v>
      </c>
      <c r="U749" s="39" t="str">
        <f t="shared" si="707"/>
        <v/>
      </c>
      <c r="V749" s="132">
        <f t="shared" si="719"/>
        <v>0</v>
      </c>
      <c r="W749" s="35">
        <v>0</v>
      </c>
      <c r="X749" s="127">
        <v>0</v>
      </c>
      <c r="Y749" s="127">
        <v>0</v>
      </c>
      <c r="Z749" s="35">
        <v>0</v>
      </c>
      <c r="AA749" s="35" t="e">
        <f>G749+#REF!</f>
        <v>#REF!</v>
      </c>
      <c r="AB749" s="94" t="str">
        <f>IF(OR(E749="",E749=0),"",(G749+#REF!)/E749)</f>
        <v/>
      </c>
      <c r="AC749" s="35">
        <f t="shared" si="667"/>
        <v>0</v>
      </c>
      <c r="AD749" s="35">
        <f t="shared" si="668"/>
        <v>0</v>
      </c>
      <c r="AE749" s="127">
        <v>0</v>
      </c>
      <c r="AF749" s="127">
        <f t="shared" si="669"/>
        <v>0</v>
      </c>
      <c r="AG749" s="127">
        <v>0</v>
      </c>
      <c r="AH749" s="127">
        <f t="shared" si="671"/>
        <v>0</v>
      </c>
      <c r="AI749" s="36"/>
      <c r="AJ749" s="72"/>
    </row>
    <row r="750" spans="1:36" s="14" customFormat="1" ht="18" customHeight="1">
      <c r="A750" s="14" t="str">
        <f t="shared" si="664"/>
        <v>b</v>
      </c>
      <c r="B750" s="28" t="s">
        <v>27</v>
      </c>
      <c r="C750" s="29" t="s">
        <v>33</v>
      </c>
      <c r="D750" s="35">
        <v>0</v>
      </c>
      <c r="E750" s="36">
        <v>0</v>
      </c>
      <c r="F750" s="36">
        <v>0</v>
      </c>
      <c r="G750" s="36">
        <v>0</v>
      </c>
      <c r="H750" s="36">
        <v>0</v>
      </c>
      <c r="I750" s="37">
        <v>0</v>
      </c>
      <c r="J750" s="38">
        <v>0</v>
      </c>
      <c r="K750" s="38">
        <v>0</v>
      </c>
      <c r="L750" s="39" t="str">
        <f t="shared" si="705"/>
        <v/>
      </c>
      <c r="M750" s="35">
        <v>0</v>
      </c>
      <c r="N750" s="35">
        <v>0</v>
      </c>
      <c r="O750" s="35">
        <v>0</v>
      </c>
      <c r="P750" s="35">
        <v>0</v>
      </c>
      <c r="Q750" s="35">
        <v>0</v>
      </c>
      <c r="R750" s="35">
        <v>0</v>
      </c>
      <c r="S750" s="35">
        <f t="shared" si="710"/>
        <v>0</v>
      </c>
      <c r="T750" s="37">
        <f t="shared" si="706"/>
        <v>0</v>
      </c>
      <c r="U750" s="39" t="str">
        <f t="shared" si="707"/>
        <v/>
      </c>
      <c r="V750" s="132">
        <f t="shared" si="719"/>
        <v>0</v>
      </c>
      <c r="W750" s="35">
        <v>0</v>
      </c>
      <c r="X750" s="127">
        <v>0</v>
      </c>
      <c r="Y750" s="127">
        <v>0</v>
      </c>
      <c r="Z750" s="35">
        <v>0</v>
      </c>
      <c r="AA750" s="35" t="e">
        <f>G750+#REF!</f>
        <v>#REF!</v>
      </c>
      <c r="AB750" s="94" t="str">
        <f>IF(OR(E750="",E750=0),"",(G750+#REF!)/E750)</f>
        <v/>
      </c>
      <c r="AC750" s="35">
        <f t="shared" si="667"/>
        <v>0</v>
      </c>
      <c r="AD750" s="35">
        <f t="shared" si="668"/>
        <v>0</v>
      </c>
      <c r="AE750" s="127">
        <v>0</v>
      </c>
      <c r="AF750" s="127">
        <f t="shared" si="669"/>
        <v>0</v>
      </c>
      <c r="AG750" s="127">
        <v>0</v>
      </c>
      <c r="AH750" s="127">
        <f t="shared" si="671"/>
        <v>0</v>
      </c>
      <c r="AI750" s="36"/>
      <c r="AJ750" s="72"/>
    </row>
    <row r="751" spans="1:36" s="14" customFormat="1" ht="18" customHeight="1">
      <c r="A751" s="14" t="str">
        <f t="shared" si="664"/>
        <v>b</v>
      </c>
      <c r="B751" s="28" t="s">
        <v>27</v>
      </c>
      <c r="C751" s="29" t="s">
        <v>34</v>
      </c>
      <c r="D751" s="35">
        <v>0</v>
      </c>
      <c r="E751" s="36">
        <v>0</v>
      </c>
      <c r="F751" s="36">
        <v>0</v>
      </c>
      <c r="G751" s="36">
        <v>0</v>
      </c>
      <c r="H751" s="36">
        <v>0</v>
      </c>
      <c r="I751" s="37">
        <v>0</v>
      </c>
      <c r="J751" s="38">
        <v>0</v>
      </c>
      <c r="K751" s="38">
        <v>0</v>
      </c>
      <c r="L751" s="39" t="str">
        <f t="shared" si="705"/>
        <v/>
      </c>
      <c r="M751" s="35">
        <v>0</v>
      </c>
      <c r="N751" s="35">
        <v>0</v>
      </c>
      <c r="O751" s="35">
        <v>0</v>
      </c>
      <c r="P751" s="35">
        <v>0</v>
      </c>
      <c r="Q751" s="35">
        <v>0</v>
      </c>
      <c r="R751" s="35">
        <v>0</v>
      </c>
      <c r="S751" s="35">
        <f t="shared" si="710"/>
        <v>0</v>
      </c>
      <c r="T751" s="37">
        <f t="shared" si="706"/>
        <v>0</v>
      </c>
      <c r="U751" s="39" t="str">
        <f t="shared" si="707"/>
        <v/>
      </c>
      <c r="V751" s="132">
        <f t="shared" si="719"/>
        <v>0</v>
      </c>
      <c r="W751" s="35">
        <v>0</v>
      </c>
      <c r="X751" s="127">
        <v>0</v>
      </c>
      <c r="Y751" s="127">
        <v>0</v>
      </c>
      <c r="Z751" s="35">
        <v>0</v>
      </c>
      <c r="AA751" s="35" t="e">
        <f>G751+#REF!</f>
        <v>#REF!</v>
      </c>
      <c r="AB751" s="94" t="str">
        <f>IF(OR(E751="",E751=0),"",(G751+#REF!)/E751)</f>
        <v/>
      </c>
      <c r="AC751" s="35">
        <f t="shared" si="667"/>
        <v>0</v>
      </c>
      <c r="AD751" s="35">
        <f t="shared" si="668"/>
        <v>0</v>
      </c>
      <c r="AE751" s="127">
        <v>0</v>
      </c>
      <c r="AF751" s="127">
        <f t="shared" si="669"/>
        <v>0</v>
      </c>
      <c r="AG751" s="127">
        <v>0</v>
      </c>
      <c r="AH751" s="127">
        <f t="shared" si="671"/>
        <v>0</v>
      </c>
      <c r="AI751" s="36"/>
      <c r="AJ751" s="72"/>
    </row>
    <row r="752" spans="1:36" s="14" customFormat="1" ht="18" customHeight="1">
      <c r="A752" s="14" t="str">
        <f t="shared" si="664"/>
        <v>b</v>
      </c>
      <c r="B752" s="28" t="s">
        <v>27</v>
      </c>
      <c r="C752" s="29" t="s">
        <v>35</v>
      </c>
      <c r="D752" s="35">
        <v>0</v>
      </c>
      <c r="E752" s="36">
        <v>0</v>
      </c>
      <c r="F752" s="36">
        <v>0</v>
      </c>
      <c r="G752" s="36">
        <v>0</v>
      </c>
      <c r="H752" s="36">
        <v>0</v>
      </c>
      <c r="I752" s="37">
        <v>0</v>
      </c>
      <c r="J752" s="38">
        <v>0</v>
      </c>
      <c r="K752" s="38">
        <v>0</v>
      </c>
      <c r="L752" s="39" t="str">
        <f t="shared" si="705"/>
        <v/>
      </c>
      <c r="M752" s="35">
        <v>0</v>
      </c>
      <c r="N752" s="35">
        <v>0</v>
      </c>
      <c r="O752" s="35">
        <v>0</v>
      </c>
      <c r="P752" s="35">
        <v>0</v>
      </c>
      <c r="Q752" s="35">
        <v>0</v>
      </c>
      <c r="R752" s="35">
        <v>0</v>
      </c>
      <c r="S752" s="35">
        <f t="shared" si="710"/>
        <v>0</v>
      </c>
      <c r="T752" s="37">
        <f t="shared" si="706"/>
        <v>0</v>
      </c>
      <c r="U752" s="39" t="str">
        <f t="shared" si="707"/>
        <v/>
      </c>
      <c r="V752" s="132">
        <f t="shared" si="719"/>
        <v>0</v>
      </c>
      <c r="W752" s="35">
        <v>0</v>
      </c>
      <c r="X752" s="127">
        <v>0</v>
      </c>
      <c r="Y752" s="127">
        <v>0</v>
      </c>
      <c r="Z752" s="35">
        <v>0</v>
      </c>
      <c r="AA752" s="35" t="e">
        <f>G752+#REF!</f>
        <v>#REF!</v>
      </c>
      <c r="AB752" s="94" t="str">
        <f>IF(OR(E752="",E752=0),"",(G752+#REF!)/E752)</f>
        <v/>
      </c>
      <c r="AC752" s="35">
        <f t="shared" si="667"/>
        <v>0</v>
      </c>
      <c r="AD752" s="35">
        <f t="shared" si="668"/>
        <v>0</v>
      </c>
      <c r="AE752" s="127">
        <v>0</v>
      </c>
      <c r="AF752" s="127">
        <f t="shared" si="669"/>
        <v>0</v>
      </c>
      <c r="AG752" s="127">
        <v>0</v>
      </c>
      <c r="AH752" s="127">
        <f t="shared" si="671"/>
        <v>0</v>
      </c>
      <c r="AI752" s="36"/>
      <c r="AJ752" s="72"/>
    </row>
    <row r="753" spans="1:36" s="14" customFormat="1" ht="30" customHeight="1">
      <c r="A753" s="14" t="str">
        <f t="shared" si="664"/>
        <v>b</v>
      </c>
      <c r="B753" s="21" t="s">
        <v>27</v>
      </c>
      <c r="C753" s="40" t="s">
        <v>36</v>
      </c>
      <c r="D753" s="41">
        <v>0</v>
      </c>
      <c r="E753" s="42">
        <v>0</v>
      </c>
      <c r="F753" s="42">
        <v>0</v>
      </c>
      <c r="G753" s="42">
        <v>0</v>
      </c>
      <c r="H753" s="42">
        <v>0</v>
      </c>
      <c r="I753" s="43">
        <v>0</v>
      </c>
      <c r="J753" s="44">
        <v>0</v>
      </c>
      <c r="K753" s="44">
        <v>0</v>
      </c>
      <c r="L753" s="45" t="str">
        <f t="shared" si="705"/>
        <v/>
      </c>
      <c r="M753" s="41">
        <v>0</v>
      </c>
      <c r="N753" s="41">
        <v>0</v>
      </c>
      <c r="O753" s="41">
        <v>0</v>
      </c>
      <c r="P753" s="41">
        <v>0</v>
      </c>
      <c r="Q753" s="41">
        <v>0</v>
      </c>
      <c r="R753" s="41">
        <v>0</v>
      </c>
      <c r="S753" s="41">
        <f t="shared" si="710"/>
        <v>0</v>
      </c>
      <c r="T753" s="43">
        <f t="shared" si="706"/>
        <v>0</v>
      </c>
      <c r="U753" s="45" t="str">
        <f t="shared" si="707"/>
        <v/>
      </c>
      <c r="V753" s="133">
        <f t="shared" si="719"/>
        <v>0</v>
      </c>
      <c r="W753" s="41">
        <v>0</v>
      </c>
      <c r="X753" s="110">
        <v>0</v>
      </c>
      <c r="Y753" s="110">
        <v>0</v>
      </c>
      <c r="Z753" s="41">
        <v>0</v>
      </c>
      <c r="AA753" s="41" t="e">
        <f>G753+#REF!</f>
        <v>#REF!</v>
      </c>
      <c r="AB753" s="96" t="str">
        <f>IF(OR(E753="",E753=0),"",(G753+#REF!)/E753)</f>
        <v/>
      </c>
      <c r="AC753" s="41">
        <f t="shared" si="667"/>
        <v>0</v>
      </c>
      <c r="AD753" s="41">
        <f t="shared" si="668"/>
        <v>0</v>
      </c>
      <c r="AE753" s="110">
        <v>0</v>
      </c>
      <c r="AF753" s="110">
        <f t="shared" si="669"/>
        <v>0</v>
      </c>
      <c r="AG753" s="110">
        <v>0</v>
      </c>
      <c r="AH753" s="110">
        <f t="shared" si="671"/>
        <v>0</v>
      </c>
      <c r="AI753" s="42"/>
      <c r="AJ753" s="72"/>
    </row>
    <row r="754" spans="1:36" s="14" customFormat="1" ht="15" customHeight="1">
      <c r="A754" s="14" t="str">
        <f t="shared" si="664"/>
        <v>b</v>
      </c>
      <c r="B754" s="21" t="s">
        <v>27</v>
      </c>
      <c r="C754" s="40" t="s">
        <v>37</v>
      </c>
      <c r="D754" s="41">
        <v>0</v>
      </c>
      <c r="E754" s="42">
        <v>0</v>
      </c>
      <c r="F754" s="42">
        <v>0</v>
      </c>
      <c r="G754" s="42">
        <v>0</v>
      </c>
      <c r="H754" s="42">
        <v>0</v>
      </c>
      <c r="I754" s="43">
        <v>0</v>
      </c>
      <c r="J754" s="44">
        <v>0</v>
      </c>
      <c r="K754" s="44">
        <v>0</v>
      </c>
      <c r="L754" s="45" t="str">
        <f t="shared" si="705"/>
        <v/>
      </c>
      <c r="M754" s="41">
        <v>0</v>
      </c>
      <c r="N754" s="41">
        <v>0</v>
      </c>
      <c r="O754" s="41">
        <v>0</v>
      </c>
      <c r="P754" s="41">
        <v>0</v>
      </c>
      <c r="Q754" s="41">
        <v>0</v>
      </c>
      <c r="R754" s="41">
        <v>0</v>
      </c>
      <c r="S754" s="41">
        <f t="shared" si="710"/>
        <v>0</v>
      </c>
      <c r="T754" s="43">
        <f t="shared" si="706"/>
        <v>0</v>
      </c>
      <c r="U754" s="45" t="str">
        <f t="shared" si="707"/>
        <v/>
      </c>
      <c r="V754" s="133">
        <f t="shared" si="719"/>
        <v>0</v>
      </c>
      <c r="W754" s="41">
        <v>0</v>
      </c>
      <c r="X754" s="110">
        <v>0</v>
      </c>
      <c r="Y754" s="110">
        <v>0</v>
      </c>
      <c r="Z754" s="41">
        <v>0</v>
      </c>
      <c r="AA754" s="41" t="e">
        <f>G754+#REF!</f>
        <v>#REF!</v>
      </c>
      <c r="AB754" s="96" t="str">
        <f>IF(OR(E754="",E754=0),"",(G754+#REF!)/E754)</f>
        <v/>
      </c>
      <c r="AC754" s="41">
        <f t="shared" si="667"/>
        <v>0</v>
      </c>
      <c r="AD754" s="41">
        <f t="shared" si="668"/>
        <v>0</v>
      </c>
      <c r="AE754" s="110">
        <v>0</v>
      </c>
      <c r="AF754" s="110">
        <f t="shared" si="669"/>
        <v>0</v>
      </c>
      <c r="AG754" s="110">
        <v>0</v>
      </c>
      <c r="AH754" s="110">
        <f t="shared" si="671"/>
        <v>0</v>
      </c>
      <c r="AI754" s="42"/>
      <c r="AJ754" s="72"/>
    </row>
    <row r="755" spans="1:36" s="14" customFormat="1" ht="15.75" customHeight="1" thickBot="1">
      <c r="A755" s="14" t="str">
        <f t="shared" si="664"/>
        <v>b</v>
      </c>
      <c r="B755" s="46" t="s">
        <v>27</v>
      </c>
      <c r="C755" s="58" t="s">
        <v>38</v>
      </c>
      <c r="D755" s="59">
        <v>0</v>
      </c>
      <c r="E755" s="60">
        <v>0</v>
      </c>
      <c r="F755" s="60">
        <v>0</v>
      </c>
      <c r="G755" s="60">
        <v>0</v>
      </c>
      <c r="H755" s="60">
        <v>0</v>
      </c>
      <c r="I755" s="61">
        <v>0</v>
      </c>
      <c r="J755" s="62">
        <v>0</v>
      </c>
      <c r="K755" s="62">
        <v>0</v>
      </c>
      <c r="L755" s="63" t="str">
        <f t="shared" si="705"/>
        <v/>
      </c>
      <c r="M755" s="59">
        <v>0</v>
      </c>
      <c r="N755" s="59">
        <v>0</v>
      </c>
      <c r="O755" s="59">
        <v>0</v>
      </c>
      <c r="P755" s="59">
        <v>0</v>
      </c>
      <c r="Q755" s="59">
        <v>0</v>
      </c>
      <c r="R755" s="59">
        <v>0</v>
      </c>
      <c r="S755" s="59">
        <f t="shared" si="710"/>
        <v>0</v>
      </c>
      <c r="T755" s="61">
        <f t="shared" si="706"/>
        <v>0</v>
      </c>
      <c r="U755" s="63" t="str">
        <f t="shared" si="707"/>
        <v/>
      </c>
      <c r="V755" s="136">
        <f t="shared" si="719"/>
        <v>0</v>
      </c>
      <c r="W755" s="59">
        <v>0</v>
      </c>
      <c r="X755" s="111">
        <v>0</v>
      </c>
      <c r="Y755" s="111">
        <v>0</v>
      </c>
      <c r="Z755" s="59">
        <v>0</v>
      </c>
      <c r="AA755" s="59" t="e">
        <f>G755+#REF!</f>
        <v>#REF!</v>
      </c>
      <c r="AB755" s="106" t="str">
        <f>IF(OR(E755="",E755=0),"",(G755+#REF!)/E755)</f>
        <v/>
      </c>
      <c r="AC755" s="59">
        <f t="shared" si="667"/>
        <v>0</v>
      </c>
      <c r="AD755" s="59">
        <f t="shared" si="668"/>
        <v>0</v>
      </c>
      <c r="AE755" s="111">
        <v>0</v>
      </c>
      <c r="AF755" s="111">
        <f t="shared" si="669"/>
        <v>0</v>
      </c>
      <c r="AG755" s="111">
        <v>0</v>
      </c>
      <c r="AH755" s="111">
        <f t="shared" si="671"/>
        <v>0</v>
      </c>
      <c r="AI755" s="60"/>
      <c r="AJ755" s="72"/>
    </row>
    <row r="756" spans="1:36" s="14" customFormat="1" ht="37.5" customHeight="1" thickTop="1" thickBot="1">
      <c r="A756" s="14" t="str">
        <f t="shared" si="664"/>
        <v>a</v>
      </c>
      <c r="B756" s="139" t="s">
        <v>169</v>
      </c>
      <c r="C756" s="140" t="s">
        <v>170</v>
      </c>
      <c r="D756" s="140">
        <f t="shared" ref="D756:K767" si="758">D768</f>
        <v>8340</v>
      </c>
      <c r="E756" s="141">
        <f t="shared" si="758"/>
        <v>10383.700000000001</v>
      </c>
      <c r="F756" s="141">
        <f t="shared" si="758"/>
        <v>10244.402</v>
      </c>
      <c r="G756" s="141">
        <f t="shared" si="758"/>
        <v>10210.300000000001</v>
      </c>
      <c r="H756" s="141">
        <f t="shared" si="758"/>
        <v>10207.091189999999</v>
      </c>
      <c r="I756" s="142">
        <f t="shared" si="758"/>
        <v>9819.8499100000008</v>
      </c>
      <c r="J756" s="143">
        <f t="shared" si="758"/>
        <v>5168.4809199999991</v>
      </c>
      <c r="K756" s="143">
        <f t="shared" si="758"/>
        <v>4898.52009</v>
      </c>
      <c r="L756" s="144">
        <f t="shared" si="705"/>
        <v>0.99667115757464431</v>
      </c>
      <c r="M756" s="140">
        <f t="shared" ref="M756:Q767" si="759">M768</f>
        <v>0</v>
      </c>
      <c r="N756" s="140">
        <f t="shared" si="759"/>
        <v>642.26461000000029</v>
      </c>
      <c r="O756" s="140">
        <f t="shared" si="759"/>
        <v>-9.4065200000003095</v>
      </c>
      <c r="P756" s="140">
        <f t="shared" si="759"/>
        <v>269.96082999999931</v>
      </c>
      <c r="Q756" s="140">
        <f t="shared" si="759"/>
        <v>302.3</v>
      </c>
      <c r="R756" s="140">
        <v>4651.3689900000018</v>
      </c>
      <c r="S756" s="140">
        <f t="shared" si="710"/>
        <v>3.208810000001904</v>
      </c>
      <c r="T756" s="142">
        <f t="shared" si="706"/>
        <v>34.101999999998952</v>
      </c>
      <c r="U756" s="144">
        <f t="shared" si="707"/>
        <v>0.98330075021427821</v>
      </c>
      <c r="V756" s="145">
        <f t="shared" si="719"/>
        <v>173.39999999999964</v>
      </c>
      <c r="W756" s="140">
        <f t="shared" ref="W756:Y756" si="760">W768</f>
        <v>10209.341689999999</v>
      </c>
      <c r="X756" s="146">
        <f t="shared" si="760"/>
        <v>10209.341689999999</v>
      </c>
      <c r="Y756" s="146">
        <f t="shared" si="760"/>
        <v>821.19999999999993</v>
      </c>
      <c r="Z756" s="140">
        <f t="shared" ref="Z756:Z767" si="761">Z768</f>
        <v>145.5</v>
      </c>
      <c r="AA756" s="140" t="e">
        <f>G756+#REF!</f>
        <v>#REF!</v>
      </c>
      <c r="AB756" s="147" t="e">
        <f>IF(OR(E756="",E756=0),"",(G756+#REF!)/E756)</f>
        <v>#REF!</v>
      </c>
      <c r="AC756" s="140">
        <f t="shared" si="667"/>
        <v>11031.500000000002</v>
      </c>
      <c r="AD756" s="140">
        <f t="shared" si="668"/>
        <v>-647.80000000000109</v>
      </c>
      <c r="AE756" s="146">
        <f t="shared" ref="AE756:AE767" si="762">AE768</f>
        <v>0</v>
      </c>
      <c r="AF756" s="146">
        <f t="shared" si="669"/>
        <v>10383.700000000001</v>
      </c>
      <c r="AG756" s="146">
        <f t="shared" ref="AG756" si="763">AG768</f>
        <v>10383.700000000001</v>
      </c>
      <c r="AH756" s="146">
        <f t="shared" si="671"/>
        <v>-647.80000000000109</v>
      </c>
      <c r="AI756" s="141"/>
      <c r="AJ756" s="72"/>
    </row>
    <row r="757" spans="1:36" s="14" customFormat="1" ht="18.75" thickTop="1">
      <c r="A757" s="14" t="str">
        <f t="shared" si="664"/>
        <v>a</v>
      </c>
      <c r="B757" s="21" t="s">
        <v>27</v>
      </c>
      <c r="C757" s="22" t="s">
        <v>28</v>
      </c>
      <c r="D757" s="23">
        <f t="shared" si="758"/>
        <v>8340</v>
      </c>
      <c r="E757" s="24">
        <f t="shared" ref="E757" si="764">E769</f>
        <v>10383.700000000001</v>
      </c>
      <c r="F757" s="24">
        <f t="shared" si="758"/>
        <v>10244.402</v>
      </c>
      <c r="G757" s="24">
        <f t="shared" si="758"/>
        <v>10210.300000000001</v>
      </c>
      <c r="H757" s="24">
        <f t="shared" si="758"/>
        <v>10207.091189999999</v>
      </c>
      <c r="I757" s="25">
        <f t="shared" si="758"/>
        <v>9819.8499100000008</v>
      </c>
      <c r="J757" s="26">
        <f t="shared" si="758"/>
        <v>5168.4809199999991</v>
      </c>
      <c r="K757" s="26">
        <f t="shared" si="758"/>
        <v>4898.52009</v>
      </c>
      <c r="L757" s="27">
        <f t="shared" si="705"/>
        <v>0.99667115757464431</v>
      </c>
      <c r="M757" s="23">
        <f t="shared" si="759"/>
        <v>0</v>
      </c>
      <c r="N757" s="23">
        <f t="shared" si="759"/>
        <v>642.26461000000029</v>
      </c>
      <c r="O757" s="23">
        <f t="shared" si="759"/>
        <v>-9.4065200000003095</v>
      </c>
      <c r="P757" s="23">
        <f t="shared" si="759"/>
        <v>269.96082999999931</v>
      </c>
      <c r="Q757" s="23">
        <f t="shared" si="759"/>
        <v>302.3</v>
      </c>
      <c r="R757" s="23">
        <v>4651.3689900000018</v>
      </c>
      <c r="S757" s="23">
        <f t="shared" si="710"/>
        <v>3.208810000001904</v>
      </c>
      <c r="T757" s="25">
        <f t="shared" si="706"/>
        <v>34.101999999998952</v>
      </c>
      <c r="U757" s="27">
        <f t="shared" si="707"/>
        <v>0.98330075021427821</v>
      </c>
      <c r="V757" s="130">
        <f t="shared" si="719"/>
        <v>173.39999999999964</v>
      </c>
      <c r="W757" s="23">
        <f t="shared" ref="W757:Y757" si="765">W769</f>
        <v>10209.341689999999</v>
      </c>
      <c r="X757" s="89">
        <f t="shared" si="765"/>
        <v>10209.341689999999</v>
      </c>
      <c r="Y757" s="89">
        <f t="shared" si="765"/>
        <v>821.19999999999993</v>
      </c>
      <c r="Z757" s="23">
        <f t="shared" si="761"/>
        <v>145.5</v>
      </c>
      <c r="AA757" s="23" t="e">
        <f>G757+#REF!</f>
        <v>#REF!</v>
      </c>
      <c r="AB757" s="90" t="e">
        <f>IF(OR(E757="",E757=0),"",(G757+#REF!)/E757)</f>
        <v>#REF!</v>
      </c>
      <c r="AC757" s="23">
        <f t="shared" si="667"/>
        <v>11031.500000000002</v>
      </c>
      <c r="AD757" s="23">
        <f t="shared" si="668"/>
        <v>-647.80000000000109</v>
      </c>
      <c r="AE757" s="89">
        <f t="shared" si="762"/>
        <v>0</v>
      </c>
      <c r="AF757" s="89">
        <f t="shared" si="669"/>
        <v>10383.700000000001</v>
      </c>
      <c r="AG757" s="89">
        <f t="shared" ref="AG757" si="766">AG769</f>
        <v>10383.700000000001</v>
      </c>
      <c r="AH757" s="89">
        <f t="shared" si="671"/>
        <v>-647.80000000000109</v>
      </c>
      <c r="AI757" s="24"/>
      <c r="AJ757" s="72"/>
    </row>
    <row r="758" spans="1:36" s="14" customFormat="1" ht="18" customHeight="1">
      <c r="A758" s="14" t="str">
        <f t="shared" si="664"/>
        <v>b</v>
      </c>
      <c r="B758" s="28" t="s">
        <v>27</v>
      </c>
      <c r="C758" s="29" t="s">
        <v>29</v>
      </c>
      <c r="D758" s="35">
        <f t="shared" si="758"/>
        <v>0</v>
      </c>
      <c r="E758" s="36">
        <f t="shared" ref="E758" si="767">E770</f>
        <v>0</v>
      </c>
      <c r="F758" s="36">
        <f t="shared" si="758"/>
        <v>0</v>
      </c>
      <c r="G758" s="36">
        <f t="shared" si="758"/>
        <v>0</v>
      </c>
      <c r="H758" s="36">
        <f t="shared" si="758"/>
        <v>0</v>
      </c>
      <c r="I758" s="37">
        <f t="shared" si="758"/>
        <v>0</v>
      </c>
      <c r="J758" s="38">
        <f t="shared" si="758"/>
        <v>0</v>
      </c>
      <c r="K758" s="38">
        <f t="shared" si="758"/>
        <v>0</v>
      </c>
      <c r="L758" s="39" t="str">
        <f t="shared" si="705"/>
        <v/>
      </c>
      <c r="M758" s="35">
        <f t="shared" si="759"/>
        <v>0</v>
      </c>
      <c r="N758" s="35">
        <f t="shared" si="759"/>
        <v>0</v>
      </c>
      <c r="O758" s="35">
        <f t="shared" si="759"/>
        <v>0</v>
      </c>
      <c r="P758" s="35">
        <f t="shared" si="759"/>
        <v>0</v>
      </c>
      <c r="Q758" s="35">
        <f t="shared" si="759"/>
        <v>0</v>
      </c>
      <c r="R758" s="35">
        <v>0</v>
      </c>
      <c r="S758" s="35">
        <f t="shared" si="710"/>
        <v>0</v>
      </c>
      <c r="T758" s="37">
        <f t="shared" si="706"/>
        <v>0</v>
      </c>
      <c r="U758" s="39" t="str">
        <f t="shared" si="707"/>
        <v/>
      </c>
      <c r="V758" s="132">
        <f t="shared" si="719"/>
        <v>0</v>
      </c>
      <c r="W758" s="35">
        <f t="shared" ref="W758:Y758" si="768">W770</f>
        <v>0</v>
      </c>
      <c r="X758" s="93">
        <f t="shared" si="768"/>
        <v>0</v>
      </c>
      <c r="Y758" s="93">
        <f t="shared" si="768"/>
        <v>0</v>
      </c>
      <c r="Z758" s="35">
        <f t="shared" si="761"/>
        <v>0</v>
      </c>
      <c r="AA758" s="35" t="e">
        <f>G758+#REF!</f>
        <v>#REF!</v>
      </c>
      <c r="AB758" s="94" t="str">
        <f>IF(OR(E758="",E758=0),"",(G758+#REF!)/E758)</f>
        <v/>
      </c>
      <c r="AC758" s="35">
        <f t="shared" si="667"/>
        <v>0</v>
      </c>
      <c r="AD758" s="35">
        <f t="shared" si="668"/>
        <v>0</v>
      </c>
      <c r="AE758" s="93">
        <f t="shared" si="762"/>
        <v>0</v>
      </c>
      <c r="AF758" s="93">
        <f t="shared" si="669"/>
        <v>0</v>
      </c>
      <c r="AG758" s="93">
        <f t="shared" ref="AG758" si="769">AG770</f>
        <v>0</v>
      </c>
      <c r="AH758" s="93">
        <f t="shared" si="671"/>
        <v>0</v>
      </c>
      <c r="AI758" s="36"/>
      <c r="AJ758" s="72"/>
    </row>
    <row r="759" spans="1:36" s="14" customFormat="1" ht="18">
      <c r="A759" s="14" t="str">
        <f t="shared" si="664"/>
        <v>a</v>
      </c>
      <c r="B759" s="28" t="s">
        <v>27</v>
      </c>
      <c r="C759" s="29" t="s">
        <v>30</v>
      </c>
      <c r="D759" s="30">
        <f t="shared" si="758"/>
        <v>5560</v>
      </c>
      <c r="E759" s="31">
        <f t="shared" ref="E759" si="770">E771</f>
        <v>10353.700000000001</v>
      </c>
      <c r="F759" s="31">
        <f t="shared" si="758"/>
        <v>10222.902</v>
      </c>
      <c r="G759" s="31">
        <f t="shared" si="758"/>
        <v>10191.6</v>
      </c>
      <c r="H759" s="31">
        <f t="shared" si="758"/>
        <v>10191.64719</v>
      </c>
      <c r="I759" s="32">
        <f t="shared" si="758"/>
        <v>9806.2214100000001</v>
      </c>
      <c r="J759" s="33">
        <f t="shared" si="758"/>
        <v>5156.8714199999995</v>
      </c>
      <c r="K759" s="33">
        <f t="shared" si="758"/>
        <v>4889.4005900000002</v>
      </c>
      <c r="L759" s="34">
        <f t="shared" si="705"/>
        <v>0.99693805144566583</v>
      </c>
      <c r="M759" s="30">
        <f t="shared" si="759"/>
        <v>0</v>
      </c>
      <c r="N759" s="30">
        <f t="shared" si="759"/>
        <v>639.91711000000032</v>
      </c>
      <c r="O759" s="30">
        <f t="shared" si="759"/>
        <v>-11.31652000000031</v>
      </c>
      <c r="P759" s="30">
        <f t="shared" si="759"/>
        <v>267.4708299999993</v>
      </c>
      <c r="Q759" s="30">
        <f t="shared" si="759"/>
        <v>300</v>
      </c>
      <c r="R759" s="30">
        <v>4649.3499900000006</v>
      </c>
      <c r="S759" s="30">
        <f t="shared" si="710"/>
        <v>-4.7189999999318388E-2</v>
      </c>
      <c r="T759" s="32">
        <f t="shared" si="706"/>
        <v>31.30199999999968</v>
      </c>
      <c r="U759" s="34">
        <f t="shared" si="707"/>
        <v>0.98434376116750533</v>
      </c>
      <c r="V759" s="131">
        <f t="shared" si="719"/>
        <v>162.10000000000036</v>
      </c>
      <c r="W759" s="30">
        <f t="shared" ref="W759:Y759" si="771">W771</f>
        <v>10191.64719</v>
      </c>
      <c r="X759" s="91">
        <f t="shared" si="771"/>
        <v>10191.64719</v>
      </c>
      <c r="Y759" s="91">
        <f t="shared" si="771"/>
        <v>809.9</v>
      </c>
      <c r="Z759" s="30">
        <f t="shared" si="761"/>
        <v>137</v>
      </c>
      <c r="AA759" s="30" t="e">
        <f>G759+#REF!</f>
        <v>#REF!</v>
      </c>
      <c r="AB759" s="92" t="e">
        <f>IF(OR(E759="",E759=0),"",(G759+#REF!)/E759)</f>
        <v>#REF!</v>
      </c>
      <c r="AC759" s="30">
        <f t="shared" si="667"/>
        <v>11001.5</v>
      </c>
      <c r="AD759" s="30">
        <f t="shared" si="668"/>
        <v>-647.79999999999927</v>
      </c>
      <c r="AE759" s="91">
        <f t="shared" si="762"/>
        <v>0</v>
      </c>
      <c r="AF759" s="91">
        <f t="shared" si="669"/>
        <v>10353.700000000001</v>
      </c>
      <c r="AG759" s="91">
        <f t="shared" ref="AG759" si="772">AG771</f>
        <v>10353.700000000001</v>
      </c>
      <c r="AH759" s="91">
        <f t="shared" si="671"/>
        <v>-647.79999999999927</v>
      </c>
      <c r="AI759" s="31"/>
      <c r="AJ759" s="72"/>
    </row>
    <row r="760" spans="1:36" s="14" customFormat="1" ht="18" customHeight="1">
      <c r="A760" s="14" t="str">
        <f t="shared" si="664"/>
        <v>b</v>
      </c>
      <c r="B760" s="28" t="s">
        <v>27</v>
      </c>
      <c r="C760" s="29" t="s">
        <v>31</v>
      </c>
      <c r="D760" s="35">
        <f t="shared" si="758"/>
        <v>0</v>
      </c>
      <c r="E760" s="36">
        <f t="shared" ref="E760" si="773">E772</f>
        <v>0</v>
      </c>
      <c r="F760" s="36">
        <f t="shared" si="758"/>
        <v>0</v>
      </c>
      <c r="G760" s="36">
        <f t="shared" si="758"/>
        <v>0</v>
      </c>
      <c r="H760" s="36">
        <f t="shared" si="758"/>
        <v>0</v>
      </c>
      <c r="I760" s="37">
        <f t="shared" si="758"/>
        <v>0</v>
      </c>
      <c r="J760" s="38">
        <f t="shared" si="758"/>
        <v>0</v>
      </c>
      <c r="K760" s="38">
        <f t="shared" si="758"/>
        <v>0</v>
      </c>
      <c r="L760" s="39" t="str">
        <f t="shared" si="705"/>
        <v/>
      </c>
      <c r="M760" s="35">
        <f t="shared" si="759"/>
        <v>0</v>
      </c>
      <c r="N760" s="35">
        <f t="shared" si="759"/>
        <v>0</v>
      </c>
      <c r="O760" s="35">
        <f t="shared" si="759"/>
        <v>0</v>
      </c>
      <c r="P760" s="35">
        <f t="shared" si="759"/>
        <v>0</v>
      </c>
      <c r="Q760" s="35">
        <f t="shared" si="759"/>
        <v>0</v>
      </c>
      <c r="R760" s="35">
        <v>0</v>
      </c>
      <c r="S760" s="35">
        <f t="shared" si="710"/>
        <v>0</v>
      </c>
      <c r="T760" s="37">
        <f t="shared" si="706"/>
        <v>0</v>
      </c>
      <c r="U760" s="39" t="str">
        <f t="shared" si="707"/>
        <v/>
      </c>
      <c r="V760" s="132">
        <f t="shared" si="719"/>
        <v>0</v>
      </c>
      <c r="W760" s="35">
        <f t="shared" ref="W760:Y760" si="774">W772</f>
        <v>0</v>
      </c>
      <c r="X760" s="93">
        <f t="shared" si="774"/>
        <v>0</v>
      </c>
      <c r="Y760" s="93">
        <f t="shared" si="774"/>
        <v>0</v>
      </c>
      <c r="Z760" s="35">
        <f t="shared" si="761"/>
        <v>0</v>
      </c>
      <c r="AA760" s="35" t="e">
        <f>G760+#REF!</f>
        <v>#REF!</v>
      </c>
      <c r="AB760" s="94" t="str">
        <f>IF(OR(E760="",E760=0),"",(G760+#REF!)/E760)</f>
        <v/>
      </c>
      <c r="AC760" s="35">
        <f t="shared" si="667"/>
        <v>0</v>
      </c>
      <c r="AD760" s="35">
        <f t="shared" si="668"/>
        <v>0</v>
      </c>
      <c r="AE760" s="93">
        <f t="shared" si="762"/>
        <v>0</v>
      </c>
      <c r="AF760" s="93">
        <f t="shared" si="669"/>
        <v>0</v>
      </c>
      <c r="AG760" s="93">
        <f t="shared" ref="AG760" si="775">AG772</f>
        <v>0</v>
      </c>
      <c r="AH760" s="93">
        <f t="shared" si="671"/>
        <v>0</v>
      </c>
      <c r="AI760" s="36"/>
      <c r="AJ760" s="72"/>
    </row>
    <row r="761" spans="1:36" s="14" customFormat="1" ht="18" customHeight="1">
      <c r="A761" s="14" t="str">
        <f t="shared" si="664"/>
        <v>b</v>
      </c>
      <c r="B761" s="28" t="s">
        <v>27</v>
      </c>
      <c r="C761" s="29" t="s">
        <v>32</v>
      </c>
      <c r="D761" s="35">
        <f t="shared" si="758"/>
        <v>0</v>
      </c>
      <c r="E761" s="36">
        <f t="shared" ref="E761" si="776">E773</f>
        <v>0</v>
      </c>
      <c r="F761" s="36">
        <f t="shared" si="758"/>
        <v>0</v>
      </c>
      <c r="G761" s="36">
        <f t="shared" si="758"/>
        <v>0</v>
      </c>
      <c r="H761" s="36">
        <f t="shared" si="758"/>
        <v>0</v>
      </c>
      <c r="I761" s="37">
        <f t="shared" si="758"/>
        <v>0</v>
      </c>
      <c r="J761" s="38">
        <f t="shared" si="758"/>
        <v>0</v>
      </c>
      <c r="K761" s="38">
        <f t="shared" si="758"/>
        <v>0</v>
      </c>
      <c r="L761" s="39" t="str">
        <f t="shared" si="705"/>
        <v/>
      </c>
      <c r="M761" s="35">
        <f t="shared" si="759"/>
        <v>0</v>
      </c>
      <c r="N761" s="35">
        <f t="shared" si="759"/>
        <v>0</v>
      </c>
      <c r="O761" s="35">
        <f t="shared" si="759"/>
        <v>0</v>
      </c>
      <c r="P761" s="35">
        <f t="shared" si="759"/>
        <v>0</v>
      </c>
      <c r="Q761" s="35">
        <f t="shared" si="759"/>
        <v>0</v>
      </c>
      <c r="R761" s="35">
        <v>0</v>
      </c>
      <c r="S761" s="35">
        <f t="shared" si="710"/>
        <v>0</v>
      </c>
      <c r="T761" s="37">
        <f t="shared" si="706"/>
        <v>0</v>
      </c>
      <c r="U761" s="39" t="str">
        <f t="shared" si="707"/>
        <v/>
      </c>
      <c r="V761" s="132">
        <f t="shared" si="719"/>
        <v>0</v>
      </c>
      <c r="W761" s="35">
        <f t="shared" ref="W761:Y761" si="777">W773</f>
        <v>0</v>
      </c>
      <c r="X761" s="93">
        <f t="shared" si="777"/>
        <v>0</v>
      </c>
      <c r="Y761" s="93">
        <f t="shared" si="777"/>
        <v>0</v>
      </c>
      <c r="Z761" s="35">
        <f t="shared" si="761"/>
        <v>0</v>
      </c>
      <c r="AA761" s="35" t="e">
        <f>G761+#REF!</f>
        <v>#REF!</v>
      </c>
      <c r="AB761" s="94" t="str">
        <f>IF(OR(E761="",E761=0),"",(G761+#REF!)/E761)</f>
        <v/>
      </c>
      <c r="AC761" s="35">
        <f t="shared" si="667"/>
        <v>0</v>
      </c>
      <c r="AD761" s="35">
        <f t="shared" si="668"/>
        <v>0</v>
      </c>
      <c r="AE761" s="93">
        <f t="shared" si="762"/>
        <v>0</v>
      </c>
      <c r="AF761" s="93">
        <f t="shared" si="669"/>
        <v>0</v>
      </c>
      <c r="AG761" s="93">
        <f t="shared" ref="AG761" si="778">AG773</f>
        <v>0</v>
      </c>
      <c r="AH761" s="93">
        <f t="shared" si="671"/>
        <v>0</v>
      </c>
      <c r="AI761" s="36"/>
      <c r="AJ761" s="72"/>
    </row>
    <row r="762" spans="1:36" s="14" customFormat="1" ht="18" customHeight="1">
      <c r="A762" s="14" t="str">
        <f t="shared" si="664"/>
        <v>b</v>
      </c>
      <c r="B762" s="28" t="s">
        <v>27</v>
      </c>
      <c r="C762" s="29" t="s">
        <v>33</v>
      </c>
      <c r="D762" s="35">
        <f t="shared" si="758"/>
        <v>0</v>
      </c>
      <c r="E762" s="36">
        <f t="shared" ref="E762" si="779">E774</f>
        <v>0</v>
      </c>
      <c r="F762" s="36">
        <f t="shared" si="758"/>
        <v>0</v>
      </c>
      <c r="G762" s="36">
        <f t="shared" si="758"/>
        <v>0</v>
      </c>
      <c r="H762" s="36">
        <f t="shared" si="758"/>
        <v>0</v>
      </c>
      <c r="I762" s="37">
        <f t="shared" si="758"/>
        <v>0</v>
      </c>
      <c r="J762" s="38">
        <f t="shared" si="758"/>
        <v>0</v>
      </c>
      <c r="K762" s="38">
        <f t="shared" si="758"/>
        <v>0</v>
      </c>
      <c r="L762" s="39" t="str">
        <f t="shared" si="705"/>
        <v/>
      </c>
      <c r="M762" s="35">
        <f t="shared" si="759"/>
        <v>0</v>
      </c>
      <c r="N762" s="35">
        <f t="shared" si="759"/>
        <v>0</v>
      </c>
      <c r="O762" s="35">
        <f t="shared" si="759"/>
        <v>0</v>
      </c>
      <c r="P762" s="35">
        <f t="shared" si="759"/>
        <v>0</v>
      </c>
      <c r="Q762" s="35">
        <f t="shared" si="759"/>
        <v>0</v>
      </c>
      <c r="R762" s="35">
        <v>0</v>
      </c>
      <c r="S762" s="35">
        <f t="shared" si="710"/>
        <v>0</v>
      </c>
      <c r="T762" s="37">
        <f t="shared" si="706"/>
        <v>0</v>
      </c>
      <c r="U762" s="39" t="str">
        <f t="shared" si="707"/>
        <v/>
      </c>
      <c r="V762" s="132">
        <f t="shared" si="719"/>
        <v>0</v>
      </c>
      <c r="W762" s="35">
        <f t="shared" ref="W762:Y762" si="780">W774</f>
        <v>0</v>
      </c>
      <c r="X762" s="93">
        <f t="shared" si="780"/>
        <v>0</v>
      </c>
      <c r="Y762" s="93">
        <f t="shared" si="780"/>
        <v>0</v>
      </c>
      <c r="Z762" s="35">
        <f t="shared" si="761"/>
        <v>0</v>
      </c>
      <c r="AA762" s="35" t="e">
        <f>G762+#REF!</f>
        <v>#REF!</v>
      </c>
      <c r="AB762" s="94" t="str">
        <f>IF(OR(E762="",E762=0),"",(G762+#REF!)/E762)</f>
        <v/>
      </c>
      <c r="AC762" s="35">
        <f t="shared" si="667"/>
        <v>0</v>
      </c>
      <c r="AD762" s="35">
        <f t="shared" si="668"/>
        <v>0</v>
      </c>
      <c r="AE762" s="93">
        <f t="shared" si="762"/>
        <v>0</v>
      </c>
      <c r="AF762" s="93">
        <f t="shared" si="669"/>
        <v>0</v>
      </c>
      <c r="AG762" s="93">
        <f t="shared" ref="AG762" si="781">AG774</f>
        <v>0</v>
      </c>
      <c r="AH762" s="93">
        <f t="shared" si="671"/>
        <v>0</v>
      </c>
      <c r="AI762" s="36"/>
      <c r="AJ762" s="72"/>
    </row>
    <row r="763" spans="1:36" s="14" customFormat="1" ht="18">
      <c r="A763" s="14" t="str">
        <f t="shared" si="664"/>
        <v>a</v>
      </c>
      <c r="B763" s="28" t="s">
        <v>27</v>
      </c>
      <c r="C763" s="29" t="s">
        <v>34</v>
      </c>
      <c r="D763" s="30">
        <f t="shared" si="758"/>
        <v>2780</v>
      </c>
      <c r="E763" s="31">
        <f t="shared" ref="E763" si="782">E775</f>
        <v>30</v>
      </c>
      <c r="F763" s="31">
        <f t="shared" si="758"/>
        <v>21.5</v>
      </c>
      <c r="G763" s="31">
        <f t="shared" si="758"/>
        <v>18.7</v>
      </c>
      <c r="H763" s="31">
        <f t="shared" si="758"/>
        <v>15.444000000000001</v>
      </c>
      <c r="I763" s="32">
        <f t="shared" si="758"/>
        <v>13.628500000000001</v>
      </c>
      <c r="J763" s="33">
        <f t="shared" si="758"/>
        <v>11.609500000000001</v>
      </c>
      <c r="K763" s="33">
        <f t="shared" si="758"/>
        <v>9.1195000000000004</v>
      </c>
      <c r="L763" s="34">
        <f t="shared" si="705"/>
        <v>0.86976744186046506</v>
      </c>
      <c r="M763" s="30">
        <f t="shared" si="759"/>
        <v>0</v>
      </c>
      <c r="N763" s="30">
        <f t="shared" si="759"/>
        <v>2.3475000000000001</v>
      </c>
      <c r="O763" s="30">
        <f t="shared" si="759"/>
        <v>1.9100000000000001</v>
      </c>
      <c r="P763" s="30">
        <f t="shared" si="759"/>
        <v>2.4900000000000002</v>
      </c>
      <c r="Q763" s="30">
        <f t="shared" si="759"/>
        <v>2.2999999999999998</v>
      </c>
      <c r="R763" s="30">
        <v>2.0190000000000001</v>
      </c>
      <c r="S763" s="30">
        <f t="shared" si="710"/>
        <v>3.2559999999999985</v>
      </c>
      <c r="T763" s="32">
        <f t="shared" si="706"/>
        <v>2.8000000000000007</v>
      </c>
      <c r="U763" s="34">
        <f t="shared" si="707"/>
        <v>0.62333333333333329</v>
      </c>
      <c r="V763" s="131">
        <f t="shared" si="719"/>
        <v>11.3</v>
      </c>
      <c r="W763" s="30">
        <f t="shared" ref="W763:Y763" si="783">W775</f>
        <v>17.694500000000001</v>
      </c>
      <c r="X763" s="91">
        <f t="shared" si="783"/>
        <v>17.694500000000001</v>
      </c>
      <c r="Y763" s="91">
        <f t="shared" si="783"/>
        <v>11.3</v>
      </c>
      <c r="Z763" s="30">
        <f t="shared" si="761"/>
        <v>8.5</v>
      </c>
      <c r="AA763" s="30" t="e">
        <f>G763+#REF!</f>
        <v>#REF!</v>
      </c>
      <c r="AB763" s="92" t="e">
        <f>IF(OR(E763="",E763=0),"",(G763+#REF!)/E763)</f>
        <v>#REF!</v>
      </c>
      <c r="AC763" s="30">
        <f t="shared" si="667"/>
        <v>30</v>
      </c>
      <c r="AD763" s="30">
        <f t="shared" si="668"/>
        <v>0</v>
      </c>
      <c r="AE763" s="91">
        <f t="shared" si="762"/>
        <v>0</v>
      </c>
      <c r="AF763" s="91">
        <f t="shared" si="669"/>
        <v>30</v>
      </c>
      <c r="AG763" s="91">
        <f t="shared" ref="AG763" si="784">AG775</f>
        <v>30</v>
      </c>
      <c r="AH763" s="91">
        <f t="shared" si="671"/>
        <v>0</v>
      </c>
      <c r="AI763" s="31"/>
      <c r="AJ763" s="72"/>
    </row>
    <row r="764" spans="1:36" s="14" customFormat="1" ht="18" customHeight="1">
      <c r="A764" s="14" t="str">
        <f t="shared" si="664"/>
        <v>b</v>
      </c>
      <c r="B764" s="28" t="s">
        <v>27</v>
      </c>
      <c r="C764" s="29" t="s">
        <v>35</v>
      </c>
      <c r="D764" s="35">
        <f t="shared" si="758"/>
        <v>0</v>
      </c>
      <c r="E764" s="36">
        <f t="shared" ref="E764" si="785">E776</f>
        <v>0</v>
      </c>
      <c r="F764" s="36">
        <f t="shared" si="758"/>
        <v>0</v>
      </c>
      <c r="G764" s="36">
        <f t="shared" si="758"/>
        <v>0</v>
      </c>
      <c r="H764" s="36">
        <f t="shared" si="758"/>
        <v>0</v>
      </c>
      <c r="I764" s="37">
        <f t="shared" si="758"/>
        <v>0</v>
      </c>
      <c r="J764" s="38">
        <f t="shared" si="758"/>
        <v>0</v>
      </c>
      <c r="K764" s="38">
        <f t="shared" si="758"/>
        <v>0</v>
      </c>
      <c r="L764" s="39" t="str">
        <f t="shared" si="705"/>
        <v/>
      </c>
      <c r="M764" s="35">
        <f t="shared" si="759"/>
        <v>0</v>
      </c>
      <c r="N764" s="35">
        <f t="shared" si="759"/>
        <v>0</v>
      </c>
      <c r="O764" s="35">
        <f t="shared" si="759"/>
        <v>0</v>
      </c>
      <c r="P764" s="35">
        <f t="shared" si="759"/>
        <v>0</v>
      </c>
      <c r="Q764" s="35">
        <f t="shared" si="759"/>
        <v>0</v>
      </c>
      <c r="R764" s="35">
        <v>0</v>
      </c>
      <c r="S764" s="35">
        <f t="shared" si="710"/>
        <v>0</v>
      </c>
      <c r="T764" s="37">
        <f t="shared" si="706"/>
        <v>0</v>
      </c>
      <c r="U764" s="39" t="str">
        <f t="shared" si="707"/>
        <v/>
      </c>
      <c r="V764" s="132">
        <f t="shared" si="719"/>
        <v>0</v>
      </c>
      <c r="W764" s="35">
        <f t="shared" ref="W764:Y764" si="786">W776</f>
        <v>0</v>
      </c>
      <c r="X764" s="93">
        <f t="shared" si="786"/>
        <v>0</v>
      </c>
      <c r="Y764" s="93">
        <f t="shared" si="786"/>
        <v>0</v>
      </c>
      <c r="Z764" s="35">
        <f t="shared" si="761"/>
        <v>0</v>
      </c>
      <c r="AA764" s="35" t="e">
        <f>G764+#REF!</f>
        <v>#REF!</v>
      </c>
      <c r="AB764" s="94" t="str">
        <f>IF(OR(E764="",E764=0),"",(G764+#REF!)/E764)</f>
        <v/>
      </c>
      <c r="AC764" s="35">
        <f t="shared" si="667"/>
        <v>0</v>
      </c>
      <c r="AD764" s="35">
        <f t="shared" si="668"/>
        <v>0</v>
      </c>
      <c r="AE764" s="93">
        <f t="shared" si="762"/>
        <v>0</v>
      </c>
      <c r="AF764" s="93">
        <f t="shared" si="669"/>
        <v>0</v>
      </c>
      <c r="AG764" s="93">
        <f t="shared" ref="AG764" si="787">AG776</f>
        <v>0</v>
      </c>
      <c r="AH764" s="93">
        <f t="shared" si="671"/>
        <v>0</v>
      </c>
      <c r="AI764" s="36"/>
      <c r="AJ764" s="72"/>
    </row>
    <row r="765" spans="1:36" s="14" customFormat="1" ht="30" customHeight="1">
      <c r="A765" s="14" t="str">
        <f t="shared" si="664"/>
        <v>b</v>
      </c>
      <c r="B765" s="21" t="s">
        <v>27</v>
      </c>
      <c r="C765" s="40" t="s">
        <v>36</v>
      </c>
      <c r="D765" s="41">
        <f t="shared" si="758"/>
        <v>0</v>
      </c>
      <c r="E765" s="42">
        <f t="shared" ref="E765" si="788">E777</f>
        <v>0</v>
      </c>
      <c r="F765" s="42">
        <f t="shared" si="758"/>
        <v>0</v>
      </c>
      <c r="G765" s="42">
        <f t="shared" si="758"/>
        <v>0</v>
      </c>
      <c r="H765" s="42">
        <f t="shared" si="758"/>
        <v>0</v>
      </c>
      <c r="I765" s="43">
        <f t="shared" si="758"/>
        <v>0</v>
      </c>
      <c r="J765" s="44">
        <f t="shared" si="758"/>
        <v>0</v>
      </c>
      <c r="K765" s="44">
        <f t="shared" si="758"/>
        <v>0</v>
      </c>
      <c r="L765" s="45" t="str">
        <f t="shared" si="705"/>
        <v/>
      </c>
      <c r="M765" s="41">
        <f t="shared" si="759"/>
        <v>0</v>
      </c>
      <c r="N765" s="41">
        <f t="shared" si="759"/>
        <v>0</v>
      </c>
      <c r="O765" s="41">
        <f t="shared" si="759"/>
        <v>0</v>
      </c>
      <c r="P765" s="41">
        <f t="shared" si="759"/>
        <v>0</v>
      </c>
      <c r="Q765" s="41">
        <f t="shared" si="759"/>
        <v>0</v>
      </c>
      <c r="R765" s="41">
        <v>0</v>
      </c>
      <c r="S765" s="41">
        <f t="shared" si="710"/>
        <v>0</v>
      </c>
      <c r="T765" s="43">
        <f t="shared" si="706"/>
        <v>0</v>
      </c>
      <c r="U765" s="45" t="str">
        <f t="shared" si="707"/>
        <v/>
      </c>
      <c r="V765" s="133">
        <f t="shared" si="719"/>
        <v>0</v>
      </c>
      <c r="W765" s="41">
        <f t="shared" ref="W765:Y765" si="789">W777</f>
        <v>0</v>
      </c>
      <c r="X765" s="95">
        <f t="shared" si="789"/>
        <v>0</v>
      </c>
      <c r="Y765" s="95">
        <f t="shared" si="789"/>
        <v>0</v>
      </c>
      <c r="Z765" s="41">
        <f t="shared" si="761"/>
        <v>0</v>
      </c>
      <c r="AA765" s="41" t="e">
        <f>G765+#REF!</f>
        <v>#REF!</v>
      </c>
      <c r="AB765" s="96" t="str">
        <f>IF(OR(E765="",E765=0),"",(G765+#REF!)/E765)</f>
        <v/>
      </c>
      <c r="AC765" s="41">
        <f t="shared" si="667"/>
        <v>0</v>
      </c>
      <c r="AD765" s="41">
        <f t="shared" si="668"/>
        <v>0</v>
      </c>
      <c r="AE765" s="95">
        <f t="shared" si="762"/>
        <v>0</v>
      </c>
      <c r="AF765" s="95">
        <f t="shared" si="669"/>
        <v>0</v>
      </c>
      <c r="AG765" s="95">
        <f t="shared" ref="AG765" si="790">AG777</f>
        <v>0</v>
      </c>
      <c r="AH765" s="95">
        <f t="shared" si="671"/>
        <v>0</v>
      </c>
      <c r="AI765" s="42"/>
      <c r="AJ765" s="72"/>
    </row>
    <row r="766" spans="1:36" s="14" customFormat="1" ht="15" customHeight="1">
      <c r="A766" s="14" t="str">
        <f t="shared" si="664"/>
        <v>b</v>
      </c>
      <c r="B766" s="21" t="s">
        <v>27</v>
      </c>
      <c r="C766" s="40" t="s">
        <v>37</v>
      </c>
      <c r="D766" s="41">
        <f t="shared" si="758"/>
        <v>0</v>
      </c>
      <c r="E766" s="42">
        <f t="shared" ref="E766" si="791">E778</f>
        <v>0</v>
      </c>
      <c r="F766" s="42">
        <f t="shared" si="758"/>
        <v>0</v>
      </c>
      <c r="G766" s="42">
        <f t="shared" si="758"/>
        <v>0</v>
      </c>
      <c r="H766" s="42">
        <f t="shared" si="758"/>
        <v>0</v>
      </c>
      <c r="I766" s="43">
        <f t="shared" si="758"/>
        <v>0</v>
      </c>
      <c r="J766" s="44">
        <f t="shared" si="758"/>
        <v>0</v>
      </c>
      <c r="K766" s="44">
        <f t="shared" si="758"/>
        <v>0</v>
      </c>
      <c r="L766" s="45" t="str">
        <f t="shared" si="705"/>
        <v/>
      </c>
      <c r="M766" s="41">
        <f t="shared" si="759"/>
        <v>0</v>
      </c>
      <c r="N766" s="41">
        <f t="shared" si="759"/>
        <v>0</v>
      </c>
      <c r="O766" s="41">
        <f t="shared" si="759"/>
        <v>0</v>
      </c>
      <c r="P766" s="41">
        <f t="shared" si="759"/>
        <v>0</v>
      </c>
      <c r="Q766" s="41">
        <f t="shared" si="759"/>
        <v>0</v>
      </c>
      <c r="R766" s="41">
        <v>0</v>
      </c>
      <c r="S766" s="41">
        <f t="shared" si="710"/>
        <v>0</v>
      </c>
      <c r="T766" s="43">
        <f t="shared" si="706"/>
        <v>0</v>
      </c>
      <c r="U766" s="45" t="str">
        <f t="shared" si="707"/>
        <v/>
      </c>
      <c r="V766" s="133">
        <f t="shared" si="719"/>
        <v>0</v>
      </c>
      <c r="W766" s="41">
        <f t="shared" ref="W766:Y766" si="792">W778</f>
        <v>0</v>
      </c>
      <c r="X766" s="95">
        <f t="shared" si="792"/>
        <v>0</v>
      </c>
      <c r="Y766" s="95">
        <f t="shared" si="792"/>
        <v>0</v>
      </c>
      <c r="Z766" s="41">
        <f t="shared" si="761"/>
        <v>0</v>
      </c>
      <c r="AA766" s="41" t="e">
        <f>G766+#REF!</f>
        <v>#REF!</v>
      </c>
      <c r="AB766" s="96" t="str">
        <f>IF(OR(E766="",E766=0),"",(G766+#REF!)/E766)</f>
        <v/>
      </c>
      <c r="AC766" s="41">
        <f t="shared" si="667"/>
        <v>0</v>
      </c>
      <c r="AD766" s="41">
        <f t="shared" si="668"/>
        <v>0</v>
      </c>
      <c r="AE766" s="95">
        <f t="shared" si="762"/>
        <v>0</v>
      </c>
      <c r="AF766" s="95">
        <f t="shared" si="669"/>
        <v>0</v>
      </c>
      <c r="AG766" s="95">
        <f t="shared" ref="AG766" si="793">AG778</f>
        <v>0</v>
      </c>
      <c r="AH766" s="95">
        <f t="shared" si="671"/>
        <v>0</v>
      </c>
      <c r="AI766" s="42"/>
      <c r="AJ766" s="72"/>
    </row>
    <row r="767" spans="1:36" s="14" customFormat="1" ht="15.75" customHeight="1" thickBot="1">
      <c r="A767" s="14" t="str">
        <f t="shared" si="664"/>
        <v>b</v>
      </c>
      <c r="B767" s="46" t="s">
        <v>27</v>
      </c>
      <c r="C767" s="58" t="s">
        <v>38</v>
      </c>
      <c r="D767" s="59">
        <f t="shared" si="758"/>
        <v>0</v>
      </c>
      <c r="E767" s="60">
        <f t="shared" ref="E767" si="794">E779</f>
        <v>0</v>
      </c>
      <c r="F767" s="60">
        <f t="shared" si="758"/>
        <v>0</v>
      </c>
      <c r="G767" s="60">
        <f t="shared" si="758"/>
        <v>0</v>
      </c>
      <c r="H767" s="60">
        <f t="shared" si="758"/>
        <v>0</v>
      </c>
      <c r="I767" s="61">
        <f t="shared" si="758"/>
        <v>0</v>
      </c>
      <c r="J767" s="62">
        <f t="shared" si="758"/>
        <v>0</v>
      </c>
      <c r="K767" s="62">
        <f t="shared" si="758"/>
        <v>0</v>
      </c>
      <c r="L767" s="63" t="str">
        <f t="shared" si="705"/>
        <v/>
      </c>
      <c r="M767" s="59">
        <f t="shared" si="759"/>
        <v>0</v>
      </c>
      <c r="N767" s="59">
        <f t="shared" si="759"/>
        <v>0</v>
      </c>
      <c r="O767" s="59">
        <f t="shared" si="759"/>
        <v>0</v>
      </c>
      <c r="P767" s="59">
        <f t="shared" si="759"/>
        <v>0</v>
      </c>
      <c r="Q767" s="59">
        <f t="shared" si="759"/>
        <v>0</v>
      </c>
      <c r="R767" s="59">
        <v>0</v>
      </c>
      <c r="S767" s="59">
        <f t="shared" si="710"/>
        <v>0</v>
      </c>
      <c r="T767" s="61">
        <f t="shared" si="706"/>
        <v>0</v>
      </c>
      <c r="U767" s="63" t="str">
        <f t="shared" si="707"/>
        <v/>
      </c>
      <c r="V767" s="136">
        <f t="shared" si="719"/>
        <v>0</v>
      </c>
      <c r="W767" s="59">
        <f t="shared" ref="W767:Y767" si="795">W779</f>
        <v>0</v>
      </c>
      <c r="X767" s="105">
        <f t="shared" si="795"/>
        <v>0</v>
      </c>
      <c r="Y767" s="105">
        <f t="shared" si="795"/>
        <v>0</v>
      </c>
      <c r="Z767" s="59">
        <f t="shared" si="761"/>
        <v>0</v>
      </c>
      <c r="AA767" s="59" t="e">
        <f>G767+#REF!</f>
        <v>#REF!</v>
      </c>
      <c r="AB767" s="106" t="str">
        <f>IF(OR(E767="",E767=0),"",(G767+#REF!)/E767)</f>
        <v/>
      </c>
      <c r="AC767" s="59">
        <f t="shared" si="667"/>
        <v>0</v>
      </c>
      <c r="AD767" s="59">
        <f t="shared" si="668"/>
        <v>0</v>
      </c>
      <c r="AE767" s="105">
        <f t="shared" si="762"/>
        <v>0</v>
      </c>
      <c r="AF767" s="105">
        <f t="shared" si="669"/>
        <v>0</v>
      </c>
      <c r="AG767" s="105">
        <f t="shared" ref="AG767" si="796">AG779</f>
        <v>0</v>
      </c>
      <c r="AH767" s="105">
        <f t="shared" si="671"/>
        <v>0</v>
      </c>
      <c r="AI767" s="60"/>
      <c r="AJ767" s="72"/>
    </row>
    <row r="768" spans="1:36" s="14" customFormat="1" ht="48.75" customHeight="1" thickTop="1" thickBot="1">
      <c r="A768" s="14" t="str">
        <f t="shared" si="664"/>
        <v>a</v>
      </c>
      <c r="B768" s="139" t="s">
        <v>171</v>
      </c>
      <c r="C768" s="140" t="s">
        <v>170</v>
      </c>
      <c r="D768" s="140">
        <f t="shared" ref="D768:K768" si="797">D769+D777+D778+D779</f>
        <v>8340</v>
      </c>
      <c r="E768" s="141">
        <f t="shared" si="797"/>
        <v>10383.700000000001</v>
      </c>
      <c r="F768" s="141">
        <f t="shared" si="797"/>
        <v>10244.402</v>
      </c>
      <c r="G768" s="141">
        <f t="shared" si="797"/>
        <v>10210.300000000001</v>
      </c>
      <c r="H768" s="141">
        <f t="shared" si="797"/>
        <v>10207.091189999999</v>
      </c>
      <c r="I768" s="142">
        <f t="shared" si="797"/>
        <v>9819.8499100000008</v>
      </c>
      <c r="J768" s="143">
        <f t="shared" si="797"/>
        <v>5168.4809199999991</v>
      </c>
      <c r="K768" s="143">
        <f t="shared" si="797"/>
        <v>4898.52009</v>
      </c>
      <c r="L768" s="144">
        <f t="shared" si="705"/>
        <v>0.99667115757464431</v>
      </c>
      <c r="M768" s="140">
        <f>M769+M777+M778+M779</f>
        <v>0</v>
      </c>
      <c r="N768" s="140">
        <f>N769+N777+N778+N779</f>
        <v>642.26461000000029</v>
      </c>
      <c r="O768" s="140">
        <f>O769+O777+O778+O779</f>
        <v>-9.4065200000003095</v>
      </c>
      <c r="P768" s="140">
        <f>P769+P777+P778+P779</f>
        <v>269.96082999999931</v>
      </c>
      <c r="Q768" s="140">
        <f>Q769+Q777+Q778+Q779</f>
        <v>302.3</v>
      </c>
      <c r="R768" s="140">
        <v>4651.3689900000018</v>
      </c>
      <c r="S768" s="140">
        <f t="shared" si="710"/>
        <v>3.208810000001904</v>
      </c>
      <c r="T768" s="142">
        <f t="shared" si="706"/>
        <v>34.101999999998952</v>
      </c>
      <c r="U768" s="144">
        <f t="shared" si="707"/>
        <v>0.98330075021427821</v>
      </c>
      <c r="V768" s="145">
        <f t="shared" si="719"/>
        <v>173.39999999999964</v>
      </c>
      <c r="W768" s="140">
        <f t="shared" ref="W768:Y768" si="798">W769+W777+W778+W779</f>
        <v>10209.341689999999</v>
      </c>
      <c r="X768" s="149">
        <f t="shared" si="798"/>
        <v>10209.341689999999</v>
      </c>
      <c r="Y768" s="149">
        <f t="shared" si="798"/>
        <v>821.19999999999993</v>
      </c>
      <c r="Z768" s="140">
        <f>Z769+Z777+Z778+Z779</f>
        <v>145.5</v>
      </c>
      <c r="AA768" s="140" t="e">
        <f>G768+#REF!</f>
        <v>#REF!</v>
      </c>
      <c r="AB768" s="147" t="e">
        <f>IF(OR(E768="",E768=0),"",(G768+#REF!)/E768)</f>
        <v>#REF!</v>
      </c>
      <c r="AC768" s="140">
        <f t="shared" si="667"/>
        <v>11031.500000000002</v>
      </c>
      <c r="AD768" s="161">
        <f t="shared" si="668"/>
        <v>-647.80000000000109</v>
      </c>
      <c r="AE768" s="149">
        <f t="shared" ref="AE768:AG768" si="799">AE769+AE777+AE778+AE779</f>
        <v>0</v>
      </c>
      <c r="AF768" s="149">
        <f t="shared" si="669"/>
        <v>10383.700000000001</v>
      </c>
      <c r="AG768" s="149">
        <f t="shared" si="799"/>
        <v>10383.700000000001</v>
      </c>
      <c r="AH768" s="149">
        <f t="shared" si="671"/>
        <v>-647.80000000000109</v>
      </c>
      <c r="AI768" s="141" t="s">
        <v>264</v>
      </c>
      <c r="AJ768" s="72"/>
    </row>
    <row r="769" spans="1:36" s="14" customFormat="1" ht="18.75" customHeight="1" thickTop="1">
      <c r="A769" s="14" t="str">
        <f t="shared" si="664"/>
        <v>a</v>
      </c>
      <c r="B769" s="21" t="s">
        <v>27</v>
      </c>
      <c r="C769" s="22" t="s">
        <v>28</v>
      </c>
      <c r="D769" s="23">
        <f t="shared" ref="D769:K769" si="800">D770+D771+D772+D773+D774+D775+D776</f>
        <v>8340</v>
      </c>
      <c r="E769" s="24">
        <f t="shared" si="800"/>
        <v>10383.700000000001</v>
      </c>
      <c r="F769" s="24">
        <f t="shared" si="800"/>
        <v>10244.402</v>
      </c>
      <c r="G769" s="24">
        <f t="shared" si="800"/>
        <v>10210.300000000001</v>
      </c>
      <c r="H769" s="24">
        <f t="shared" si="800"/>
        <v>10207.091189999999</v>
      </c>
      <c r="I769" s="25">
        <f t="shared" si="800"/>
        <v>9819.8499100000008</v>
      </c>
      <c r="J769" s="26">
        <f t="shared" si="800"/>
        <v>5168.4809199999991</v>
      </c>
      <c r="K769" s="26">
        <f t="shared" si="800"/>
        <v>4898.52009</v>
      </c>
      <c r="L769" s="27">
        <f t="shared" si="705"/>
        <v>0.99667115757464431</v>
      </c>
      <c r="M769" s="23">
        <f>M770+M771+M772+M773+M774+M775+M776</f>
        <v>0</v>
      </c>
      <c r="N769" s="23">
        <f>N770+N771+N772+N773+N774+N775+N776</f>
        <v>642.26461000000029</v>
      </c>
      <c r="O769" s="23">
        <f>O770+O771+O772+O773+O774+O775+O776</f>
        <v>-9.4065200000003095</v>
      </c>
      <c r="P769" s="23">
        <f>P770+P771+P772+P773+P774+P775+P776</f>
        <v>269.96082999999931</v>
      </c>
      <c r="Q769" s="23">
        <f>Q770+Q771+Q772+Q773+Q774+Q775+Q776</f>
        <v>302.3</v>
      </c>
      <c r="R769" s="23">
        <v>4651.3689900000018</v>
      </c>
      <c r="S769" s="23">
        <f t="shared" si="710"/>
        <v>3.208810000001904</v>
      </c>
      <c r="T769" s="25">
        <f t="shared" si="706"/>
        <v>34.101999999998952</v>
      </c>
      <c r="U769" s="27">
        <f t="shared" si="707"/>
        <v>0.98330075021427821</v>
      </c>
      <c r="V769" s="130">
        <f t="shared" si="719"/>
        <v>173.39999999999964</v>
      </c>
      <c r="W769" s="23">
        <f t="shared" ref="W769:Y769" si="801">W770+W771+W772+W773+W774+W775+W776</f>
        <v>10209.341689999999</v>
      </c>
      <c r="X769" s="107">
        <f t="shared" si="801"/>
        <v>10209.341689999999</v>
      </c>
      <c r="Y769" s="107">
        <f t="shared" si="801"/>
        <v>821.19999999999993</v>
      </c>
      <c r="Z769" s="23">
        <f>Z770+Z771+Z772+Z773+Z774+Z775+Z776</f>
        <v>145.5</v>
      </c>
      <c r="AA769" s="23" t="e">
        <f>G769+#REF!</f>
        <v>#REF!</v>
      </c>
      <c r="AB769" s="90" t="e">
        <f>IF(OR(E769="",E769=0),"",(G769+#REF!)/E769)</f>
        <v>#REF!</v>
      </c>
      <c r="AC769" s="23">
        <f t="shared" si="667"/>
        <v>11031.500000000002</v>
      </c>
      <c r="AD769" s="23">
        <f t="shared" si="668"/>
        <v>-647.80000000000109</v>
      </c>
      <c r="AE769" s="107">
        <f t="shared" ref="AE769:AG769" si="802">AE770+AE771+AE772+AE773+AE774+AE775+AE776</f>
        <v>0</v>
      </c>
      <c r="AF769" s="107">
        <f t="shared" si="669"/>
        <v>10383.700000000001</v>
      </c>
      <c r="AG769" s="107">
        <f t="shared" si="802"/>
        <v>10383.700000000001</v>
      </c>
      <c r="AH769" s="107">
        <f t="shared" si="671"/>
        <v>-647.80000000000109</v>
      </c>
      <c r="AI769" s="24"/>
      <c r="AJ769" s="72"/>
    </row>
    <row r="770" spans="1:36" s="14" customFormat="1" ht="18" customHeight="1">
      <c r="A770" s="14" t="str">
        <f t="shared" si="664"/>
        <v>b</v>
      </c>
      <c r="B770" s="28" t="s">
        <v>27</v>
      </c>
      <c r="C770" s="29" t="s">
        <v>29</v>
      </c>
      <c r="D770" s="35">
        <v>0</v>
      </c>
      <c r="E770" s="36">
        <v>0</v>
      </c>
      <c r="F770" s="36">
        <v>0</v>
      </c>
      <c r="G770" s="36">
        <v>0</v>
      </c>
      <c r="H770" s="36">
        <v>0</v>
      </c>
      <c r="I770" s="37">
        <v>0</v>
      </c>
      <c r="J770" s="38">
        <v>0</v>
      </c>
      <c r="K770" s="38">
        <v>0</v>
      </c>
      <c r="L770" s="39" t="str">
        <f t="shared" si="705"/>
        <v/>
      </c>
      <c r="M770" s="35">
        <v>0</v>
      </c>
      <c r="N770" s="35">
        <v>0</v>
      </c>
      <c r="O770" s="35">
        <v>0</v>
      </c>
      <c r="P770" s="35">
        <v>0</v>
      </c>
      <c r="Q770" s="35">
        <v>0</v>
      </c>
      <c r="R770" s="35">
        <v>0</v>
      </c>
      <c r="S770" s="35">
        <f t="shared" si="710"/>
        <v>0</v>
      </c>
      <c r="T770" s="37">
        <f t="shared" si="706"/>
        <v>0</v>
      </c>
      <c r="U770" s="39" t="str">
        <f t="shared" si="707"/>
        <v/>
      </c>
      <c r="V770" s="132">
        <f t="shared" si="719"/>
        <v>0</v>
      </c>
      <c r="W770" s="35">
        <v>0</v>
      </c>
      <c r="X770" s="127">
        <v>0</v>
      </c>
      <c r="Y770" s="127">
        <v>0</v>
      </c>
      <c r="Z770" s="35">
        <v>0</v>
      </c>
      <c r="AA770" s="35" t="e">
        <f>G770+#REF!</f>
        <v>#REF!</v>
      </c>
      <c r="AB770" s="94" t="str">
        <f>IF(OR(E770="",E770=0),"",(G770+#REF!)/E770)</f>
        <v/>
      </c>
      <c r="AC770" s="35">
        <f t="shared" si="667"/>
        <v>0</v>
      </c>
      <c r="AD770" s="35">
        <f t="shared" si="668"/>
        <v>0</v>
      </c>
      <c r="AE770" s="127">
        <v>0</v>
      </c>
      <c r="AF770" s="127">
        <f t="shared" si="669"/>
        <v>0</v>
      </c>
      <c r="AG770" s="127">
        <v>0</v>
      </c>
      <c r="AH770" s="127">
        <f t="shared" si="671"/>
        <v>0</v>
      </c>
      <c r="AI770" s="36"/>
      <c r="AJ770" s="72"/>
    </row>
    <row r="771" spans="1:36" s="14" customFormat="1" ht="18" customHeight="1">
      <c r="A771" s="14" t="str">
        <f t="shared" si="664"/>
        <v>a</v>
      </c>
      <c r="B771" s="28" t="s">
        <v>27</v>
      </c>
      <c r="C771" s="29" t="s">
        <v>30</v>
      </c>
      <c r="D771" s="30">
        <v>5560</v>
      </c>
      <c r="E771" s="31">
        <v>10353.700000000001</v>
      </c>
      <c r="F771" s="31">
        <v>10222.902</v>
      </c>
      <c r="G771" s="31">
        <v>10191.6</v>
      </c>
      <c r="H771" s="31">
        <v>10191.64719</v>
      </c>
      <c r="I771" s="32">
        <v>9806.2214100000001</v>
      </c>
      <c r="J771" s="33">
        <v>5156.8714199999995</v>
      </c>
      <c r="K771" s="33">
        <v>4889.4005900000002</v>
      </c>
      <c r="L771" s="34">
        <f t="shared" si="705"/>
        <v>0.99693805144566583</v>
      </c>
      <c r="M771" s="30">
        <v>0</v>
      </c>
      <c r="N771" s="30">
        <v>639.91711000000032</v>
      </c>
      <c r="O771" s="30">
        <v>-11.31652000000031</v>
      </c>
      <c r="P771" s="30">
        <v>267.4708299999993</v>
      </c>
      <c r="Q771" s="30">
        <v>300</v>
      </c>
      <c r="R771" s="30">
        <v>4649.3499900000006</v>
      </c>
      <c r="S771" s="30">
        <f t="shared" si="710"/>
        <v>-4.7189999999318388E-2</v>
      </c>
      <c r="T771" s="32">
        <f t="shared" si="706"/>
        <v>31.30199999999968</v>
      </c>
      <c r="U771" s="34">
        <f t="shared" si="707"/>
        <v>0.98434376116750533</v>
      </c>
      <c r="V771" s="131">
        <f t="shared" si="719"/>
        <v>162.10000000000036</v>
      </c>
      <c r="W771" s="30">
        <v>10191.64719</v>
      </c>
      <c r="X771" s="108">
        <v>10191.64719</v>
      </c>
      <c r="Y771" s="108">
        <v>809.9</v>
      </c>
      <c r="Z771" s="30">
        <v>137</v>
      </c>
      <c r="AA771" s="30" t="e">
        <f>G771+#REF!</f>
        <v>#REF!</v>
      </c>
      <c r="AB771" s="92" t="e">
        <f>IF(OR(E771="",E771=0),"",(G771+#REF!)/E771)</f>
        <v>#REF!</v>
      </c>
      <c r="AC771" s="30">
        <f t="shared" si="667"/>
        <v>11001.5</v>
      </c>
      <c r="AD771" s="30">
        <f t="shared" si="668"/>
        <v>-647.79999999999927</v>
      </c>
      <c r="AE771" s="108">
        <v>0</v>
      </c>
      <c r="AF771" s="108">
        <f t="shared" si="669"/>
        <v>10353.700000000001</v>
      </c>
      <c r="AG771" s="108">
        <v>10353.700000000001</v>
      </c>
      <c r="AH771" s="108">
        <f t="shared" si="671"/>
        <v>-647.79999999999927</v>
      </c>
      <c r="AI771" s="31"/>
      <c r="AJ771" s="72"/>
    </row>
    <row r="772" spans="1:36" s="14" customFormat="1" ht="18" customHeight="1">
      <c r="A772" s="14" t="str">
        <f t="shared" si="664"/>
        <v>b</v>
      </c>
      <c r="B772" s="28" t="s">
        <v>27</v>
      </c>
      <c r="C772" s="29" t="s">
        <v>31</v>
      </c>
      <c r="D772" s="35">
        <v>0</v>
      </c>
      <c r="E772" s="36">
        <v>0</v>
      </c>
      <c r="F772" s="36">
        <v>0</v>
      </c>
      <c r="G772" s="36">
        <v>0</v>
      </c>
      <c r="H772" s="36">
        <v>0</v>
      </c>
      <c r="I772" s="37">
        <v>0</v>
      </c>
      <c r="J772" s="38">
        <v>0</v>
      </c>
      <c r="K772" s="38">
        <v>0</v>
      </c>
      <c r="L772" s="39" t="str">
        <f t="shared" si="705"/>
        <v/>
      </c>
      <c r="M772" s="35">
        <v>0</v>
      </c>
      <c r="N772" s="35">
        <v>0</v>
      </c>
      <c r="O772" s="35">
        <v>0</v>
      </c>
      <c r="P772" s="35">
        <v>0</v>
      </c>
      <c r="Q772" s="35">
        <v>0</v>
      </c>
      <c r="R772" s="35">
        <v>0</v>
      </c>
      <c r="S772" s="35">
        <f t="shared" si="710"/>
        <v>0</v>
      </c>
      <c r="T772" s="37">
        <f t="shared" si="706"/>
        <v>0</v>
      </c>
      <c r="U772" s="39" t="str">
        <f t="shared" si="707"/>
        <v/>
      </c>
      <c r="V772" s="132">
        <f t="shared" si="719"/>
        <v>0</v>
      </c>
      <c r="W772" s="35">
        <v>0</v>
      </c>
      <c r="X772" s="127">
        <v>0</v>
      </c>
      <c r="Y772" s="127">
        <v>0</v>
      </c>
      <c r="Z772" s="35">
        <v>0</v>
      </c>
      <c r="AA772" s="35" t="e">
        <f>G772+#REF!</f>
        <v>#REF!</v>
      </c>
      <c r="AB772" s="94" t="str">
        <f>IF(OR(E772="",E772=0),"",(G772+#REF!)/E772)</f>
        <v/>
      </c>
      <c r="AC772" s="35">
        <f t="shared" si="667"/>
        <v>0</v>
      </c>
      <c r="AD772" s="35">
        <f t="shared" si="668"/>
        <v>0</v>
      </c>
      <c r="AE772" s="127">
        <v>0</v>
      </c>
      <c r="AF772" s="127">
        <f t="shared" si="669"/>
        <v>0</v>
      </c>
      <c r="AG772" s="127">
        <v>0</v>
      </c>
      <c r="AH772" s="127">
        <f t="shared" si="671"/>
        <v>0</v>
      </c>
      <c r="AI772" s="36"/>
      <c r="AJ772" s="72"/>
    </row>
    <row r="773" spans="1:36" s="14" customFormat="1" ht="18" customHeight="1">
      <c r="A773" s="14" t="str">
        <f t="shared" ref="A773:A836" si="803">IF((E773+G773+V773+Y773+AC773+AD773+AE773&lt;&gt;0),"a","b")</f>
        <v>b</v>
      </c>
      <c r="B773" s="28" t="s">
        <v>27</v>
      </c>
      <c r="C773" s="29" t="s">
        <v>32</v>
      </c>
      <c r="D773" s="35">
        <v>0</v>
      </c>
      <c r="E773" s="36">
        <v>0</v>
      </c>
      <c r="F773" s="36">
        <v>0</v>
      </c>
      <c r="G773" s="36">
        <v>0</v>
      </c>
      <c r="H773" s="36">
        <v>0</v>
      </c>
      <c r="I773" s="37">
        <v>0</v>
      </c>
      <c r="J773" s="38">
        <v>0</v>
      </c>
      <c r="K773" s="38">
        <v>0</v>
      </c>
      <c r="L773" s="39" t="str">
        <f t="shared" si="705"/>
        <v/>
      </c>
      <c r="M773" s="35">
        <v>0</v>
      </c>
      <c r="N773" s="35">
        <v>0</v>
      </c>
      <c r="O773" s="35">
        <v>0</v>
      </c>
      <c r="P773" s="35">
        <v>0</v>
      </c>
      <c r="Q773" s="35">
        <v>0</v>
      </c>
      <c r="R773" s="35">
        <v>0</v>
      </c>
      <c r="S773" s="35">
        <f t="shared" si="710"/>
        <v>0</v>
      </c>
      <c r="T773" s="37">
        <f t="shared" si="706"/>
        <v>0</v>
      </c>
      <c r="U773" s="39" t="str">
        <f t="shared" si="707"/>
        <v/>
      </c>
      <c r="V773" s="132">
        <f t="shared" si="719"/>
        <v>0</v>
      </c>
      <c r="W773" s="35">
        <v>0</v>
      </c>
      <c r="X773" s="127">
        <v>0</v>
      </c>
      <c r="Y773" s="127">
        <v>0</v>
      </c>
      <c r="Z773" s="35">
        <v>0</v>
      </c>
      <c r="AA773" s="35" t="e">
        <f>G773+#REF!</f>
        <v>#REF!</v>
      </c>
      <c r="AB773" s="94" t="str">
        <f>IF(OR(E773="",E773=0),"",(G773+#REF!)/E773)</f>
        <v/>
      </c>
      <c r="AC773" s="35">
        <f t="shared" ref="AC773:AC836" si="804">G773+Y773</f>
        <v>0</v>
      </c>
      <c r="AD773" s="35">
        <f t="shared" ref="AD773:AD836" si="805">E773-AC773</f>
        <v>0</v>
      </c>
      <c r="AE773" s="127">
        <v>0</v>
      </c>
      <c r="AF773" s="127">
        <f t="shared" ref="AF773:AF836" si="806">E773-AE773</f>
        <v>0</v>
      </c>
      <c r="AG773" s="127">
        <v>0</v>
      </c>
      <c r="AH773" s="127">
        <f t="shared" ref="AH773:AH836" si="807">AG773-AC773</f>
        <v>0</v>
      </c>
      <c r="AI773" s="36"/>
      <c r="AJ773" s="72"/>
    </row>
    <row r="774" spans="1:36" s="14" customFormat="1" ht="18" customHeight="1">
      <c r="A774" s="14" t="str">
        <f t="shared" si="803"/>
        <v>b</v>
      </c>
      <c r="B774" s="28" t="s">
        <v>27</v>
      </c>
      <c r="C774" s="29" t="s">
        <v>33</v>
      </c>
      <c r="D774" s="35">
        <v>0</v>
      </c>
      <c r="E774" s="36">
        <v>0</v>
      </c>
      <c r="F774" s="36">
        <v>0</v>
      </c>
      <c r="G774" s="36">
        <v>0</v>
      </c>
      <c r="H774" s="36">
        <v>0</v>
      </c>
      <c r="I774" s="37">
        <v>0</v>
      </c>
      <c r="J774" s="38">
        <v>0</v>
      </c>
      <c r="K774" s="38">
        <v>0</v>
      </c>
      <c r="L774" s="39" t="str">
        <f t="shared" si="705"/>
        <v/>
      </c>
      <c r="M774" s="35">
        <v>0</v>
      </c>
      <c r="N774" s="35">
        <v>0</v>
      </c>
      <c r="O774" s="35">
        <v>0</v>
      </c>
      <c r="P774" s="35">
        <v>0</v>
      </c>
      <c r="Q774" s="35">
        <v>0</v>
      </c>
      <c r="R774" s="35">
        <v>0</v>
      </c>
      <c r="S774" s="35">
        <f t="shared" si="710"/>
        <v>0</v>
      </c>
      <c r="T774" s="37">
        <f t="shared" si="706"/>
        <v>0</v>
      </c>
      <c r="U774" s="39" t="str">
        <f t="shared" si="707"/>
        <v/>
      </c>
      <c r="V774" s="132">
        <f t="shared" si="719"/>
        <v>0</v>
      </c>
      <c r="W774" s="35">
        <v>0</v>
      </c>
      <c r="X774" s="127">
        <v>0</v>
      </c>
      <c r="Y774" s="127">
        <v>0</v>
      </c>
      <c r="Z774" s="35">
        <v>0</v>
      </c>
      <c r="AA774" s="35" t="e">
        <f>G774+#REF!</f>
        <v>#REF!</v>
      </c>
      <c r="AB774" s="94" t="str">
        <f>IF(OR(E774="",E774=0),"",(G774+#REF!)/E774)</f>
        <v/>
      </c>
      <c r="AC774" s="35">
        <f t="shared" si="804"/>
        <v>0</v>
      </c>
      <c r="AD774" s="35">
        <f t="shared" si="805"/>
        <v>0</v>
      </c>
      <c r="AE774" s="127">
        <v>0</v>
      </c>
      <c r="AF774" s="127">
        <f t="shared" si="806"/>
        <v>0</v>
      </c>
      <c r="AG774" s="127">
        <v>0</v>
      </c>
      <c r="AH774" s="127">
        <f t="shared" si="807"/>
        <v>0</v>
      </c>
      <c r="AI774" s="36"/>
      <c r="AJ774" s="72"/>
    </row>
    <row r="775" spans="1:36" s="14" customFormat="1" ht="18" customHeight="1">
      <c r="A775" s="14" t="str">
        <f t="shared" si="803"/>
        <v>a</v>
      </c>
      <c r="B775" s="28" t="s">
        <v>27</v>
      </c>
      <c r="C775" s="29" t="s">
        <v>34</v>
      </c>
      <c r="D775" s="30">
        <v>2780</v>
      </c>
      <c r="E775" s="31">
        <v>30</v>
      </c>
      <c r="F775" s="31">
        <v>21.5</v>
      </c>
      <c r="G775" s="31">
        <v>18.7</v>
      </c>
      <c r="H775" s="31">
        <v>15.444000000000001</v>
      </c>
      <c r="I775" s="32">
        <v>13.628500000000001</v>
      </c>
      <c r="J775" s="33">
        <v>11.609500000000001</v>
      </c>
      <c r="K775" s="33">
        <v>9.1195000000000004</v>
      </c>
      <c r="L775" s="34">
        <f t="shared" si="705"/>
        <v>0.86976744186046506</v>
      </c>
      <c r="M775" s="30">
        <v>0</v>
      </c>
      <c r="N775" s="30">
        <v>2.3475000000000001</v>
      </c>
      <c r="O775" s="30">
        <v>1.9100000000000001</v>
      </c>
      <c r="P775" s="30">
        <v>2.4900000000000002</v>
      </c>
      <c r="Q775" s="30">
        <v>2.2999999999999998</v>
      </c>
      <c r="R775" s="30">
        <v>2.0190000000000001</v>
      </c>
      <c r="S775" s="30">
        <f t="shared" si="710"/>
        <v>3.2559999999999985</v>
      </c>
      <c r="T775" s="32">
        <f t="shared" si="706"/>
        <v>2.8000000000000007</v>
      </c>
      <c r="U775" s="34">
        <f t="shared" si="707"/>
        <v>0.62333333333333329</v>
      </c>
      <c r="V775" s="131">
        <f t="shared" si="719"/>
        <v>11.3</v>
      </c>
      <c r="W775" s="30">
        <v>17.694500000000001</v>
      </c>
      <c r="X775" s="108">
        <v>17.694500000000001</v>
      </c>
      <c r="Y775" s="108">
        <v>11.3</v>
      </c>
      <c r="Z775" s="30">
        <v>8.5</v>
      </c>
      <c r="AA775" s="30" t="e">
        <f>G775+#REF!</f>
        <v>#REF!</v>
      </c>
      <c r="AB775" s="92" t="e">
        <f>IF(OR(E775="",E775=0),"",(G775+#REF!)/E775)</f>
        <v>#REF!</v>
      </c>
      <c r="AC775" s="30">
        <f t="shared" si="804"/>
        <v>30</v>
      </c>
      <c r="AD775" s="30">
        <f t="shared" si="805"/>
        <v>0</v>
      </c>
      <c r="AE775" s="108">
        <v>0</v>
      </c>
      <c r="AF775" s="108">
        <f t="shared" si="806"/>
        <v>30</v>
      </c>
      <c r="AG775" s="108">
        <v>30</v>
      </c>
      <c r="AH775" s="108">
        <f t="shared" si="807"/>
        <v>0</v>
      </c>
      <c r="AI775" s="31"/>
      <c r="AJ775" s="72"/>
    </row>
    <row r="776" spans="1:36" s="14" customFormat="1" ht="18" customHeight="1">
      <c r="A776" s="14" t="str">
        <f t="shared" si="803"/>
        <v>b</v>
      </c>
      <c r="B776" s="28" t="s">
        <v>27</v>
      </c>
      <c r="C776" s="29" t="s">
        <v>35</v>
      </c>
      <c r="D776" s="35">
        <v>0</v>
      </c>
      <c r="E776" s="36">
        <v>0</v>
      </c>
      <c r="F776" s="36">
        <v>0</v>
      </c>
      <c r="G776" s="36">
        <v>0</v>
      </c>
      <c r="H776" s="36">
        <v>0</v>
      </c>
      <c r="I776" s="37">
        <v>0</v>
      </c>
      <c r="J776" s="38">
        <v>0</v>
      </c>
      <c r="K776" s="38">
        <v>0</v>
      </c>
      <c r="L776" s="39" t="str">
        <f t="shared" si="705"/>
        <v/>
      </c>
      <c r="M776" s="35">
        <v>0</v>
      </c>
      <c r="N776" s="35">
        <v>0</v>
      </c>
      <c r="O776" s="35">
        <v>0</v>
      </c>
      <c r="P776" s="35">
        <v>0</v>
      </c>
      <c r="Q776" s="35">
        <v>0</v>
      </c>
      <c r="R776" s="35">
        <v>0</v>
      </c>
      <c r="S776" s="35">
        <f t="shared" si="710"/>
        <v>0</v>
      </c>
      <c r="T776" s="37">
        <f t="shared" si="706"/>
        <v>0</v>
      </c>
      <c r="U776" s="39" t="str">
        <f t="shared" si="707"/>
        <v/>
      </c>
      <c r="V776" s="132">
        <f t="shared" si="719"/>
        <v>0</v>
      </c>
      <c r="W776" s="35">
        <v>0</v>
      </c>
      <c r="X776" s="127">
        <v>0</v>
      </c>
      <c r="Y776" s="127">
        <v>0</v>
      </c>
      <c r="Z776" s="35">
        <v>0</v>
      </c>
      <c r="AA776" s="35" t="e">
        <f>G776+#REF!</f>
        <v>#REF!</v>
      </c>
      <c r="AB776" s="94" t="str">
        <f>IF(OR(E776="",E776=0),"",(G776+#REF!)/E776)</f>
        <v/>
      </c>
      <c r="AC776" s="35">
        <f t="shared" si="804"/>
        <v>0</v>
      </c>
      <c r="AD776" s="35">
        <f t="shared" si="805"/>
        <v>0</v>
      </c>
      <c r="AE776" s="127">
        <v>0</v>
      </c>
      <c r="AF776" s="127">
        <f t="shared" si="806"/>
        <v>0</v>
      </c>
      <c r="AG776" s="127">
        <v>0</v>
      </c>
      <c r="AH776" s="127">
        <f t="shared" si="807"/>
        <v>0</v>
      </c>
      <c r="AI776" s="36"/>
      <c r="AJ776" s="72"/>
    </row>
    <row r="777" spans="1:36" s="14" customFormat="1" ht="30" customHeight="1">
      <c r="A777" s="14" t="str">
        <f t="shared" si="803"/>
        <v>b</v>
      </c>
      <c r="B777" s="21" t="s">
        <v>27</v>
      </c>
      <c r="C777" s="40" t="s">
        <v>36</v>
      </c>
      <c r="D777" s="41">
        <v>0</v>
      </c>
      <c r="E777" s="42">
        <v>0</v>
      </c>
      <c r="F777" s="42">
        <v>0</v>
      </c>
      <c r="G777" s="42">
        <v>0</v>
      </c>
      <c r="H777" s="42">
        <v>0</v>
      </c>
      <c r="I777" s="43">
        <v>0</v>
      </c>
      <c r="J777" s="44">
        <v>0</v>
      </c>
      <c r="K777" s="44">
        <v>0</v>
      </c>
      <c r="L777" s="45" t="str">
        <f t="shared" si="705"/>
        <v/>
      </c>
      <c r="M777" s="41">
        <v>0</v>
      </c>
      <c r="N777" s="41">
        <v>0</v>
      </c>
      <c r="O777" s="41">
        <v>0</v>
      </c>
      <c r="P777" s="41">
        <v>0</v>
      </c>
      <c r="Q777" s="41">
        <v>0</v>
      </c>
      <c r="R777" s="41">
        <v>0</v>
      </c>
      <c r="S777" s="41">
        <f t="shared" si="710"/>
        <v>0</v>
      </c>
      <c r="T777" s="43">
        <f t="shared" si="706"/>
        <v>0</v>
      </c>
      <c r="U777" s="45" t="str">
        <f t="shared" si="707"/>
        <v/>
      </c>
      <c r="V777" s="133">
        <f t="shared" si="719"/>
        <v>0</v>
      </c>
      <c r="W777" s="41">
        <v>0</v>
      </c>
      <c r="X777" s="110">
        <v>0</v>
      </c>
      <c r="Y777" s="110">
        <v>0</v>
      </c>
      <c r="Z777" s="41">
        <v>0</v>
      </c>
      <c r="AA777" s="41" t="e">
        <f>G777+#REF!</f>
        <v>#REF!</v>
      </c>
      <c r="AB777" s="96" t="str">
        <f>IF(OR(E777="",E777=0),"",(G777+#REF!)/E777)</f>
        <v/>
      </c>
      <c r="AC777" s="41">
        <f t="shared" si="804"/>
        <v>0</v>
      </c>
      <c r="AD777" s="41">
        <f t="shared" si="805"/>
        <v>0</v>
      </c>
      <c r="AE777" s="110">
        <v>0</v>
      </c>
      <c r="AF777" s="110">
        <f t="shared" si="806"/>
        <v>0</v>
      </c>
      <c r="AG777" s="110">
        <v>0</v>
      </c>
      <c r="AH777" s="110">
        <f t="shared" si="807"/>
        <v>0</v>
      </c>
      <c r="AI777" s="42"/>
      <c r="AJ777" s="72"/>
    </row>
    <row r="778" spans="1:36" s="14" customFormat="1" ht="15" customHeight="1">
      <c r="A778" s="14" t="str">
        <f t="shared" si="803"/>
        <v>b</v>
      </c>
      <c r="B778" s="21" t="s">
        <v>27</v>
      </c>
      <c r="C778" s="40" t="s">
        <v>37</v>
      </c>
      <c r="D778" s="41">
        <v>0</v>
      </c>
      <c r="E778" s="42">
        <v>0</v>
      </c>
      <c r="F778" s="42">
        <v>0</v>
      </c>
      <c r="G778" s="42">
        <v>0</v>
      </c>
      <c r="H778" s="42">
        <v>0</v>
      </c>
      <c r="I778" s="43">
        <v>0</v>
      </c>
      <c r="J778" s="44">
        <v>0</v>
      </c>
      <c r="K778" s="44">
        <v>0</v>
      </c>
      <c r="L778" s="45" t="str">
        <f t="shared" si="705"/>
        <v/>
      </c>
      <c r="M778" s="41">
        <v>0</v>
      </c>
      <c r="N778" s="41">
        <v>0</v>
      </c>
      <c r="O778" s="41">
        <v>0</v>
      </c>
      <c r="P778" s="41">
        <v>0</v>
      </c>
      <c r="Q778" s="41">
        <v>0</v>
      </c>
      <c r="R778" s="41">
        <v>0</v>
      </c>
      <c r="S778" s="41">
        <f t="shared" si="710"/>
        <v>0</v>
      </c>
      <c r="T778" s="43">
        <f t="shared" si="706"/>
        <v>0</v>
      </c>
      <c r="U778" s="45" t="str">
        <f t="shared" si="707"/>
        <v/>
      </c>
      <c r="V778" s="133">
        <f t="shared" si="719"/>
        <v>0</v>
      </c>
      <c r="W778" s="41">
        <v>0</v>
      </c>
      <c r="X778" s="110">
        <v>0</v>
      </c>
      <c r="Y778" s="110">
        <v>0</v>
      </c>
      <c r="Z778" s="41">
        <v>0</v>
      </c>
      <c r="AA778" s="41" t="e">
        <f>G778+#REF!</f>
        <v>#REF!</v>
      </c>
      <c r="AB778" s="96" t="str">
        <f>IF(OR(E778="",E778=0),"",(G778+#REF!)/E778)</f>
        <v/>
      </c>
      <c r="AC778" s="41">
        <f t="shared" si="804"/>
        <v>0</v>
      </c>
      <c r="AD778" s="41">
        <f t="shared" si="805"/>
        <v>0</v>
      </c>
      <c r="AE778" s="110">
        <v>0</v>
      </c>
      <c r="AF778" s="110">
        <f t="shared" si="806"/>
        <v>0</v>
      </c>
      <c r="AG778" s="110">
        <v>0</v>
      </c>
      <c r="AH778" s="110">
        <f t="shared" si="807"/>
        <v>0</v>
      </c>
      <c r="AI778" s="42"/>
      <c r="AJ778" s="72"/>
    </row>
    <row r="779" spans="1:36" s="14" customFormat="1" ht="15.75" customHeight="1" thickBot="1">
      <c r="A779" s="14" t="str">
        <f t="shared" si="803"/>
        <v>b</v>
      </c>
      <c r="B779" s="46" t="s">
        <v>27</v>
      </c>
      <c r="C779" s="58" t="s">
        <v>38</v>
      </c>
      <c r="D779" s="59">
        <v>0</v>
      </c>
      <c r="E779" s="60">
        <v>0</v>
      </c>
      <c r="F779" s="60">
        <v>0</v>
      </c>
      <c r="G779" s="60">
        <v>0</v>
      </c>
      <c r="H779" s="60">
        <v>0</v>
      </c>
      <c r="I779" s="61">
        <v>0</v>
      </c>
      <c r="J779" s="62">
        <v>0</v>
      </c>
      <c r="K779" s="62">
        <v>0</v>
      </c>
      <c r="L779" s="63" t="str">
        <f t="shared" si="705"/>
        <v/>
      </c>
      <c r="M779" s="59">
        <v>0</v>
      </c>
      <c r="N779" s="59">
        <v>0</v>
      </c>
      <c r="O779" s="59">
        <v>0</v>
      </c>
      <c r="P779" s="59">
        <v>0</v>
      </c>
      <c r="Q779" s="59">
        <v>0</v>
      </c>
      <c r="R779" s="59">
        <v>0</v>
      </c>
      <c r="S779" s="59">
        <f t="shared" si="710"/>
        <v>0</v>
      </c>
      <c r="T779" s="61">
        <f t="shared" si="706"/>
        <v>0</v>
      </c>
      <c r="U779" s="63" t="str">
        <f t="shared" si="707"/>
        <v/>
      </c>
      <c r="V779" s="136">
        <f t="shared" si="719"/>
        <v>0</v>
      </c>
      <c r="W779" s="59">
        <v>0</v>
      </c>
      <c r="X779" s="111">
        <v>0</v>
      </c>
      <c r="Y779" s="111">
        <v>0</v>
      </c>
      <c r="Z779" s="59">
        <v>0</v>
      </c>
      <c r="AA779" s="59" t="e">
        <f>G779+#REF!</f>
        <v>#REF!</v>
      </c>
      <c r="AB779" s="106" t="str">
        <f>IF(OR(E779="",E779=0),"",(G779+#REF!)/E779)</f>
        <v/>
      </c>
      <c r="AC779" s="59">
        <f t="shared" si="804"/>
        <v>0</v>
      </c>
      <c r="AD779" s="59">
        <f t="shared" si="805"/>
        <v>0</v>
      </c>
      <c r="AE779" s="111">
        <v>0</v>
      </c>
      <c r="AF779" s="111">
        <f t="shared" si="806"/>
        <v>0</v>
      </c>
      <c r="AG779" s="111">
        <v>0</v>
      </c>
      <c r="AH779" s="111">
        <f t="shared" si="807"/>
        <v>0</v>
      </c>
      <c r="AI779" s="60"/>
      <c r="AJ779" s="72"/>
    </row>
    <row r="780" spans="1:36" s="14" customFormat="1" ht="33" thickTop="1" thickBot="1">
      <c r="A780" s="14" t="str">
        <f t="shared" si="803"/>
        <v>a</v>
      </c>
      <c r="B780" s="139" t="s">
        <v>172</v>
      </c>
      <c r="C780" s="140" t="s">
        <v>173</v>
      </c>
      <c r="D780" s="140">
        <f t="shared" ref="D780:K780" si="808">D781+D789+D790+D791</f>
        <v>1000</v>
      </c>
      <c r="E780" s="141">
        <f t="shared" si="808"/>
        <v>650</v>
      </c>
      <c r="F780" s="141">
        <f t="shared" si="808"/>
        <v>374.9</v>
      </c>
      <c r="G780" s="141">
        <f t="shared" si="808"/>
        <v>534.1</v>
      </c>
      <c r="H780" s="141">
        <f t="shared" si="808"/>
        <v>322.85384000000005</v>
      </c>
      <c r="I780" s="142">
        <f t="shared" si="808"/>
        <v>279.24134999999995</v>
      </c>
      <c r="J780" s="143">
        <f t="shared" si="808"/>
        <v>244.81827999999999</v>
      </c>
      <c r="K780" s="143">
        <f t="shared" si="808"/>
        <v>201.75313</v>
      </c>
      <c r="L780" s="144">
        <f t="shared" si="705"/>
        <v>1.424646572419312</v>
      </c>
      <c r="M780" s="140">
        <f>M781+M789+M790+M791</f>
        <v>0</v>
      </c>
      <c r="N780" s="140">
        <f>N781+N789+N790+N791</f>
        <v>40.543970000000002</v>
      </c>
      <c r="O780" s="140">
        <f>O781+O789+O790+O791</f>
        <v>42.060559999999981</v>
      </c>
      <c r="P780" s="140">
        <f>P781+P789+P790+P791</f>
        <v>43.065149999999988</v>
      </c>
      <c r="Q780" s="140">
        <f>Q781+Q789+Q790+Q791</f>
        <v>47</v>
      </c>
      <c r="R780" s="140">
        <v>34.423069999999967</v>
      </c>
      <c r="S780" s="140">
        <f t="shared" si="710"/>
        <v>211.24615999999997</v>
      </c>
      <c r="T780" s="142">
        <f t="shared" si="706"/>
        <v>-159.20000000000005</v>
      </c>
      <c r="U780" s="144">
        <f t="shared" si="707"/>
        <v>0.82169230769230772</v>
      </c>
      <c r="V780" s="145">
        <f t="shared" si="719"/>
        <v>115.89999999999998</v>
      </c>
      <c r="W780" s="140">
        <f t="shared" ref="W780:Y780" si="809">W781+W789+W790+W791</f>
        <v>491.11784</v>
      </c>
      <c r="X780" s="149">
        <f t="shared" si="809"/>
        <v>491.11784</v>
      </c>
      <c r="Y780" s="149">
        <f t="shared" si="809"/>
        <v>88.7</v>
      </c>
      <c r="Z780" s="140">
        <f>Z781+Z789+Z790+Z791</f>
        <v>275.10000000000002</v>
      </c>
      <c r="AA780" s="140" t="e">
        <f>G780+#REF!</f>
        <v>#REF!</v>
      </c>
      <c r="AB780" s="147" t="e">
        <f>IF(OR(E780="",E780=0),"",(G780+#REF!)/E780)</f>
        <v>#REF!</v>
      </c>
      <c r="AC780" s="140">
        <f t="shared" si="804"/>
        <v>622.80000000000007</v>
      </c>
      <c r="AD780" s="140">
        <f t="shared" si="805"/>
        <v>27.199999999999932</v>
      </c>
      <c r="AE780" s="149">
        <f t="shared" ref="AE780:AG780" si="810">AE781+AE789+AE790+AE791</f>
        <v>0</v>
      </c>
      <c r="AF780" s="149">
        <f t="shared" si="806"/>
        <v>650</v>
      </c>
      <c r="AG780" s="149">
        <f t="shared" si="810"/>
        <v>650</v>
      </c>
      <c r="AH780" s="149">
        <f t="shared" si="807"/>
        <v>27.199999999999932</v>
      </c>
      <c r="AI780" s="141"/>
      <c r="AJ780" s="72"/>
    </row>
    <row r="781" spans="1:36" s="14" customFormat="1" ht="18.75" customHeight="1" thickTop="1">
      <c r="A781" s="14" t="str">
        <f t="shared" si="803"/>
        <v>a</v>
      </c>
      <c r="B781" s="21" t="s">
        <v>27</v>
      </c>
      <c r="C781" s="22" t="s">
        <v>28</v>
      </c>
      <c r="D781" s="23">
        <f t="shared" ref="D781:K781" si="811">D782+D783+D784+D785+D786+D787+D788</f>
        <v>1000</v>
      </c>
      <c r="E781" s="24">
        <f t="shared" si="811"/>
        <v>650</v>
      </c>
      <c r="F781" s="24">
        <f t="shared" si="811"/>
        <v>374.9</v>
      </c>
      <c r="G781" s="24">
        <f t="shared" si="811"/>
        <v>534.1</v>
      </c>
      <c r="H781" s="24">
        <f t="shared" si="811"/>
        <v>322.85384000000005</v>
      </c>
      <c r="I781" s="25">
        <f t="shared" si="811"/>
        <v>279.24134999999995</v>
      </c>
      <c r="J781" s="26">
        <f t="shared" si="811"/>
        <v>244.81827999999999</v>
      </c>
      <c r="K781" s="26">
        <f t="shared" si="811"/>
        <v>201.75313</v>
      </c>
      <c r="L781" s="27">
        <f t="shared" si="705"/>
        <v>1.424646572419312</v>
      </c>
      <c r="M781" s="23">
        <f>M782+M783+M784+M785+M786+M787+M788</f>
        <v>0</v>
      </c>
      <c r="N781" s="23">
        <f>N782+N783+N784+N785+N786+N787+N788</f>
        <v>40.543970000000002</v>
      </c>
      <c r="O781" s="23">
        <f>O782+O783+O784+O785+O786+O787+O788</f>
        <v>42.060559999999981</v>
      </c>
      <c r="P781" s="23">
        <f>P782+P783+P784+P785+P786+P787+P788</f>
        <v>43.065149999999988</v>
      </c>
      <c r="Q781" s="23">
        <f>Q782+Q783+Q784+Q785+Q786+Q787+Q788</f>
        <v>47</v>
      </c>
      <c r="R781" s="23">
        <v>34.423069999999967</v>
      </c>
      <c r="S781" s="23">
        <f t="shared" si="710"/>
        <v>211.24615999999997</v>
      </c>
      <c r="T781" s="25">
        <f t="shared" si="706"/>
        <v>-159.20000000000005</v>
      </c>
      <c r="U781" s="27">
        <f t="shared" si="707"/>
        <v>0.82169230769230772</v>
      </c>
      <c r="V781" s="130">
        <f t="shared" si="719"/>
        <v>115.89999999999998</v>
      </c>
      <c r="W781" s="23">
        <f t="shared" ref="W781:Y781" si="812">W782+W783+W784+W785+W786+W787+W788</f>
        <v>491.11784</v>
      </c>
      <c r="X781" s="107">
        <f t="shared" si="812"/>
        <v>491.11784</v>
      </c>
      <c r="Y781" s="107">
        <f t="shared" si="812"/>
        <v>88.7</v>
      </c>
      <c r="Z781" s="23">
        <f>Z782+Z783+Z784+Z785+Z786+Z787+Z788</f>
        <v>275.10000000000002</v>
      </c>
      <c r="AA781" s="23" t="e">
        <f>G781+#REF!</f>
        <v>#REF!</v>
      </c>
      <c r="AB781" s="90" t="e">
        <f>IF(OR(E781="",E781=0),"",(G781+#REF!)/E781)</f>
        <v>#REF!</v>
      </c>
      <c r="AC781" s="23">
        <f t="shared" si="804"/>
        <v>622.80000000000007</v>
      </c>
      <c r="AD781" s="23">
        <f t="shared" si="805"/>
        <v>27.199999999999932</v>
      </c>
      <c r="AE781" s="107">
        <f t="shared" ref="AE781:AG781" si="813">AE782+AE783+AE784+AE785+AE786+AE787+AE788</f>
        <v>0</v>
      </c>
      <c r="AF781" s="107">
        <f t="shared" si="806"/>
        <v>650</v>
      </c>
      <c r="AG781" s="107">
        <f t="shared" si="813"/>
        <v>650</v>
      </c>
      <c r="AH781" s="107">
        <f t="shared" si="807"/>
        <v>27.199999999999932</v>
      </c>
      <c r="AI781" s="24"/>
      <c r="AJ781" s="72"/>
    </row>
    <row r="782" spans="1:36" s="14" customFormat="1" ht="18" customHeight="1">
      <c r="A782" s="14" t="str">
        <f t="shared" si="803"/>
        <v>b</v>
      </c>
      <c r="B782" s="28" t="s">
        <v>27</v>
      </c>
      <c r="C782" s="29" t="s">
        <v>29</v>
      </c>
      <c r="D782" s="35">
        <v>0</v>
      </c>
      <c r="E782" s="36">
        <v>0</v>
      </c>
      <c r="F782" s="36">
        <v>0</v>
      </c>
      <c r="G782" s="36">
        <v>0</v>
      </c>
      <c r="H782" s="36">
        <v>0</v>
      </c>
      <c r="I782" s="37">
        <v>0</v>
      </c>
      <c r="J782" s="38">
        <v>0</v>
      </c>
      <c r="K782" s="38">
        <v>0</v>
      </c>
      <c r="L782" s="39" t="str">
        <f t="shared" si="705"/>
        <v/>
      </c>
      <c r="M782" s="35">
        <v>0</v>
      </c>
      <c r="N782" s="35">
        <v>0</v>
      </c>
      <c r="O782" s="35">
        <v>0</v>
      </c>
      <c r="P782" s="35">
        <v>0</v>
      </c>
      <c r="Q782" s="35">
        <v>0</v>
      </c>
      <c r="R782" s="35">
        <v>0</v>
      </c>
      <c r="S782" s="35">
        <f t="shared" si="710"/>
        <v>0</v>
      </c>
      <c r="T782" s="37">
        <f t="shared" si="706"/>
        <v>0</v>
      </c>
      <c r="U782" s="39" t="str">
        <f t="shared" si="707"/>
        <v/>
      </c>
      <c r="V782" s="132">
        <f t="shared" si="719"/>
        <v>0</v>
      </c>
      <c r="W782" s="35">
        <v>0</v>
      </c>
      <c r="X782" s="127">
        <v>0</v>
      </c>
      <c r="Y782" s="127">
        <v>0</v>
      </c>
      <c r="Z782" s="35">
        <v>0</v>
      </c>
      <c r="AA782" s="35" t="e">
        <f>G782+#REF!</f>
        <v>#REF!</v>
      </c>
      <c r="AB782" s="94" t="str">
        <f>IF(OR(E782="",E782=0),"",(G782+#REF!)/E782)</f>
        <v/>
      </c>
      <c r="AC782" s="35">
        <f t="shared" si="804"/>
        <v>0</v>
      </c>
      <c r="AD782" s="35">
        <f t="shared" si="805"/>
        <v>0</v>
      </c>
      <c r="AE782" s="127">
        <v>0</v>
      </c>
      <c r="AF782" s="127">
        <f t="shared" si="806"/>
        <v>0</v>
      </c>
      <c r="AG782" s="127">
        <v>0</v>
      </c>
      <c r="AH782" s="127">
        <f t="shared" si="807"/>
        <v>0</v>
      </c>
      <c r="AI782" s="36"/>
      <c r="AJ782" s="72"/>
    </row>
    <row r="783" spans="1:36" s="14" customFormat="1" ht="33.75" customHeight="1">
      <c r="A783" s="14" t="str">
        <f t="shared" si="803"/>
        <v>a</v>
      </c>
      <c r="B783" s="28" t="s">
        <v>27</v>
      </c>
      <c r="C783" s="29" t="s">
        <v>30</v>
      </c>
      <c r="D783" s="30">
        <v>1000</v>
      </c>
      <c r="E783" s="31">
        <v>650</v>
      </c>
      <c r="F783" s="31">
        <v>374.9</v>
      </c>
      <c r="G783" s="31">
        <v>534.1</v>
      </c>
      <c r="H783" s="31">
        <v>322.85384000000005</v>
      </c>
      <c r="I783" s="32">
        <v>279.24134999999995</v>
      </c>
      <c r="J783" s="33">
        <v>244.81827999999999</v>
      </c>
      <c r="K783" s="33">
        <v>201.75313</v>
      </c>
      <c r="L783" s="34">
        <f t="shared" si="705"/>
        <v>1.424646572419312</v>
      </c>
      <c r="M783" s="30">
        <v>0</v>
      </c>
      <c r="N783" s="30">
        <v>40.543970000000002</v>
      </c>
      <c r="O783" s="30">
        <v>42.060559999999981</v>
      </c>
      <c r="P783" s="30">
        <v>43.065149999999988</v>
      </c>
      <c r="Q783" s="30">
        <v>47</v>
      </c>
      <c r="R783" s="30">
        <v>34.423069999999967</v>
      </c>
      <c r="S783" s="30">
        <f t="shared" si="710"/>
        <v>211.24615999999997</v>
      </c>
      <c r="T783" s="32">
        <f t="shared" si="706"/>
        <v>-159.20000000000005</v>
      </c>
      <c r="U783" s="34">
        <f t="shared" si="707"/>
        <v>0.82169230769230772</v>
      </c>
      <c r="V783" s="131">
        <f t="shared" si="719"/>
        <v>115.89999999999998</v>
      </c>
      <c r="W783" s="30">
        <v>491.11784</v>
      </c>
      <c r="X783" s="108">
        <v>491.11784</v>
      </c>
      <c r="Y783" s="108">
        <v>88.7</v>
      </c>
      <c r="Z783" s="30">
        <v>275.10000000000002</v>
      </c>
      <c r="AA783" s="30" t="e">
        <f>G783+#REF!</f>
        <v>#REF!</v>
      </c>
      <c r="AB783" s="92" t="e">
        <f>IF(OR(E783="",E783=0),"",(G783+#REF!)/E783)</f>
        <v>#REF!</v>
      </c>
      <c r="AC783" s="30">
        <f t="shared" si="804"/>
        <v>622.80000000000007</v>
      </c>
      <c r="AD783" s="30">
        <f t="shared" si="805"/>
        <v>27.199999999999932</v>
      </c>
      <c r="AE783" s="108">
        <v>0</v>
      </c>
      <c r="AF783" s="108">
        <f t="shared" si="806"/>
        <v>650</v>
      </c>
      <c r="AG783" s="108">
        <v>650</v>
      </c>
      <c r="AH783" s="108">
        <f t="shared" si="807"/>
        <v>27.199999999999932</v>
      </c>
      <c r="AI783" s="31"/>
      <c r="AJ783" s="72"/>
    </row>
    <row r="784" spans="1:36" s="14" customFormat="1" ht="18" customHeight="1">
      <c r="A784" s="14" t="str">
        <f t="shared" si="803"/>
        <v>b</v>
      </c>
      <c r="B784" s="28" t="s">
        <v>27</v>
      </c>
      <c r="C784" s="29" t="s">
        <v>31</v>
      </c>
      <c r="D784" s="35">
        <v>0</v>
      </c>
      <c r="E784" s="36">
        <v>0</v>
      </c>
      <c r="F784" s="36">
        <v>0</v>
      </c>
      <c r="G784" s="36">
        <v>0</v>
      </c>
      <c r="H784" s="36">
        <v>0</v>
      </c>
      <c r="I784" s="37">
        <v>0</v>
      </c>
      <c r="J784" s="38">
        <v>0</v>
      </c>
      <c r="K784" s="38">
        <v>0</v>
      </c>
      <c r="L784" s="39" t="str">
        <f t="shared" si="705"/>
        <v/>
      </c>
      <c r="M784" s="35">
        <v>0</v>
      </c>
      <c r="N784" s="35">
        <v>0</v>
      </c>
      <c r="O784" s="35">
        <v>0</v>
      </c>
      <c r="P784" s="35">
        <v>0</v>
      </c>
      <c r="Q784" s="35">
        <v>0</v>
      </c>
      <c r="R784" s="35">
        <v>0</v>
      </c>
      <c r="S784" s="35">
        <f t="shared" si="710"/>
        <v>0</v>
      </c>
      <c r="T784" s="37">
        <f t="shared" si="706"/>
        <v>0</v>
      </c>
      <c r="U784" s="39" t="str">
        <f t="shared" si="707"/>
        <v/>
      </c>
      <c r="V784" s="132">
        <f t="shared" si="719"/>
        <v>0</v>
      </c>
      <c r="W784" s="35">
        <v>0</v>
      </c>
      <c r="X784" s="127">
        <v>0</v>
      </c>
      <c r="Y784" s="127">
        <v>0</v>
      </c>
      <c r="Z784" s="35">
        <v>0</v>
      </c>
      <c r="AA784" s="35" t="e">
        <f>G784+#REF!</f>
        <v>#REF!</v>
      </c>
      <c r="AB784" s="94" t="str">
        <f>IF(OR(E784="",E784=0),"",(G784+#REF!)/E784)</f>
        <v/>
      </c>
      <c r="AC784" s="35">
        <f t="shared" si="804"/>
        <v>0</v>
      </c>
      <c r="AD784" s="35">
        <f t="shared" si="805"/>
        <v>0</v>
      </c>
      <c r="AE784" s="127">
        <v>0</v>
      </c>
      <c r="AF784" s="127">
        <f t="shared" si="806"/>
        <v>0</v>
      </c>
      <c r="AG784" s="127">
        <v>0</v>
      </c>
      <c r="AH784" s="127">
        <f t="shared" si="807"/>
        <v>0</v>
      </c>
      <c r="AI784" s="36"/>
      <c r="AJ784" s="72"/>
    </row>
    <row r="785" spans="1:36" s="14" customFormat="1" ht="18" customHeight="1">
      <c r="A785" s="14" t="str">
        <f t="shared" si="803"/>
        <v>b</v>
      </c>
      <c r="B785" s="28" t="s">
        <v>27</v>
      </c>
      <c r="C785" s="29" t="s">
        <v>32</v>
      </c>
      <c r="D785" s="35">
        <v>0</v>
      </c>
      <c r="E785" s="36">
        <v>0</v>
      </c>
      <c r="F785" s="36">
        <v>0</v>
      </c>
      <c r="G785" s="36">
        <v>0</v>
      </c>
      <c r="H785" s="36">
        <v>0</v>
      </c>
      <c r="I785" s="37">
        <v>0</v>
      </c>
      <c r="J785" s="38">
        <v>0</v>
      </c>
      <c r="K785" s="38">
        <v>0</v>
      </c>
      <c r="L785" s="39" t="str">
        <f t="shared" ref="L785:L848" si="814">IF(OR(F785="",F785=0),"",G785/F785)</f>
        <v/>
      </c>
      <c r="M785" s="35">
        <v>0</v>
      </c>
      <c r="N785" s="35">
        <v>0</v>
      </c>
      <c r="O785" s="35">
        <v>0</v>
      </c>
      <c r="P785" s="35">
        <v>0</v>
      </c>
      <c r="Q785" s="35">
        <v>0</v>
      </c>
      <c r="R785" s="35">
        <v>0</v>
      </c>
      <c r="S785" s="35">
        <f t="shared" si="710"/>
        <v>0</v>
      </c>
      <c r="T785" s="37">
        <f t="shared" ref="T785:T848" si="815">IF(OR(C785="თანამდებობრივი სარგო",C785="პრემია",C785="დანამატი",C785="მ.შ. შტატგარეშეთა შრომის ანაზღაურება"),"",F785-G785)</f>
        <v>0</v>
      </c>
      <c r="U785" s="39" t="str">
        <f t="shared" ref="U785:U848" si="816">IF(OR(E785="",E785=0),"",G785/E785)</f>
        <v/>
      </c>
      <c r="V785" s="132">
        <f t="shared" si="719"/>
        <v>0</v>
      </c>
      <c r="W785" s="35">
        <v>0</v>
      </c>
      <c r="X785" s="127">
        <v>0</v>
      </c>
      <c r="Y785" s="127">
        <v>0</v>
      </c>
      <c r="Z785" s="35">
        <v>0</v>
      </c>
      <c r="AA785" s="35" t="e">
        <f>G785+#REF!</f>
        <v>#REF!</v>
      </c>
      <c r="AB785" s="94" t="str">
        <f>IF(OR(E785="",E785=0),"",(G785+#REF!)/E785)</f>
        <v/>
      </c>
      <c r="AC785" s="35">
        <f t="shared" si="804"/>
        <v>0</v>
      </c>
      <c r="AD785" s="35">
        <f t="shared" si="805"/>
        <v>0</v>
      </c>
      <c r="AE785" s="127">
        <v>0</v>
      </c>
      <c r="AF785" s="127">
        <f t="shared" si="806"/>
        <v>0</v>
      </c>
      <c r="AG785" s="127">
        <v>0</v>
      </c>
      <c r="AH785" s="127">
        <f t="shared" si="807"/>
        <v>0</v>
      </c>
      <c r="AI785" s="36"/>
      <c r="AJ785" s="72"/>
    </row>
    <row r="786" spans="1:36" s="14" customFormat="1" ht="18" customHeight="1">
      <c r="A786" s="14" t="str">
        <f t="shared" si="803"/>
        <v>b</v>
      </c>
      <c r="B786" s="28" t="s">
        <v>27</v>
      </c>
      <c r="C786" s="29" t="s">
        <v>33</v>
      </c>
      <c r="D786" s="35">
        <v>0</v>
      </c>
      <c r="E786" s="36">
        <v>0</v>
      </c>
      <c r="F786" s="36">
        <v>0</v>
      </c>
      <c r="G786" s="36">
        <v>0</v>
      </c>
      <c r="H786" s="36">
        <v>0</v>
      </c>
      <c r="I786" s="37">
        <v>0</v>
      </c>
      <c r="J786" s="38">
        <v>0</v>
      </c>
      <c r="K786" s="38">
        <v>0</v>
      </c>
      <c r="L786" s="39" t="str">
        <f t="shared" si="814"/>
        <v/>
      </c>
      <c r="M786" s="35">
        <v>0</v>
      </c>
      <c r="N786" s="35">
        <v>0</v>
      </c>
      <c r="O786" s="35">
        <v>0</v>
      </c>
      <c r="P786" s="35">
        <v>0</v>
      </c>
      <c r="Q786" s="35">
        <v>0</v>
      </c>
      <c r="R786" s="35">
        <v>0</v>
      </c>
      <c r="S786" s="35">
        <f t="shared" ref="S786:S849" si="817">G786-H786</f>
        <v>0</v>
      </c>
      <c r="T786" s="37">
        <f t="shared" si="815"/>
        <v>0</v>
      </c>
      <c r="U786" s="39" t="str">
        <f t="shared" si="816"/>
        <v/>
      </c>
      <c r="V786" s="132">
        <f t="shared" si="719"/>
        <v>0</v>
      </c>
      <c r="W786" s="35">
        <v>0</v>
      </c>
      <c r="X786" s="127">
        <v>0</v>
      </c>
      <c r="Y786" s="127">
        <v>0</v>
      </c>
      <c r="Z786" s="35">
        <v>0</v>
      </c>
      <c r="AA786" s="35" t="e">
        <f>G786+#REF!</f>
        <v>#REF!</v>
      </c>
      <c r="AB786" s="94" t="str">
        <f>IF(OR(E786="",E786=0),"",(G786+#REF!)/E786)</f>
        <v/>
      </c>
      <c r="AC786" s="35">
        <f t="shared" si="804"/>
        <v>0</v>
      </c>
      <c r="AD786" s="35">
        <f t="shared" si="805"/>
        <v>0</v>
      </c>
      <c r="AE786" s="127">
        <v>0</v>
      </c>
      <c r="AF786" s="127">
        <f t="shared" si="806"/>
        <v>0</v>
      </c>
      <c r="AG786" s="127">
        <v>0</v>
      </c>
      <c r="AH786" s="127">
        <f t="shared" si="807"/>
        <v>0</v>
      </c>
      <c r="AI786" s="36"/>
      <c r="AJ786" s="72"/>
    </row>
    <row r="787" spans="1:36" s="14" customFormat="1" ht="18" customHeight="1">
      <c r="A787" s="14" t="str">
        <f t="shared" si="803"/>
        <v>b</v>
      </c>
      <c r="B787" s="28" t="s">
        <v>27</v>
      </c>
      <c r="C787" s="29" t="s">
        <v>34</v>
      </c>
      <c r="D787" s="35">
        <v>0</v>
      </c>
      <c r="E787" s="36">
        <v>0</v>
      </c>
      <c r="F787" s="36">
        <v>0</v>
      </c>
      <c r="G787" s="36">
        <v>0</v>
      </c>
      <c r="H787" s="36">
        <v>0</v>
      </c>
      <c r="I787" s="37">
        <v>0</v>
      </c>
      <c r="J787" s="38">
        <v>0</v>
      </c>
      <c r="K787" s="38">
        <v>0</v>
      </c>
      <c r="L787" s="39" t="str">
        <f t="shared" si="814"/>
        <v/>
      </c>
      <c r="M787" s="35">
        <v>0</v>
      </c>
      <c r="N787" s="35">
        <v>0</v>
      </c>
      <c r="O787" s="35">
        <v>0</v>
      </c>
      <c r="P787" s="35">
        <v>0</v>
      </c>
      <c r="Q787" s="35">
        <v>0</v>
      </c>
      <c r="R787" s="35">
        <v>0</v>
      </c>
      <c r="S787" s="35">
        <f t="shared" si="817"/>
        <v>0</v>
      </c>
      <c r="T787" s="37">
        <f t="shared" si="815"/>
        <v>0</v>
      </c>
      <c r="U787" s="39" t="str">
        <f t="shared" si="816"/>
        <v/>
      </c>
      <c r="V787" s="132">
        <f t="shared" si="719"/>
        <v>0</v>
      </c>
      <c r="W787" s="35">
        <v>0</v>
      </c>
      <c r="X787" s="127">
        <v>0</v>
      </c>
      <c r="Y787" s="127">
        <v>0</v>
      </c>
      <c r="Z787" s="35">
        <v>0</v>
      </c>
      <c r="AA787" s="35" t="e">
        <f>G787+#REF!</f>
        <v>#REF!</v>
      </c>
      <c r="AB787" s="94" t="str">
        <f>IF(OR(E787="",E787=0),"",(G787+#REF!)/E787)</f>
        <v/>
      </c>
      <c r="AC787" s="35">
        <f t="shared" si="804"/>
        <v>0</v>
      </c>
      <c r="AD787" s="35">
        <f t="shared" si="805"/>
        <v>0</v>
      </c>
      <c r="AE787" s="127">
        <v>0</v>
      </c>
      <c r="AF787" s="127">
        <f t="shared" si="806"/>
        <v>0</v>
      </c>
      <c r="AG787" s="127">
        <v>0</v>
      </c>
      <c r="AH787" s="127">
        <f t="shared" si="807"/>
        <v>0</v>
      </c>
      <c r="AI787" s="36"/>
      <c r="AJ787" s="72"/>
    </row>
    <row r="788" spans="1:36" s="14" customFormat="1" ht="18" customHeight="1">
      <c r="A788" s="14" t="str">
        <f t="shared" si="803"/>
        <v>b</v>
      </c>
      <c r="B788" s="28" t="s">
        <v>27</v>
      </c>
      <c r="C788" s="29" t="s">
        <v>35</v>
      </c>
      <c r="D788" s="35">
        <v>0</v>
      </c>
      <c r="E788" s="36">
        <v>0</v>
      </c>
      <c r="F788" s="36">
        <v>0</v>
      </c>
      <c r="G788" s="36">
        <v>0</v>
      </c>
      <c r="H788" s="36">
        <v>0</v>
      </c>
      <c r="I788" s="37">
        <v>0</v>
      </c>
      <c r="J788" s="38">
        <v>0</v>
      </c>
      <c r="K788" s="38">
        <v>0</v>
      </c>
      <c r="L788" s="39" t="str">
        <f t="shared" si="814"/>
        <v/>
      </c>
      <c r="M788" s="35">
        <v>0</v>
      </c>
      <c r="N788" s="35">
        <v>0</v>
      </c>
      <c r="O788" s="35">
        <v>0</v>
      </c>
      <c r="P788" s="35">
        <v>0</v>
      </c>
      <c r="Q788" s="35">
        <v>0</v>
      </c>
      <c r="R788" s="35">
        <v>0</v>
      </c>
      <c r="S788" s="35">
        <f t="shared" si="817"/>
        <v>0</v>
      </c>
      <c r="T788" s="37">
        <f t="shared" si="815"/>
        <v>0</v>
      </c>
      <c r="U788" s="39" t="str">
        <f t="shared" si="816"/>
        <v/>
      </c>
      <c r="V788" s="132">
        <f t="shared" si="719"/>
        <v>0</v>
      </c>
      <c r="W788" s="35">
        <v>0</v>
      </c>
      <c r="X788" s="127">
        <v>0</v>
      </c>
      <c r="Y788" s="127">
        <v>0</v>
      </c>
      <c r="Z788" s="35">
        <v>0</v>
      </c>
      <c r="AA788" s="35" t="e">
        <f>G788+#REF!</f>
        <v>#REF!</v>
      </c>
      <c r="AB788" s="94" t="str">
        <f>IF(OR(E788="",E788=0),"",(G788+#REF!)/E788)</f>
        <v/>
      </c>
      <c r="AC788" s="35">
        <f t="shared" si="804"/>
        <v>0</v>
      </c>
      <c r="AD788" s="35">
        <f t="shared" si="805"/>
        <v>0</v>
      </c>
      <c r="AE788" s="127">
        <v>0</v>
      </c>
      <c r="AF788" s="127">
        <f t="shared" si="806"/>
        <v>0</v>
      </c>
      <c r="AG788" s="127">
        <v>0</v>
      </c>
      <c r="AH788" s="127">
        <f t="shared" si="807"/>
        <v>0</v>
      </c>
      <c r="AI788" s="36"/>
      <c r="AJ788" s="72"/>
    </row>
    <row r="789" spans="1:36" s="14" customFormat="1" ht="30" customHeight="1">
      <c r="A789" s="14" t="str">
        <f t="shared" si="803"/>
        <v>b</v>
      </c>
      <c r="B789" s="21" t="s">
        <v>27</v>
      </c>
      <c r="C789" s="40" t="s">
        <v>36</v>
      </c>
      <c r="D789" s="41">
        <v>0</v>
      </c>
      <c r="E789" s="42">
        <v>0</v>
      </c>
      <c r="F789" s="42">
        <v>0</v>
      </c>
      <c r="G789" s="42">
        <v>0</v>
      </c>
      <c r="H789" s="42">
        <v>0</v>
      </c>
      <c r="I789" s="43">
        <v>0</v>
      </c>
      <c r="J789" s="44">
        <v>0</v>
      </c>
      <c r="K789" s="44">
        <v>0</v>
      </c>
      <c r="L789" s="45" t="str">
        <f t="shared" si="814"/>
        <v/>
      </c>
      <c r="M789" s="41">
        <v>0</v>
      </c>
      <c r="N789" s="41">
        <v>0</v>
      </c>
      <c r="O789" s="41">
        <v>0</v>
      </c>
      <c r="P789" s="41">
        <v>0</v>
      </c>
      <c r="Q789" s="41">
        <v>0</v>
      </c>
      <c r="R789" s="41">
        <v>0</v>
      </c>
      <c r="S789" s="41">
        <f t="shared" si="817"/>
        <v>0</v>
      </c>
      <c r="T789" s="43">
        <f t="shared" si="815"/>
        <v>0</v>
      </c>
      <c r="U789" s="45" t="str">
        <f t="shared" si="816"/>
        <v/>
      </c>
      <c r="V789" s="133">
        <f t="shared" si="719"/>
        <v>0</v>
      </c>
      <c r="W789" s="41">
        <v>0</v>
      </c>
      <c r="X789" s="110">
        <v>0</v>
      </c>
      <c r="Y789" s="110">
        <v>0</v>
      </c>
      <c r="Z789" s="41">
        <v>0</v>
      </c>
      <c r="AA789" s="41" t="e">
        <f>G789+#REF!</f>
        <v>#REF!</v>
      </c>
      <c r="AB789" s="96" t="str">
        <f>IF(OR(E789="",E789=0),"",(G789+#REF!)/E789)</f>
        <v/>
      </c>
      <c r="AC789" s="41">
        <f t="shared" si="804"/>
        <v>0</v>
      </c>
      <c r="AD789" s="41">
        <f t="shared" si="805"/>
        <v>0</v>
      </c>
      <c r="AE789" s="110">
        <v>0</v>
      </c>
      <c r="AF789" s="110">
        <f t="shared" si="806"/>
        <v>0</v>
      </c>
      <c r="AG789" s="110">
        <v>0</v>
      </c>
      <c r="AH789" s="110">
        <f t="shared" si="807"/>
        <v>0</v>
      </c>
      <c r="AI789" s="42"/>
      <c r="AJ789" s="72"/>
    </row>
    <row r="790" spans="1:36" s="14" customFormat="1" ht="15" customHeight="1">
      <c r="A790" s="14" t="str">
        <f t="shared" si="803"/>
        <v>b</v>
      </c>
      <c r="B790" s="21" t="s">
        <v>27</v>
      </c>
      <c r="C790" s="40" t="s">
        <v>37</v>
      </c>
      <c r="D790" s="41">
        <v>0</v>
      </c>
      <c r="E790" s="42">
        <v>0</v>
      </c>
      <c r="F790" s="42">
        <v>0</v>
      </c>
      <c r="G790" s="42">
        <v>0</v>
      </c>
      <c r="H790" s="42">
        <v>0</v>
      </c>
      <c r="I790" s="43">
        <v>0</v>
      </c>
      <c r="J790" s="44">
        <v>0</v>
      </c>
      <c r="K790" s="44">
        <v>0</v>
      </c>
      <c r="L790" s="45" t="str">
        <f t="shared" si="814"/>
        <v/>
      </c>
      <c r="M790" s="41">
        <v>0</v>
      </c>
      <c r="N790" s="41">
        <v>0</v>
      </c>
      <c r="O790" s="41">
        <v>0</v>
      </c>
      <c r="P790" s="41">
        <v>0</v>
      </c>
      <c r="Q790" s="41">
        <v>0</v>
      </c>
      <c r="R790" s="41">
        <v>0</v>
      </c>
      <c r="S790" s="41">
        <f t="shared" si="817"/>
        <v>0</v>
      </c>
      <c r="T790" s="43">
        <f t="shared" si="815"/>
        <v>0</v>
      </c>
      <c r="U790" s="45" t="str">
        <f t="shared" si="816"/>
        <v/>
      </c>
      <c r="V790" s="133">
        <f t="shared" si="719"/>
        <v>0</v>
      </c>
      <c r="W790" s="41">
        <v>0</v>
      </c>
      <c r="X790" s="110">
        <v>0</v>
      </c>
      <c r="Y790" s="110">
        <v>0</v>
      </c>
      <c r="Z790" s="41">
        <v>0</v>
      </c>
      <c r="AA790" s="41" t="e">
        <f>G790+#REF!</f>
        <v>#REF!</v>
      </c>
      <c r="AB790" s="96" t="str">
        <f>IF(OR(E790="",E790=0),"",(G790+#REF!)/E790)</f>
        <v/>
      </c>
      <c r="AC790" s="41">
        <f t="shared" si="804"/>
        <v>0</v>
      </c>
      <c r="AD790" s="41">
        <f t="shared" si="805"/>
        <v>0</v>
      </c>
      <c r="AE790" s="110">
        <v>0</v>
      </c>
      <c r="AF790" s="110">
        <f t="shared" si="806"/>
        <v>0</v>
      </c>
      <c r="AG790" s="110">
        <v>0</v>
      </c>
      <c r="AH790" s="110">
        <f t="shared" si="807"/>
        <v>0</v>
      </c>
      <c r="AI790" s="42"/>
      <c r="AJ790" s="72"/>
    </row>
    <row r="791" spans="1:36" s="14" customFormat="1" ht="15.75" customHeight="1" thickBot="1">
      <c r="A791" s="14" t="str">
        <f t="shared" si="803"/>
        <v>b</v>
      </c>
      <c r="B791" s="46" t="s">
        <v>27</v>
      </c>
      <c r="C791" s="58" t="s">
        <v>38</v>
      </c>
      <c r="D791" s="59">
        <v>0</v>
      </c>
      <c r="E791" s="60">
        <v>0</v>
      </c>
      <c r="F791" s="60">
        <v>0</v>
      </c>
      <c r="G791" s="60">
        <v>0</v>
      </c>
      <c r="H791" s="60">
        <v>0</v>
      </c>
      <c r="I791" s="61">
        <v>0</v>
      </c>
      <c r="J791" s="62">
        <v>0</v>
      </c>
      <c r="K791" s="62">
        <v>0</v>
      </c>
      <c r="L791" s="63" t="str">
        <f t="shared" si="814"/>
        <v/>
      </c>
      <c r="M791" s="59">
        <v>0</v>
      </c>
      <c r="N791" s="59">
        <v>0</v>
      </c>
      <c r="O791" s="59">
        <v>0</v>
      </c>
      <c r="P791" s="59">
        <v>0</v>
      </c>
      <c r="Q791" s="59">
        <v>0</v>
      </c>
      <c r="R791" s="59">
        <v>0</v>
      </c>
      <c r="S791" s="59">
        <f t="shared" si="817"/>
        <v>0</v>
      </c>
      <c r="T791" s="61">
        <f t="shared" si="815"/>
        <v>0</v>
      </c>
      <c r="U791" s="63" t="str">
        <f t="shared" si="816"/>
        <v/>
      </c>
      <c r="V791" s="136">
        <f t="shared" si="719"/>
        <v>0</v>
      </c>
      <c r="W791" s="59">
        <v>0</v>
      </c>
      <c r="X791" s="111">
        <v>0</v>
      </c>
      <c r="Y791" s="111">
        <v>0</v>
      </c>
      <c r="Z791" s="59">
        <v>0</v>
      </c>
      <c r="AA791" s="59" t="e">
        <f>G791+#REF!</f>
        <v>#REF!</v>
      </c>
      <c r="AB791" s="106" t="str">
        <f>IF(OR(E791="",E791=0),"",(G791+#REF!)/E791)</f>
        <v/>
      </c>
      <c r="AC791" s="59">
        <f t="shared" si="804"/>
        <v>0</v>
      </c>
      <c r="AD791" s="59">
        <f t="shared" si="805"/>
        <v>0</v>
      </c>
      <c r="AE791" s="111">
        <v>0</v>
      </c>
      <c r="AF791" s="111">
        <f t="shared" si="806"/>
        <v>0</v>
      </c>
      <c r="AG791" s="111">
        <v>0</v>
      </c>
      <c r="AH791" s="111">
        <f t="shared" si="807"/>
        <v>0</v>
      </c>
      <c r="AI791" s="60"/>
      <c r="AJ791" s="72"/>
    </row>
    <row r="792" spans="1:36" s="14" customFormat="1" ht="39.75" customHeight="1" thickTop="1" thickBot="1">
      <c r="A792" s="14" t="str">
        <f t="shared" si="803"/>
        <v>a</v>
      </c>
      <c r="B792" s="139" t="s">
        <v>174</v>
      </c>
      <c r="C792" s="140" t="s">
        <v>175</v>
      </c>
      <c r="D792" s="140">
        <f t="shared" ref="D792:K792" si="818">D793+D801+D802+D803</f>
        <v>1502</v>
      </c>
      <c r="E792" s="141">
        <f t="shared" si="818"/>
        <v>1392</v>
      </c>
      <c r="F792" s="141">
        <f t="shared" si="818"/>
        <v>985.94100000000003</v>
      </c>
      <c r="G792" s="141">
        <f t="shared" si="818"/>
        <v>1185.5999999999999</v>
      </c>
      <c r="H792" s="141">
        <f t="shared" si="818"/>
        <v>841.84480000000008</v>
      </c>
      <c r="I792" s="142">
        <f t="shared" si="818"/>
        <v>736.88280000000009</v>
      </c>
      <c r="J792" s="143">
        <f t="shared" si="818"/>
        <v>627.58000000000004</v>
      </c>
      <c r="K792" s="143">
        <f t="shared" si="818"/>
        <v>517.37400000000002</v>
      </c>
      <c r="L792" s="144">
        <f t="shared" si="814"/>
        <v>1.2025060323082211</v>
      </c>
      <c r="M792" s="140">
        <f>M793+M801+M802+M803</f>
        <v>0</v>
      </c>
      <c r="N792" s="140">
        <f>N793+N801+N802+N803</f>
        <v>106.854</v>
      </c>
      <c r="O792" s="140">
        <f>O793+O801+O802+O803</f>
        <v>100.32000000000005</v>
      </c>
      <c r="P792" s="140">
        <f>P793+P801+P802+P803</f>
        <v>110.20600000000002</v>
      </c>
      <c r="Q792" s="140">
        <f>Q793+Q801+Q802+Q803</f>
        <v>111.5</v>
      </c>
      <c r="R792" s="140">
        <v>109.30280000000005</v>
      </c>
      <c r="S792" s="140">
        <f t="shared" si="817"/>
        <v>343.75519999999983</v>
      </c>
      <c r="T792" s="142">
        <f t="shared" si="815"/>
        <v>-199.65899999999988</v>
      </c>
      <c r="U792" s="144">
        <f t="shared" si="816"/>
        <v>0.85172413793103441</v>
      </c>
      <c r="V792" s="145">
        <f t="shared" si="719"/>
        <v>206.40000000000009</v>
      </c>
      <c r="W792" s="140">
        <f t="shared" ref="W792:Y792" si="819">W793+W801+W802+W803</f>
        <v>1026.4728</v>
      </c>
      <c r="X792" s="149">
        <f t="shared" si="819"/>
        <v>1026.4728</v>
      </c>
      <c r="Y792" s="149">
        <f t="shared" si="819"/>
        <v>176.4</v>
      </c>
      <c r="Z792" s="140">
        <f>Z793+Z801+Z802+Z803</f>
        <v>406.1</v>
      </c>
      <c r="AA792" s="140" t="e">
        <f>G792+#REF!</f>
        <v>#REF!</v>
      </c>
      <c r="AB792" s="147" t="e">
        <f>IF(OR(E792="",E792=0),"",(G792+#REF!)/E792)</f>
        <v>#REF!</v>
      </c>
      <c r="AC792" s="140">
        <f t="shared" si="804"/>
        <v>1362</v>
      </c>
      <c r="AD792" s="140">
        <f t="shared" si="805"/>
        <v>30</v>
      </c>
      <c r="AE792" s="149">
        <f t="shared" ref="AE792" si="820">AE793+AE801+AE802+AE803</f>
        <v>0</v>
      </c>
      <c r="AF792" s="149">
        <f t="shared" si="806"/>
        <v>1392</v>
      </c>
      <c r="AG792" s="149">
        <f t="shared" ref="AG792" si="821">AG793+AG801+AG802+AG803</f>
        <v>1392</v>
      </c>
      <c r="AH792" s="149">
        <f t="shared" si="807"/>
        <v>30</v>
      </c>
      <c r="AI792" s="141"/>
      <c r="AJ792" s="72"/>
    </row>
    <row r="793" spans="1:36" s="14" customFormat="1" ht="18.75" customHeight="1" thickTop="1">
      <c r="A793" s="14" t="str">
        <f t="shared" si="803"/>
        <v>a</v>
      </c>
      <c r="B793" s="21" t="s">
        <v>27</v>
      </c>
      <c r="C793" s="22" t="s">
        <v>28</v>
      </c>
      <c r="D793" s="23">
        <f t="shared" ref="D793:K793" si="822">D794+D795+D796+D797+D798+D799+D800</f>
        <v>1502</v>
      </c>
      <c r="E793" s="24">
        <f t="shared" si="822"/>
        <v>1392</v>
      </c>
      <c r="F793" s="24">
        <f t="shared" si="822"/>
        <v>985.94100000000003</v>
      </c>
      <c r="G793" s="24">
        <f t="shared" si="822"/>
        <v>1185.5999999999999</v>
      </c>
      <c r="H793" s="24">
        <f t="shared" si="822"/>
        <v>841.84480000000008</v>
      </c>
      <c r="I793" s="25">
        <f t="shared" si="822"/>
        <v>736.88280000000009</v>
      </c>
      <c r="J793" s="26">
        <f t="shared" si="822"/>
        <v>627.58000000000004</v>
      </c>
      <c r="K793" s="26">
        <f t="shared" si="822"/>
        <v>517.37400000000002</v>
      </c>
      <c r="L793" s="27">
        <f t="shared" si="814"/>
        <v>1.2025060323082211</v>
      </c>
      <c r="M793" s="23">
        <f>M794+M795+M796+M797+M798+M799+M800</f>
        <v>0</v>
      </c>
      <c r="N793" s="23">
        <f>N794+N795+N796+N797+N798+N799+N800</f>
        <v>106.854</v>
      </c>
      <c r="O793" s="23">
        <f>O794+O795+O796+O797+O798+O799+O800</f>
        <v>100.32000000000005</v>
      </c>
      <c r="P793" s="23">
        <f>P794+P795+P796+P797+P798+P799+P800</f>
        <v>110.20600000000002</v>
      </c>
      <c r="Q793" s="23">
        <f>Q794+Q795+Q796+Q797+Q798+Q799+Q800</f>
        <v>111.5</v>
      </c>
      <c r="R793" s="23">
        <v>109.30280000000005</v>
      </c>
      <c r="S793" s="23">
        <f t="shared" si="817"/>
        <v>343.75519999999983</v>
      </c>
      <c r="T793" s="25">
        <f t="shared" si="815"/>
        <v>-199.65899999999988</v>
      </c>
      <c r="U793" s="27">
        <f t="shared" si="816"/>
        <v>0.85172413793103441</v>
      </c>
      <c r="V793" s="130">
        <f t="shared" si="719"/>
        <v>206.40000000000009</v>
      </c>
      <c r="W793" s="23">
        <f t="shared" ref="W793:Y793" si="823">W794+W795+W796+W797+W798+W799+W800</f>
        <v>1026.4728</v>
      </c>
      <c r="X793" s="107">
        <f t="shared" si="823"/>
        <v>1026.4728</v>
      </c>
      <c r="Y793" s="107">
        <f t="shared" si="823"/>
        <v>176.4</v>
      </c>
      <c r="Z793" s="23">
        <f>Z794+Z795+Z796+Z797+Z798+Z799+Z800</f>
        <v>406.1</v>
      </c>
      <c r="AA793" s="23" t="e">
        <f>G793+#REF!</f>
        <v>#REF!</v>
      </c>
      <c r="AB793" s="90" t="e">
        <f>IF(OR(E793="",E793=0),"",(G793+#REF!)/E793)</f>
        <v>#REF!</v>
      </c>
      <c r="AC793" s="23">
        <f t="shared" si="804"/>
        <v>1362</v>
      </c>
      <c r="AD793" s="23">
        <f t="shared" si="805"/>
        <v>30</v>
      </c>
      <c r="AE793" s="107">
        <f t="shared" ref="AE793" si="824">AE794+AE795+AE796+AE797+AE798+AE799+AE800</f>
        <v>0</v>
      </c>
      <c r="AF793" s="107">
        <f t="shared" si="806"/>
        <v>1392</v>
      </c>
      <c r="AG793" s="107">
        <f t="shared" ref="AG793" si="825">AG794+AG795+AG796+AG797+AG798+AG799+AG800</f>
        <v>1392</v>
      </c>
      <c r="AH793" s="107">
        <f t="shared" si="807"/>
        <v>30</v>
      </c>
      <c r="AI793" s="24"/>
      <c r="AJ793" s="72"/>
    </row>
    <row r="794" spans="1:36" s="14" customFormat="1" ht="18" customHeight="1">
      <c r="A794" s="14" t="str">
        <f t="shared" si="803"/>
        <v>b</v>
      </c>
      <c r="B794" s="28" t="s">
        <v>27</v>
      </c>
      <c r="C794" s="29" t="s">
        <v>29</v>
      </c>
      <c r="D794" s="35">
        <v>0</v>
      </c>
      <c r="E794" s="36">
        <v>0</v>
      </c>
      <c r="F794" s="36">
        <v>0</v>
      </c>
      <c r="G794" s="36">
        <v>0</v>
      </c>
      <c r="H794" s="36">
        <v>0</v>
      </c>
      <c r="I794" s="37">
        <v>0</v>
      </c>
      <c r="J794" s="38">
        <v>0</v>
      </c>
      <c r="K794" s="38">
        <v>0</v>
      </c>
      <c r="L794" s="39" t="str">
        <f t="shared" si="814"/>
        <v/>
      </c>
      <c r="M794" s="35">
        <v>0</v>
      </c>
      <c r="N794" s="35">
        <v>0</v>
      </c>
      <c r="O794" s="35">
        <v>0</v>
      </c>
      <c r="P794" s="35">
        <v>0</v>
      </c>
      <c r="Q794" s="35">
        <v>0</v>
      </c>
      <c r="R794" s="35">
        <v>0</v>
      </c>
      <c r="S794" s="35">
        <f t="shared" si="817"/>
        <v>0</v>
      </c>
      <c r="T794" s="37">
        <f t="shared" si="815"/>
        <v>0</v>
      </c>
      <c r="U794" s="39" t="str">
        <f t="shared" si="816"/>
        <v/>
      </c>
      <c r="V794" s="132">
        <f t="shared" si="719"/>
        <v>0</v>
      </c>
      <c r="W794" s="35">
        <v>0</v>
      </c>
      <c r="X794" s="127">
        <v>0</v>
      </c>
      <c r="Y794" s="127">
        <v>0</v>
      </c>
      <c r="Z794" s="35">
        <v>0</v>
      </c>
      <c r="AA794" s="35" t="e">
        <f>G794+#REF!</f>
        <v>#REF!</v>
      </c>
      <c r="AB794" s="94" t="str">
        <f>IF(OR(E794="",E794=0),"",(G794+#REF!)/E794)</f>
        <v/>
      </c>
      <c r="AC794" s="35">
        <f t="shared" si="804"/>
        <v>0</v>
      </c>
      <c r="AD794" s="35">
        <f t="shared" si="805"/>
        <v>0</v>
      </c>
      <c r="AE794" s="127">
        <v>0</v>
      </c>
      <c r="AF794" s="127">
        <f t="shared" si="806"/>
        <v>0</v>
      </c>
      <c r="AG794" s="127">
        <v>0</v>
      </c>
      <c r="AH794" s="127">
        <f t="shared" si="807"/>
        <v>0</v>
      </c>
      <c r="AI794" s="36"/>
      <c r="AJ794" s="72"/>
    </row>
    <row r="795" spans="1:36" s="14" customFormat="1" ht="35.25" customHeight="1">
      <c r="A795" s="14" t="str">
        <f t="shared" si="803"/>
        <v>a</v>
      </c>
      <c r="B795" s="28" t="s">
        <v>27</v>
      </c>
      <c r="C795" s="29" t="s">
        <v>30</v>
      </c>
      <c r="D795" s="30">
        <v>1502</v>
      </c>
      <c r="E795" s="31">
        <v>1392</v>
      </c>
      <c r="F795" s="31">
        <v>985.94100000000003</v>
      </c>
      <c r="G795" s="31">
        <v>1185.5999999999999</v>
      </c>
      <c r="H795" s="31">
        <v>841.84480000000008</v>
      </c>
      <c r="I795" s="32">
        <v>736.88280000000009</v>
      </c>
      <c r="J795" s="33">
        <v>627.58000000000004</v>
      </c>
      <c r="K795" s="33">
        <v>517.37400000000002</v>
      </c>
      <c r="L795" s="34">
        <f t="shared" si="814"/>
        <v>1.2025060323082211</v>
      </c>
      <c r="M795" s="30">
        <v>0</v>
      </c>
      <c r="N795" s="30">
        <v>106.854</v>
      </c>
      <c r="O795" s="30">
        <v>100.32000000000005</v>
      </c>
      <c r="P795" s="30">
        <v>110.20600000000002</v>
      </c>
      <c r="Q795" s="30">
        <v>111.5</v>
      </c>
      <c r="R795" s="30">
        <v>109.30280000000005</v>
      </c>
      <c r="S795" s="30">
        <f t="shared" si="817"/>
        <v>343.75519999999983</v>
      </c>
      <c r="T795" s="32">
        <f t="shared" si="815"/>
        <v>-199.65899999999988</v>
      </c>
      <c r="U795" s="34">
        <f t="shared" si="816"/>
        <v>0.85172413793103441</v>
      </c>
      <c r="V795" s="131">
        <f t="shared" si="719"/>
        <v>206.40000000000009</v>
      </c>
      <c r="W795" s="30">
        <v>1026.4728</v>
      </c>
      <c r="X795" s="108">
        <v>1026.4728</v>
      </c>
      <c r="Y795" s="108">
        <v>176.4</v>
      </c>
      <c r="Z795" s="30">
        <v>406.1</v>
      </c>
      <c r="AA795" s="30" t="e">
        <f>G795+#REF!</f>
        <v>#REF!</v>
      </c>
      <c r="AB795" s="92" t="e">
        <f>IF(OR(E795="",E795=0),"",(G795+#REF!)/E795)</f>
        <v>#REF!</v>
      </c>
      <c r="AC795" s="30">
        <f t="shared" si="804"/>
        <v>1362</v>
      </c>
      <c r="AD795" s="30">
        <f t="shared" si="805"/>
        <v>30</v>
      </c>
      <c r="AE795" s="108">
        <v>0</v>
      </c>
      <c r="AF795" s="108">
        <f t="shared" si="806"/>
        <v>1392</v>
      </c>
      <c r="AG795" s="108">
        <v>1392</v>
      </c>
      <c r="AH795" s="108">
        <f t="shared" si="807"/>
        <v>30</v>
      </c>
      <c r="AI795" s="31"/>
      <c r="AJ795" s="72"/>
    </row>
    <row r="796" spans="1:36" s="14" customFormat="1" ht="18" customHeight="1">
      <c r="A796" s="14" t="str">
        <f t="shared" si="803"/>
        <v>b</v>
      </c>
      <c r="B796" s="28" t="s">
        <v>27</v>
      </c>
      <c r="C796" s="29" t="s">
        <v>31</v>
      </c>
      <c r="D796" s="35">
        <v>0</v>
      </c>
      <c r="E796" s="36">
        <v>0</v>
      </c>
      <c r="F796" s="36">
        <v>0</v>
      </c>
      <c r="G796" s="36">
        <v>0</v>
      </c>
      <c r="H796" s="36">
        <v>0</v>
      </c>
      <c r="I796" s="37">
        <v>0</v>
      </c>
      <c r="J796" s="38">
        <v>0</v>
      </c>
      <c r="K796" s="38">
        <v>0</v>
      </c>
      <c r="L796" s="39" t="str">
        <f t="shared" si="814"/>
        <v/>
      </c>
      <c r="M796" s="35">
        <v>0</v>
      </c>
      <c r="N796" s="35">
        <v>0</v>
      </c>
      <c r="O796" s="35">
        <v>0</v>
      </c>
      <c r="P796" s="35">
        <v>0</v>
      </c>
      <c r="Q796" s="35">
        <v>0</v>
      </c>
      <c r="R796" s="35">
        <v>0</v>
      </c>
      <c r="S796" s="35">
        <f t="shared" si="817"/>
        <v>0</v>
      </c>
      <c r="T796" s="37">
        <f t="shared" si="815"/>
        <v>0</v>
      </c>
      <c r="U796" s="39" t="str">
        <f t="shared" si="816"/>
        <v/>
      </c>
      <c r="V796" s="132">
        <f t="shared" si="719"/>
        <v>0</v>
      </c>
      <c r="W796" s="35">
        <v>0</v>
      </c>
      <c r="X796" s="127">
        <v>0</v>
      </c>
      <c r="Y796" s="127">
        <v>0</v>
      </c>
      <c r="Z796" s="35">
        <v>0</v>
      </c>
      <c r="AA796" s="35" t="e">
        <f>G796+#REF!</f>
        <v>#REF!</v>
      </c>
      <c r="AB796" s="94" t="str">
        <f>IF(OR(E796="",E796=0),"",(G796+#REF!)/E796)</f>
        <v/>
      </c>
      <c r="AC796" s="35">
        <f t="shared" si="804"/>
        <v>0</v>
      </c>
      <c r="AD796" s="35">
        <f t="shared" si="805"/>
        <v>0</v>
      </c>
      <c r="AE796" s="127">
        <v>0</v>
      </c>
      <c r="AF796" s="127">
        <f t="shared" si="806"/>
        <v>0</v>
      </c>
      <c r="AG796" s="127">
        <v>0</v>
      </c>
      <c r="AH796" s="127">
        <f t="shared" si="807"/>
        <v>0</v>
      </c>
      <c r="AI796" s="36"/>
      <c r="AJ796" s="72"/>
    </row>
    <row r="797" spans="1:36" s="14" customFormat="1" ht="18" customHeight="1">
      <c r="A797" s="14" t="str">
        <f t="shared" si="803"/>
        <v>b</v>
      </c>
      <c r="B797" s="28" t="s">
        <v>27</v>
      </c>
      <c r="C797" s="29" t="s">
        <v>32</v>
      </c>
      <c r="D797" s="35">
        <v>0</v>
      </c>
      <c r="E797" s="36">
        <v>0</v>
      </c>
      <c r="F797" s="36">
        <v>0</v>
      </c>
      <c r="G797" s="36">
        <v>0</v>
      </c>
      <c r="H797" s="36">
        <v>0</v>
      </c>
      <c r="I797" s="37">
        <v>0</v>
      </c>
      <c r="J797" s="38">
        <v>0</v>
      </c>
      <c r="K797" s="38">
        <v>0</v>
      </c>
      <c r="L797" s="39" t="str">
        <f t="shared" si="814"/>
        <v/>
      </c>
      <c r="M797" s="35">
        <v>0</v>
      </c>
      <c r="N797" s="35">
        <v>0</v>
      </c>
      <c r="O797" s="35">
        <v>0</v>
      </c>
      <c r="P797" s="35">
        <v>0</v>
      </c>
      <c r="Q797" s="35">
        <v>0</v>
      </c>
      <c r="R797" s="35">
        <v>0</v>
      </c>
      <c r="S797" s="35">
        <f t="shared" si="817"/>
        <v>0</v>
      </c>
      <c r="T797" s="37">
        <f t="shared" si="815"/>
        <v>0</v>
      </c>
      <c r="U797" s="39" t="str">
        <f t="shared" si="816"/>
        <v/>
      </c>
      <c r="V797" s="132">
        <f t="shared" ref="V797:V860" si="826">E797-G797</f>
        <v>0</v>
      </c>
      <c r="W797" s="35">
        <v>0</v>
      </c>
      <c r="X797" s="127">
        <v>0</v>
      </c>
      <c r="Y797" s="127">
        <v>0</v>
      </c>
      <c r="Z797" s="35">
        <v>0</v>
      </c>
      <c r="AA797" s="35" t="e">
        <f>G797+#REF!</f>
        <v>#REF!</v>
      </c>
      <c r="AB797" s="94" t="str">
        <f>IF(OR(E797="",E797=0),"",(G797+#REF!)/E797)</f>
        <v/>
      </c>
      <c r="AC797" s="35">
        <f t="shared" si="804"/>
        <v>0</v>
      </c>
      <c r="AD797" s="35">
        <f t="shared" si="805"/>
        <v>0</v>
      </c>
      <c r="AE797" s="127">
        <v>0</v>
      </c>
      <c r="AF797" s="127">
        <f t="shared" si="806"/>
        <v>0</v>
      </c>
      <c r="AG797" s="127">
        <v>0</v>
      </c>
      <c r="AH797" s="127">
        <f t="shared" si="807"/>
        <v>0</v>
      </c>
      <c r="AI797" s="36"/>
      <c r="AJ797" s="72"/>
    </row>
    <row r="798" spans="1:36" s="14" customFormat="1" ht="18" customHeight="1">
      <c r="A798" s="14" t="str">
        <f t="shared" si="803"/>
        <v>b</v>
      </c>
      <c r="B798" s="28" t="s">
        <v>27</v>
      </c>
      <c r="C798" s="29" t="s">
        <v>33</v>
      </c>
      <c r="D798" s="35">
        <v>0</v>
      </c>
      <c r="E798" s="36">
        <v>0</v>
      </c>
      <c r="F798" s="36">
        <v>0</v>
      </c>
      <c r="G798" s="36">
        <v>0</v>
      </c>
      <c r="H798" s="36">
        <v>0</v>
      </c>
      <c r="I798" s="37">
        <v>0</v>
      </c>
      <c r="J798" s="38">
        <v>0</v>
      </c>
      <c r="K798" s="38">
        <v>0</v>
      </c>
      <c r="L798" s="39" t="str">
        <f t="shared" si="814"/>
        <v/>
      </c>
      <c r="M798" s="35">
        <v>0</v>
      </c>
      <c r="N798" s="35">
        <v>0</v>
      </c>
      <c r="O798" s="35">
        <v>0</v>
      </c>
      <c r="P798" s="35">
        <v>0</v>
      </c>
      <c r="Q798" s="35">
        <v>0</v>
      </c>
      <c r="R798" s="35">
        <v>0</v>
      </c>
      <c r="S798" s="35">
        <f t="shared" si="817"/>
        <v>0</v>
      </c>
      <c r="T798" s="37">
        <f t="shared" si="815"/>
        <v>0</v>
      </c>
      <c r="U798" s="39" t="str">
        <f t="shared" si="816"/>
        <v/>
      </c>
      <c r="V798" s="132">
        <f t="shared" si="826"/>
        <v>0</v>
      </c>
      <c r="W798" s="35">
        <v>0</v>
      </c>
      <c r="X798" s="127">
        <v>0</v>
      </c>
      <c r="Y798" s="127">
        <v>0</v>
      </c>
      <c r="Z798" s="35">
        <v>0</v>
      </c>
      <c r="AA798" s="35" t="e">
        <f>G798+#REF!</f>
        <v>#REF!</v>
      </c>
      <c r="AB798" s="94" t="str">
        <f>IF(OR(E798="",E798=0),"",(G798+#REF!)/E798)</f>
        <v/>
      </c>
      <c r="AC798" s="35">
        <f t="shared" si="804"/>
        <v>0</v>
      </c>
      <c r="AD798" s="35">
        <f t="shared" si="805"/>
        <v>0</v>
      </c>
      <c r="AE798" s="127">
        <v>0</v>
      </c>
      <c r="AF798" s="127">
        <f t="shared" si="806"/>
        <v>0</v>
      </c>
      <c r="AG798" s="127">
        <v>0</v>
      </c>
      <c r="AH798" s="127">
        <f t="shared" si="807"/>
        <v>0</v>
      </c>
      <c r="AI798" s="36"/>
      <c r="AJ798" s="72"/>
    </row>
    <row r="799" spans="1:36" s="14" customFormat="1" ht="18" customHeight="1">
      <c r="A799" s="14" t="str">
        <f t="shared" si="803"/>
        <v>b</v>
      </c>
      <c r="B799" s="28" t="s">
        <v>27</v>
      </c>
      <c r="C799" s="29" t="s">
        <v>34</v>
      </c>
      <c r="D799" s="35">
        <v>0</v>
      </c>
      <c r="E799" s="36">
        <v>0</v>
      </c>
      <c r="F799" s="36">
        <v>0</v>
      </c>
      <c r="G799" s="36">
        <v>0</v>
      </c>
      <c r="H799" s="36">
        <v>0</v>
      </c>
      <c r="I799" s="37">
        <v>0</v>
      </c>
      <c r="J799" s="38">
        <v>0</v>
      </c>
      <c r="K799" s="38">
        <v>0</v>
      </c>
      <c r="L799" s="39" t="str">
        <f t="shared" si="814"/>
        <v/>
      </c>
      <c r="M799" s="35">
        <v>0</v>
      </c>
      <c r="N799" s="35">
        <v>0</v>
      </c>
      <c r="O799" s="35">
        <v>0</v>
      </c>
      <c r="P799" s="35">
        <v>0</v>
      </c>
      <c r="Q799" s="35">
        <v>0</v>
      </c>
      <c r="R799" s="35">
        <v>0</v>
      </c>
      <c r="S799" s="35">
        <f t="shared" si="817"/>
        <v>0</v>
      </c>
      <c r="T799" s="37">
        <f t="shared" si="815"/>
        <v>0</v>
      </c>
      <c r="U799" s="39" t="str">
        <f t="shared" si="816"/>
        <v/>
      </c>
      <c r="V799" s="132">
        <f t="shared" si="826"/>
        <v>0</v>
      </c>
      <c r="W799" s="35">
        <v>0</v>
      </c>
      <c r="X799" s="127">
        <v>0</v>
      </c>
      <c r="Y799" s="127">
        <v>0</v>
      </c>
      <c r="Z799" s="35">
        <v>0</v>
      </c>
      <c r="AA799" s="35" t="e">
        <f>G799+#REF!</f>
        <v>#REF!</v>
      </c>
      <c r="AB799" s="94" t="str">
        <f>IF(OR(E799="",E799=0),"",(G799+#REF!)/E799)</f>
        <v/>
      </c>
      <c r="AC799" s="35">
        <f t="shared" si="804"/>
        <v>0</v>
      </c>
      <c r="AD799" s="35">
        <f t="shared" si="805"/>
        <v>0</v>
      </c>
      <c r="AE799" s="127">
        <v>0</v>
      </c>
      <c r="AF799" s="127">
        <f t="shared" si="806"/>
        <v>0</v>
      </c>
      <c r="AG799" s="127">
        <v>0</v>
      </c>
      <c r="AH799" s="127">
        <f t="shared" si="807"/>
        <v>0</v>
      </c>
      <c r="AI799" s="36"/>
      <c r="AJ799" s="72"/>
    </row>
    <row r="800" spans="1:36" s="14" customFormat="1" ht="18" customHeight="1">
      <c r="A800" s="14" t="str">
        <f t="shared" si="803"/>
        <v>b</v>
      </c>
      <c r="B800" s="28" t="s">
        <v>27</v>
      </c>
      <c r="C800" s="29" t="s">
        <v>35</v>
      </c>
      <c r="D800" s="35">
        <v>0</v>
      </c>
      <c r="E800" s="36">
        <v>0</v>
      </c>
      <c r="F800" s="36">
        <v>0</v>
      </c>
      <c r="G800" s="36">
        <v>0</v>
      </c>
      <c r="H800" s="36">
        <v>0</v>
      </c>
      <c r="I800" s="37">
        <v>0</v>
      </c>
      <c r="J800" s="38">
        <v>0</v>
      </c>
      <c r="K800" s="38">
        <v>0</v>
      </c>
      <c r="L800" s="39" t="str">
        <f t="shared" si="814"/>
        <v/>
      </c>
      <c r="M800" s="35">
        <v>0</v>
      </c>
      <c r="N800" s="35">
        <v>0</v>
      </c>
      <c r="O800" s="35">
        <v>0</v>
      </c>
      <c r="P800" s="35">
        <v>0</v>
      </c>
      <c r="Q800" s="35">
        <v>0</v>
      </c>
      <c r="R800" s="35">
        <v>0</v>
      </c>
      <c r="S800" s="35">
        <f t="shared" si="817"/>
        <v>0</v>
      </c>
      <c r="T800" s="37">
        <f t="shared" si="815"/>
        <v>0</v>
      </c>
      <c r="U800" s="39" t="str">
        <f t="shared" si="816"/>
        <v/>
      </c>
      <c r="V800" s="132">
        <f t="shared" si="826"/>
        <v>0</v>
      </c>
      <c r="W800" s="35">
        <v>0</v>
      </c>
      <c r="X800" s="127">
        <v>0</v>
      </c>
      <c r="Y800" s="127">
        <v>0</v>
      </c>
      <c r="Z800" s="35">
        <v>0</v>
      </c>
      <c r="AA800" s="35" t="e">
        <f>G800+#REF!</f>
        <v>#REF!</v>
      </c>
      <c r="AB800" s="94" t="str">
        <f>IF(OR(E800="",E800=0),"",(G800+#REF!)/E800)</f>
        <v/>
      </c>
      <c r="AC800" s="35">
        <f t="shared" si="804"/>
        <v>0</v>
      </c>
      <c r="AD800" s="35">
        <f t="shared" si="805"/>
        <v>0</v>
      </c>
      <c r="AE800" s="127">
        <v>0</v>
      </c>
      <c r="AF800" s="127">
        <f t="shared" si="806"/>
        <v>0</v>
      </c>
      <c r="AG800" s="127">
        <v>0</v>
      </c>
      <c r="AH800" s="127">
        <f t="shared" si="807"/>
        <v>0</v>
      </c>
      <c r="AI800" s="36"/>
      <c r="AJ800" s="72"/>
    </row>
    <row r="801" spans="1:36" s="14" customFormat="1" ht="30" customHeight="1">
      <c r="A801" s="14" t="str">
        <f t="shared" si="803"/>
        <v>b</v>
      </c>
      <c r="B801" s="21" t="s">
        <v>27</v>
      </c>
      <c r="C801" s="40" t="s">
        <v>36</v>
      </c>
      <c r="D801" s="41">
        <v>0</v>
      </c>
      <c r="E801" s="42">
        <v>0</v>
      </c>
      <c r="F801" s="42">
        <v>0</v>
      </c>
      <c r="G801" s="42">
        <v>0</v>
      </c>
      <c r="H801" s="42">
        <v>0</v>
      </c>
      <c r="I801" s="43">
        <v>0</v>
      </c>
      <c r="J801" s="44">
        <v>0</v>
      </c>
      <c r="K801" s="44">
        <v>0</v>
      </c>
      <c r="L801" s="45" t="str">
        <f t="shared" si="814"/>
        <v/>
      </c>
      <c r="M801" s="41">
        <v>0</v>
      </c>
      <c r="N801" s="41">
        <v>0</v>
      </c>
      <c r="O801" s="41">
        <v>0</v>
      </c>
      <c r="P801" s="41">
        <v>0</v>
      </c>
      <c r="Q801" s="41">
        <v>0</v>
      </c>
      <c r="R801" s="41">
        <v>0</v>
      </c>
      <c r="S801" s="41">
        <f t="shared" si="817"/>
        <v>0</v>
      </c>
      <c r="T801" s="43">
        <f t="shared" si="815"/>
        <v>0</v>
      </c>
      <c r="U801" s="45" t="str">
        <f t="shared" si="816"/>
        <v/>
      </c>
      <c r="V801" s="133">
        <f t="shared" si="826"/>
        <v>0</v>
      </c>
      <c r="W801" s="41">
        <v>0</v>
      </c>
      <c r="X801" s="110">
        <v>0</v>
      </c>
      <c r="Y801" s="110">
        <v>0</v>
      </c>
      <c r="Z801" s="41">
        <v>0</v>
      </c>
      <c r="AA801" s="41" t="e">
        <f>G801+#REF!</f>
        <v>#REF!</v>
      </c>
      <c r="AB801" s="96" t="str">
        <f>IF(OR(E801="",E801=0),"",(G801+#REF!)/E801)</f>
        <v/>
      </c>
      <c r="AC801" s="41">
        <f t="shared" si="804"/>
        <v>0</v>
      </c>
      <c r="AD801" s="41">
        <f t="shared" si="805"/>
        <v>0</v>
      </c>
      <c r="AE801" s="110">
        <v>0</v>
      </c>
      <c r="AF801" s="110">
        <f t="shared" si="806"/>
        <v>0</v>
      </c>
      <c r="AG801" s="110">
        <v>0</v>
      </c>
      <c r="AH801" s="110">
        <f t="shared" si="807"/>
        <v>0</v>
      </c>
      <c r="AI801" s="42"/>
      <c r="AJ801" s="72"/>
    </row>
    <row r="802" spans="1:36" s="14" customFormat="1" ht="15" customHeight="1">
      <c r="A802" s="14" t="str">
        <f t="shared" si="803"/>
        <v>b</v>
      </c>
      <c r="B802" s="21" t="s">
        <v>27</v>
      </c>
      <c r="C802" s="40" t="s">
        <v>37</v>
      </c>
      <c r="D802" s="41">
        <v>0</v>
      </c>
      <c r="E802" s="42">
        <v>0</v>
      </c>
      <c r="F802" s="42">
        <v>0</v>
      </c>
      <c r="G802" s="42">
        <v>0</v>
      </c>
      <c r="H802" s="42">
        <v>0</v>
      </c>
      <c r="I802" s="43">
        <v>0</v>
      </c>
      <c r="J802" s="44">
        <v>0</v>
      </c>
      <c r="K802" s="44">
        <v>0</v>
      </c>
      <c r="L802" s="45" t="str">
        <f t="shared" si="814"/>
        <v/>
      </c>
      <c r="M802" s="41">
        <v>0</v>
      </c>
      <c r="N802" s="41">
        <v>0</v>
      </c>
      <c r="O802" s="41">
        <v>0</v>
      </c>
      <c r="P802" s="41">
        <v>0</v>
      </c>
      <c r="Q802" s="41">
        <v>0</v>
      </c>
      <c r="R802" s="41">
        <v>0</v>
      </c>
      <c r="S802" s="41">
        <f t="shared" si="817"/>
        <v>0</v>
      </c>
      <c r="T802" s="43">
        <f t="shared" si="815"/>
        <v>0</v>
      </c>
      <c r="U802" s="45" t="str">
        <f t="shared" si="816"/>
        <v/>
      </c>
      <c r="V802" s="133">
        <f t="shared" si="826"/>
        <v>0</v>
      </c>
      <c r="W802" s="41">
        <v>0</v>
      </c>
      <c r="X802" s="110">
        <v>0</v>
      </c>
      <c r="Y802" s="110">
        <v>0</v>
      </c>
      <c r="Z802" s="41">
        <v>0</v>
      </c>
      <c r="AA802" s="41" t="e">
        <f>G802+#REF!</f>
        <v>#REF!</v>
      </c>
      <c r="AB802" s="96" t="str">
        <f>IF(OR(E802="",E802=0),"",(G802+#REF!)/E802)</f>
        <v/>
      </c>
      <c r="AC802" s="41">
        <f t="shared" si="804"/>
        <v>0</v>
      </c>
      <c r="AD802" s="41">
        <f t="shared" si="805"/>
        <v>0</v>
      </c>
      <c r="AE802" s="110">
        <v>0</v>
      </c>
      <c r="AF802" s="110">
        <f t="shared" si="806"/>
        <v>0</v>
      </c>
      <c r="AG802" s="110">
        <v>0</v>
      </c>
      <c r="AH802" s="110">
        <f t="shared" si="807"/>
        <v>0</v>
      </c>
      <c r="AI802" s="42"/>
      <c r="AJ802" s="72"/>
    </row>
    <row r="803" spans="1:36" s="14" customFormat="1" ht="15.75" customHeight="1" thickBot="1">
      <c r="A803" s="14" t="str">
        <f t="shared" si="803"/>
        <v>b</v>
      </c>
      <c r="B803" s="46" t="s">
        <v>27</v>
      </c>
      <c r="C803" s="58" t="s">
        <v>38</v>
      </c>
      <c r="D803" s="59">
        <v>0</v>
      </c>
      <c r="E803" s="60">
        <v>0</v>
      </c>
      <c r="F803" s="60">
        <v>0</v>
      </c>
      <c r="G803" s="60">
        <v>0</v>
      </c>
      <c r="H803" s="60">
        <v>0</v>
      </c>
      <c r="I803" s="61">
        <v>0</v>
      </c>
      <c r="J803" s="62">
        <v>0</v>
      </c>
      <c r="K803" s="62">
        <v>0</v>
      </c>
      <c r="L803" s="63" t="str">
        <f t="shared" si="814"/>
        <v/>
      </c>
      <c r="M803" s="59">
        <v>0</v>
      </c>
      <c r="N803" s="59">
        <v>0</v>
      </c>
      <c r="O803" s="59">
        <v>0</v>
      </c>
      <c r="P803" s="59">
        <v>0</v>
      </c>
      <c r="Q803" s="59">
        <v>0</v>
      </c>
      <c r="R803" s="59">
        <v>0</v>
      </c>
      <c r="S803" s="59">
        <f t="shared" si="817"/>
        <v>0</v>
      </c>
      <c r="T803" s="61">
        <f t="shared" si="815"/>
        <v>0</v>
      </c>
      <c r="U803" s="63" t="str">
        <f t="shared" si="816"/>
        <v/>
      </c>
      <c r="V803" s="136">
        <f t="shared" si="826"/>
        <v>0</v>
      </c>
      <c r="W803" s="59">
        <v>0</v>
      </c>
      <c r="X803" s="111">
        <v>0</v>
      </c>
      <c r="Y803" s="111">
        <v>0</v>
      </c>
      <c r="Z803" s="59">
        <v>0</v>
      </c>
      <c r="AA803" s="59" t="e">
        <f>G803+#REF!</f>
        <v>#REF!</v>
      </c>
      <c r="AB803" s="106" t="str">
        <f>IF(OR(E803="",E803=0),"",(G803+#REF!)/E803)</f>
        <v/>
      </c>
      <c r="AC803" s="59">
        <f t="shared" si="804"/>
        <v>0</v>
      </c>
      <c r="AD803" s="59">
        <f t="shared" si="805"/>
        <v>0</v>
      </c>
      <c r="AE803" s="111">
        <v>0</v>
      </c>
      <c r="AF803" s="111">
        <f t="shared" si="806"/>
        <v>0</v>
      </c>
      <c r="AG803" s="111">
        <v>0</v>
      </c>
      <c r="AH803" s="111">
        <f t="shared" si="807"/>
        <v>0</v>
      </c>
      <c r="AI803" s="60"/>
      <c r="AJ803" s="72"/>
    </row>
    <row r="804" spans="1:36" s="14" customFormat="1" ht="33" thickTop="1" thickBot="1">
      <c r="A804" s="14" t="str">
        <f t="shared" si="803"/>
        <v>a</v>
      </c>
      <c r="B804" s="139" t="s">
        <v>176</v>
      </c>
      <c r="C804" s="140" t="s">
        <v>177</v>
      </c>
      <c r="D804" s="140">
        <f t="shared" ref="D804:K804" si="827">D805+D813+D814+D815</f>
        <v>270</v>
      </c>
      <c r="E804" s="141">
        <f t="shared" si="827"/>
        <v>270</v>
      </c>
      <c r="F804" s="141">
        <f t="shared" si="827"/>
        <v>202.5</v>
      </c>
      <c r="G804" s="141">
        <f t="shared" si="827"/>
        <v>247.5</v>
      </c>
      <c r="H804" s="141">
        <f t="shared" si="827"/>
        <v>180</v>
      </c>
      <c r="I804" s="142">
        <f t="shared" si="827"/>
        <v>157.5</v>
      </c>
      <c r="J804" s="143">
        <f t="shared" si="827"/>
        <v>135</v>
      </c>
      <c r="K804" s="143">
        <f t="shared" si="827"/>
        <v>112.5</v>
      </c>
      <c r="L804" s="144">
        <f t="shared" si="814"/>
        <v>1.2222222222222223</v>
      </c>
      <c r="M804" s="140">
        <f>M805+M813+M814+M815</f>
        <v>0</v>
      </c>
      <c r="N804" s="140">
        <f>N805+N813+N814+N815</f>
        <v>22.5</v>
      </c>
      <c r="O804" s="140">
        <f>O805+O813+O814+O815</f>
        <v>22.5</v>
      </c>
      <c r="P804" s="140">
        <f>P805+P813+P814+P815</f>
        <v>22.5</v>
      </c>
      <c r="Q804" s="140">
        <f>Q805+Q813+Q814+Q815</f>
        <v>22.5</v>
      </c>
      <c r="R804" s="140">
        <v>22.5</v>
      </c>
      <c r="S804" s="140">
        <f t="shared" si="817"/>
        <v>67.5</v>
      </c>
      <c r="T804" s="142">
        <f t="shared" si="815"/>
        <v>-45</v>
      </c>
      <c r="U804" s="144">
        <f t="shared" si="816"/>
        <v>0.91666666666666663</v>
      </c>
      <c r="V804" s="145">
        <f t="shared" si="826"/>
        <v>22.5</v>
      </c>
      <c r="W804" s="140">
        <f t="shared" ref="W804:Y804" si="828">W805+W813+W814+W815</f>
        <v>225</v>
      </c>
      <c r="X804" s="149">
        <f t="shared" si="828"/>
        <v>225</v>
      </c>
      <c r="Y804" s="149">
        <f t="shared" si="828"/>
        <v>22.5</v>
      </c>
      <c r="Z804" s="140">
        <f>Z805+Z813+Z814+Z815</f>
        <v>67.5</v>
      </c>
      <c r="AA804" s="140" t="e">
        <f>G804+#REF!</f>
        <v>#REF!</v>
      </c>
      <c r="AB804" s="147" t="e">
        <f>IF(OR(E804="",E804=0),"",(G804+#REF!)/E804)</f>
        <v>#REF!</v>
      </c>
      <c r="AC804" s="140">
        <f t="shared" si="804"/>
        <v>270</v>
      </c>
      <c r="AD804" s="140">
        <f t="shared" si="805"/>
        <v>0</v>
      </c>
      <c r="AE804" s="149">
        <f t="shared" ref="AE804:AG804" si="829">AE805+AE813+AE814+AE815</f>
        <v>0</v>
      </c>
      <c r="AF804" s="149">
        <f t="shared" si="806"/>
        <v>270</v>
      </c>
      <c r="AG804" s="149">
        <f t="shared" si="829"/>
        <v>270</v>
      </c>
      <c r="AH804" s="149">
        <f t="shared" si="807"/>
        <v>0</v>
      </c>
      <c r="AI804" s="141"/>
      <c r="AJ804" s="72"/>
    </row>
    <row r="805" spans="1:36" s="14" customFormat="1" ht="18.75" customHeight="1" thickTop="1">
      <c r="A805" s="14" t="str">
        <f t="shared" si="803"/>
        <v>a</v>
      </c>
      <c r="B805" s="21" t="s">
        <v>27</v>
      </c>
      <c r="C805" s="22" t="s">
        <v>28</v>
      </c>
      <c r="D805" s="23">
        <f t="shared" ref="D805:K805" si="830">D806+D807+D808+D809+D810+D811+D812</f>
        <v>270</v>
      </c>
      <c r="E805" s="24">
        <f t="shared" si="830"/>
        <v>270</v>
      </c>
      <c r="F805" s="24">
        <f t="shared" si="830"/>
        <v>202.5</v>
      </c>
      <c r="G805" s="24">
        <f t="shared" si="830"/>
        <v>247.5</v>
      </c>
      <c r="H805" s="24">
        <f t="shared" si="830"/>
        <v>180</v>
      </c>
      <c r="I805" s="25">
        <f t="shared" si="830"/>
        <v>157.5</v>
      </c>
      <c r="J805" s="26">
        <f t="shared" si="830"/>
        <v>135</v>
      </c>
      <c r="K805" s="26">
        <f t="shared" si="830"/>
        <v>112.5</v>
      </c>
      <c r="L805" s="27">
        <f t="shared" si="814"/>
        <v>1.2222222222222223</v>
      </c>
      <c r="M805" s="23">
        <f>M806+M807+M808+M809+M810+M811+M812</f>
        <v>0</v>
      </c>
      <c r="N805" s="23">
        <f>N806+N807+N808+N809+N810+N811+N812</f>
        <v>22.5</v>
      </c>
      <c r="O805" s="23">
        <f>O806+O807+O808+O809+O810+O811+O812</f>
        <v>22.5</v>
      </c>
      <c r="P805" s="23">
        <f>P806+P807+P808+P809+P810+P811+P812</f>
        <v>22.5</v>
      </c>
      <c r="Q805" s="23">
        <f>Q806+Q807+Q808+Q809+Q810+Q811+Q812</f>
        <v>22.5</v>
      </c>
      <c r="R805" s="23">
        <v>22.5</v>
      </c>
      <c r="S805" s="23">
        <f t="shared" si="817"/>
        <v>67.5</v>
      </c>
      <c r="T805" s="25">
        <f t="shared" si="815"/>
        <v>-45</v>
      </c>
      <c r="U805" s="27">
        <f t="shared" si="816"/>
        <v>0.91666666666666663</v>
      </c>
      <c r="V805" s="130">
        <f t="shared" si="826"/>
        <v>22.5</v>
      </c>
      <c r="W805" s="23">
        <f t="shared" ref="W805:Y805" si="831">W806+W807+W808+W809+W810+W811+W812</f>
        <v>225</v>
      </c>
      <c r="X805" s="107">
        <f t="shared" si="831"/>
        <v>225</v>
      </c>
      <c r="Y805" s="107">
        <f t="shared" si="831"/>
        <v>22.5</v>
      </c>
      <c r="Z805" s="23">
        <f>Z806+Z807+Z808+Z809+Z810+Z811+Z812</f>
        <v>67.5</v>
      </c>
      <c r="AA805" s="23" t="e">
        <f>G805+#REF!</f>
        <v>#REF!</v>
      </c>
      <c r="AB805" s="90" t="e">
        <f>IF(OR(E805="",E805=0),"",(G805+#REF!)/E805)</f>
        <v>#REF!</v>
      </c>
      <c r="AC805" s="23">
        <f t="shared" si="804"/>
        <v>270</v>
      </c>
      <c r="AD805" s="23">
        <f t="shared" si="805"/>
        <v>0</v>
      </c>
      <c r="AE805" s="107">
        <f t="shared" ref="AE805:AG805" si="832">AE806+AE807+AE808+AE809+AE810+AE811+AE812</f>
        <v>0</v>
      </c>
      <c r="AF805" s="107">
        <f t="shared" si="806"/>
        <v>270</v>
      </c>
      <c r="AG805" s="107">
        <f t="shared" si="832"/>
        <v>270</v>
      </c>
      <c r="AH805" s="107">
        <f t="shared" si="807"/>
        <v>0</v>
      </c>
      <c r="AI805" s="24"/>
      <c r="AJ805" s="72"/>
    </row>
    <row r="806" spans="1:36" s="14" customFormat="1" ht="18" customHeight="1">
      <c r="A806" s="14" t="str">
        <f t="shared" si="803"/>
        <v>b</v>
      </c>
      <c r="B806" s="28" t="s">
        <v>27</v>
      </c>
      <c r="C806" s="29" t="s">
        <v>29</v>
      </c>
      <c r="D806" s="35">
        <v>0</v>
      </c>
      <c r="E806" s="36">
        <v>0</v>
      </c>
      <c r="F806" s="36">
        <v>0</v>
      </c>
      <c r="G806" s="36">
        <v>0</v>
      </c>
      <c r="H806" s="36">
        <v>0</v>
      </c>
      <c r="I806" s="37">
        <v>0</v>
      </c>
      <c r="J806" s="38">
        <v>0</v>
      </c>
      <c r="K806" s="38">
        <v>0</v>
      </c>
      <c r="L806" s="39" t="str">
        <f t="shared" si="814"/>
        <v/>
      </c>
      <c r="M806" s="35">
        <v>0</v>
      </c>
      <c r="N806" s="35">
        <v>0</v>
      </c>
      <c r="O806" s="35">
        <v>0</v>
      </c>
      <c r="P806" s="35">
        <v>0</v>
      </c>
      <c r="Q806" s="35">
        <v>0</v>
      </c>
      <c r="R806" s="35">
        <v>0</v>
      </c>
      <c r="S806" s="35">
        <f t="shared" si="817"/>
        <v>0</v>
      </c>
      <c r="T806" s="37">
        <f t="shared" si="815"/>
        <v>0</v>
      </c>
      <c r="U806" s="39" t="str">
        <f t="shared" si="816"/>
        <v/>
      </c>
      <c r="V806" s="132">
        <f t="shared" si="826"/>
        <v>0</v>
      </c>
      <c r="W806" s="35">
        <v>0</v>
      </c>
      <c r="X806" s="127">
        <v>0</v>
      </c>
      <c r="Y806" s="127">
        <v>0</v>
      </c>
      <c r="Z806" s="35">
        <v>0</v>
      </c>
      <c r="AA806" s="35" t="e">
        <f>G806+#REF!</f>
        <v>#REF!</v>
      </c>
      <c r="AB806" s="94" t="str">
        <f>IF(OR(E806="",E806=0),"",(G806+#REF!)/E806)</f>
        <v/>
      </c>
      <c r="AC806" s="35">
        <f t="shared" si="804"/>
        <v>0</v>
      </c>
      <c r="AD806" s="35">
        <f t="shared" si="805"/>
        <v>0</v>
      </c>
      <c r="AE806" s="127">
        <v>0</v>
      </c>
      <c r="AF806" s="127">
        <f t="shared" si="806"/>
        <v>0</v>
      </c>
      <c r="AG806" s="127">
        <v>0</v>
      </c>
      <c r="AH806" s="127">
        <f t="shared" si="807"/>
        <v>0</v>
      </c>
      <c r="AI806" s="36"/>
      <c r="AJ806" s="72"/>
    </row>
    <row r="807" spans="1:36" s="14" customFormat="1" ht="18" customHeight="1">
      <c r="A807" s="14" t="str">
        <f t="shared" si="803"/>
        <v>a</v>
      </c>
      <c r="B807" s="28" t="s">
        <v>27</v>
      </c>
      <c r="C807" s="29" t="s">
        <v>30</v>
      </c>
      <c r="D807" s="30">
        <v>270</v>
      </c>
      <c r="E807" s="31">
        <v>270</v>
      </c>
      <c r="F807" s="31">
        <v>202.5</v>
      </c>
      <c r="G807" s="31">
        <v>247.5</v>
      </c>
      <c r="H807" s="31">
        <v>180</v>
      </c>
      <c r="I807" s="32">
        <v>157.5</v>
      </c>
      <c r="J807" s="33">
        <v>135</v>
      </c>
      <c r="K807" s="33">
        <v>112.5</v>
      </c>
      <c r="L807" s="34">
        <f t="shared" si="814"/>
        <v>1.2222222222222223</v>
      </c>
      <c r="M807" s="30">
        <v>0</v>
      </c>
      <c r="N807" s="30">
        <v>22.5</v>
      </c>
      <c r="O807" s="30">
        <v>22.5</v>
      </c>
      <c r="P807" s="30">
        <v>22.5</v>
      </c>
      <c r="Q807" s="30">
        <v>22.5</v>
      </c>
      <c r="R807" s="30">
        <v>22.5</v>
      </c>
      <c r="S807" s="30">
        <f t="shared" si="817"/>
        <v>67.5</v>
      </c>
      <c r="T807" s="32">
        <f t="shared" si="815"/>
        <v>-45</v>
      </c>
      <c r="U807" s="34">
        <f t="shared" si="816"/>
        <v>0.91666666666666663</v>
      </c>
      <c r="V807" s="131">
        <f t="shared" si="826"/>
        <v>22.5</v>
      </c>
      <c r="W807" s="30">
        <v>225</v>
      </c>
      <c r="X807" s="108">
        <v>225</v>
      </c>
      <c r="Y807" s="108">
        <v>22.5</v>
      </c>
      <c r="Z807" s="30">
        <v>67.5</v>
      </c>
      <c r="AA807" s="30" t="e">
        <f>G807+#REF!</f>
        <v>#REF!</v>
      </c>
      <c r="AB807" s="92" t="e">
        <f>IF(OR(E807="",E807=0),"",(G807+#REF!)/E807)</f>
        <v>#REF!</v>
      </c>
      <c r="AC807" s="30">
        <f t="shared" si="804"/>
        <v>270</v>
      </c>
      <c r="AD807" s="30">
        <f t="shared" si="805"/>
        <v>0</v>
      </c>
      <c r="AE807" s="108">
        <v>0</v>
      </c>
      <c r="AF807" s="108">
        <f t="shared" si="806"/>
        <v>270</v>
      </c>
      <c r="AG807" s="108">
        <v>270</v>
      </c>
      <c r="AH807" s="108">
        <f t="shared" si="807"/>
        <v>0</v>
      </c>
      <c r="AI807" s="31"/>
      <c r="AJ807" s="72"/>
    </row>
    <row r="808" spans="1:36" s="14" customFormat="1" ht="18" customHeight="1">
      <c r="A808" s="14" t="str">
        <f t="shared" si="803"/>
        <v>b</v>
      </c>
      <c r="B808" s="28" t="s">
        <v>27</v>
      </c>
      <c r="C808" s="29" t="s">
        <v>31</v>
      </c>
      <c r="D808" s="35">
        <v>0</v>
      </c>
      <c r="E808" s="36">
        <v>0</v>
      </c>
      <c r="F808" s="36">
        <v>0</v>
      </c>
      <c r="G808" s="36">
        <v>0</v>
      </c>
      <c r="H808" s="36">
        <v>0</v>
      </c>
      <c r="I808" s="37">
        <v>0</v>
      </c>
      <c r="J808" s="38">
        <v>0</v>
      </c>
      <c r="K808" s="38">
        <v>0</v>
      </c>
      <c r="L808" s="39" t="str">
        <f t="shared" si="814"/>
        <v/>
      </c>
      <c r="M808" s="35">
        <v>0</v>
      </c>
      <c r="N808" s="35">
        <v>0</v>
      </c>
      <c r="O808" s="35">
        <v>0</v>
      </c>
      <c r="P808" s="35">
        <v>0</v>
      </c>
      <c r="Q808" s="35">
        <v>0</v>
      </c>
      <c r="R808" s="35">
        <v>0</v>
      </c>
      <c r="S808" s="35">
        <f t="shared" si="817"/>
        <v>0</v>
      </c>
      <c r="T808" s="37">
        <f t="shared" si="815"/>
        <v>0</v>
      </c>
      <c r="U808" s="39" t="str">
        <f t="shared" si="816"/>
        <v/>
      </c>
      <c r="V808" s="132">
        <f t="shared" si="826"/>
        <v>0</v>
      </c>
      <c r="W808" s="35">
        <v>0</v>
      </c>
      <c r="X808" s="127">
        <v>0</v>
      </c>
      <c r="Y808" s="127">
        <v>0</v>
      </c>
      <c r="Z808" s="35">
        <v>0</v>
      </c>
      <c r="AA808" s="35" t="e">
        <f>G808+#REF!</f>
        <v>#REF!</v>
      </c>
      <c r="AB808" s="94" t="str">
        <f>IF(OR(E808="",E808=0),"",(G808+#REF!)/E808)</f>
        <v/>
      </c>
      <c r="AC808" s="35">
        <f t="shared" si="804"/>
        <v>0</v>
      </c>
      <c r="AD808" s="35">
        <f t="shared" si="805"/>
        <v>0</v>
      </c>
      <c r="AE808" s="127">
        <v>0</v>
      </c>
      <c r="AF808" s="127">
        <f t="shared" si="806"/>
        <v>0</v>
      </c>
      <c r="AG808" s="127">
        <v>0</v>
      </c>
      <c r="AH808" s="127">
        <f t="shared" si="807"/>
        <v>0</v>
      </c>
      <c r="AI808" s="36"/>
      <c r="AJ808" s="72"/>
    </row>
    <row r="809" spans="1:36" s="14" customFormat="1" ht="18" customHeight="1">
      <c r="A809" s="14" t="str">
        <f t="shared" si="803"/>
        <v>b</v>
      </c>
      <c r="B809" s="28" t="s">
        <v>27</v>
      </c>
      <c r="C809" s="29" t="s">
        <v>32</v>
      </c>
      <c r="D809" s="35">
        <v>0</v>
      </c>
      <c r="E809" s="36">
        <v>0</v>
      </c>
      <c r="F809" s="36">
        <v>0</v>
      </c>
      <c r="G809" s="36">
        <v>0</v>
      </c>
      <c r="H809" s="36">
        <v>0</v>
      </c>
      <c r="I809" s="37">
        <v>0</v>
      </c>
      <c r="J809" s="38">
        <v>0</v>
      </c>
      <c r="K809" s="38">
        <v>0</v>
      </c>
      <c r="L809" s="39" t="str">
        <f t="shared" si="814"/>
        <v/>
      </c>
      <c r="M809" s="35">
        <v>0</v>
      </c>
      <c r="N809" s="35">
        <v>0</v>
      </c>
      <c r="O809" s="35">
        <v>0</v>
      </c>
      <c r="P809" s="35">
        <v>0</v>
      </c>
      <c r="Q809" s="35">
        <v>0</v>
      </c>
      <c r="R809" s="35">
        <v>0</v>
      </c>
      <c r="S809" s="35">
        <f t="shared" si="817"/>
        <v>0</v>
      </c>
      <c r="T809" s="37">
        <f t="shared" si="815"/>
        <v>0</v>
      </c>
      <c r="U809" s="39" t="str">
        <f t="shared" si="816"/>
        <v/>
      </c>
      <c r="V809" s="132">
        <f t="shared" si="826"/>
        <v>0</v>
      </c>
      <c r="W809" s="35">
        <v>0</v>
      </c>
      <c r="X809" s="127">
        <v>0</v>
      </c>
      <c r="Y809" s="127">
        <v>0</v>
      </c>
      <c r="Z809" s="35">
        <v>0</v>
      </c>
      <c r="AA809" s="35" t="e">
        <f>G809+#REF!</f>
        <v>#REF!</v>
      </c>
      <c r="AB809" s="94" t="str">
        <f>IF(OR(E809="",E809=0),"",(G809+#REF!)/E809)</f>
        <v/>
      </c>
      <c r="AC809" s="35">
        <f t="shared" si="804"/>
        <v>0</v>
      </c>
      <c r="AD809" s="35">
        <f t="shared" si="805"/>
        <v>0</v>
      </c>
      <c r="AE809" s="127">
        <v>0</v>
      </c>
      <c r="AF809" s="127">
        <f t="shared" si="806"/>
        <v>0</v>
      </c>
      <c r="AG809" s="127">
        <v>0</v>
      </c>
      <c r="AH809" s="127">
        <f t="shared" si="807"/>
        <v>0</v>
      </c>
      <c r="AI809" s="36"/>
      <c r="AJ809" s="72"/>
    </row>
    <row r="810" spans="1:36" s="14" customFormat="1" ht="18" customHeight="1">
      <c r="A810" s="14" t="str">
        <f t="shared" si="803"/>
        <v>b</v>
      </c>
      <c r="B810" s="28" t="s">
        <v>27</v>
      </c>
      <c r="C810" s="29" t="s">
        <v>33</v>
      </c>
      <c r="D810" s="35">
        <v>0</v>
      </c>
      <c r="E810" s="36">
        <v>0</v>
      </c>
      <c r="F810" s="36">
        <v>0</v>
      </c>
      <c r="G810" s="36">
        <v>0</v>
      </c>
      <c r="H810" s="36">
        <v>0</v>
      </c>
      <c r="I810" s="37">
        <v>0</v>
      </c>
      <c r="J810" s="38">
        <v>0</v>
      </c>
      <c r="K810" s="38">
        <v>0</v>
      </c>
      <c r="L810" s="39" t="str">
        <f t="shared" si="814"/>
        <v/>
      </c>
      <c r="M810" s="35">
        <v>0</v>
      </c>
      <c r="N810" s="35">
        <v>0</v>
      </c>
      <c r="O810" s="35">
        <v>0</v>
      </c>
      <c r="P810" s="35">
        <v>0</v>
      </c>
      <c r="Q810" s="35">
        <v>0</v>
      </c>
      <c r="R810" s="35">
        <v>0</v>
      </c>
      <c r="S810" s="35">
        <f t="shared" si="817"/>
        <v>0</v>
      </c>
      <c r="T810" s="37">
        <f t="shared" si="815"/>
        <v>0</v>
      </c>
      <c r="U810" s="39" t="str">
        <f t="shared" si="816"/>
        <v/>
      </c>
      <c r="V810" s="132">
        <f t="shared" si="826"/>
        <v>0</v>
      </c>
      <c r="W810" s="35">
        <v>0</v>
      </c>
      <c r="X810" s="127">
        <v>0</v>
      </c>
      <c r="Y810" s="127">
        <v>0</v>
      </c>
      <c r="Z810" s="35">
        <v>0</v>
      </c>
      <c r="AA810" s="35" t="e">
        <f>G810+#REF!</f>
        <v>#REF!</v>
      </c>
      <c r="AB810" s="94" t="str">
        <f>IF(OR(E810="",E810=0),"",(G810+#REF!)/E810)</f>
        <v/>
      </c>
      <c r="AC810" s="35">
        <f t="shared" si="804"/>
        <v>0</v>
      </c>
      <c r="AD810" s="35">
        <f t="shared" si="805"/>
        <v>0</v>
      </c>
      <c r="AE810" s="127">
        <v>0</v>
      </c>
      <c r="AF810" s="127">
        <f t="shared" si="806"/>
        <v>0</v>
      </c>
      <c r="AG810" s="127">
        <v>0</v>
      </c>
      <c r="AH810" s="127">
        <f t="shared" si="807"/>
        <v>0</v>
      </c>
      <c r="AI810" s="36"/>
      <c r="AJ810" s="72"/>
    </row>
    <row r="811" spans="1:36" s="14" customFormat="1" ht="18" customHeight="1">
      <c r="A811" s="14" t="str">
        <f t="shared" si="803"/>
        <v>b</v>
      </c>
      <c r="B811" s="28" t="s">
        <v>27</v>
      </c>
      <c r="C811" s="29" t="s">
        <v>34</v>
      </c>
      <c r="D811" s="35">
        <v>0</v>
      </c>
      <c r="E811" s="36">
        <v>0</v>
      </c>
      <c r="F811" s="36">
        <v>0</v>
      </c>
      <c r="G811" s="36">
        <v>0</v>
      </c>
      <c r="H811" s="36">
        <v>0</v>
      </c>
      <c r="I811" s="37">
        <v>0</v>
      </c>
      <c r="J811" s="38">
        <v>0</v>
      </c>
      <c r="K811" s="38">
        <v>0</v>
      </c>
      <c r="L811" s="39" t="str">
        <f t="shared" si="814"/>
        <v/>
      </c>
      <c r="M811" s="35">
        <v>0</v>
      </c>
      <c r="N811" s="35">
        <v>0</v>
      </c>
      <c r="O811" s="35">
        <v>0</v>
      </c>
      <c r="P811" s="35">
        <v>0</v>
      </c>
      <c r="Q811" s="35">
        <v>0</v>
      </c>
      <c r="R811" s="35">
        <v>0</v>
      </c>
      <c r="S811" s="35">
        <f t="shared" si="817"/>
        <v>0</v>
      </c>
      <c r="T811" s="37">
        <f t="shared" si="815"/>
        <v>0</v>
      </c>
      <c r="U811" s="39" t="str">
        <f t="shared" si="816"/>
        <v/>
      </c>
      <c r="V811" s="132">
        <f t="shared" si="826"/>
        <v>0</v>
      </c>
      <c r="W811" s="35">
        <v>0</v>
      </c>
      <c r="X811" s="127">
        <v>0</v>
      </c>
      <c r="Y811" s="127">
        <v>0</v>
      </c>
      <c r="Z811" s="35">
        <v>0</v>
      </c>
      <c r="AA811" s="35" t="e">
        <f>G811+#REF!</f>
        <v>#REF!</v>
      </c>
      <c r="AB811" s="94" t="str">
        <f>IF(OR(E811="",E811=0),"",(G811+#REF!)/E811)</f>
        <v/>
      </c>
      <c r="AC811" s="35">
        <f t="shared" si="804"/>
        <v>0</v>
      </c>
      <c r="AD811" s="35">
        <f t="shared" si="805"/>
        <v>0</v>
      </c>
      <c r="AE811" s="127">
        <v>0</v>
      </c>
      <c r="AF811" s="127">
        <f t="shared" si="806"/>
        <v>0</v>
      </c>
      <c r="AG811" s="127">
        <v>0</v>
      </c>
      <c r="AH811" s="127">
        <f t="shared" si="807"/>
        <v>0</v>
      </c>
      <c r="AI811" s="36"/>
      <c r="AJ811" s="72"/>
    </row>
    <row r="812" spans="1:36" s="14" customFormat="1" ht="18" customHeight="1">
      <c r="A812" s="14" t="str">
        <f t="shared" si="803"/>
        <v>b</v>
      </c>
      <c r="B812" s="28" t="s">
        <v>27</v>
      </c>
      <c r="C812" s="29" t="s">
        <v>35</v>
      </c>
      <c r="D812" s="35">
        <v>0</v>
      </c>
      <c r="E812" s="36">
        <v>0</v>
      </c>
      <c r="F812" s="36">
        <v>0</v>
      </c>
      <c r="G812" s="36">
        <v>0</v>
      </c>
      <c r="H812" s="36">
        <v>0</v>
      </c>
      <c r="I812" s="37">
        <v>0</v>
      </c>
      <c r="J812" s="38">
        <v>0</v>
      </c>
      <c r="K812" s="38">
        <v>0</v>
      </c>
      <c r="L812" s="39" t="str">
        <f t="shared" si="814"/>
        <v/>
      </c>
      <c r="M812" s="35">
        <v>0</v>
      </c>
      <c r="N812" s="35">
        <v>0</v>
      </c>
      <c r="O812" s="35">
        <v>0</v>
      </c>
      <c r="P812" s="35">
        <v>0</v>
      </c>
      <c r="Q812" s="35">
        <v>0</v>
      </c>
      <c r="R812" s="35">
        <v>0</v>
      </c>
      <c r="S812" s="35">
        <f t="shared" si="817"/>
        <v>0</v>
      </c>
      <c r="T812" s="37">
        <f t="shared" si="815"/>
        <v>0</v>
      </c>
      <c r="U812" s="39" t="str">
        <f t="shared" si="816"/>
        <v/>
      </c>
      <c r="V812" s="132">
        <f t="shared" si="826"/>
        <v>0</v>
      </c>
      <c r="W812" s="35">
        <v>0</v>
      </c>
      <c r="X812" s="127">
        <v>0</v>
      </c>
      <c r="Y812" s="127">
        <v>0</v>
      </c>
      <c r="Z812" s="35">
        <v>0</v>
      </c>
      <c r="AA812" s="35" t="e">
        <f>G812+#REF!</f>
        <v>#REF!</v>
      </c>
      <c r="AB812" s="94" t="str">
        <f>IF(OR(E812="",E812=0),"",(G812+#REF!)/E812)</f>
        <v/>
      </c>
      <c r="AC812" s="35">
        <f t="shared" si="804"/>
        <v>0</v>
      </c>
      <c r="AD812" s="35">
        <f t="shared" si="805"/>
        <v>0</v>
      </c>
      <c r="AE812" s="127">
        <v>0</v>
      </c>
      <c r="AF812" s="127">
        <f t="shared" si="806"/>
        <v>0</v>
      </c>
      <c r="AG812" s="127">
        <v>0</v>
      </c>
      <c r="AH812" s="127">
        <f t="shared" si="807"/>
        <v>0</v>
      </c>
      <c r="AI812" s="36"/>
      <c r="AJ812" s="72"/>
    </row>
    <row r="813" spans="1:36" s="14" customFormat="1" ht="30" customHeight="1">
      <c r="A813" s="14" t="str">
        <f t="shared" si="803"/>
        <v>b</v>
      </c>
      <c r="B813" s="21" t="s">
        <v>27</v>
      </c>
      <c r="C813" s="40" t="s">
        <v>36</v>
      </c>
      <c r="D813" s="41">
        <v>0</v>
      </c>
      <c r="E813" s="42">
        <v>0</v>
      </c>
      <c r="F813" s="42">
        <v>0</v>
      </c>
      <c r="G813" s="42">
        <v>0</v>
      </c>
      <c r="H813" s="42">
        <v>0</v>
      </c>
      <c r="I813" s="43">
        <v>0</v>
      </c>
      <c r="J813" s="44">
        <v>0</v>
      </c>
      <c r="K813" s="44">
        <v>0</v>
      </c>
      <c r="L813" s="45" t="str">
        <f t="shared" si="814"/>
        <v/>
      </c>
      <c r="M813" s="41">
        <v>0</v>
      </c>
      <c r="N813" s="41">
        <v>0</v>
      </c>
      <c r="O813" s="41">
        <v>0</v>
      </c>
      <c r="P813" s="41">
        <v>0</v>
      </c>
      <c r="Q813" s="41">
        <v>0</v>
      </c>
      <c r="R813" s="41">
        <v>0</v>
      </c>
      <c r="S813" s="41">
        <f t="shared" si="817"/>
        <v>0</v>
      </c>
      <c r="T813" s="43">
        <f t="shared" si="815"/>
        <v>0</v>
      </c>
      <c r="U813" s="45" t="str">
        <f t="shared" si="816"/>
        <v/>
      </c>
      <c r="V813" s="133">
        <f t="shared" si="826"/>
        <v>0</v>
      </c>
      <c r="W813" s="41">
        <v>0</v>
      </c>
      <c r="X813" s="110">
        <v>0</v>
      </c>
      <c r="Y813" s="110">
        <v>0</v>
      </c>
      <c r="Z813" s="41">
        <v>0</v>
      </c>
      <c r="AA813" s="41" t="e">
        <f>G813+#REF!</f>
        <v>#REF!</v>
      </c>
      <c r="AB813" s="96" t="str">
        <f>IF(OR(E813="",E813=0),"",(G813+#REF!)/E813)</f>
        <v/>
      </c>
      <c r="AC813" s="41">
        <f t="shared" si="804"/>
        <v>0</v>
      </c>
      <c r="AD813" s="41">
        <f t="shared" si="805"/>
        <v>0</v>
      </c>
      <c r="AE813" s="110">
        <v>0</v>
      </c>
      <c r="AF813" s="110">
        <f t="shared" si="806"/>
        <v>0</v>
      </c>
      <c r="AG813" s="110">
        <v>0</v>
      </c>
      <c r="AH813" s="110">
        <f t="shared" si="807"/>
        <v>0</v>
      </c>
      <c r="AI813" s="42"/>
      <c r="AJ813" s="72"/>
    </row>
    <row r="814" spans="1:36" s="14" customFormat="1" ht="15" customHeight="1">
      <c r="A814" s="14" t="str">
        <f t="shared" si="803"/>
        <v>b</v>
      </c>
      <c r="B814" s="21" t="s">
        <v>27</v>
      </c>
      <c r="C814" s="40" t="s">
        <v>37</v>
      </c>
      <c r="D814" s="41">
        <v>0</v>
      </c>
      <c r="E814" s="42">
        <v>0</v>
      </c>
      <c r="F814" s="42">
        <v>0</v>
      </c>
      <c r="G814" s="42">
        <v>0</v>
      </c>
      <c r="H814" s="42">
        <v>0</v>
      </c>
      <c r="I814" s="43">
        <v>0</v>
      </c>
      <c r="J814" s="44">
        <v>0</v>
      </c>
      <c r="K814" s="44">
        <v>0</v>
      </c>
      <c r="L814" s="45" t="str">
        <f t="shared" si="814"/>
        <v/>
      </c>
      <c r="M814" s="41">
        <v>0</v>
      </c>
      <c r="N814" s="41">
        <v>0</v>
      </c>
      <c r="O814" s="41">
        <v>0</v>
      </c>
      <c r="P814" s="41">
        <v>0</v>
      </c>
      <c r="Q814" s="41">
        <v>0</v>
      </c>
      <c r="R814" s="41">
        <v>0</v>
      </c>
      <c r="S814" s="41">
        <f t="shared" si="817"/>
        <v>0</v>
      </c>
      <c r="T814" s="43">
        <f t="shared" si="815"/>
        <v>0</v>
      </c>
      <c r="U814" s="45" t="str">
        <f t="shared" si="816"/>
        <v/>
      </c>
      <c r="V814" s="133">
        <f t="shared" si="826"/>
        <v>0</v>
      </c>
      <c r="W814" s="41">
        <v>0</v>
      </c>
      <c r="X814" s="110">
        <v>0</v>
      </c>
      <c r="Y814" s="110">
        <v>0</v>
      </c>
      <c r="Z814" s="41">
        <v>0</v>
      </c>
      <c r="AA814" s="41" t="e">
        <f>G814+#REF!</f>
        <v>#REF!</v>
      </c>
      <c r="AB814" s="96" t="str">
        <f>IF(OR(E814="",E814=0),"",(G814+#REF!)/E814)</f>
        <v/>
      </c>
      <c r="AC814" s="41">
        <f t="shared" si="804"/>
        <v>0</v>
      </c>
      <c r="AD814" s="41">
        <f t="shared" si="805"/>
        <v>0</v>
      </c>
      <c r="AE814" s="110">
        <v>0</v>
      </c>
      <c r="AF814" s="110">
        <f t="shared" si="806"/>
        <v>0</v>
      </c>
      <c r="AG814" s="110">
        <v>0</v>
      </c>
      <c r="AH814" s="110">
        <f t="shared" si="807"/>
        <v>0</v>
      </c>
      <c r="AI814" s="42"/>
      <c r="AJ814" s="72"/>
    </row>
    <row r="815" spans="1:36" s="14" customFormat="1" ht="15.75" customHeight="1" thickBot="1">
      <c r="A815" s="14" t="str">
        <f t="shared" si="803"/>
        <v>b</v>
      </c>
      <c r="B815" s="46" t="s">
        <v>27</v>
      </c>
      <c r="C815" s="58" t="s">
        <v>38</v>
      </c>
      <c r="D815" s="59">
        <v>0</v>
      </c>
      <c r="E815" s="60">
        <v>0</v>
      </c>
      <c r="F815" s="60">
        <v>0</v>
      </c>
      <c r="G815" s="60">
        <v>0</v>
      </c>
      <c r="H815" s="60">
        <v>0</v>
      </c>
      <c r="I815" s="61">
        <v>0</v>
      </c>
      <c r="J815" s="62">
        <v>0</v>
      </c>
      <c r="K815" s="62">
        <v>0</v>
      </c>
      <c r="L815" s="63" t="str">
        <f t="shared" si="814"/>
        <v/>
      </c>
      <c r="M815" s="59">
        <v>0</v>
      </c>
      <c r="N815" s="59">
        <v>0</v>
      </c>
      <c r="O815" s="59">
        <v>0</v>
      </c>
      <c r="P815" s="59">
        <v>0</v>
      </c>
      <c r="Q815" s="59">
        <v>0</v>
      </c>
      <c r="R815" s="59">
        <v>0</v>
      </c>
      <c r="S815" s="59">
        <f t="shared" si="817"/>
        <v>0</v>
      </c>
      <c r="T815" s="61">
        <f t="shared" si="815"/>
        <v>0</v>
      </c>
      <c r="U815" s="63" t="str">
        <f t="shared" si="816"/>
        <v/>
      </c>
      <c r="V815" s="136">
        <f t="shared" si="826"/>
        <v>0</v>
      </c>
      <c r="W815" s="59">
        <v>0</v>
      </c>
      <c r="X815" s="111">
        <v>0</v>
      </c>
      <c r="Y815" s="111">
        <v>0</v>
      </c>
      <c r="Z815" s="59">
        <v>0</v>
      </c>
      <c r="AA815" s="59" t="e">
        <f>G815+#REF!</f>
        <v>#REF!</v>
      </c>
      <c r="AB815" s="106" t="str">
        <f>IF(OR(E815="",E815=0),"",(G815+#REF!)/E815)</f>
        <v/>
      </c>
      <c r="AC815" s="59">
        <f t="shared" si="804"/>
        <v>0</v>
      </c>
      <c r="AD815" s="59">
        <f t="shared" si="805"/>
        <v>0</v>
      </c>
      <c r="AE815" s="111">
        <v>0</v>
      </c>
      <c r="AF815" s="111">
        <f t="shared" si="806"/>
        <v>0</v>
      </c>
      <c r="AG815" s="111">
        <v>0</v>
      </c>
      <c r="AH815" s="111">
        <f t="shared" si="807"/>
        <v>0</v>
      </c>
      <c r="AI815" s="60"/>
      <c r="AJ815" s="72"/>
    </row>
    <row r="816" spans="1:36" s="14" customFormat="1" ht="33" thickTop="1" thickBot="1">
      <c r="A816" s="14" t="str">
        <f t="shared" si="803"/>
        <v>a</v>
      </c>
      <c r="B816" s="139" t="s">
        <v>178</v>
      </c>
      <c r="C816" s="140" t="s">
        <v>179</v>
      </c>
      <c r="D816" s="140">
        <f t="shared" ref="D816:K827" si="833">D828+D840</f>
        <v>10000</v>
      </c>
      <c r="E816" s="141">
        <f t="shared" si="833"/>
        <v>8100</v>
      </c>
      <c r="F816" s="141">
        <f t="shared" si="833"/>
        <v>5770.03</v>
      </c>
      <c r="G816" s="141">
        <f t="shared" si="833"/>
        <v>7074.4</v>
      </c>
      <c r="H816" s="141">
        <f t="shared" si="833"/>
        <v>5018.4693399999996</v>
      </c>
      <c r="I816" s="142">
        <f t="shared" si="833"/>
        <v>4169.40434</v>
      </c>
      <c r="J816" s="143">
        <f t="shared" si="833"/>
        <v>3644.9996900000001</v>
      </c>
      <c r="K816" s="143">
        <f t="shared" si="833"/>
        <v>2984.6364199999998</v>
      </c>
      <c r="L816" s="144">
        <f t="shared" si="814"/>
        <v>1.226059483226257</v>
      </c>
      <c r="M816" s="140">
        <f t="shared" ref="M816:Q827" si="834">M828+M840</f>
        <v>0</v>
      </c>
      <c r="N816" s="140">
        <f t="shared" si="834"/>
        <v>693.27908000000002</v>
      </c>
      <c r="O816" s="140">
        <f t="shared" si="834"/>
        <v>651.35733999999957</v>
      </c>
      <c r="P816" s="140">
        <f t="shared" si="834"/>
        <v>660.36327000000028</v>
      </c>
      <c r="Q816" s="140">
        <f t="shared" si="834"/>
        <v>660</v>
      </c>
      <c r="R816" s="140">
        <v>524.40464999999995</v>
      </c>
      <c r="S816" s="140">
        <f t="shared" si="817"/>
        <v>2055.93066</v>
      </c>
      <c r="T816" s="142">
        <f t="shared" si="815"/>
        <v>-1304.3699999999999</v>
      </c>
      <c r="U816" s="144">
        <f t="shared" si="816"/>
        <v>0.87338271604938267</v>
      </c>
      <c r="V816" s="145">
        <f t="shared" si="826"/>
        <v>1025.6000000000004</v>
      </c>
      <c r="W816" s="140">
        <f t="shared" ref="W816:Y816" si="835">W828+W840</f>
        <v>6232.3024199999991</v>
      </c>
      <c r="X816" s="146">
        <f t="shared" si="835"/>
        <v>6232.3024199999991</v>
      </c>
      <c r="Y816" s="146">
        <f t="shared" si="835"/>
        <v>1471.1</v>
      </c>
      <c r="Z816" s="140">
        <f t="shared" ref="Z816:Z817" si="836">Z828+Z840</f>
        <v>2885</v>
      </c>
      <c r="AA816" s="140" t="e">
        <f>G816+#REF!</f>
        <v>#REF!</v>
      </c>
      <c r="AB816" s="147" t="e">
        <f>IF(OR(E816="",E816=0),"",(G816+#REF!)/E816)</f>
        <v>#REF!</v>
      </c>
      <c r="AC816" s="140">
        <f t="shared" si="804"/>
        <v>8545.5</v>
      </c>
      <c r="AD816" s="140">
        <f t="shared" si="805"/>
        <v>-445.5</v>
      </c>
      <c r="AE816" s="146">
        <f t="shared" ref="AE816" si="837">AE828+AE840</f>
        <v>0</v>
      </c>
      <c r="AF816" s="146">
        <f t="shared" si="806"/>
        <v>8100</v>
      </c>
      <c r="AG816" s="146">
        <f t="shared" ref="AG816" si="838">AG828+AG840</f>
        <v>8100</v>
      </c>
      <c r="AH816" s="146">
        <f t="shared" si="807"/>
        <v>-445.5</v>
      </c>
      <c r="AI816" s="141"/>
      <c r="AJ816" s="72"/>
    </row>
    <row r="817" spans="1:36" s="14" customFormat="1" ht="18.75" thickTop="1">
      <c r="A817" s="14" t="str">
        <f t="shared" si="803"/>
        <v>a</v>
      </c>
      <c r="B817" s="21" t="s">
        <v>27</v>
      </c>
      <c r="C817" s="22" t="s">
        <v>28</v>
      </c>
      <c r="D817" s="23">
        <f t="shared" si="833"/>
        <v>10000</v>
      </c>
      <c r="E817" s="24">
        <f t="shared" si="833"/>
        <v>8100</v>
      </c>
      <c r="F817" s="24">
        <f t="shared" si="833"/>
        <v>5770.03</v>
      </c>
      <c r="G817" s="24">
        <f t="shared" si="833"/>
        <v>7074.4</v>
      </c>
      <c r="H817" s="24">
        <f t="shared" si="833"/>
        <v>5018.4693399999996</v>
      </c>
      <c r="I817" s="25">
        <f t="shared" si="833"/>
        <v>4169.40434</v>
      </c>
      <c r="J817" s="26">
        <f t="shared" si="833"/>
        <v>3644.9996900000001</v>
      </c>
      <c r="K817" s="26">
        <f t="shared" si="833"/>
        <v>2984.6364199999998</v>
      </c>
      <c r="L817" s="27">
        <f t="shared" si="814"/>
        <v>1.226059483226257</v>
      </c>
      <c r="M817" s="23">
        <f t="shared" si="834"/>
        <v>0</v>
      </c>
      <c r="N817" s="23">
        <f t="shared" si="834"/>
        <v>693.27908000000002</v>
      </c>
      <c r="O817" s="23">
        <f t="shared" si="834"/>
        <v>651.35733999999957</v>
      </c>
      <c r="P817" s="23">
        <f t="shared" si="834"/>
        <v>660.36327000000028</v>
      </c>
      <c r="Q817" s="23">
        <f t="shared" si="834"/>
        <v>660</v>
      </c>
      <c r="R817" s="23">
        <v>524.40464999999995</v>
      </c>
      <c r="S817" s="23">
        <f t="shared" si="817"/>
        <v>2055.93066</v>
      </c>
      <c r="T817" s="25">
        <f t="shared" si="815"/>
        <v>-1304.3699999999999</v>
      </c>
      <c r="U817" s="27">
        <f t="shared" si="816"/>
        <v>0.87338271604938267</v>
      </c>
      <c r="V817" s="130">
        <f t="shared" si="826"/>
        <v>1025.6000000000004</v>
      </c>
      <c r="W817" s="23">
        <f t="shared" ref="W817:Y817" si="839">W829+W841</f>
        <v>6232.3024199999991</v>
      </c>
      <c r="X817" s="89">
        <f t="shared" si="839"/>
        <v>6232.3024199999991</v>
      </c>
      <c r="Y817" s="89">
        <f t="shared" si="839"/>
        <v>1471.1</v>
      </c>
      <c r="Z817" s="23">
        <f t="shared" si="836"/>
        <v>2885</v>
      </c>
      <c r="AA817" s="23" t="e">
        <f>G817+#REF!</f>
        <v>#REF!</v>
      </c>
      <c r="AB817" s="90" t="e">
        <f>IF(OR(E817="",E817=0),"",(G817+#REF!)/E817)</f>
        <v>#REF!</v>
      </c>
      <c r="AC817" s="23">
        <f t="shared" si="804"/>
        <v>8545.5</v>
      </c>
      <c r="AD817" s="23">
        <f t="shared" si="805"/>
        <v>-445.5</v>
      </c>
      <c r="AE817" s="89">
        <f t="shared" ref="AE817" si="840">AE829+AE841</f>
        <v>0</v>
      </c>
      <c r="AF817" s="89">
        <f t="shared" si="806"/>
        <v>8100</v>
      </c>
      <c r="AG817" s="89">
        <f t="shared" ref="AG817" si="841">AG829+AG841</f>
        <v>8100</v>
      </c>
      <c r="AH817" s="89">
        <f t="shared" si="807"/>
        <v>-445.5</v>
      </c>
      <c r="AI817" s="24"/>
      <c r="AJ817" s="72"/>
    </row>
    <row r="818" spans="1:36" s="14" customFormat="1" ht="18" customHeight="1">
      <c r="A818" s="14" t="str">
        <f t="shared" si="803"/>
        <v>b</v>
      </c>
      <c r="B818" s="28" t="s">
        <v>27</v>
      </c>
      <c r="C818" s="29" t="s">
        <v>29</v>
      </c>
      <c r="D818" s="35">
        <f t="shared" si="833"/>
        <v>0</v>
      </c>
      <c r="E818" s="36">
        <f t="shared" si="833"/>
        <v>0</v>
      </c>
      <c r="F818" s="36">
        <f t="shared" si="833"/>
        <v>0</v>
      </c>
      <c r="G818" s="36">
        <f t="shared" si="833"/>
        <v>0</v>
      </c>
      <c r="H818" s="36">
        <f t="shared" si="833"/>
        <v>0</v>
      </c>
      <c r="I818" s="37">
        <f t="shared" si="833"/>
        <v>0</v>
      </c>
      <c r="J818" s="38">
        <f t="shared" si="833"/>
        <v>0</v>
      </c>
      <c r="K818" s="38">
        <f t="shared" si="833"/>
        <v>0</v>
      </c>
      <c r="L818" s="39" t="str">
        <f t="shared" si="814"/>
        <v/>
      </c>
      <c r="M818" s="35">
        <f t="shared" si="834"/>
        <v>0</v>
      </c>
      <c r="N818" s="35">
        <v>0</v>
      </c>
      <c r="O818" s="35">
        <f t="shared" si="834"/>
        <v>0</v>
      </c>
      <c r="P818" s="35">
        <f t="shared" si="834"/>
        <v>0</v>
      </c>
      <c r="Q818" s="35">
        <f t="shared" si="834"/>
        <v>0</v>
      </c>
      <c r="R818" s="35">
        <v>0</v>
      </c>
      <c r="S818" s="35">
        <f t="shared" si="817"/>
        <v>0</v>
      </c>
      <c r="T818" s="37">
        <f t="shared" si="815"/>
        <v>0</v>
      </c>
      <c r="U818" s="39" t="str">
        <f t="shared" si="816"/>
        <v/>
      </c>
      <c r="V818" s="132">
        <f t="shared" si="826"/>
        <v>0</v>
      </c>
      <c r="W818" s="35">
        <f t="shared" ref="W818:Y818" si="842">W830+W842</f>
        <v>0</v>
      </c>
      <c r="X818" s="93">
        <f t="shared" si="842"/>
        <v>0</v>
      </c>
      <c r="Y818" s="93">
        <f t="shared" si="842"/>
        <v>0</v>
      </c>
      <c r="Z818" s="35">
        <v>0</v>
      </c>
      <c r="AA818" s="35" t="e">
        <f>G818+#REF!</f>
        <v>#REF!</v>
      </c>
      <c r="AB818" s="94" t="str">
        <f>IF(OR(E818="",E818=0),"",(G818+#REF!)/E818)</f>
        <v/>
      </c>
      <c r="AC818" s="35">
        <f t="shared" si="804"/>
        <v>0</v>
      </c>
      <c r="AD818" s="35">
        <f t="shared" si="805"/>
        <v>0</v>
      </c>
      <c r="AE818" s="93">
        <f t="shared" ref="AE818" si="843">AE830+AE842</f>
        <v>0</v>
      </c>
      <c r="AF818" s="93">
        <f t="shared" si="806"/>
        <v>0</v>
      </c>
      <c r="AG818" s="93">
        <f t="shared" ref="AG818" si="844">AG830+AG842</f>
        <v>0</v>
      </c>
      <c r="AH818" s="93">
        <f t="shared" si="807"/>
        <v>0</v>
      </c>
      <c r="AI818" s="36"/>
      <c r="AJ818" s="72"/>
    </row>
    <row r="819" spans="1:36" s="14" customFormat="1" ht="18" customHeight="1">
      <c r="A819" s="14" t="str">
        <f t="shared" si="803"/>
        <v>b</v>
      </c>
      <c r="B819" s="28" t="s">
        <v>27</v>
      </c>
      <c r="C819" s="29" t="s">
        <v>30</v>
      </c>
      <c r="D819" s="35">
        <f t="shared" si="833"/>
        <v>0</v>
      </c>
      <c r="E819" s="36">
        <f t="shared" si="833"/>
        <v>0</v>
      </c>
      <c r="F819" s="36">
        <f t="shared" si="833"/>
        <v>0</v>
      </c>
      <c r="G819" s="36">
        <f t="shared" si="833"/>
        <v>0</v>
      </c>
      <c r="H819" s="36">
        <f t="shared" si="833"/>
        <v>0</v>
      </c>
      <c r="I819" s="37">
        <f t="shared" si="833"/>
        <v>0</v>
      </c>
      <c r="J819" s="38">
        <f t="shared" si="833"/>
        <v>0</v>
      </c>
      <c r="K819" s="38">
        <f t="shared" si="833"/>
        <v>0</v>
      </c>
      <c r="L819" s="39" t="str">
        <f t="shared" si="814"/>
        <v/>
      </c>
      <c r="M819" s="35">
        <f t="shared" si="834"/>
        <v>0</v>
      </c>
      <c r="N819" s="35">
        <v>0</v>
      </c>
      <c r="O819" s="35">
        <f t="shared" si="834"/>
        <v>0</v>
      </c>
      <c r="P819" s="35">
        <f t="shared" si="834"/>
        <v>0</v>
      </c>
      <c r="Q819" s="35">
        <f t="shared" si="834"/>
        <v>0</v>
      </c>
      <c r="R819" s="35">
        <v>0</v>
      </c>
      <c r="S819" s="35">
        <f t="shared" si="817"/>
        <v>0</v>
      </c>
      <c r="T819" s="37">
        <f t="shared" si="815"/>
        <v>0</v>
      </c>
      <c r="U819" s="39" t="str">
        <f t="shared" si="816"/>
        <v/>
      </c>
      <c r="V819" s="132">
        <f t="shared" si="826"/>
        <v>0</v>
      </c>
      <c r="W819" s="35">
        <f t="shared" ref="W819:Y819" si="845">W831+W843</f>
        <v>0</v>
      </c>
      <c r="X819" s="93">
        <f t="shared" si="845"/>
        <v>0</v>
      </c>
      <c r="Y819" s="93">
        <f t="shared" si="845"/>
        <v>0</v>
      </c>
      <c r="Z819" s="35">
        <v>0</v>
      </c>
      <c r="AA819" s="35" t="e">
        <f>G819+#REF!</f>
        <v>#REF!</v>
      </c>
      <c r="AB819" s="94" t="str">
        <f>IF(OR(E819="",E819=0),"",(G819+#REF!)/E819)</f>
        <v/>
      </c>
      <c r="AC819" s="35">
        <f t="shared" si="804"/>
        <v>0</v>
      </c>
      <c r="AD819" s="35">
        <f t="shared" si="805"/>
        <v>0</v>
      </c>
      <c r="AE819" s="93">
        <f t="shared" ref="AE819" si="846">AE831+AE843</f>
        <v>0</v>
      </c>
      <c r="AF819" s="93">
        <f t="shared" si="806"/>
        <v>0</v>
      </c>
      <c r="AG819" s="93">
        <f t="shared" ref="AG819" si="847">AG831+AG843</f>
        <v>0</v>
      </c>
      <c r="AH819" s="93">
        <f t="shared" si="807"/>
        <v>0</v>
      </c>
      <c r="AI819" s="36"/>
      <c r="AJ819" s="72"/>
    </row>
    <row r="820" spans="1:36" s="14" customFormat="1" ht="18" customHeight="1">
      <c r="A820" s="14" t="str">
        <f t="shared" si="803"/>
        <v>b</v>
      </c>
      <c r="B820" s="28" t="s">
        <v>27</v>
      </c>
      <c r="C820" s="29" t="s">
        <v>31</v>
      </c>
      <c r="D820" s="35">
        <f t="shared" si="833"/>
        <v>0</v>
      </c>
      <c r="E820" s="36">
        <f t="shared" si="833"/>
        <v>0</v>
      </c>
      <c r="F820" s="36">
        <f t="shared" si="833"/>
        <v>0</v>
      </c>
      <c r="G820" s="36">
        <f t="shared" si="833"/>
        <v>0</v>
      </c>
      <c r="H820" s="36">
        <f t="shared" si="833"/>
        <v>0</v>
      </c>
      <c r="I820" s="37">
        <f t="shared" si="833"/>
        <v>0</v>
      </c>
      <c r="J820" s="38">
        <f t="shared" si="833"/>
        <v>0</v>
      </c>
      <c r="K820" s="38">
        <f t="shared" si="833"/>
        <v>0</v>
      </c>
      <c r="L820" s="39" t="str">
        <f t="shared" si="814"/>
        <v/>
      </c>
      <c r="M820" s="35">
        <f t="shared" si="834"/>
        <v>0</v>
      </c>
      <c r="N820" s="35">
        <v>0</v>
      </c>
      <c r="O820" s="35">
        <f t="shared" si="834"/>
        <v>0</v>
      </c>
      <c r="P820" s="35">
        <f t="shared" si="834"/>
        <v>0</v>
      </c>
      <c r="Q820" s="35">
        <f t="shared" si="834"/>
        <v>0</v>
      </c>
      <c r="R820" s="35">
        <v>0</v>
      </c>
      <c r="S820" s="35">
        <f t="shared" si="817"/>
        <v>0</v>
      </c>
      <c r="T820" s="37">
        <f t="shared" si="815"/>
        <v>0</v>
      </c>
      <c r="U820" s="39" t="str">
        <f t="shared" si="816"/>
        <v/>
      </c>
      <c r="V820" s="132">
        <f t="shared" si="826"/>
        <v>0</v>
      </c>
      <c r="W820" s="35">
        <f t="shared" ref="W820:Y820" si="848">W832+W844</f>
        <v>0</v>
      </c>
      <c r="X820" s="93">
        <f t="shared" si="848"/>
        <v>0</v>
      </c>
      <c r="Y820" s="93">
        <f t="shared" si="848"/>
        <v>0</v>
      </c>
      <c r="Z820" s="35">
        <v>0</v>
      </c>
      <c r="AA820" s="35" t="e">
        <f>G820+#REF!</f>
        <v>#REF!</v>
      </c>
      <c r="AB820" s="94" t="str">
        <f>IF(OR(E820="",E820=0),"",(G820+#REF!)/E820)</f>
        <v/>
      </c>
      <c r="AC820" s="35">
        <f t="shared" si="804"/>
        <v>0</v>
      </c>
      <c r="AD820" s="35">
        <f t="shared" si="805"/>
        <v>0</v>
      </c>
      <c r="AE820" s="93">
        <f t="shared" ref="AE820" si="849">AE832+AE844</f>
        <v>0</v>
      </c>
      <c r="AF820" s="93">
        <f t="shared" si="806"/>
        <v>0</v>
      </c>
      <c r="AG820" s="93">
        <f t="shared" ref="AG820" si="850">AG832+AG844</f>
        <v>0</v>
      </c>
      <c r="AH820" s="93">
        <f t="shared" si="807"/>
        <v>0</v>
      </c>
      <c r="AI820" s="36"/>
      <c r="AJ820" s="72"/>
    </row>
    <row r="821" spans="1:36" s="14" customFormat="1" ht="18" customHeight="1">
      <c r="A821" s="14" t="str">
        <f t="shared" si="803"/>
        <v>b</v>
      </c>
      <c r="B821" s="28" t="s">
        <v>27</v>
      </c>
      <c r="C821" s="29" t="s">
        <v>32</v>
      </c>
      <c r="D821" s="35">
        <f t="shared" si="833"/>
        <v>0</v>
      </c>
      <c r="E821" s="36">
        <f t="shared" si="833"/>
        <v>0</v>
      </c>
      <c r="F821" s="36">
        <f t="shared" si="833"/>
        <v>0</v>
      </c>
      <c r="G821" s="36">
        <f t="shared" si="833"/>
        <v>0</v>
      </c>
      <c r="H821" s="36">
        <f t="shared" si="833"/>
        <v>0</v>
      </c>
      <c r="I821" s="37">
        <f t="shared" si="833"/>
        <v>0</v>
      </c>
      <c r="J821" s="38">
        <f t="shared" si="833"/>
        <v>0</v>
      </c>
      <c r="K821" s="38">
        <f t="shared" si="833"/>
        <v>0</v>
      </c>
      <c r="L821" s="39" t="str">
        <f t="shared" si="814"/>
        <v/>
      </c>
      <c r="M821" s="35">
        <f t="shared" si="834"/>
        <v>0</v>
      </c>
      <c r="N821" s="35">
        <v>0</v>
      </c>
      <c r="O821" s="35">
        <f t="shared" si="834"/>
        <v>0</v>
      </c>
      <c r="P821" s="35">
        <f t="shared" si="834"/>
        <v>0</v>
      </c>
      <c r="Q821" s="35">
        <f t="shared" si="834"/>
        <v>0</v>
      </c>
      <c r="R821" s="35">
        <v>0</v>
      </c>
      <c r="S821" s="35">
        <f t="shared" si="817"/>
        <v>0</v>
      </c>
      <c r="T821" s="37">
        <f t="shared" si="815"/>
        <v>0</v>
      </c>
      <c r="U821" s="39" t="str">
        <f t="shared" si="816"/>
        <v/>
      </c>
      <c r="V821" s="132">
        <f t="shared" si="826"/>
        <v>0</v>
      </c>
      <c r="W821" s="35">
        <f t="shared" ref="W821:Y821" si="851">W833+W845</f>
        <v>0</v>
      </c>
      <c r="X821" s="93">
        <f t="shared" si="851"/>
        <v>0</v>
      </c>
      <c r="Y821" s="93">
        <f t="shared" si="851"/>
        <v>0</v>
      </c>
      <c r="Z821" s="35">
        <v>0</v>
      </c>
      <c r="AA821" s="35" t="e">
        <f>G821+#REF!</f>
        <v>#REF!</v>
      </c>
      <c r="AB821" s="94" t="str">
        <f>IF(OR(E821="",E821=0),"",(G821+#REF!)/E821)</f>
        <v/>
      </c>
      <c r="AC821" s="35">
        <f t="shared" si="804"/>
        <v>0</v>
      </c>
      <c r="AD821" s="35">
        <f t="shared" si="805"/>
        <v>0</v>
      </c>
      <c r="AE821" s="93">
        <f t="shared" ref="AE821" si="852">AE833+AE845</f>
        <v>0</v>
      </c>
      <c r="AF821" s="93">
        <f t="shared" si="806"/>
        <v>0</v>
      </c>
      <c r="AG821" s="93">
        <f t="shared" ref="AG821" si="853">AG833+AG845</f>
        <v>0</v>
      </c>
      <c r="AH821" s="93">
        <f t="shared" si="807"/>
        <v>0</v>
      </c>
      <c r="AI821" s="36"/>
      <c r="AJ821" s="72"/>
    </row>
    <row r="822" spans="1:36" s="14" customFormat="1" ht="18" customHeight="1">
      <c r="A822" s="14" t="str">
        <f t="shared" si="803"/>
        <v>b</v>
      </c>
      <c r="B822" s="28" t="s">
        <v>27</v>
      </c>
      <c r="C822" s="29" t="s">
        <v>33</v>
      </c>
      <c r="D822" s="35">
        <f t="shared" si="833"/>
        <v>0</v>
      </c>
      <c r="E822" s="36">
        <f t="shared" si="833"/>
        <v>0</v>
      </c>
      <c r="F822" s="36">
        <f t="shared" si="833"/>
        <v>0</v>
      </c>
      <c r="G822" s="36">
        <f t="shared" si="833"/>
        <v>0</v>
      </c>
      <c r="H822" s="36">
        <f t="shared" si="833"/>
        <v>0</v>
      </c>
      <c r="I822" s="37">
        <f t="shared" si="833"/>
        <v>0</v>
      </c>
      <c r="J822" s="38">
        <f t="shared" si="833"/>
        <v>0</v>
      </c>
      <c r="K822" s="38">
        <f t="shared" si="833"/>
        <v>0</v>
      </c>
      <c r="L822" s="39" t="str">
        <f t="shared" si="814"/>
        <v/>
      </c>
      <c r="M822" s="35">
        <f t="shared" si="834"/>
        <v>0</v>
      </c>
      <c r="N822" s="35">
        <v>0</v>
      </c>
      <c r="O822" s="35">
        <f t="shared" si="834"/>
        <v>0</v>
      </c>
      <c r="P822" s="35">
        <f t="shared" si="834"/>
        <v>0</v>
      </c>
      <c r="Q822" s="35">
        <f t="shared" si="834"/>
        <v>0</v>
      </c>
      <c r="R822" s="35">
        <v>0</v>
      </c>
      <c r="S822" s="35">
        <f t="shared" si="817"/>
        <v>0</v>
      </c>
      <c r="T822" s="37">
        <f t="shared" si="815"/>
        <v>0</v>
      </c>
      <c r="U822" s="39" t="str">
        <f t="shared" si="816"/>
        <v/>
      </c>
      <c r="V822" s="132">
        <f t="shared" si="826"/>
        <v>0</v>
      </c>
      <c r="W822" s="35">
        <f t="shared" ref="W822:Y822" si="854">W834+W846</f>
        <v>0</v>
      </c>
      <c r="X822" s="93">
        <f t="shared" si="854"/>
        <v>0</v>
      </c>
      <c r="Y822" s="93">
        <f t="shared" si="854"/>
        <v>0</v>
      </c>
      <c r="Z822" s="35">
        <v>0</v>
      </c>
      <c r="AA822" s="35" t="e">
        <f>G822+#REF!</f>
        <v>#REF!</v>
      </c>
      <c r="AB822" s="94" t="str">
        <f>IF(OR(E822="",E822=0),"",(G822+#REF!)/E822)</f>
        <v/>
      </c>
      <c r="AC822" s="35">
        <f t="shared" si="804"/>
        <v>0</v>
      </c>
      <c r="AD822" s="35">
        <f t="shared" si="805"/>
        <v>0</v>
      </c>
      <c r="AE822" s="93">
        <f t="shared" ref="AE822" si="855">AE834+AE846</f>
        <v>0</v>
      </c>
      <c r="AF822" s="93">
        <f t="shared" si="806"/>
        <v>0</v>
      </c>
      <c r="AG822" s="93">
        <f t="shared" ref="AG822" si="856">AG834+AG846</f>
        <v>0</v>
      </c>
      <c r="AH822" s="93">
        <f t="shared" si="807"/>
        <v>0</v>
      </c>
      <c r="AI822" s="36"/>
      <c r="AJ822" s="72"/>
    </row>
    <row r="823" spans="1:36" s="14" customFormat="1" ht="18">
      <c r="A823" s="14" t="str">
        <f t="shared" si="803"/>
        <v>a</v>
      </c>
      <c r="B823" s="28" t="s">
        <v>27</v>
      </c>
      <c r="C823" s="29" t="s">
        <v>34</v>
      </c>
      <c r="D823" s="30">
        <f t="shared" si="833"/>
        <v>10000</v>
      </c>
      <c r="E823" s="31">
        <f t="shared" si="833"/>
        <v>8100</v>
      </c>
      <c r="F823" s="31">
        <f t="shared" si="833"/>
        <v>5770.03</v>
      </c>
      <c r="G823" s="31">
        <f t="shared" si="833"/>
        <v>7074.4</v>
      </c>
      <c r="H823" s="31">
        <f t="shared" si="833"/>
        <v>5018.4693399999996</v>
      </c>
      <c r="I823" s="32">
        <f t="shared" si="833"/>
        <v>4169.40434</v>
      </c>
      <c r="J823" s="33">
        <f t="shared" si="833"/>
        <v>3644.9996900000001</v>
      </c>
      <c r="K823" s="33">
        <f t="shared" si="833"/>
        <v>2984.6364199999998</v>
      </c>
      <c r="L823" s="34">
        <f t="shared" si="814"/>
        <v>1.226059483226257</v>
      </c>
      <c r="M823" s="30">
        <f t="shared" si="834"/>
        <v>0</v>
      </c>
      <c r="N823" s="30">
        <v>693.27908000000002</v>
      </c>
      <c r="O823" s="30">
        <f t="shared" si="834"/>
        <v>651.35733999999957</v>
      </c>
      <c r="P823" s="30">
        <f t="shared" si="834"/>
        <v>660.36327000000028</v>
      </c>
      <c r="Q823" s="30">
        <f t="shared" si="834"/>
        <v>660</v>
      </c>
      <c r="R823" s="30">
        <v>524.40464999999995</v>
      </c>
      <c r="S823" s="30">
        <f t="shared" si="817"/>
        <v>2055.93066</v>
      </c>
      <c r="T823" s="32">
        <f t="shared" si="815"/>
        <v>-1304.3699999999999</v>
      </c>
      <c r="U823" s="34">
        <f t="shared" si="816"/>
        <v>0.87338271604938267</v>
      </c>
      <c r="V823" s="131">
        <f t="shared" si="826"/>
        <v>1025.6000000000004</v>
      </c>
      <c r="W823" s="30">
        <f t="shared" ref="W823:Y823" si="857">W835+W847</f>
        <v>6232.3024199999991</v>
      </c>
      <c r="X823" s="91">
        <f t="shared" si="857"/>
        <v>6232.3024199999991</v>
      </c>
      <c r="Y823" s="91">
        <f t="shared" si="857"/>
        <v>1471.1</v>
      </c>
      <c r="Z823" s="30">
        <v>2885</v>
      </c>
      <c r="AA823" s="30" t="e">
        <f>G823+#REF!</f>
        <v>#REF!</v>
      </c>
      <c r="AB823" s="92" t="e">
        <f>IF(OR(E823="",E823=0),"",(G823+#REF!)/E823)</f>
        <v>#REF!</v>
      </c>
      <c r="AC823" s="30">
        <f t="shared" si="804"/>
        <v>8545.5</v>
      </c>
      <c r="AD823" s="30">
        <f t="shared" si="805"/>
        <v>-445.5</v>
      </c>
      <c r="AE823" s="91">
        <f t="shared" ref="AE823" si="858">AE835+AE847</f>
        <v>0</v>
      </c>
      <c r="AF823" s="91">
        <f t="shared" si="806"/>
        <v>8100</v>
      </c>
      <c r="AG823" s="91">
        <f t="shared" ref="AG823" si="859">AG835+AG847</f>
        <v>8100</v>
      </c>
      <c r="AH823" s="91">
        <f t="shared" si="807"/>
        <v>-445.5</v>
      </c>
      <c r="AI823" s="31"/>
      <c r="AJ823" s="72"/>
    </row>
    <row r="824" spans="1:36" s="14" customFormat="1" ht="18" customHeight="1">
      <c r="A824" s="14" t="str">
        <f t="shared" si="803"/>
        <v>b</v>
      </c>
      <c r="B824" s="28" t="s">
        <v>27</v>
      </c>
      <c r="C824" s="29" t="s">
        <v>35</v>
      </c>
      <c r="D824" s="35">
        <f t="shared" si="833"/>
        <v>0</v>
      </c>
      <c r="E824" s="36">
        <f t="shared" si="833"/>
        <v>0</v>
      </c>
      <c r="F824" s="36">
        <f t="shared" si="833"/>
        <v>0</v>
      </c>
      <c r="G824" s="36">
        <f t="shared" si="833"/>
        <v>0</v>
      </c>
      <c r="H824" s="36">
        <f t="shared" si="833"/>
        <v>0</v>
      </c>
      <c r="I824" s="37">
        <f t="shared" si="833"/>
        <v>0</v>
      </c>
      <c r="J824" s="38">
        <f t="shared" si="833"/>
        <v>0</v>
      </c>
      <c r="K824" s="38">
        <f t="shared" si="833"/>
        <v>0</v>
      </c>
      <c r="L824" s="39" t="str">
        <f t="shared" si="814"/>
        <v/>
      </c>
      <c r="M824" s="35">
        <f t="shared" si="834"/>
        <v>0</v>
      </c>
      <c r="N824" s="35">
        <v>0</v>
      </c>
      <c r="O824" s="35">
        <f t="shared" si="834"/>
        <v>0</v>
      </c>
      <c r="P824" s="35">
        <f t="shared" si="834"/>
        <v>0</v>
      </c>
      <c r="Q824" s="35">
        <f t="shared" si="834"/>
        <v>0</v>
      </c>
      <c r="R824" s="35">
        <v>0</v>
      </c>
      <c r="S824" s="35">
        <f t="shared" si="817"/>
        <v>0</v>
      </c>
      <c r="T824" s="37">
        <f t="shared" si="815"/>
        <v>0</v>
      </c>
      <c r="U824" s="39" t="str">
        <f t="shared" si="816"/>
        <v/>
      </c>
      <c r="V824" s="132">
        <f t="shared" si="826"/>
        <v>0</v>
      </c>
      <c r="W824" s="35">
        <f t="shared" ref="W824:Y824" si="860">W836+W848</f>
        <v>0</v>
      </c>
      <c r="X824" s="93">
        <f t="shared" si="860"/>
        <v>0</v>
      </c>
      <c r="Y824" s="93">
        <f t="shared" si="860"/>
        <v>0</v>
      </c>
      <c r="Z824" s="35">
        <v>0</v>
      </c>
      <c r="AA824" s="35" t="e">
        <f>G824+#REF!</f>
        <v>#REF!</v>
      </c>
      <c r="AB824" s="94" t="str">
        <f>IF(OR(E824="",E824=0),"",(G824+#REF!)/E824)</f>
        <v/>
      </c>
      <c r="AC824" s="35">
        <f t="shared" si="804"/>
        <v>0</v>
      </c>
      <c r="AD824" s="35">
        <f t="shared" si="805"/>
        <v>0</v>
      </c>
      <c r="AE824" s="93">
        <f t="shared" ref="AE824" si="861">AE836+AE848</f>
        <v>0</v>
      </c>
      <c r="AF824" s="93">
        <f t="shared" si="806"/>
        <v>0</v>
      </c>
      <c r="AG824" s="93">
        <f t="shared" ref="AG824" si="862">AG836+AG848</f>
        <v>0</v>
      </c>
      <c r="AH824" s="93">
        <f t="shared" si="807"/>
        <v>0</v>
      </c>
      <c r="AI824" s="36"/>
      <c r="AJ824" s="72"/>
    </row>
    <row r="825" spans="1:36" s="14" customFormat="1" ht="30" customHeight="1">
      <c r="A825" s="14" t="str">
        <f t="shared" si="803"/>
        <v>b</v>
      </c>
      <c r="B825" s="21" t="s">
        <v>27</v>
      </c>
      <c r="C825" s="40" t="s">
        <v>36</v>
      </c>
      <c r="D825" s="41">
        <f t="shared" si="833"/>
        <v>0</v>
      </c>
      <c r="E825" s="42">
        <f t="shared" si="833"/>
        <v>0</v>
      </c>
      <c r="F825" s="42">
        <f t="shared" si="833"/>
        <v>0</v>
      </c>
      <c r="G825" s="42">
        <f t="shared" si="833"/>
        <v>0</v>
      </c>
      <c r="H825" s="42">
        <f t="shared" si="833"/>
        <v>0</v>
      </c>
      <c r="I825" s="43">
        <f t="shared" si="833"/>
        <v>0</v>
      </c>
      <c r="J825" s="44">
        <f t="shared" si="833"/>
        <v>0</v>
      </c>
      <c r="K825" s="44">
        <f t="shared" si="833"/>
        <v>0</v>
      </c>
      <c r="L825" s="45" t="str">
        <f t="shared" si="814"/>
        <v/>
      </c>
      <c r="M825" s="41">
        <f t="shared" si="834"/>
        <v>0</v>
      </c>
      <c r="N825" s="41">
        <v>0</v>
      </c>
      <c r="O825" s="41">
        <f t="shared" si="834"/>
        <v>0</v>
      </c>
      <c r="P825" s="41">
        <f t="shared" si="834"/>
        <v>0</v>
      </c>
      <c r="Q825" s="41">
        <f t="shared" si="834"/>
        <v>0</v>
      </c>
      <c r="R825" s="41">
        <v>0</v>
      </c>
      <c r="S825" s="41">
        <f t="shared" si="817"/>
        <v>0</v>
      </c>
      <c r="T825" s="43">
        <f t="shared" si="815"/>
        <v>0</v>
      </c>
      <c r="U825" s="45" t="str">
        <f t="shared" si="816"/>
        <v/>
      </c>
      <c r="V825" s="133">
        <f t="shared" si="826"/>
        <v>0</v>
      </c>
      <c r="W825" s="41">
        <f t="shared" ref="W825:Y825" si="863">W837+W849</f>
        <v>0</v>
      </c>
      <c r="X825" s="95">
        <f t="shared" si="863"/>
        <v>0</v>
      </c>
      <c r="Y825" s="95">
        <f t="shared" si="863"/>
        <v>0</v>
      </c>
      <c r="Z825" s="41">
        <v>0</v>
      </c>
      <c r="AA825" s="41" t="e">
        <f>G825+#REF!</f>
        <v>#REF!</v>
      </c>
      <c r="AB825" s="96" t="str">
        <f>IF(OR(E825="",E825=0),"",(G825+#REF!)/E825)</f>
        <v/>
      </c>
      <c r="AC825" s="41">
        <f t="shared" si="804"/>
        <v>0</v>
      </c>
      <c r="AD825" s="41">
        <f t="shared" si="805"/>
        <v>0</v>
      </c>
      <c r="AE825" s="95">
        <f t="shared" ref="AE825" si="864">AE837+AE849</f>
        <v>0</v>
      </c>
      <c r="AF825" s="95">
        <f t="shared" si="806"/>
        <v>0</v>
      </c>
      <c r="AG825" s="95">
        <f t="shared" ref="AG825" si="865">AG837+AG849</f>
        <v>0</v>
      </c>
      <c r="AH825" s="95">
        <f t="shared" si="807"/>
        <v>0</v>
      </c>
      <c r="AI825" s="42"/>
      <c r="AJ825" s="72"/>
    </row>
    <row r="826" spans="1:36" s="14" customFormat="1" ht="15" customHeight="1">
      <c r="A826" s="14" t="str">
        <f t="shared" si="803"/>
        <v>b</v>
      </c>
      <c r="B826" s="21" t="s">
        <v>27</v>
      </c>
      <c r="C826" s="40" t="s">
        <v>37</v>
      </c>
      <c r="D826" s="41">
        <f t="shared" si="833"/>
        <v>0</v>
      </c>
      <c r="E826" s="42">
        <f t="shared" si="833"/>
        <v>0</v>
      </c>
      <c r="F826" s="42">
        <f t="shared" si="833"/>
        <v>0</v>
      </c>
      <c r="G826" s="42">
        <f t="shared" si="833"/>
        <v>0</v>
      </c>
      <c r="H826" s="42">
        <f t="shared" si="833"/>
        <v>0</v>
      </c>
      <c r="I826" s="43">
        <f t="shared" si="833"/>
        <v>0</v>
      </c>
      <c r="J826" s="44">
        <f t="shared" si="833"/>
        <v>0</v>
      </c>
      <c r="K826" s="44">
        <f t="shared" si="833"/>
        <v>0</v>
      </c>
      <c r="L826" s="45" t="str">
        <f t="shared" si="814"/>
        <v/>
      </c>
      <c r="M826" s="41">
        <f t="shared" si="834"/>
        <v>0</v>
      </c>
      <c r="N826" s="41">
        <v>0</v>
      </c>
      <c r="O826" s="41">
        <f t="shared" si="834"/>
        <v>0</v>
      </c>
      <c r="P826" s="41">
        <f t="shared" si="834"/>
        <v>0</v>
      </c>
      <c r="Q826" s="41">
        <f t="shared" si="834"/>
        <v>0</v>
      </c>
      <c r="R826" s="41">
        <v>0</v>
      </c>
      <c r="S826" s="41">
        <f t="shared" si="817"/>
        <v>0</v>
      </c>
      <c r="T826" s="43">
        <f t="shared" si="815"/>
        <v>0</v>
      </c>
      <c r="U826" s="45" t="str">
        <f t="shared" si="816"/>
        <v/>
      </c>
      <c r="V826" s="133">
        <f t="shared" si="826"/>
        <v>0</v>
      </c>
      <c r="W826" s="41">
        <f t="shared" ref="W826:Y826" si="866">W838+W850</f>
        <v>0</v>
      </c>
      <c r="X826" s="95">
        <f t="shared" si="866"/>
        <v>0</v>
      </c>
      <c r="Y826" s="95">
        <f t="shared" si="866"/>
        <v>0</v>
      </c>
      <c r="Z826" s="41">
        <v>0</v>
      </c>
      <c r="AA826" s="41" t="e">
        <f>G826+#REF!</f>
        <v>#REF!</v>
      </c>
      <c r="AB826" s="96" t="str">
        <f>IF(OR(E826="",E826=0),"",(G826+#REF!)/E826)</f>
        <v/>
      </c>
      <c r="AC826" s="41">
        <f t="shared" si="804"/>
        <v>0</v>
      </c>
      <c r="AD826" s="41">
        <f t="shared" si="805"/>
        <v>0</v>
      </c>
      <c r="AE826" s="95">
        <f t="shared" ref="AE826" si="867">AE838+AE850</f>
        <v>0</v>
      </c>
      <c r="AF826" s="95">
        <f t="shared" si="806"/>
        <v>0</v>
      </c>
      <c r="AG826" s="95">
        <f t="shared" ref="AG826" si="868">AG838+AG850</f>
        <v>0</v>
      </c>
      <c r="AH826" s="95">
        <f t="shared" si="807"/>
        <v>0</v>
      </c>
      <c r="AI826" s="42"/>
      <c r="AJ826" s="72"/>
    </row>
    <row r="827" spans="1:36" s="14" customFormat="1" ht="15.75" customHeight="1" thickBot="1">
      <c r="A827" s="14" t="str">
        <f t="shared" si="803"/>
        <v>b</v>
      </c>
      <c r="B827" s="46" t="s">
        <v>27</v>
      </c>
      <c r="C827" s="58" t="s">
        <v>38</v>
      </c>
      <c r="D827" s="59">
        <f t="shared" si="833"/>
        <v>0</v>
      </c>
      <c r="E827" s="60">
        <f t="shared" si="833"/>
        <v>0</v>
      </c>
      <c r="F827" s="60">
        <f t="shared" si="833"/>
        <v>0</v>
      </c>
      <c r="G827" s="60">
        <f t="shared" si="833"/>
        <v>0</v>
      </c>
      <c r="H827" s="60">
        <f t="shared" si="833"/>
        <v>0</v>
      </c>
      <c r="I827" s="61">
        <f t="shared" si="833"/>
        <v>0</v>
      </c>
      <c r="J827" s="62">
        <f t="shared" si="833"/>
        <v>0</v>
      </c>
      <c r="K827" s="62">
        <f t="shared" si="833"/>
        <v>0</v>
      </c>
      <c r="L827" s="63" t="str">
        <f t="shared" si="814"/>
        <v/>
      </c>
      <c r="M827" s="59">
        <f t="shared" si="834"/>
        <v>0</v>
      </c>
      <c r="N827" s="59">
        <v>0</v>
      </c>
      <c r="O827" s="59">
        <f t="shared" si="834"/>
        <v>0</v>
      </c>
      <c r="P827" s="59">
        <f t="shared" si="834"/>
        <v>0</v>
      </c>
      <c r="Q827" s="59">
        <f t="shared" si="834"/>
        <v>0</v>
      </c>
      <c r="R827" s="59">
        <v>0</v>
      </c>
      <c r="S827" s="59">
        <f t="shared" si="817"/>
        <v>0</v>
      </c>
      <c r="T827" s="61">
        <f t="shared" si="815"/>
        <v>0</v>
      </c>
      <c r="U827" s="63" t="str">
        <f t="shared" si="816"/>
        <v/>
      </c>
      <c r="V827" s="136">
        <f t="shared" si="826"/>
        <v>0</v>
      </c>
      <c r="W827" s="59">
        <f t="shared" ref="W827:Y827" si="869">W839+W851</f>
        <v>0</v>
      </c>
      <c r="X827" s="105">
        <f t="shared" si="869"/>
        <v>0</v>
      </c>
      <c r="Y827" s="105">
        <f t="shared" si="869"/>
        <v>0</v>
      </c>
      <c r="Z827" s="59">
        <v>0</v>
      </c>
      <c r="AA827" s="59" t="e">
        <f>G827+#REF!</f>
        <v>#REF!</v>
      </c>
      <c r="AB827" s="106" t="str">
        <f>IF(OR(E827="",E827=0),"",(G827+#REF!)/E827)</f>
        <v/>
      </c>
      <c r="AC827" s="59">
        <f t="shared" si="804"/>
        <v>0</v>
      </c>
      <c r="AD827" s="59">
        <f t="shared" si="805"/>
        <v>0</v>
      </c>
      <c r="AE827" s="105">
        <f t="shared" ref="AE827" si="870">AE839+AE851</f>
        <v>0</v>
      </c>
      <c r="AF827" s="105">
        <f t="shared" si="806"/>
        <v>0</v>
      </c>
      <c r="AG827" s="105">
        <f t="shared" ref="AG827" si="871">AG839+AG851</f>
        <v>0</v>
      </c>
      <c r="AH827" s="105">
        <f t="shared" si="807"/>
        <v>0</v>
      </c>
      <c r="AI827" s="60"/>
      <c r="AJ827" s="72"/>
    </row>
    <row r="828" spans="1:36" s="14" customFormat="1" ht="48.75" customHeight="1" thickTop="1" thickBot="1">
      <c r="A828" s="14" t="str">
        <f t="shared" si="803"/>
        <v>a</v>
      </c>
      <c r="B828" s="139" t="s">
        <v>180</v>
      </c>
      <c r="C828" s="140" t="s">
        <v>179</v>
      </c>
      <c r="D828" s="140">
        <f t="shared" ref="D828:K828" si="872">D829+D837+D838+D839</f>
        <v>7975</v>
      </c>
      <c r="E828" s="141">
        <f t="shared" si="872"/>
        <v>7860</v>
      </c>
      <c r="F828" s="141">
        <f t="shared" si="872"/>
        <v>5530</v>
      </c>
      <c r="G828" s="141">
        <f t="shared" si="872"/>
        <v>6836.4</v>
      </c>
      <c r="H828" s="141">
        <f t="shared" si="872"/>
        <v>4778.4489299999996</v>
      </c>
      <c r="I828" s="142">
        <f t="shared" si="872"/>
        <v>4169.40434</v>
      </c>
      <c r="J828" s="143">
        <f t="shared" si="872"/>
        <v>3644.9996900000001</v>
      </c>
      <c r="K828" s="143">
        <f t="shared" si="872"/>
        <v>2984.6364199999998</v>
      </c>
      <c r="L828" s="144">
        <f t="shared" si="814"/>
        <v>1.2362386980108497</v>
      </c>
      <c r="M828" s="140">
        <f>M829+M837+M838+M839</f>
        <v>0</v>
      </c>
      <c r="N828" s="140">
        <f>N829+N837+N838+N839</f>
        <v>693.27908000000002</v>
      </c>
      <c r="O828" s="140">
        <f>O829+O837+O838+O839</f>
        <v>651.35733999999957</v>
      </c>
      <c r="P828" s="140">
        <f>P829+P837+P838+P839</f>
        <v>660.36327000000028</v>
      </c>
      <c r="Q828" s="140">
        <f>Q829+Q837+Q838+Q839</f>
        <v>660</v>
      </c>
      <c r="R828" s="140">
        <v>524.40464999999995</v>
      </c>
      <c r="S828" s="140">
        <f t="shared" si="817"/>
        <v>2057.9510700000001</v>
      </c>
      <c r="T828" s="142">
        <f t="shared" si="815"/>
        <v>-1306.3999999999996</v>
      </c>
      <c r="U828" s="144">
        <f t="shared" si="816"/>
        <v>0.8697709923664122</v>
      </c>
      <c r="V828" s="145">
        <f t="shared" si="826"/>
        <v>1023.6000000000004</v>
      </c>
      <c r="W828" s="140">
        <f t="shared" ref="W828:Y828" si="873">W829+W837+W838+W839</f>
        <v>5994.2665199999992</v>
      </c>
      <c r="X828" s="149">
        <f t="shared" si="873"/>
        <v>5994.2665199999992</v>
      </c>
      <c r="Y828" s="149">
        <f t="shared" si="873"/>
        <v>1471.1</v>
      </c>
      <c r="Z828" s="140">
        <f>Z829+Z837+Z838+Z839</f>
        <v>2330</v>
      </c>
      <c r="AA828" s="140" t="e">
        <f>G828+#REF!</f>
        <v>#REF!</v>
      </c>
      <c r="AB828" s="147" t="e">
        <f>IF(OR(E828="",E828=0),"",(G828+#REF!)/E828)</f>
        <v>#REF!</v>
      </c>
      <c r="AC828" s="140">
        <f t="shared" si="804"/>
        <v>8307.5</v>
      </c>
      <c r="AD828" s="140">
        <f t="shared" si="805"/>
        <v>-447.5</v>
      </c>
      <c r="AE828" s="149">
        <f t="shared" ref="AE828" si="874">AE829+AE837+AE838+AE839</f>
        <v>0</v>
      </c>
      <c r="AF828" s="149">
        <f t="shared" si="806"/>
        <v>7860</v>
      </c>
      <c r="AG828" s="149">
        <f t="shared" ref="AG828" si="875">AG829+AG837+AG838+AG839</f>
        <v>7860</v>
      </c>
      <c r="AH828" s="149">
        <f t="shared" si="807"/>
        <v>-447.5</v>
      </c>
      <c r="AI828" s="141"/>
      <c r="AJ828" s="72"/>
    </row>
    <row r="829" spans="1:36" s="14" customFormat="1" ht="18.75" customHeight="1" thickTop="1">
      <c r="A829" s="14" t="str">
        <f t="shared" si="803"/>
        <v>a</v>
      </c>
      <c r="B829" s="21" t="s">
        <v>27</v>
      </c>
      <c r="C829" s="22" t="s">
        <v>28</v>
      </c>
      <c r="D829" s="23">
        <f t="shared" ref="D829:K829" si="876">D830+D831+D832+D833+D834+D835+D836</f>
        <v>7975</v>
      </c>
      <c r="E829" s="24">
        <f t="shared" si="876"/>
        <v>7860</v>
      </c>
      <c r="F829" s="24">
        <f t="shared" si="876"/>
        <v>5530</v>
      </c>
      <c r="G829" s="24">
        <f t="shared" si="876"/>
        <v>6836.4</v>
      </c>
      <c r="H829" s="24">
        <f t="shared" si="876"/>
        <v>4778.4489299999996</v>
      </c>
      <c r="I829" s="25">
        <f t="shared" si="876"/>
        <v>4169.40434</v>
      </c>
      <c r="J829" s="26">
        <f t="shared" si="876"/>
        <v>3644.9996900000001</v>
      </c>
      <c r="K829" s="26">
        <f t="shared" si="876"/>
        <v>2984.6364199999998</v>
      </c>
      <c r="L829" s="27">
        <f t="shared" si="814"/>
        <v>1.2362386980108497</v>
      </c>
      <c r="M829" s="23">
        <f>M830+M831+M832+M833+M834+M835+M836</f>
        <v>0</v>
      </c>
      <c r="N829" s="23">
        <f>N830+N831+N832+N833+N834+N835+N836</f>
        <v>693.27908000000002</v>
      </c>
      <c r="O829" s="23">
        <f>O830+O831+O832+O833+O834+O835+O836</f>
        <v>651.35733999999957</v>
      </c>
      <c r="P829" s="23">
        <f>P830+P831+P832+P833+P834+P835+P836</f>
        <v>660.36327000000028</v>
      </c>
      <c r="Q829" s="23">
        <f>Q830+Q831+Q832+Q833+Q834+Q835+Q836</f>
        <v>660</v>
      </c>
      <c r="R829" s="23">
        <v>524.40464999999995</v>
      </c>
      <c r="S829" s="23">
        <f t="shared" si="817"/>
        <v>2057.9510700000001</v>
      </c>
      <c r="T829" s="25">
        <f t="shared" si="815"/>
        <v>-1306.3999999999996</v>
      </c>
      <c r="U829" s="27">
        <f t="shared" si="816"/>
        <v>0.8697709923664122</v>
      </c>
      <c r="V829" s="130">
        <f t="shared" si="826"/>
        <v>1023.6000000000004</v>
      </c>
      <c r="W829" s="23">
        <f t="shared" ref="W829:Y829" si="877">W830+W831+W832+W833+W834+W835+W836</f>
        <v>5994.2665199999992</v>
      </c>
      <c r="X829" s="107">
        <f t="shared" si="877"/>
        <v>5994.2665199999992</v>
      </c>
      <c r="Y829" s="107">
        <f t="shared" si="877"/>
        <v>1471.1</v>
      </c>
      <c r="Z829" s="23">
        <f>Z830+Z831+Z832+Z833+Z834+Z835+Z836</f>
        <v>2330</v>
      </c>
      <c r="AA829" s="23" t="e">
        <f>G829+#REF!</f>
        <v>#REF!</v>
      </c>
      <c r="AB829" s="90" t="e">
        <f>IF(OR(E829="",E829=0),"",(G829+#REF!)/E829)</f>
        <v>#REF!</v>
      </c>
      <c r="AC829" s="23">
        <f t="shared" si="804"/>
        <v>8307.5</v>
      </c>
      <c r="AD829" s="23">
        <f t="shared" si="805"/>
        <v>-447.5</v>
      </c>
      <c r="AE829" s="107">
        <f t="shared" ref="AE829" si="878">AE830+AE831+AE832+AE833+AE834+AE835+AE836</f>
        <v>0</v>
      </c>
      <c r="AF829" s="107">
        <f t="shared" si="806"/>
        <v>7860</v>
      </c>
      <c r="AG829" s="107">
        <f t="shared" ref="AG829" si="879">AG830+AG831+AG832+AG833+AG834+AG835+AG836</f>
        <v>7860</v>
      </c>
      <c r="AH829" s="107">
        <f t="shared" si="807"/>
        <v>-447.5</v>
      </c>
      <c r="AI829" s="24"/>
      <c r="AJ829" s="72"/>
    </row>
    <row r="830" spans="1:36" s="14" customFormat="1" ht="18" customHeight="1">
      <c r="A830" s="14" t="str">
        <f t="shared" si="803"/>
        <v>b</v>
      </c>
      <c r="B830" s="28" t="s">
        <v>27</v>
      </c>
      <c r="C830" s="29" t="s">
        <v>29</v>
      </c>
      <c r="D830" s="35">
        <v>0</v>
      </c>
      <c r="E830" s="36">
        <v>0</v>
      </c>
      <c r="F830" s="36">
        <v>0</v>
      </c>
      <c r="G830" s="36">
        <v>0</v>
      </c>
      <c r="H830" s="36">
        <v>0</v>
      </c>
      <c r="I830" s="37">
        <v>0</v>
      </c>
      <c r="J830" s="38">
        <v>0</v>
      </c>
      <c r="K830" s="38">
        <v>0</v>
      </c>
      <c r="L830" s="39" t="str">
        <f t="shared" si="814"/>
        <v/>
      </c>
      <c r="M830" s="35">
        <v>0</v>
      </c>
      <c r="N830" s="35">
        <v>0</v>
      </c>
      <c r="O830" s="35">
        <v>0</v>
      </c>
      <c r="P830" s="35">
        <v>0</v>
      </c>
      <c r="Q830" s="35"/>
      <c r="R830" s="35">
        <v>0</v>
      </c>
      <c r="S830" s="35">
        <f t="shared" si="817"/>
        <v>0</v>
      </c>
      <c r="T830" s="37">
        <f t="shared" si="815"/>
        <v>0</v>
      </c>
      <c r="U830" s="39" t="str">
        <f t="shared" si="816"/>
        <v/>
      </c>
      <c r="V830" s="132">
        <f t="shared" si="826"/>
        <v>0</v>
      </c>
      <c r="W830" s="35">
        <v>0</v>
      </c>
      <c r="X830" s="118">
        <v>0</v>
      </c>
      <c r="Y830" s="118">
        <v>0</v>
      </c>
      <c r="Z830" s="35">
        <v>0</v>
      </c>
      <c r="AA830" s="35" t="e">
        <f>G830+#REF!</f>
        <v>#REF!</v>
      </c>
      <c r="AB830" s="94" t="str">
        <f>IF(OR(E830="",E830=0),"",(G830+#REF!)/E830)</f>
        <v/>
      </c>
      <c r="AC830" s="35">
        <f t="shared" si="804"/>
        <v>0</v>
      </c>
      <c r="AD830" s="35">
        <f t="shared" si="805"/>
        <v>0</v>
      </c>
      <c r="AE830" s="118">
        <v>0</v>
      </c>
      <c r="AF830" s="118">
        <f t="shared" si="806"/>
        <v>0</v>
      </c>
      <c r="AG830" s="118">
        <v>0</v>
      </c>
      <c r="AH830" s="118">
        <f t="shared" si="807"/>
        <v>0</v>
      </c>
      <c r="AI830" s="36"/>
      <c r="AJ830" s="72"/>
    </row>
    <row r="831" spans="1:36" s="14" customFormat="1" ht="18" customHeight="1">
      <c r="A831" s="14" t="str">
        <f t="shared" si="803"/>
        <v>b</v>
      </c>
      <c r="B831" s="28" t="s">
        <v>27</v>
      </c>
      <c r="C831" s="29" t="s">
        <v>30</v>
      </c>
      <c r="D831" s="35">
        <v>0</v>
      </c>
      <c r="E831" s="36">
        <v>0</v>
      </c>
      <c r="F831" s="36">
        <v>0</v>
      </c>
      <c r="G831" s="36">
        <v>0</v>
      </c>
      <c r="H831" s="36">
        <v>0</v>
      </c>
      <c r="I831" s="37">
        <v>0</v>
      </c>
      <c r="J831" s="38">
        <v>0</v>
      </c>
      <c r="K831" s="38">
        <v>0</v>
      </c>
      <c r="L831" s="39" t="str">
        <f t="shared" si="814"/>
        <v/>
      </c>
      <c r="M831" s="35">
        <v>0</v>
      </c>
      <c r="N831" s="35">
        <v>0</v>
      </c>
      <c r="O831" s="35">
        <v>0</v>
      </c>
      <c r="P831" s="35">
        <v>0</v>
      </c>
      <c r="Q831" s="35"/>
      <c r="R831" s="35">
        <v>0</v>
      </c>
      <c r="S831" s="35">
        <f t="shared" si="817"/>
        <v>0</v>
      </c>
      <c r="T831" s="37">
        <f t="shared" si="815"/>
        <v>0</v>
      </c>
      <c r="U831" s="39" t="str">
        <f t="shared" si="816"/>
        <v/>
      </c>
      <c r="V831" s="132">
        <f t="shared" si="826"/>
        <v>0</v>
      </c>
      <c r="W831" s="35">
        <v>0</v>
      </c>
      <c r="X831" s="118">
        <v>0</v>
      </c>
      <c r="Y831" s="118">
        <v>0</v>
      </c>
      <c r="Z831" s="35">
        <v>0</v>
      </c>
      <c r="AA831" s="35" t="e">
        <f>G831+#REF!</f>
        <v>#REF!</v>
      </c>
      <c r="AB831" s="94" t="str">
        <f>IF(OR(E831="",E831=0),"",(G831+#REF!)/E831)</f>
        <v/>
      </c>
      <c r="AC831" s="35">
        <f t="shared" si="804"/>
        <v>0</v>
      </c>
      <c r="AD831" s="35">
        <f t="shared" si="805"/>
        <v>0</v>
      </c>
      <c r="AE831" s="118">
        <v>0</v>
      </c>
      <c r="AF831" s="118">
        <f t="shared" si="806"/>
        <v>0</v>
      </c>
      <c r="AG831" s="118">
        <v>0</v>
      </c>
      <c r="AH831" s="118">
        <f t="shared" si="807"/>
        <v>0</v>
      </c>
      <c r="AI831" s="36"/>
      <c r="AJ831" s="72"/>
    </row>
    <row r="832" spans="1:36" s="14" customFormat="1" ht="18" customHeight="1">
      <c r="A832" s="14" t="str">
        <f t="shared" si="803"/>
        <v>b</v>
      </c>
      <c r="B832" s="28" t="s">
        <v>27</v>
      </c>
      <c r="C832" s="29" t="s">
        <v>31</v>
      </c>
      <c r="D832" s="35">
        <v>0</v>
      </c>
      <c r="E832" s="36">
        <v>0</v>
      </c>
      <c r="F832" s="36">
        <v>0</v>
      </c>
      <c r="G832" s="36">
        <v>0</v>
      </c>
      <c r="H832" s="36">
        <v>0</v>
      </c>
      <c r="I832" s="37">
        <v>0</v>
      </c>
      <c r="J832" s="38">
        <v>0</v>
      </c>
      <c r="K832" s="38">
        <v>0</v>
      </c>
      <c r="L832" s="39" t="str">
        <f t="shared" si="814"/>
        <v/>
      </c>
      <c r="M832" s="35">
        <v>0</v>
      </c>
      <c r="N832" s="35">
        <v>0</v>
      </c>
      <c r="O832" s="35">
        <v>0</v>
      </c>
      <c r="P832" s="35">
        <v>0</v>
      </c>
      <c r="Q832" s="35"/>
      <c r="R832" s="35">
        <v>0</v>
      </c>
      <c r="S832" s="35">
        <f t="shared" si="817"/>
        <v>0</v>
      </c>
      <c r="T832" s="37">
        <f t="shared" si="815"/>
        <v>0</v>
      </c>
      <c r="U832" s="39" t="str">
        <f t="shared" si="816"/>
        <v/>
      </c>
      <c r="V832" s="132">
        <f t="shared" si="826"/>
        <v>0</v>
      </c>
      <c r="W832" s="35">
        <v>0</v>
      </c>
      <c r="X832" s="118">
        <v>0</v>
      </c>
      <c r="Y832" s="118">
        <v>0</v>
      </c>
      <c r="Z832" s="35">
        <v>0</v>
      </c>
      <c r="AA832" s="35" t="e">
        <f>G832+#REF!</f>
        <v>#REF!</v>
      </c>
      <c r="AB832" s="94" t="str">
        <f>IF(OR(E832="",E832=0),"",(G832+#REF!)/E832)</f>
        <v/>
      </c>
      <c r="AC832" s="35">
        <f t="shared" si="804"/>
        <v>0</v>
      </c>
      <c r="AD832" s="35">
        <f t="shared" si="805"/>
        <v>0</v>
      </c>
      <c r="AE832" s="118">
        <v>0</v>
      </c>
      <c r="AF832" s="118">
        <f t="shared" si="806"/>
        <v>0</v>
      </c>
      <c r="AG832" s="118">
        <v>0</v>
      </c>
      <c r="AH832" s="118">
        <f t="shared" si="807"/>
        <v>0</v>
      </c>
      <c r="AI832" s="36"/>
      <c r="AJ832" s="72"/>
    </row>
    <row r="833" spans="1:36" s="14" customFormat="1" ht="18" customHeight="1">
      <c r="A833" s="14" t="str">
        <f t="shared" si="803"/>
        <v>b</v>
      </c>
      <c r="B833" s="28" t="s">
        <v>27</v>
      </c>
      <c r="C833" s="29" t="s">
        <v>32</v>
      </c>
      <c r="D833" s="35">
        <v>0</v>
      </c>
      <c r="E833" s="36">
        <v>0</v>
      </c>
      <c r="F833" s="36">
        <v>0</v>
      </c>
      <c r="G833" s="36">
        <v>0</v>
      </c>
      <c r="H833" s="36">
        <v>0</v>
      </c>
      <c r="I833" s="37">
        <v>0</v>
      </c>
      <c r="J833" s="38">
        <v>0</v>
      </c>
      <c r="K833" s="38">
        <v>0</v>
      </c>
      <c r="L833" s="39" t="str">
        <f t="shared" si="814"/>
        <v/>
      </c>
      <c r="M833" s="35">
        <v>0</v>
      </c>
      <c r="N833" s="35">
        <v>0</v>
      </c>
      <c r="O833" s="35">
        <v>0</v>
      </c>
      <c r="P833" s="35">
        <v>0</v>
      </c>
      <c r="Q833" s="35"/>
      <c r="R833" s="35">
        <v>0</v>
      </c>
      <c r="S833" s="35">
        <f t="shared" si="817"/>
        <v>0</v>
      </c>
      <c r="T833" s="37">
        <f t="shared" si="815"/>
        <v>0</v>
      </c>
      <c r="U833" s="39" t="str">
        <f t="shared" si="816"/>
        <v/>
      </c>
      <c r="V833" s="132">
        <f t="shared" si="826"/>
        <v>0</v>
      </c>
      <c r="W833" s="35">
        <v>0</v>
      </c>
      <c r="X833" s="118">
        <v>0</v>
      </c>
      <c r="Y833" s="118">
        <v>0</v>
      </c>
      <c r="Z833" s="35">
        <v>0</v>
      </c>
      <c r="AA833" s="35" t="e">
        <f>G833+#REF!</f>
        <v>#REF!</v>
      </c>
      <c r="AB833" s="94" t="str">
        <f>IF(OR(E833="",E833=0),"",(G833+#REF!)/E833)</f>
        <v/>
      </c>
      <c r="AC833" s="35">
        <f t="shared" si="804"/>
        <v>0</v>
      </c>
      <c r="AD833" s="35">
        <f t="shared" si="805"/>
        <v>0</v>
      </c>
      <c r="AE833" s="118">
        <v>0</v>
      </c>
      <c r="AF833" s="118">
        <f t="shared" si="806"/>
        <v>0</v>
      </c>
      <c r="AG833" s="118">
        <v>0</v>
      </c>
      <c r="AH833" s="118">
        <f t="shared" si="807"/>
        <v>0</v>
      </c>
      <c r="AI833" s="36"/>
      <c r="AJ833" s="72"/>
    </row>
    <row r="834" spans="1:36" s="14" customFormat="1" ht="18" customHeight="1">
      <c r="A834" s="14" t="str">
        <f t="shared" si="803"/>
        <v>b</v>
      </c>
      <c r="B834" s="28" t="s">
        <v>27</v>
      </c>
      <c r="C834" s="29" t="s">
        <v>33</v>
      </c>
      <c r="D834" s="35">
        <v>0</v>
      </c>
      <c r="E834" s="36">
        <v>0</v>
      </c>
      <c r="F834" s="36">
        <v>0</v>
      </c>
      <c r="G834" s="36">
        <v>0</v>
      </c>
      <c r="H834" s="36">
        <v>0</v>
      </c>
      <c r="I834" s="37">
        <v>0</v>
      </c>
      <c r="J834" s="38">
        <v>0</v>
      </c>
      <c r="K834" s="38">
        <v>0</v>
      </c>
      <c r="L834" s="39" t="str">
        <f t="shared" si="814"/>
        <v/>
      </c>
      <c r="M834" s="35">
        <v>0</v>
      </c>
      <c r="N834" s="35">
        <v>0</v>
      </c>
      <c r="O834" s="35">
        <v>0</v>
      </c>
      <c r="P834" s="35">
        <v>0</v>
      </c>
      <c r="Q834" s="35"/>
      <c r="R834" s="35">
        <v>0</v>
      </c>
      <c r="S834" s="35">
        <f t="shared" si="817"/>
        <v>0</v>
      </c>
      <c r="T834" s="37">
        <f t="shared" si="815"/>
        <v>0</v>
      </c>
      <c r="U834" s="39" t="str">
        <f t="shared" si="816"/>
        <v/>
      </c>
      <c r="V834" s="132">
        <f t="shared" si="826"/>
        <v>0</v>
      </c>
      <c r="W834" s="35">
        <v>0</v>
      </c>
      <c r="X834" s="118">
        <v>0</v>
      </c>
      <c r="Y834" s="118">
        <v>0</v>
      </c>
      <c r="Z834" s="35">
        <v>0</v>
      </c>
      <c r="AA834" s="35" t="e">
        <f>G834+#REF!</f>
        <v>#REF!</v>
      </c>
      <c r="AB834" s="94" t="str">
        <f>IF(OR(E834="",E834=0),"",(G834+#REF!)/E834)</f>
        <v/>
      </c>
      <c r="AC834" s="35">
        <f t="shared" si="804"/>
        <v>0</v>
      </c>
      <c r="AD834" s="35">
        <f t="shared" si="805"/>
        <v>0</v>
      </c>
      <c r="AE834" s="118">
        <v>0</v>
      </c>
      <c r="AF834" s="118">
        <f t="shared" si="806"/>
        <v>0</v>
      </c>
      <c r="AG834" s="118">
        <v>0</v>
      </c>
      <c r="AH834" s="118">
        <f t="shared" si="807"/>
        <v>0</v>
      </c>
      <c r="AI834" s="36"/>
      <c r="AJ834" s="72"/>
    </row>
    <row r="835" spans="1:36" s="14" customFormat="1" ht="18" customHeight="1">
      <c r="A835" s="14" t="str">
        <f t="shared" si="803"/>
        <v>a</v>
      </c>
      <c r="B835" s="28" t="s">
        <v>27</v>
      </c>
      <c r="C835" s="29" t="s">
        <v>34</v>
      </c>
      <c r="D835" s="30">
        <v>7975</v>
      </c>
      <c r="E835" s="31">
        <v>7860</v>
      </c>
      <c r="F835" s="31">
        <v>5530</v>
      </c>
      <c r="G835" s="31">
        <v>6836.4</v>
      </c>
      <c r="H835" s="31">
        <v>4778.4489299999996</v>
      </c>
      <c r="I835" s="32">
        <v>4169.40434</v>
      </c>
      <c r="J835" s="33">
        <v>3644.9996900000001</v>
      </c>
      <c r="K835" s="33">
        <v>2984.6364199999998</v>
      </c>
      <c r="L835" s="34">
        <f t="shared" si="814"/>
        <v>1.2362386980108497</v>
      </c>
      <c r="M835" s="30">
        <v>0</v>
      </c>
      <c r="N835" s="30">
        <v>693.27908000000002</v>
      </c>
      <c r="O835" s="30">
        <v>651.35733999999957</v>
      </c>
      <c r="P835" s="30">
        <v>660.36327000000028</v>
      </c>
      <c r="Q835" s="30">
        <v>660</v>
      </c>
      <c r="R835" s="30">
        <v>524.40464999999995</v>
      </c>
      <c r="S835" s="30">
        <f t="shared" si="817"/>
        <v>2057.9510700000001</v>
      </c>
      <c r="T835" s="32">
        <f t="shared" si="815"/>
        <v>-1306.3999999999996</v>
      </c>
      <c r="U835" s="34">
        <f t="shared" si="816"/>
        <v>0.8697709923664122</v>
      </c>
      <c r="V835" s="131">
        <f t="shared" si="826"/>
        <v>1023.6000000000004</v>
      </c>
      <c r="W835" s="30">
        <v>5994.2665199999992</v>
      </c>
      <c r="X835" s="125">
        <v>5994.2665199999992</v>
      </c>
      <c r="Y835" s="125">
        <v>1471.1</v>
      </c>
      <c r="Z835" s="30">
        <v>2330</v>
      </c>
      <c r="AA835" s="30" t="e">
        <f>G835+#REF!</f>
        <v>#REF!</v>
      </c>
      <c r="AB835" s="92" t="e">
        <f>IF(OR(E835="",E835=0),"",(G835+#REF!)/E835)</f>
        <v>#REF!</v>
      </c>
      <c r="AC835" s="30">
        <f t="shared" si="804"/>
        <v>8307.5</v>
      </c>
      <c r="AD835" s="30">
        <f t="shared" si="805"/>
        <v>-447.5</v>
      </c>
      <c r="AE835" s="125">
        <v>0</v>
      </c>
      <c r="AF835" s="125">
        <f t="shared" si="806"/>
        <v>7860</v>
      </c>
      <c r="AG835" s="125">
        <v>7860</v>
      </c>
      <c r="AH835" s="125">
        <f t="shared" si="807"/>
        <v>-447.5</v>
      </c>
      <c r="AI835" s="31"/>
      <c r="AJ835" s="72"/>
    </row>
    <row r="836" spans="1:36" s="14" customFormat="1" ht="18" customHeight="1">
      <c r="A836" s="14" t="str">
        <f t="shared" si="803"/>
        <v>b</v>
      </c>
      <c r="B836" s="28" t="s">
        <v>27</v>
      </c>
      <c r="C836" s="29" t="s">
        <v>35</v>
      </c>
      <c r="D836" s="35">
        <v>0</v>
      </c>
      <c r="E836" s="36">
        <v>0</v>
      </c>
      <c r="F836" s="36">
        <v>0</v>
      </c>
      <c r="G836" s="36">
        <v>0</v>
      </c>
      <c r="H836" s="36">
        <v>0</v>
      </c>
      <c r="I836" s="37">
        <v>0</v>
      </c>
      <c r="J836" s="38">
        <v>0</v>
      </c>
      <c r="K836" s="38">
        <v>0</v>
      </c>
      <c r="L836" s="39" t="str">
        <f t="shared" si="814"/>
        <v/>
      </c>
      <c r="M836" s="35">
        <v>0</v>
      </c>
      <c r="N836" s="35">
        <v>0</v>
      </c>
      <c r="O836" s="35">
        <v>0</v>
      </c>
      <c r="P836" s="35">
        <v>0</v>
      </c>
      <c r="Q836" s="35"/>
      <c r="R836" s="35">
        <v>0</v>
      </c>
      <c r="S836" s="35">
        <f t="shared" si="817"/>
        <v>0</v>
      </c>
      <c r="T836" s="37">
        <f t="shared" si="815"/>
        <v>0</v>
      </c>
      <c r="U836" s="39" t="str">
        <f t="shared" si="816"/>
        <v/>
      </c>
      <c r="V836" s="132">
        <f t="shared" si="826"/>
        <v>0</v>
      </c>
      <c r="W836" s="35">
        <v>0</v>
      </c>
      <c r="X836" s="118">
        <v>0</v>
      </c>
      <c r="Y836" s="118">
        <v>0</v>
      </c>
      <c r="Z836" s="35">
        <v>0</v>
      </c>
      <c r="AA836" s="35" t="e">
        <f>G836+#REF!</f>
        <v>#REF!</v>
      </c>
      <c r="AB836" s="94" t="str">
        <f>IF(OR(E836="",E836=0),"",(G836+#REF!)/E836)</f>
        <v/>
      </c>
      <c r="AC836" s="35">
        <f t="shared" si="804"/>
        <v>0</v>
      </c>
      <c r="AD836" s="35">
        <f t="shared" si="805"/>
        <v>0</v>
      </c>
      <c r="AE836" s="118">
        <v>0</v>
      </c>
      <c r="AF836" s="118">
        <f t="shared" si="806"/>
        <v>0</v>
      </c>
      <c r="AG836" s="118">
        <v>0</v>
      </c>
      <c r="AH836" s="118">
        <f t="shared" si="807"/>
        <v>0</v>
      </c>
      <c r="AI836" s="36"/>
      <c r="AJ836" s="72"/>
    </row>
    <row r="837" spans="1:36" s="14" customFormat="1" ht="30" customHeight="1">
      <c r="A837" s="14" t="str">
        <f t="shared" ref="A837:A900" si="880">IF((E837+G837+V837+Y837+AC837+AD837+AE837&lt;&gt;0),"a","b")</f>
        <v>b</v>
      </c>
      <c r="B837" s="21" t="s">
        <v>27</v>
      </c>
      <c r="C837" s="40" t="s">
        <v>36</v>
      </c>
      <c r="D837" s="41">
        <v>0</v>
      </c>
      <c r="E837" s="42">
        <v>0</v>
      </c>
      <c r="F837" s="42">
        <v>0</v>
      </c>
      <c r="G837" s="42">
        <v>0</v>
      </c>
      <c r="H837" s="42">
        <v>0</v>
      </c>
      <c r="I837" s="43">
        <v>0</v>
      </c>
      <c r="J837" s="44">
        <v>0</v>
      </c>
      <c r="K837" s="44">
        <v>0</v>
      </c>
      <c r="L837" s="45" t="str">
        <f t="shared" si="814"/>
        <v/>
      </c>
      <c r="M837" s="41">
        <v>0</v>
      </c>
      <c r="N837" s="41">
        <v>0</v>
      </c>
      <c r="O837" s="41">
        <v>0</v>
      </c>
      <c r="P837" s="41">
        <v>0</v>
      </c>
      <c r="Q837" s="41">
        <v>0</v>
      </c>
      <c r="R837" s="41">
        <v>0</v>
      </c>
      <c r="S837" s="41">
        <f t="shared" si="817"/>
        <v>0</v>
      </c>
      <c r="T837" s="43">
        <f t="shared" si="815"/>
        <v>0</v>
      </c>
      <c r="U837" s="45" t="str">
        <f t="shared" si="816"/>
        <v/>
      </c>
      <c r="V837" s="133">
        <f t="shared" si="826"/>
        <v>0</v>
      </c>
      <c r="W837" s="41">
        <v>0</v>
      </c>
      <c r="X837" s="119">
        <v>0</v>
      </c>
      <c r="Y837" s="119">
        <v>0</v>
      </c>
      <c r="Z837" s="41">
        <v>0</v>
      </c>
      <c r="AA837" s="41" t="e">
        <f>G837+#REF!</f>
        <v>#REF!</v>
      </c>
      <c r="AB837" s="96" t="str">
        <f>IF(OR(E837="",E837=0),"",(G837+#REF!)/E837)</f>
        <v/>
      </c>
      <c r="AC837" s="41">
        <f t="shared" ref="AC837:AC900" si="881">G837+Y837</f>
        <v>0</v>
      </c>
      <c r="AD837" s="41">
        <f t="shared" ref="AD837:AD900" si="882">E837-AC837</f>
        <v>0</v>
      </c>
      <c r="AE837" s="119">
        <v>0</v>
      </c>
      <c r="AF837" s="119">
        <f t="shared" ref="AF837:AF900" si="883">E837-AE837</f>
        <v>0</v>
      </c>
      <c r="AG837" s="119">
        <v>0</v>
      </c>
      <c r="AH837" s="119">
        <f t="shared" ref="AH837:AH900" si="884">AG837-AC837</f>
        <v>0</v>
      </c>
      <c r="AI837" s="42"/>
      <c r="AJ837" s="72"/>
    </row>
    <row r="838" spans="1:36" s="14" customFormat="1" ht="15" customHeight="1">
      <c r="A838" s="14" t="str">
        <f t="shared" si="880"/>
        <v>b</v>
      </c>
      <c r="B838" s="21" t="s">
        <v>27</v>
      </c>
      <c r="C838" s="40" t="s">
        <v>37</v>
      </c>
      <c r="D838" s="41">
        <v>0</v>
      </c>
      <c r="E838" s="42">
        <v>0</v>
      </c>
      <c r="F838" s="42">
        <v>0</v>
      </c>
      <c r="G838" s="42">
        <v>0</v>
      </c>
      <c r="H838" s="42">
        <v>0</v>
      </c>
      <c r="I838" s="43">
        <v>0</v>
      </c>
      <c r="J838" s="44">
        <v>0</v>
      </c>
      <c r="K838" s="44">
        <v>0</v>
      </c>
      <c r="L838" s="45" t="str">
        <f t="shared" si="814"/>
        <v/>
      </c>
      <c r="M838" s="41">
        <v>0</v>
      </c>
      <c r="N838" s="41">
        <v>0</v>
      </c>
      <c r="O838" s="41">
        <v>0</v>
      </c>
      <c r="P838" s="41">
        <v>0</v>
      </c>
      <c r="Q838" s="41">
        <v>0</v>
      </c>
      <c r="R838" s="41">
        <v>0</v>
      </c>
      <c r="S838" s="41">
        <f t="shared" si="817"/>
        <v>0</v>
      </c>
      <c r="T838" s="43">
        <f t="shared" si="815"/>
        <v>0</v>
      </c>
      <c r="U838" s="45" t="str">
        <f t="shared" si="816"/>
        <v/>
      </c>
      <c r="V838" s="133">
        <f t="shared" si="826"/>
        <v>0</v>
      </c>
      <c r="W838" s="41">
        <v>0</v>
      </c>
      <c r="X838" s="119">
        <v>0</v>
      </c>
      <c r="Y838" s="119">
        <v>0</v>
      </c>
      <c r="Z838" s="41">
        <v>0</v>
      </c>
      <c r="AA838" s="41" t="e">
        <f>G838+#REF!</f>
        <v>#REF!</v>
      </c>
      <c r="AB838" s="96" t="str">
        <f>IF(OR(E838="",E838=0),"",(G838+#REF!)/E838)</f>
        <v/>
      </c>
      <c r="AC838" s="41">
        <f t="shared" si="881"/>
        <v>0</v>
      </c>
      <c r="AD838" s="41">
        <f t="shared" si="882"/>
        <v>0</v>
      </c>
      <c r="AE838" s="119">
        <v>0</v>
      </c>
      <c r="AF838" s="119">
        <f t="shared" si="883"/>
        <v>0</v>
      </c>
      <c r="AG838" s="119">
        <v>0</v>
      </c>
      <c r="AH838" s="119">
        <f t="shared" si="884"/>
        <v>0</v>
      </c>
      <c r="AI838" s="42"/>
      <c r="AJ838" s="72"/>
    </row>
    <row r="839" spans="1:36" s="14" customFormat="1" ht="15.75" customHeight="1" thickBot="1">
      <c r="A839" s="14" t="str">
        <f t="shared" si="880"/>
        <v>b</v>
      </c>
      <c r="B839" s="46" t="s">
        <v>27</v>
      </c>
      <c r="C839" s="58" t="s">
        <v>38</v>
      </c>
      <c r="D839" s="59">
        <v>0</v>
      </c>
      <c r="E839" s="60">
        <v>0</v>
      </c>
      <c r="F839" s="60">
        <v>0</v>
      </c>
      <c r="G839" s="60">
        <v>0</v>
      </c>
      <c r="H839" s="60">
        <v>0</v>
      </c>
      <c r="I839" s="61">
        <v>0</v>
      </c>
      <c r="J839" s="62">
        <v>0</v>
      </c>
      <c r="K839" s="62">
        <v>0</v>
      </c>
      <c r="L839" s="63" t="str">
        <f t="shared" si="814"/>
        <v/>
      </c>
      <c r="M839" s="59">
        <v>0</v>
      </c>
      <c r="N839" s="59">
        <v>0</v>
      </c>
      <c r="O839" s="59">
        <v>0</v>
      </c>
      <c r="P839" s="59">
        <v>0</v>
      </c>
      <c r="Q839" s="59">
        <v>0</v>
      </c>
      <c r="R839" s="59">
        <v>0</v>
      </c>
      <c r="S839" s="59">
        <f t="shared" si="817"/>
        <v>0</v>
      </c>
      <c r="T839" s="61">
        <f t="shared" si="815"/>
        <v>0</v>
      </c>
      <c r="U839" s="63" t="str">
        <f t="shared" si="816"/>
        <v/>
      </c>
      <c r="V839" s="136">
        <f t="shared" si="826"/>
        <v>0</v>
      </c>
      <c r="W839" s="59">
        <v>0</v>
      </c>
      <c r="X839" s="120">
        <v>0</v>
      </c>
      <c r="Y839" s="120">
        <v>0</v>
      </c>
      <c r="Z839" s="59">
        <v>0</v>
      </c>
      <c r="AA839" s="59" t="e">
        <f>G839+#REF!</f>
        <v>#REF!</v>
      </c>
      <c r="AB839" s="106" t="str">
        <f>IF(OR(E839="",E839=0),"",(G839+#REF!)/E839)</f>
        <v/>
      </c>
      <c r="AC839" s="59">
        <f t="shared" si="881"/>
        <v>0</v>
      </c>
      <c r="AD839" s="59">
        <f t="shared" si="882"/>
        <v>0</v>
      </c>
      <c r="AE839" s="120">
        <v>0</v>
      </c>
      <c r="AF839" s="120">
        <f t="shared" si="883"/>
        <v>0</v>
      </c>
      <c r="AG839" s="120">
        <v>0</v>
      </c>
      <c r="AH839" s="120">
        <f t="shared" si="884"/>
        <v>0</v>
      </c>
      <c r="AI839" s="60"/>
      <c r="AJ839" s="72"/>
    </row>
    <row r="840" spans="1:36" s="14" customFormat="1" ht="96" thickTop="1" thickBot="1">
      <c r="A840" s="14" t="str">
        <f t="shared" si="880"/>
        <v>a</v>
      </c>
      <c r="B840" s="139" t="s">
        <v>181</v>
      </c>
      <c r="C840" s="140" t="s">
        <v>182</v>
      </c>
      <c r="D840" s="140">
        <f t="shared" ref="D840:K840" si="885">D841+D849+D850+D851</f>
        <v>2025</v>
      </c>
      <c r="E840" s="141">
        <f t="shared" si="885"/>
        <v>240</v>
      </c>
      <c r="F840" s="141">
        <f t="shared" si="885"/>
        <v>240.03</v>
      </c>
      <c r="G840" s="141">
        <f t="shared" si="885"/>
        <v>238</v>
      </c>
      <c r="H840" s="141">
        <f t="shared" si="885"/>
        <v>240.02041</v>
      </c>
      <c r="I840" s="142">
        <f t="shared" si="885"/>
        <v>0</v>
      </c>
      <c r="J840" s="143">
        <f t="shared" si="885"/>
        <v>0</v>
      </c>
      <c r="K840" s="143">
        <f t="shared" si="885"/>
        <v>0</v>
      </c>
      <c r="L840" s="144">
        <f>IF(OR(F840="",F840=0),"",G840/F840)</f>
        <v>0.99154272382618835</v>
      </c>
      <c r="M840" s="140">
        <f>M841+M849+M850+M851</f>
        <v>0</v>
      </c>
      <c r="N840" s="140">
        <f>N841+N849+N850+N851</f>
        <v>0</v>
      </c>
      <c r="O840" s="140">
        <f>O841+O849+O850+O851</f>
        <v>0</v>
      </c>
      <c r="P840" s="140">
        <f>P841+P849+P850+P851</f>
        <v>0</v>
      </c>
      <c r="Q840" s="140">
        <f>Q841+Q849+Q850+Q851</f>
        <v>0</v>
      </c>
      <c r="R840" s="140">
        <v>0</v>
      </c>
      <c r="S840" s="140">
        <f t="shared" si="817"/>
        <v>-2.0204099999999983</v>
      </c>
      <c r="T840" s="142">
        <f t="shared" si="815"/>
        <v>2.0300000000000011</v>
      </c>
      <c r="U840" s="144">
        <f t="shared" si="816"/>
        <v>0.9916666666666667</v>
      </c>
      <c r="V840" s="145">
        <f t="shared" si="826"/>
        <v>2</v>
      </c>
      <c r="W840" s="140">
        <f t="shared" ref="W840:Y840" si="886">W841+W849+W850+W851</f>
        <v>238.0359</v>
      </c>
      <c r="X840" s="146">
        <f t="shared" si="886"/>
        <v>238.0359</v>
      </c>
      <c r="Y840" s="146">
        <f t="shared" si="886"/>
        <v>0</v>
      </c>
      <c r="Z840" s="140">
        <f>Z841+Z849+Z850+Z851</f>
        <v>555</v>
      </c>
      <c r="AA840" s="140" t="e">
        <f>G840+#REF!</f>
        <v>#REF!</v>
      </c>
      <c r="AB840" s="147" t="e">
        <f>IF(OR(E840="",E840=0),"",(G840+#REF!)/E840)</f>
        <v>#REF!</v>
      </c>
      <c r="AC840" s="140">
        <f t="shared" si="881"/>
        <v>238</v>
      </c>
      <c r="AD840" s="140">
        <f t="shared" si="882"/>
        <v>2</v>
      </c>
      <c r="AE840" s="146">
        <f t="shared" ref="AE840:AG840" si="887">AE841+AE849+AE850+AE851</f>
        <v>0</v>
      </c>
      <c r="AF840" s="146">
        <f t="shared" si="883"/>
        <v>240</v>
      </c>
      <c r="AG840" s="146">
        <f t="shared" si="887"/>
        <v>240</v>
      </c>
      <c r="AH840" s="146">
        <f t="shared" si="884"/>
        <v>2</v>
      </c>
      <c r="AI840" s="141"/>
      <c r="AJ840" s="72"/>
    </row>
    <row r="841" spans="1:36" s="14" customFormat="1" ht="18.75" customHeight="1" thickTop="1">
      <c r="A841" s="14" t="str">
        <f t="shared" si="880"/>
        <v>a</v>
      </c>
      <c r="B841" s="21" t="s">
        <v>27</v>
      </c>
      <c r="C841" s="22" t="s">
        <v>28</v>
      </c>
      <c r="D841" s="23">
        <f t="shared" ref="D841:K841" si="888">D842+D843+D844+D845+D846+D847+D848</f>
        <v>2025</v>
      </c>
      <c r="E841" s="24">
        <f t="shared" si="888"/>
        <v>240</v>
      </c>
      <c r="F841" s="24">
        <f t="shared" si="888"/>
        <v>240.03</v>
      </c>
      <c r="G841" s="24">
        <f t="shared" si="888"/>
        <v>238</v>
      </c>
      <c r="H841" s="24">
        <f t="shared" si="888"/>
        <v>240.02041</v>
      </c>
      <c r="I841" s="25">
        <f t="shared" si="888"/>
        <v>0</v>
      </c>
      <c r="J841" s="26">
        <f t="shared" si="888"/>
        <v>0</v>
      </c>
      <c r="K841" s="26">
        <f t="shared" si="888"/>
        <v>0</v>
      </c>
      <c r="L841" s="27">
        <f t="shared" si="814"/>
        <v>0.99154272382618835</v>
      </c>
      <c r="M841" s="23">
        <f>M842+M843+M844+M845+M846+M847+M848</f>
        <v>0</v>
      </c>
      <c r="N841" s="23">
        <f>N842+N843+N844+N845+N846+N847+N848</f>
        <v>0</v>
      </c>
      <c r="O841" s="23">
        <f>O842+O843+O844+O845+O846+O847+O848</f>
        <v>0</v>
      </c>
      <c r="P841" s="23">
        <f>P842+P843+P844+P845+P846+P847+P848</f>
        <v>0</v>
      </c>
      <c r="Q841" s="23">
        <f>Q842+Q843+Q844+Q845+Q846+Q847+Q848</f>
        <v>0</v>
      </c>
      <c r="R841" s="23">
        <v>0</v>
      </c>
      <c r="S841" s="23">
        <f t="shared" si="817"/>
        <v>-2.0204099999999983</v>
      </c>
      <c r="T841" s="25">
        <f t="shared" si="815"/>
        <v>2.0300000000000011</v>
      </c>
      <c r="U841" s="27">
        <f t="shared" si="816"/>
        <v>0.9916666666666667</v>
      </c>
      <c r="V841" s="130">
        <f t="shared" si="826"/>
        <v>2</v>
      </c>
      <c r="W841" s="23">
        <f t="shared" ref="W841:Y841" si="889">W842+W843+W844+W845+W846+W847+W848</f>
        <v>238.0359</v>
      </c>
      <c r="X841" s="89">
        <f t="shared" si="889"/>
        <v>238.0359</v>
      </c>
      <c r="Y841" s="89">
        <f t="shared" si="889"/>
        <v>0</v>
      </c>
      <c r="Z841" s="23">
        <f>Z842+Z843+Z844+Z845+Z846+Z847+Z848</f>
        <v>555</v>
      </c>
      <c r="AA841" s="23" t="e">
        <f>G841+#REF!</f>
        <v>#REF!</v>
      </c>
      <c r="AB841" s="90" t="e">
        <f>IF(OR(E841="",E841=0),"",(G841+#REF!)/E841)</f>
        <v>#REF!</v>
      </c>
      <c r="AC841" s="23">
        <f t="shared" si="881"/>
        <v>238</v>
      </c>
      <c r="AD841" s="23">
        <f t="shared" si="882"/>
        <v>2</v>
      </c>
      <c r="AE841" s="89">
        <f t="shared" ref="AE841:AG841" si="890">AE842+AE843+AE844+AE845+AE846+AE847+AE848</f>
        <v>0</v>
      </c>
      <c r="AF841" s="89">
        <f t="shared" si="883"/>
        <v>240</v>
      </c>
      <c r="AG841" s="89">
        <f t="shared" si="890"/>
        <v>240</v>
      </c>
      <c r="AH841" s="89">
        <f t="shared" si="884"/>
        <v>2</v>
      </c>
      <c r="AI841" s="24"/>
      <c r="AJ841" s="72"/>
    </row>
    <row r="842" spans="1:36" s="14" customFormat="1" ht="18" customHeight="1">
      <c r="A842" s="14" t="str">
        <f t="shared" si="880"/>
        <v>b</v>
      </c>
      <c r="B842" s="28" t="s">
        <v>27</v>
      </c>
      <c r="C842" s="29" t="s">
        <v>29</v>
      </c>
      <c r="D842" s="35">
        <v>0</v>
      </c>
      <c r="E842" s="36">
        <v>0</v>
      </c>
      <c r="F842" s="36">
        <v>0</v>
      </c>
      <c r="G842" s="36">
        <v>0</v>
      </c>
      <c r="H842" s="36">
        <v>0</v>
      </c>
      <c r="I842" s="37">
        <v>0</v>
      </c>
      <c r="J842" s="38">
        <v>0</v>
      </c>
      <c r="K842" s="38">
        <v>0</v>
      </c>
      <c r="L842" s="39" t="str">
        <f t="shared" si="814"/>
        <v/>
      </c>
      <c r="M842" s="35">
        <v>0</v>
      </c>
      <c r="N842" s="35">
        <v>0</v>
      </c>
      <c r="O842" s="35">
        <v>0</v>
      </c>
      <c r="P842" s="35">
        <v>0</v>
      </c>
      <c r="Q842" s="35">
        <v>0</v>
      </c>
      <c r="R842" s="35">
        <v>0</v>
      </c>
      <c r="S842" s="35">
        <f t="shared" si="817"/>
        <v>0</v>
      </c>
      <c r="T842" s="37">
        <f t="shared" si="815"/>
        <v>0</v>
      </c>
      <c r="U842" s="39" t="str">
        <f t="shared" si="816"/>
        <v/>
      </c>
      <c r="V842" s="132">
        <f t="shared" si="826"/>
        <v>0</v>
      </c>
      <c r="W842" s="35">
        <v>0</v>
      </c>
      <c r="X842" s="93">
        <v>0</v>
      </c>
      <c r="Y842" s="93">
        <v>0</v>
      </c>
      <c r="Z842" s="35">
        <v>0</v>
      </c>
      <c r="AA842" s="35" t="e">
        <f>G842+#REF!</f>
        <v>#REF!</v>
      </c>
      <c r="AB842" s="94" t="str">
        <f>IF(OR(E842="",E842=0),"",(G842+#REF!)/E842)</f>
        <v/>
      </c>
      <c r="AC842" s="35">
        <f t="shared" si="881"/>
        <v>0</v>
      </c>
      <c r="AD842" s="35">
        <f t="shared" si="882"/>
        <v>0</v>
      </c>
      <c r="AE842" s="93">
        <v>0</v>
      </c>
      <c r="AF842" s="93">
        <f t="shared" si="883"/>
        <v>0</v>
      </c>
      <c r="AG842" s="93">
        <v>0</v>
      </c>
      <c r="AH842" s="93">
        <f t="shared" si="884"/>
        <v>0</v>
      </c>
      <c r="AI842" s="36"/>
      <c r="AJ842" s="72"/>
    </row>
    <row r="843" spans="1:36" s="14" customFormat="1" ht="18" customHeight="1">
      <c r="A843" s="14" t="str">
        <f t="shared" si="880"/>
        <v>b</v>
      </c>
      <c r="B843" s="28" t="s">
        <v>27</v>
      </c>
      <c r="C843" s="29" t="s">
        <v>30</v>
      </c>
      <c r="D843" s="35">
        <v>0</v>
      </c>
      <c r="E843" s="36">
        <v>0</v>
      </c>
      <c r="F843" s="36">
        <v>0</v>
      </c>
      <c r="G843" s="36">
        <v>0</v>
      </c>
      <c r="H843" s="36">
        <v>0</v>
      </c>
      <c r="I843" s="37">
        <v>0</v>
      </c>
      <c r="J843" s="38">
        <v>0</v>
      </c>
      <c r="K843" s="38">
        <v>0</v>
      </c>
      <c r="L843" s="39" t="str">
        <f t="shared" si="814"/>
        <v/>
      </c>
      <c r="M843" s="35">
        <v>0</v>
      </c>
      <c r="N843" s="35">
        <v>0</v>
      </c>
      <c r="O843" s="35">
        <v>0</v>
      </c>
      <c r="P843" s="35">
        <v>0</v>
      </c>
      <c r="Q843" s="35">
        <v>0</v>
      </c>
      <c r="R843" s="35">
        <v>0</v>
      </c>
      <c r="S843" s="35">
        <f t="shared" si="817"/>
        <v>0</v>
      </c>
      <c r="T843" s="37">
        <f t="shared" si="815"/>
        <v>0</v>
      </c>
      <c r="U843" s="39" t="str">
        <f t="shared" si="816"/>
        <v/>
      </c>
      <c r="V843" s="132">
        <f t="shared" si="826"/>
        <v>0</v>
      </c>
      <c r="W843" s="35">
        <v>0</v>
      </c>
      <c r="X843" s="93">
        <v>0</v>
      </c>
      <c r="Y843" s="93">
        <v>0</v>
      </c>
      <c r="Z843" s="35">
        <v>0</v>
      </c>
      <c r="AA843" s="35" t="e">
        <f>G843+#REF!</f>
        <v>#REF!</v>
      </c>
      <c r="AB843" s="94" t="str">
        <f>IF(OR(E843="",E843=0),"",(G843+#REF!)/E843)</f>
        <v/>
      </c>
      <c r="AC843" s="35">
        <f t="shared" si="881"/>
        <v>0</v>
      </c>
      <c r="AD843" s="35">
        <f t="shared" si="882"/>
        <v>0</v>
      </c>
      <c r="AE843" s="93">
        <v>0</v>
      </c>
      <c r="AF843" s="93">
        <f t="shared" si="883"/>
        <v>0</v>
      </c>
      <c r="AG843" s="93">
        <v>0</v>
      </c>
      <c r="AH843" s="93">
        <f t="shared" si="884"/>
        <v>0</v>
      </c>
      <c r="AI843" s="36"/>
      <c r="AJ843" s="72"/>
    </row>
    <row r="844" spans="1:36" s="14" customFormat="1" ht="18" customHeight="1">
      <c r="A844" s="14" t="str">
        <f t="shared" si="880"/>
        <v>b</v>
      </c>
      <c r="B844" s="28" t="s">
        <v>27</v>
      </c>
      <c r="C844" s="29" t="s">
        <v>31</v>
      </c>
      <c r="D844" s="35">
        <v>0</v>
      </c>
      <c r="E844" s="36">
        <v>0</v>
      </c>
      <c r="F844" s="36">
        <v>0</v>
      </c>
      <c r="G844" s="36">
        <v>0</v>
      </c>
      <c r="H844" s="36">
        <v>0</v>
      </c>
      <c r="I844" s="37">
        <v>0</v>
      </c>
      <c r="J844" s="38">
        <v>0</v>
      </c>
      <c r="K844" s="38">
        <v>0</v>
      </c>
      <c r="L844" s="39" t="str">
        <f t="shared" si="814"/>
        <v/>
      </c>
      <c r="M844" s="35">
        <v>0</v>
      </c>
      <c r="N844" s="35">
        <v>0</v>
      </c>
      <c r="O844" s="35">
        <v>0</v>
      </c>
      <c r="P844" s="35">
        <v>0</v>
      </c>
      <c r="Q844" s="35">
        <v>0</v>
      </c>
      <c r="R844" s="35">
        <v>0</v>
      </c>
      <c r="S844" s="35">
        <f t="shared" si="817"/>
        <v>0</v>
      </c>
      <c r="T844" s="37">
        <f t="shared" si="815"/>
        <v>0</v>
      </c>
      <c r="U844" s="39" t="str">
        <f t="shared" si="816"/>
        <v/>
      </c>
      <c r="V844" s="132">
        <f t="shared" si="826"/>
        <v>0</v>
      </c>
      <c r="W844" s="35">
        <v>0</v>
      </c>
      <c r="X844" s="93">
        <v>0</v>
      </c>
      <c r="Y844" s="93">
        <v>0</v>
      </c>
      <c r="Z844" s="35">
        <v>0</v>
      </c>
      <c r="AA844" s="35" t="e">
        <f>G844+#REF!</f>
        <v>#REF!</v>
      </c>
      <c r="AB844" s="94" t="str">
        <f>IF(OR(E844="",E844=0),"",(G844+#REF!)/E844)</f>
        <v/>
      </c>
      <c r="AC844" s="35">
        <f t="shared" si="881"/>
        <v>0</v>
      </c>
      <c r="AD844" s="35">
        <f t="shared" si="882"/>
        <v>0</v>
      </c>
      <c r="AE844" s="93">
        <v>0</v>
      </c>
      <c r="AF844" s="93">
        <f t="shared" si="883"/>
        <v>0</v>
      </c>
      <c r="AG844" s="93">
        <v>0</v>
      </c>
      <c r="AH844" s="93">
        <f t="shared" si="884"/>
        <v>0</v>
      </c>
      <c r="AI844" s="36"/>
      <c r="AJ844" s="72"/>
    </row>
    <row r="845" spans="1:36" s="14" customFormat="1" ht="18" customHeight="1">
      <c r="A845" s="14" t="str">
        <f t="shared" si="880"/>
        <v>b</v>
      </c>
      <c r="B845" s="28" t="s">
        <v>27</v>
      </c>
      <c r="C845" s="29" t="s">
        <v>32</v>
      </c>
      <c r="D845" s="35">
        <v>0</v>
      </c>
      <c r="E845" s="36">
        <v>0</v>
      </c>
      <c r="F845" s="36">
        <v>0</v>
      </c>
      <c r="G845" s="36">
        <v>0</v>
      </c>
      <c r="H845" s="36">
        <v>0</v>
      </c>
      <c r="I845" s="37">
        <v>0</v>
      </c>
      <c r="J845" s="38">
        <v>0</v>
      </c>
      <c r="K845" s="38">
        <v>0</v>
      </c>
      <c r="L845" s="39" t="str">
        <f t="shared" si="814"/>
        <v/>
      </c>
      <c r="M845" s="35">
        <v>0</v>
      </c>
      <c r="N845" s="35">
        <v>0</v>
      </c>
      <c r="O845" s="35">
        <v>0</v>
      </c>
      <c r="P845" s="35">
        <v>0</v>
      </c>
      <c r="Q845" s="35">
        <v>0</v>
      </c>
      <c r="R845" s="35">
        <v>0</v>
      </c>
      <c r="S845" s="35">
        <f t="shared" si="817"/>
        <v>0</v>
      </c>
      <c r="T845" s="37">
        <f t="shared" si="815"/>
        <v>0</v>
      </c>
      <c r="U845" s="39" t="str">
        <f t="shared" si="816"/>
        <v/>
      </c>
      <c r="V845" s="132">
        <f t="shared" si="826"/>
        <v>0</v>
      </c>
      <c r="W845" s="35">
        <v>0</v>
      </c>
      <c r="X845" s="93">
        <v>0</v>
      </c>
      <c r="Y845" s="93">
        <v>0</v>
      </c>
      <c r="Z845" s="35">
        <v>0</v>
      </c>
      <c r="AA845" s="35" t="e">
        <f>G845+#REF!</f>
        <v>#REF!</v>
      </c>
      <c r="AB845" s="94" t="str">
        <f>IF(OR(E845="",E845=0),"",(G845+#REF!)/E845)</f>
        <v/>
      </c>
      <c r="AC845" s="35">
        <f t="shared" si="881"/>
        <v>0</v>
      </c>
      <c r="AD845" s="35">
        <f t="shared" si="882"/>
        <v>0</v>
      </c>
      <c r="AE845" s="93">
        <v>0</v>
      </c>
      <c r="AF845" s="93">
        <f t="shared" si="883"/>
        <v>0</v>
      </c>
      <c r="AG845" s="93">
        <v>0</v>
      </c>
      <c r="AH845" s="93">
        <f t="shared" si="884"/>
        <v>0</v>
      </c>
      <c r="AI845" s="36"/>
      <c r="AJ845" s="72"/>
    </row>
    <row r="846" spans="1:36" s="14" customFormat="1" ht="18" customHeight="1">
      <c r="A846" s="14" t="str">
        <f t="shared" si="880"/>
        <v>b</v>
      </c>
      <c r="B846" s="28" t="s">
        <v>27</v>
      </c>
      <c r="C846" s="29" t="s">
        <v>33</v>
      </c>
      <c r="D846" s="35">
        <v>0</v>
      </c>
      <c r="E846" s="36">
        <v>0</v>
      </c>
      <c r="F846" s="36">
        <v>0</v>
      </c>
      <c r="G846" s="36">
        <v>0</v>
      </c>
      <c r="H846" s="36">
        <v>0</v>
      </c>
      <c r="I846" s="37">
        <v>0</v>
      </c>
      <c r="J846" s="38">
        <v>0</v>
      </c>
      <c r="K846" s="38">
        <v>0</v>
      </c>
      <c r="L846" s="39" t="str">
        <f t="shared" si="814"/>
        <v/>
      </c>
      <c r="M846" s="35">
        <v>0</v>
      </c>
      <c r="N846" s="35">
        <v>0</v>
      </c>
      <c r="O846" s="35">
        <v>0</v>
      </c>
      <c r="P846" s="35">
        <v>0</v>
      </c>
      <c r="Q846" s="35">
        <v>0</v>
      </c>
      <c r="R846" s="35">
        <v>0</v>
      </c>
      <c r="S846" s="35">
        <f t="shared" si="817"/>
        <v>0</v>
      </c>
      <c r="T846" s="37">
        <f t="shared" si="815"/>
        <v>0</v>
      </c>
      <c r="U846" s="39" t="str">
        <f t="shared" si="816"/>
        <v/>
      </c>
      <c r="V846" s="132">
        <f t="shared" si="826"/>
        <v>0</v>
      </c>
      <c r="W846" s="35">
        <v>0</v>
      </c>
      <c r="X846" s="93">
        <v>0</v>
      </c>
      <c r="Y846" s="93">
        <v>0</v>
      </c>
      <c r="Z846" s="35">
        <v>0</v>
      </c>
      <c r="AA846" s="35" t="e">
        <f>G846+#REF!</f>
        <v>#REF!</v>
      </c>
      <c r="AB846" s="94" t="str">
        <f>IF(OR(E846="",E846=0),"",(G846+#REF!)/E846)</f>
        <v/>
      </c>
      <c r="AC846" s="35">
        <f t="shared" si="881"/>
        <v>0</v>
      </c>
      <c r="AD846" s="35">
        <f t="shared" si="882"/>
        <v>0</v>
      </c>
      <c r="AE846" s="93">
        <v>0</v>
      </c>
      <c r="AF846" s="93">
        <f t="shared" si="883"/>
        <v>0</v>
      </c>
      <c r="AG846" s="93">
        <v>0</v>
      </c>
      <c r="AH846" s="93">
        <f t="shared" si="884"/>
        <v>0</v>
      </c>
      <c r="AI846" s="36"/>
      <c r="AJ846" s="72"/>
    </row>
    <row r="847" spans="1:36" s="14" customFormat="1" ht="18" customHeight="1">
      <c r="A847" s="14" t="str">
        <f t="shared" si="880"/>
        <v>a</v>
      </c>
      <c r="B847" s="28" t="s">
        <v>27</v>
      </c>
      <c r="C847" s="29" t="s">
        <v>34</v>
      </c>
      <c r="D847" s="30">
        <v>2025</v>
      </c>
      <c r="E847" s="31">
        <v>240</v>
      </c>
      <c r="F847" s="31">
        <v>240.03</v>
      </c>
      <c r="G847" s="31">
        <v>238</v>
      </c>
      <c r="H847" s="31">
        <v>240.02041</v>
      </c>
      <c r="I847" s="32">
        <v>0</v>
      </c>
      <c r="J847" s="33">
        <v>0</v>
      </c>
      <c r="K847" s="33">
        <v>0</v>
      </c>
      <c r="L847" s="34">
        <f t="shared" si="814"/>
        <v>0.99154272382618835</v>
      </c>
      <c r="M847" s="30">
        <v>0</v>
      </c>
      <c r="N847" s="30">
        <v>0</v>
      </c>
      <c r="O847" s="30">
        <v>0</v>
      </c>
      <c r="P847" s="30">
        <v>0</v>
      </c>
      <c r="Q847" s="30">
        <v>0</v>
      </c>
      <c r="R847" s="30">
        <v>0</v>
      </c>
      <c r="S847" s="30">
        <f t="shared" si="817"/>
        <v>-2.0204099999999983</v>
      </c>
      <c r="T847" s="32">
        <f t="shared" si="815"/>
        <v>2.0300000000000011</v>
      </c>
      <c r="U847" s="34">
        <f t="shared" si="816"/>
        <v>0.9916666666666667</v>
      </c>
      <c r="V847" s="131">
        <f t="shared" si="826"/>
        <v>2</v>
      </c>
      <c r="W847" s="30">
        <v>238.0359</v>
      </c>
      <c r="X847" s="91">
        <v>238.0359</v>
      </c>
      <c r="Y847" s="91"/>
      <c r="Z847" s="30">
        <v>555</v>
      </c>
      <c r="AA847" s="30" t="e">
        <f>G847+#REF!</f>
        <v>#REF!</v>
      </c>
      <c r="AB847" s="92" t="e">
        <f>IF(OR(E847="",E847=0),"",(G847+#REF!)/E847)</f>
        <v>#REF!</v>
      </c>
      <c r="AC847" s="30">
        <f t="shared" si="881"/>
        <v>238</v>
      </c>
      <c r="AD847" s="30">
        <f t="shared" si="882"/>
        <v>2</v>
      </c>
      <c r="AE847" s="91">
        <v>0</v>
      </c>
      <c r="AF847" s="91">
        <f t="shared" si="883"/>
        <v>240</v>
      </c>
      <c r="AG847" s="91">
        <v>240</v>
      </c>
      <c r="AH847" s="91">
        <f t="shared" si="884"/>
        <v>2</v>
      </c>
      <c r="AI847" s="31"/>
      <c r="AJ847" s="72"/>
    </row>
    <row r="848" spans="1:36" s="14" customFormat="1" ht="18" customHeight="1">
      <c r="A848" s="14" t="str">
        <f t="shared" si="880"/>
        <v>b</v>
      </c>
      <c r="B848" s="28" t="s">
        <v>27</v>
      </c>
      <c r="C848" s="29" t="s">
        <v>35</v>
      </c>
      <c r="D848" s="35">
        <v>0</v>
      </c>
      <c r="E848" s="36">
        <v>0</v>
      </c>
      <c r="F848" s="36">
        <v>0</v>
      </c>
      <c r="G848" s="36">
        <v>0</v>
      </c>
      <c r="H848" s="36">
        <v>0</v>
      </c>
      <c r="I848" s="37">
        <v>0</v>
      </c>
      <c r="J848" s="38">
        <v>0</v>
      </c>
      <c r="K848" s="38">
        <v>0</v>
      </c>
      <c r="L848" s="39" t="str">
        <f t="shared" si="814"/>
        <v/>
      </c>
      <c r="M848" s="35">
        <v>0</v>
      </c>
      <c r="N848" s="35">
        <v>0</v>
      </c>
      <c r="O848" s="35">
        <v>0</v>
      </c>
      <c r="P848" s="35">
        <v>0</v>
      </c>
      <c r="Q848" s="35">
        <v>0</v>
      </c>
      <c r="R848" s="35">
        <v>0</v>
      </c>
      <c r="S848" s="35">
        <f t="shared" si="817"/>
        <v>0</v>
      </c>
      <c r="T848" s="37">
        <f t="shared" si="815"/>
        <v>0</v>
      </c>
      <c r="U848" s="39" t="str">
        <f t="shared" si="816"/>
        <v/>
      </c>
      <c r="V848" s="132">
        <f t="shared" si="826"/>
        <v>0</v>
      </c>
      <c r="W848" s="35">
        <v>0</v>
      </c>
      <c r="X848" s="93">
        <v>0</v>
      </c>
      <c r="Y848" s="93">
        <v>0</v>
      </c>
      <c r="Z848" s="35">
        <v>0</v>
      </c>
      <c r="AA848" s="35" t="e">
        <f>G848+#REF!</f>
        <v>#REF!</v>
      </c>
      <c r="AB848" s="94" t="str">
        <f>IF(OR(E848="",E848=0),"",(G848+#REF!)/E848)</f>
        <v/>
      </c>
      <c r="AC848" s="35">
        <f t="shared" si="881"/>
        <v>0</v>
      </c>
      <c r="AD848" s="35">
        <f t="shared" si="882"/>
        <v>0</v>
      </c>
      <c r="AE848" s="93">
        <v>0</v>
      </c>
      <c r="AF848" s="93">
        <f t="shared" si="883"/>
        <v>0</v>
      </c>
      <c r="AG848" s="93">
        <v>0</v>
      </c>
      <c r="AH848" s="93">
        <f t="shared" si="884"/>
        <v>0</v>
      </c>
      <c r="AI848" s="36"/>
      <c r="AJ848" s="72"/>
    </row>
    <row r="849" spans="1:36" s="14" customFormat="1" ht="30" customHeight="1">
      <c r="A849" s="14" t="str">
        <f t="shared" si="880"/>
        <v>b</v>
      </c>
      <c r="B849" s="21" t="s">
        <v>27</v>
      </c>
      <c r="C849" s="40" t="s">
        <v>36</v>
      </c>
      <c r="D849" s="41">
        <v>0</v>
      </c>
      <c r="E849" s="42">
        <v>0</v>
      </c>
      <c r="F849" s="42">
        <v>0</v>
      </c>
      <c r="G849" s="42">
        <v>0</v>
      </c>
      <c r="H849" s="42">
        <v>0</v>
      </c>
      <c r="I849" s="43">
        <v>0</v>
      </c>
      <c r="J849" s="44">
        <v>0</v>
      </c>
      <c r="K849" s="44">
        <v>0</v>
      </c>
      <c r="L849" s="45" t="str">
        <f t="shared" ref="L849:L912" si="891">IF(OR(F849="",F849=0),"",G849/F849)</f>
        <v/>
      </c>
      <c r="M849" s="41">
        <v>0</v>
      </c>
      <c r="N849" s="41">
        <v>0</v>
      </c>
      <c r="O849" s="41">
        <v>0</v>
      </c>
      <c r="P849" s="41">
        <v>0</v>
      </c>
      <c r="Q849" s="41">
        <v>0</v>
      </c>
      <c r="R849" s="41">
        <v>0</v>
      </c>
      <c r="S849" s="41">
        <f t="shared" si="817"/>
        <v>0</v>
      </c>
      <c r="T849" s="43">
        <f t="shared" ref="T849:T912" si="892">IF(OR(C849="თანამდებობრივი სარგო",C849="პრემია",C849="დანამატი",C849="მ.შ. შტატგარეშეთა შრომის ანაზღაურება"),"",F849-G849)</f>
        <v>0</v>
      </c>
      <c r="U849" s="45" t="str">
        <f t="shared" ref="U849:U912" si="893">IF(OR(E849="",E849=0),"",G849/E849)</f>
        <v/>
      </c>
      <c r="V849" s="133">
        <f t="shared" si="826"/>
        <v>0</v>
      </c>
      <c r="W849" s="41">
        <v>0</v>
      </c>
      <c r="X849" s="95">
        <v>0</v>
      </c>
      <c r="Y849" s="95">
        <v>0</v>
      </c>
      <c r="Z849" s="41">
        <v>0</v>
      </c>
      <c r="AA849" s="41" t="e">
        <f>G849+#REF!</f>
        <v>#REF!</v>
      </c>
      <c r="AB849" s="96" t="str">
        <f>IF(OR(E849="",E849=0),"",(G849+#REF!)/E849)</f>
        <v/>
      </c>
      <c r="AC849" s="41">
        <f t="shared" si="881"/>
        <v>0</v>
      </c>
      <c r="AD849" s="41">
        <f t="shared" si="882"/>
        <v>0</v>
      </c>
      <c r="AE849" s="95">
        <v>0</v>
      </c>
      <c r="AF849" s="95">
        <f t="shared" si="883"/>
        <v>0</v>
      </c>
      <c r="AG849" s="95">
        <v>0</v>
      </c>
      <c r="AH849" s="95">
        <f t="shared" si="884"/>
        <v>0</v>
      </c>
      <c r="AI849" s="42"/>
      <c r="AJ849" s="72"/>
    </row>
    <row r="850" spans="1:36" s="14" customFormat="1" ht="15" customHeight="1">
      <c r="A850" s="14" t="str">
        <f t="shared" si="880"/>
        <v>b</v>
      </c>
      <c r="B850" s="21" t="s">
        <v>27</v>
      </c>
      <c r="C850" s="40" t="s">
        <v>37</v>
      </c>
      <c r="D850" s="41">
        <v>0</v>
      </c>
      <c r="E850" s="42">
        <v>0</v>
      </c>
      <c r="F850" s="42">
        <v>0</v>
      </c>
      <c r="G850" s="42">
        <v>0</v>
      </c>
      <c r="H850" s="42">
        <v>0</v>
      </c>
      <c r="I850" s="43">
        <v>0</v>
      </c>
      <c r="J850" s="44">
        <v>0</v>
      </c>
      <c r="K850" s="44">
        <v>0</v>
      </c>
      <c r="L850" s="45" t="str">
        <f t="shared" si="891"/>
        <v/>
      </c>
      <c r="M850" s="41">
        <v>0</v>
      </c>
      <c r="N850" s="41">
        <v>0</v>
      </c>
      <c r="O850" s="41">
        <v>0</v>
      </c>
      <c r="P850" s="41">
        <v>0</v>
      </c>
      <c r="Q850" s="41">
        <v>0</v>
      </c>
      <c r="R850" s="41">
        <v>0</v>
      </c>
      <c r="S850" s="41">
        <f t="shared" ref="S850:S913" si="894">G850-H850</f>
        <v>0</v>
      </c>
      <c r="T850" s="43">
        <f t="shared" si="892"/>
        <v>0</v>
      </c>
      <c r="U850" s="45" t="str">
        <f t="shared" si="893"/>
        <v/>
      </c>
      <c r="V850" s="133">
        <f t="shared" si="826"/>
        <v>0</v>
      </c>
      <c r="W850" s="41">
        <v>0</v>
      </c>
      <c r="X850" s="95">
        <v>0</v>
      </c>
      <c r="Y850" s="95">
        <v>0</v>
      </c>
      <c r="Z850" s="41">
        <v>0</v>
      </c>
      <c r="AA850" s="41" t="e">
        <f>G850+#REF!</f>
        <v>#REF!</v>
      </c>
      <c r="AB850" s="96" t="str">
        <f>IF(OR(E850="",E850=0),"",(G850+#REF!)/E850)</f>
        <v/>
      </c>
      <c r="AC850" s="41">
        <f t="shared" si="881"/>
        <v>0</v>
      </c>
      <c r="AD850" s="41">
        <f t="shared" si="882"/>
        <v>0</v>
      </c>
      <c r="AE850" s="95">
        <v>0</v>
      </c>
      <c r="AF850" s="95">
        <f t="shared" si="883"/>
        <v>0</v>
      </c>
      <c r="AG850" s="95">
        <v>0</v>
      </c>
      <c r="AH850" s="95">
        <f t="shared" si="884"/>
        <v>0</v>
      </c>
      <c r="AI850" s="42"/>
      <c r="AJ850" s="72"/>
    </row>
    <row r="851" spans="1:36" s="14" customFormat="1" ht="15.75" customHeight="1" thickBot="1">
      <c r="A851" s="14" t="str">
        <f t="shared" si="880"/>
        <v>b</v>
      </c>
      <c r="B851" s="46" t="s">
        <v>27</v>
      </c>
      <c r="C851" s="58" t="s">
        <v>38</v>
      </c>
      <c r="D851" s="59">
        <v>0</v>
      </c>
      <c r="E851" s="60">
        <v>0</v>
      </c>
      <c r="F851" s="60">
        <v>0</v>
      </c>
      <c r="G851" s="60">
        <v>0</v>
      </c>
      <c r="H851" s="60">
        <v>0</v>
      </c>
      <c r="I851" s="61">
        <v>0</v>
      </c>
      <c r="J851" s="62">
        <v>0</v>
      </c>
      <c r="K851" s="62">
        <v>0</v>
      </c>
      <c r="L851" s="63" t="str">
        <f t="shared" si="891"/>
        <v/>
      </c>
      <c r="M851" s="59">
        <v>0</v>
      </c>
      <c r="N851" s="59">
        <v>0</v>
      </c>
      <c r="O851" s="59">
        <v>0</v>
      </c>
      <c r="P851" s="59">
        <v>0</v>
      </c>
      <c r="Q851" s="59">
        <v>0</v>
      </c>
      <c r="R851" s="59">
        <v>0</v>
      </c>
      <c r="S851" s="59">
        <f t="shared" si="894"/>
        <v>0</v>
      </c>
      <c r="T851" s="61">
        <f t="shared" si="892"/>
        <v>0</v>
      </c>
      <c r="U851" s="63" t="str">
        <f t="shared" si="893"/>
        <v/>
      </c>
      <c r="V851" s="136">
        <f t="shared" si="826"/>
        <v>0</v>
      </c>
      <c r="W851" s="59">
        <v>0</v>
      </c>
      <c r="X851" s="105">
        <v>0</v>
      </c>
      <c r="Y851" s="105">
        <v>0</v>
      </c>
      <c r="Z851" s="59">
        <v>0</v>
      </c>
      <c r="AA851" s="59" t="e">
        <f>G851+#REF!</f>
        <v>#REF!</v>
      </c>
      <c r="AB851" s="106" t="str">
        <f>IF(OR(E851="",E851=0),"",(G851+#REF!)/E851)</f>
        <v/>
      </c>
      <c r="AC851" s="59">
        <f t="shared" si="881"/>
        <v>0</v>
      </c>
      <c r="AD851" s="59">
        <f t="shared" si="882"/>
        <v>0</v>
      </c>
      <c r="AE851" s="105">
        <v>0</v>
      </c>
      <c r="AF851" s="105">
        <f t="shared" si="883"/>
        <v>0</v>
      </c>
      <c r="AG851" s="105">
        <v>0</v>
      </c>
      <c r="AH851" s="105">
        <f t="shared" si="884"/>
        <v>0</v>
      </c>
      <c r="AI851" s="60"/>
      <c r="AJ851" s="72"/>
    </row>
    <row r="852" spans="1:36" s="14" customFormat="1" ht="30.75" customHeight="1" thickTop="1" thickBot="1">
      <c r="A852" s="14" t="str">
        <f t="shared" si="880"/>
        <v>a</v>
      </c>
      <c r="B852" s="139" t="s">
        <v>183</v>
      </c>
      <c r="C852" s="140" t="s">
        <v>184</v>
      </c>
      <c r="D852" s="140">
        <f t="shared" ref="D852:K863" si="895">D864+D876+D888</f>
        <v>11850</v>
      </c>
      <c r="E852" s="141">
        <f t="shared" si="895"/>
        <v>11629.1</v>
      </c>
      <c r="F852" s="141">
        <f t="shared" si="895"/>
        <v>8043.2000000000007</v>
      </c>
      <c r="G852" s="141">
        <f t="shared" si="895"/>
        <v>10005.399999999998</v>
      </c>
      <c r="H852" s="141">
        <f t="shared" si="895"/>
        <v>7076.6772499999997</v>
      </c>
      <c r="I852" s="142">
        <f t="shared" si="895"/>
        <v>6111.7851900000005</v>
      </c>
      <c r="J852" s="143">
        <f t="shared" si="895"/>
        <v>5203.3534</v>
      </c>
      <c r="K852" s="143">
        <f t="shared" si="895"/>
        <v>4280.4164300000002</v>
      </c>
      <c r="L852" s="144">
        <f t="shared" si="891"/>
        <v>1.2439576288044556</v>
      </c>
      <c r="M852" s="140">
        <f t="shared" ref="M852:Q863" si="896">M864+M876+M888</f>
        <v>0</v>
      </c>
      <c r="N852" s="140">
        <f t="shared" si="896"/>
        <v>948.74012000000027</v>
      </c>
      <c r="O852" s="140">
        <f t="shared" si="896"/>
        <v>865.05186999999978</v>
      </c>
      <c r="P852" s="140">
        <f t="shared" si="896"/>
        <v>922.9369700000002</v>
      </c>
      <c r="Q852" s="140">
        <f t="shared" si="896"/>
        <v>907.4</v>
      </c>
      <c r="R852" s="140">
        <v>908.43179000000055</v>
      </c>
      <c r="S852" s="140">
        <f t="shared" si="894"/>
        <v>2928.7227499999981</v>
      </c>
      <c r="T852" s="142">
        <f t="shared" si="892"/>
        <v>-1962.1999999999971</v>
      </c>
      <c r="U852" s="144">
        <f t="shared" si="893"/>
        <v>0.86037612540953279</v>
      </c>
      <c r="V852" s="145">
        <f t="shared" si="826"/>
        <v>1623.7000000000025</v>
      </c>
      <c r="W852" s="140">
        <f t="shared" ref="W852:Y852" si="897">W864+W876+W888</f>
        <v>8300.6010800000004</v>
      </c>
      <c r="X852" s="146">
        <f t="shared" si="897"/>
        <v>8300.6010800000004</v>
      </c>
      <c r="Y852" s="146">
        <f t="shared" si="897"/>
        <v>1895.3</v>
      </c>
      <c r="Z852" s="140">
        <f t="shared" ref="Z852:Z863" si="898">Z864+Z876+Z888</f>
        <v>3335.4</v>
      </c>
      <c r="AA852" s="140" t="e">
        <f>G852+#REF!</f>
        <v>#REF!</v>
      </c>
      <c r="AB852" s="147" t="e">
        <f>IF(OR(E852="",E852=0),"",(G852+#REF!)/E852)</f>
        <v>#REF!</v>
      </c>
      <c r="AC852" s="140">
        <f t="shared" si="881"/>
        <v>11900.699999999997</v>
      </c>
      <c r="AD852" s="140">
        <f t="shared" si="882"/>
        <v>-271.59999999999673</v>
      </c>
      <c r="AE852" s="146">
        <f t="shared" ref="AE852" si="899">AE864+AE876+AE888</f>
        <v>0</v>
      </c>
      <c r="AF852" s="146">
        <f t="shared" si="883"/>
        <v>11629.1</v>
      </c>
      <c r="AG852" s="146">
        <f t="shared" ref="AG852" si="900">AG864+AG876+AG888</f>
        <v>11629.1</v>
      </c>
      <c r="AH852" s="146">
        <f t="shared" si="884"/>
        <v>-271.59999999999673</v>
      </c>
      <c r="AI852" s="141"/>
      <c r="AJ852" s="72"/>
    </row>
    <row r="853" spans="1:36" s="14" customFormat="1" ht="18.75" thickTop="1">
      <c r="A853" s="14" t="str">
        <f t="shared" si="880"/>
        <v>a</v>
      </c>
      <c r="B853" s="21" t="s">
        <v>27</v>
      </c>
      <c r="C853" s="22" t="s">
        <v>28</v>
      </c>
      <c r="D853" s="23">
        <f t="shared" si="895"/>
        <v>11850</v>
      </c>
      <c r="E853" s="24">
        <f t="shared" si="895"/>
        <v>11629.1</v>
      </c>
      <c r="F853" s="24">
        <f t="shared" si="895"/>
        <v>8043.2000000000007</v>
      </c>
      <c r="G853" s="24">
        <f t="shared" si="895"/>
        <v>10005.399999999998</v>
      </c>
      <c r="H853" s="24">
        <f t="shared" si="895"/>
        <v>7076.6772499999997</v>
      </c>
      <c r="I853" s="25">
        <f t="shared" si="895"/>
        <v>6111.7851900000005</v>
      </c>
      <c r="J853" s="26">
        <f t="shared" si="895"/>
        <v>5203.3534</v>
      </c>
      <c r="K853" s="26">
        <f t="shared" si="895"/>
        <v>4280.4164300000002</v>
      </c>
      <c r="L853" s="27">
        <f t="shared" si="891"/>
        <v>1.2439576288044556</v>
      </c>
      <c r="M853" s="23">
        <f t="shared" si="896"/>
        <v>0</v>
      </c>
      <c r="N853" s="23">
        <f t="shared" si="896"/>
        <v>948.74012000000027</v>
      </c>
      <c r="O853" s="23">
        <f t="shared" si="896"/>
        <v>865.05186999999978</v>
      </c>
      <c r="P853" s="23">
        <f t="shared" si="896"/>
        <v>922.9369700000002</v>
      </c>
      <c r="Q853" s="23">
        <f t="shared" si="896"/>
        <v>907.4</v>
      </c>
      <c r="R853" s="23">
        <v>908.43179000000055</v>
      </c>
      <c r="S853" s="23">
        <f t="shared" si="894"/>
        <v>2928.7227499999981</v>
      </c>
      <c r="T853" s="25">
        <f t="shared" si="892"/>
        <v>-1962.1999999999971</v>
      </c>
      <c r="U853" s="27">
        <f t="shared" si="893"/>
        <v>0.86037612540953279</v>
      </c>
      <c r="V853" s="130">
        <f t="shared" si="826"/>
        <v>1623.7000000000025</v>
      </c>
      <c r="W853" s="23">
        <f t="shared" ref="W853:Y853" si="901">W865+W877+W889</f>
        <v>8300.6010800000004</v>
      </c>
      <c r="X853" s="89">
        <f t="shared" si="901"/>
        <v>8300.6010800000004</v>
      </c>
      <c r="Y853" s="89">
        <f t="shared" si="901"/>
        <v>1895.3</v>
      </c>
      <c r="Z853" s="23">
        <f t="shared" si="898"/>
        <v>3335.4</v>
      </c>
      <c r="AA853" s="23" t="e">
        <f>G853+#REF!</f>
        <v>#REF!</v>
      </c>
      <c r="AB853" s="90" t="e">
        <f>IF(OR(E853="",E853=0),"",(G853+#REF!)/E853)</f>
        <v>#REF!</v>
      </c>
      <c r="AC853" s="23">
        <f t="shared" si="881"/>
        <v>11900.699999999997</v>
      </c>
      <c r="AD853" s="23">
        <f t="shared" si="882"/>
        <v>-271.59999999999673</v>
      </c>
      <c r="AE853" s="89">
        <f t="shared" ref="AE853" si="902">AE865+AE877+AE889</f>
        <v>0</v>
      </c>
      <c r="AF853" s="89">
        <f t="shared" si="883"/>
        <v>11629.1</v>
      </c>
      <c r="AG853" s="89">
        <f t="shared" ref="AG853" si="903">AG865+AG877+AG889</f>
        <v>11629.1</v>
      </c>
      <c r="AH853" s="89">
        <f t="shared" si="884"/>
        <v>-271.59999999999673</v>
      </c>
      <c r="AI853" s="24"/>
      <c r="AJ853" s="72"/>
    </row>
    <row r="854" spans="1:36" s="14" customFormat="1" ht="18" customHeight="1">
      <c r="A854" s="14" t="str">
        <f t="shared" si="880"/>
        <v>b</v>
      </c>
      <c r="B854" s="28" t="s">
        <v>27</v>
      </c>
      <c r="C854" s="29" t="s">
        <v>29</v>
      </c>
      <c r="D854" s="35">
        <f t="shared" si="895"/>
        <v>0</v>
      </c>
      <c r="E854" s="36">
        <f t="shared" si="895"/>
        <v>0</v>
      </c>
      <c r="F854" s="36">
        <f t="shared" si="895"/>
        <v>0</v>
      </c>
      <c r="G854" s="36">
        <f t="shared" si="895"/>
        <v>0</v>
      </c>
      <c r="H854" s="36">
        <f t="shared" si="895"/>
        <v>0</v>
      </c>
      <c r="I854" s="37">
        <f t="shared" si="895"/>
        <v>0</v>
      </c>
      <c r="J854" s="38">
        <f t="shared" si="895"/>
        <v>0</v>
      </c>
      <c r="K854" s="38">
        <f t="shared" si="895"/>
        <v>0</v>
      </c>
      <c r="L854" s="39" t="str">
        <f t="shared" si="891"/>
        <v/>
      </c>
      <c r="M854" s="35">
        <f t="shared" si="896"/>
        <v>0</v>
      </c>
      <c r="N854" s="35">
        <f t="shared" si="896"/>
        <v>0</v>
      </c>
      <c r="O854" s="35">
        <f t="shared" si="896"/>
        <v>0</v>
      </c>
      <c r="P854" s="35">
        <f t="shared" si="896"/>
        <v>0</v>
      </c>
      <c r="Q854" s="35">
        <f t="shared" si="896"/>
        <v>0</v>
      </c>
      <c r="R854" s="35">
        <v>0</v>
      </c>
      <c r="S854" s="35">
        <f t="shared" si="894"/>
        <v>0</v>
      </c>
      <c r="T854" s="37">
        <f t="shared" si="892"/>
        <v>0</v>
      </c>
      <c r="U854" s="39" t="str">
        <f t="shared" si="893"/>
        <v/>
      </c>
      <c r="V854" s="132">
        <f t="shared" si="826"/>
        <v>0</v>
      </c>
      <c r="W854" s="35">
        <f t="shared" ref="W854:Y854" si="904">W866+W878+W890</f>
        <v>0</v>
      </c>
      <c r="X854" s="93">
        <f t="shared" si="904"/>
        <v>0</v>
      </c>
      <c r="Y854" s="93">
        <f t="shared" si="904"/>
        <v>0</v>
      </c>
      <c r="Z854" s="35">
        <f t="shared" si="898"/>
        <v>0</v>
      </c>
      <c r="AA854" s="35" t="e">
        <f>G854+#REF!</f>
        <v>#REF!</v>
      </c>
      <c r="AB854" s="94" t="str">
        <f>IF(OR(E854="",E854=0),"",(G854+#REF!)/E854)</f>
        <v/>
      </c>
      <c r="AC854" s="35">
        <f t="shared" si="881"/>
        <v>0</v>
      </c>
      <c r="AD854" s="35">
        <f t="shared" si="882"/>
        <v>0</v>
      </c>
      <c r="AE854" s="93">
        <f t="shared" ref="AE854" si="905">AE866+AE878+AE890</f>
        <v>0</v>
      </c>
      <c r="AF854" s="93">
        <f t="shared" si="883"/>
        <v>0</v>
      </c>
      <c r="AG854" s="93">
        <f t="shared" ref="AG854" si="906">AG866+AG878+AG890</f>
        <v>0</v>
      </c>
      <c r="AH854" s="93">
        <f t="shared" si="884"/>
        <v>0</v>
      </c>
      <c r="AI854" s="36"/>
      <c r="AJ854" s="72"/>
    </row>
    <row r="855" spans="1:36" s="14" customFormat="1" ht="18">
      <c r="A855" s="14" t="str">
        <f t="shared" si="880"/>
        <v>a</v>
      </c>
      <c r="B855" s="28" t="s">
        <v>27</v>
      </c>
      <c r="C855" s="29" t="s">
        <v>30</v>
      </c>
      <c r="D855" s="30">
        <f t="shared" si="895"/>
        <v>1350</v>
      </c>
      <c r="E855" s="31">
        <f>E867+E879+E891</f>
        <v>1229</v>
      </c>
      <c r="F855" s="31">
        <f t="shared" si="895"/>
        <v>740.6</v>
      </c>
      <c r="G855" s="31">
        <f t="shared" si="895"/>
        <v>734.8</v>
      </c>
      <c r="H855" s="31">
        <f t="shared" si="895"/>
        <v>605.74982</v>
      </c>
      <c r="I855" s="32">
        <f t="shared" si="895"/>
        <v>520.24657000000002</v>
      </c>
      <c r="J855" s="33">
        <f t="shared" si="895"/>
        <v>448.10545999999999</v>
      </c>
      <c r="K855" s="33">
        <f t="shared" si="895"/>
        <v>371.51572999999996</v>
      </c>
      <c r="L855" s="34">
        <f t="shared" si="891"/>
        <v>0.99216851201728318</v>
      </c>
      <c r="M855" s="30">
        <f t="shared" si="896"/>
        <v>0</v>
      </c>
      <c r="N855" s="30">
        <f t="shared" si="896"/>
        <v>84.330850000000012</v>
      </c>
      <c r="O855" s="30">
        <f t="shared" si="896"/>
        <v>85.414279999999962</v>
      </c>
      <c r="P855" s="30">
        <f t="shared" si="896"/>
        <v>76.589730000000031</v>
      </c>
      <c r="Q855" s="30">
        <f t="shared" si="896"/>
        <v>67.400000000000006</v>
      </c>
      <c r="R855" s="30">
        <v>72.141110000000026</v>
      </c>
      <c r="S855" s="30">
        <f t="shared" si="894"/>
        <v>129.05017999999995</v>
      </c>
      <c r="T855" s="32">
        <f t="shared" si="892"/>
        <v>5.8000000000000682</v>
      </c>
      <c r="U855" s="34">
        <f t="shared" si="893"/>
        <v>0.59788445890968267</v>
      </c>
      <c r="V855" s="131">
        <f t="shared" si="826"/>
        <v>494.20000000000005</v>
      </c>
      <c r="W855" s="30">
        <f t="shared" ref="W855:Y855" si="907">W867+W879+W891</f>
        <v>673.00695999999994</v>
      </c>
      <c r="X855" s="91">
        <f t="shared" si="907"/>
        <v>673.00695999999994</v>
      </c>
      <c r="Y855" s="91">
        <f t="shared" si="907"/>
        <v>524.20000000000005</v>
      </c>
      <c r="Z855" s="30">
        <f t="shared" si="898"/>
        <v>313.39999999999998</v>
      </c>
      <c r="AA855" s="30" t="e">
        <f>G855+#REF!</f>
        <v>#REF!</v>
      </c>
      <c r="AB855" s="92" t="e">
        <f>IF(OR(E855="",E855=0),"",(G855+#REF!)/E855)</f>
        <v>#REF!</v>
      </c>
      <c r="AC855" s="30">
        <f t="shared" si="881"/>
        <v>1259</v>
      </c>
      <c r="AD855" s="30">
        <f t="shared" si="882"/>
        <v>-30</v>
      </c>
      <c r="AE855" s="91">
        <f>AE867+AE879+AE891</f>
        <v>0</v>
      </c>
      <c r="AF855" s="91">
        <f t="shared" si="883"/>
        <v>1229</v>
      </c>
      <c r="AG855" s="91">
        <f>AG867+AG879+AG891</f>
        <v>1229</v>
      </c>
      <c r="AH855" s="91">
        <f t="shared" si="884"/>
        <v>-30</v>
      </c>
      <c r="AI855" s="31"/>
      <c r="AJ855" s="72"/>
    </row>
    <row r="856" spans="1:36" s="14" customFormat="1" ht="18" customHeight="1">
      <c r="A856" s="14" t="str">
        <f t="shared" si="880"/>
        <v>b</v>
      </c>
      <c r="B856" s="28" t="s">
        <v>27</v>
      </c>
      <c r="C856" s="29" t="s">
        <v>31</v>
      </c>
      <c r="D856" s="35">
        <f t="shared" si="895"/>
        <v>0</v>
      </c>
      <c r="E856" s="36">
        <f t="shared" si="895"/>
        <v>0</v>
      </c>
      <c r="F856" s="36">
        <f t="shared" si="895"/>
        <v>0</v>
      </c>
      <c r="G856" s="36">
        <f t="shared" si="895"/>
        <v>0</v>
      </c>
      <c r="H856" s="36">
        <f t="shared" si="895"/>
        <v>0</v>
      </c>
      <c r="I856" s="37">
        <f t="shared" si="895"/>
        <v>0</v>
      </c>
      <c r="J856" s="38">
        <f t="shared" si="895"/>
        <v>0</v>
      </c>
      <c r="K856" s="38">
        <f t="shared" si="895"/>
        <v>0</v>
      </c>
      <c r="L856" s="39" t="str">
        <f t="shared" si="891"/>
        <v/>
      </c>
      <c r="M856" s="35">
        <f t="shared" si="896"/>
        <v>0</v>
      </c>
      <c r="N856" s="35">
        <f t="shared" si="896"/>
        <v>0</v>
      </c>
      <c r="O856" s="35">
        <f t="shared" si="896"/>
        <v>0</v>
      </c>
      <c r="P856" s="35">
        <f t="shared" si="896"/>
        <v>0</v>
      </c>
      <c r="Q856" s="35">
        <f t="shared" si="896"/>
        <v>0</v>
      </c>
      <c r="R856" s="35">
        <v>0</v>
      </c>
      <c r="S856" s="35">
        <f t="shared" si="894"/>
        <v>0</v>
      </c>
      <c r="T856" s="37">
        <f t="shared" si="892"/>
        <v>0</v>
      </c>
      <c r="U856" s="39" t="str">
        <f t="shared" si="893"/>
        <v/>
      </c>
      <c r="V856" s="132">
        <f t="shared" si="826"/>
        <v>0</v>
      </c>
      <c r="W856" s="35">
        <f t="shared" ref="W856:Y856" si="908">W868+W880+W892</f>
        <v>0</v>
      </c>
      <c r="X856" s="93">
        <f t="shared" si="908"/>
        <v>0</v>
      </c>
      <c r="Y856" s="93">
        <f t="shared" si="908"/>
        <v>0</v>
      </c>
      <c r="Z856" s="35">
        <f t="shared" si="898"/>
        <v>0</v>
      </c>
      <c r="AA856" s="35" t="e">
        <f>G856+#REF!</f>
        <v>#REF!</v>
      </c>
      <c r="AB856" s="94" t="str">
        <f>IF(OR(E856="",E856=0),"",(G856+#REF!)/E856)</f>
        <v/>
      </c>
      <c r="AC856" s="35">
        <f t="shared" si="881"/>
        <v>0</v>
      </c>
      <c r="AD856" s="35">
        <f t="shared" si="882"/>
        <v>0</v>
      </c>
      <c r="AE856" s="93">
        <f t="shared" ref="AE856" si="909">AE868+AE880+AE892</f>
        <v>0</v>
      </c>
      <c r="AF856" s="93">
        <f t="shared" si="883"/>
        <v>0</v>
      </c>
      <c r="AG856" s="93">
        <f t="shared" ref="AG856" si="910">AG868+AG880+AG892</f>
        <v>0</v>
      </c>
      <c r="AH856" s="93">
        <f t="shared" si="884"/>
        <v>0</v>
      </c>
      <c r="AI856" s="36"/>
      <c r="AJ856" s="72"/>
    </row>
    <row r="857" spans="1:36" s="14" customFormat="1" ht="18" customHeight="1">
      <c r="A857" s="14" t="str">
        <f t="shared" si="880"/>
        <v>b</v>
      </c>
      <c r="B857" s="28" t="s">
        <v>27</v>
      </c>
      <c r="C857" s="29" t="s">
        <v>32</v>
      </c>
      <c r="D857" s="35">
        <f t="shared" si="895"/>
        <v>0</v>
      </c>
      <c r="E857" s="36">
        <f t="shared" si="895"/>
        <v>0</v>
      </c>
      <c r="F857" s="36">
        <f t="shared" si="895"/>
        <v>0</v>
      </c>
      <c r="G857" s="36">
        <f t="shared" si="895"/>
        <v>0</v>
      </c>
      <c r="H857" s="36">
        <f t="shared" si="895"/>
        <v>0</v>
      </c>
      <c r="I857" s="37">
        <f t="shared" si="895"/>
        <v>0</v>
      </c>
      <c r="J857" s="38">
        <f t="shared" si="895"/>
        <v>0</v>
      </c>
      <c r="K857" s="38">
        <f t="shared" si="895"/>
        <v>0</v>
      </c>
      <c r="L857" s="39" t="str">
        <f t="shared" si="891"/>
        <v/>
      </c>
      <c r="M857" s="35">
        <f t="shared" si="896"/>
        <v>0</v>
      </c>
      <c r="N857" s="35">
        <f t="shared" si="896"/>
        <v>0</v>
      </c>
      <c r="O857" s="35">
        <f t="shared" si="896"/>
        <v>0</v>
      </c>
      <c r="P857" s="35">
        <f t="shared" si="896"/>
        <v>0</v>
      </c>
      <c r="Q857" s="35">
        <f t="shared" si="896"/>
        <v>0</v>
      </c>
      <c r="R857" s="35">
        <v>0</v>
      </c>
      <c r="S857" s="35">
        <f t="shared" si="894"/>
        <v>0</v>
      </c>
      <c r="T857" s="37">
        <f t="shared" si="892"/>
        <v>0</v>
      </c>
      <c r="U857" s="39" t="str">
        <f t="shared" si="893"/>
        <v/>
      </c>
      <c r="V857" s="132">
        <f t="shared" si="826"/>
        <v>0</v>
      </c>
      <c r="W857" s="35">
        <f t="shared" ref="W857:Y857" si="911">W869+W881+W893</f>
        <v>0</v>
      </c>
      <c r="X857" s="93">
        <f t="shared" si="911"/>
        <v>0</v>
      </c>
      <c r="Y857" s="93">
        <f t="shared" si="911"/>
        <v>0</v>
      </c>
      <c r="Z857" s="35">
        <f t="shared" si="898"/>
        <v>0</v>
      </c>
      <c r="AA857" s="35" t="e">
        <f>G857+#REF!</f>
        <v>#REF!</v>
      </c>
      <c r="AB857" s="94" t="str">
        <f>IF(OR(E857="",E857=0),"",(G857+#REF!)/E857)</f>
        <v/>
      </c>
      <c r="AC857" s="35">
        <f t="shared" si="881"/>
        <v>0</v>
      </c>
      <c r="AD857" s="35">
        <f t="shared" si="882"/>
        <v>0</v>
      </c>
      <c r="AE857" s="93">
        <f t="shared" ref="AE857" si="912">AE869+AE881+AE893</f>
        <v>0</v>
      </c>
      <c r="AF857" s="93">
        <f t="shared" si="883"/>
        <v>0</v>
      </c>
      <c r="AG857" s="93">
        <f t="shared" ref="AG857" si="913">AG869+AG881+AG893</f>
        <v>0</v>
      </c>
      <c r="AH857" s="93">
        <f t="shared" si="884"/>
        <v>0</v>
      </c>
      <c r="AI857" s="36"/>
      <c r="AJ857" s="72"/>
    </row>
    <row r="858" spans="1:36" s="14" customFormat="1" ht="18" customHeight="1">
      <c r="A858" s="14" t="str">
        <f t="shared" si="880"/>
        <v>b</v>
      </c>
      <c r="B858" s="28" t="s">
        <v>27</v>
      </c>
      <c r="C858" s="29" t="s">
        <v>33</v>
      </c>
      <c r="D858" s="35">
        <f t="shared" si="895"/>
        <v>0</v>
      </c>
      <c r="E858" s="36">
        <f t="shared" si="895"/>
        <v>0</v>
      </c>
      <c r="F858" s="36">
        <f t="shared" si="895"/>
        <v>0</v>
      </c>
      <c r="G858" s="36">
        <f t="shared" si="895"/>
        <v>0</v>
      </c>
      <c r="H858" s="36">
        <f t="shared" si="895"/>
        <v>0</v>
      </c>
      <c r="I858" s="37">
        <f t="shared" si="895"/>
        <v>0</v>
      </c>
      <c r="J858" s="38">
        <f t="shared" si="895"/>
        <v>0</v>
      </c>
      <c r="K858" s="38">
        <f t="shared" si="895"/>
        <v>0</v>
      </c>
      <c r="L858" s="39" t="str">
        <f t="shared" si="891"/>
        <v/>
      </c>
      <c r="M858" s="35">
        <f t="shared" si="896"/>
        <v>0</v>
      </c>
      <c r="N858" s="35">
        <f t="shared" si="896"/>
        <v>0</v>
      </c>
      <c r="O858" s="35">
        <f t="shared" si="896"/>
        <v>0</v>
      </c>
      <c r="P858" s="35">
        <f t="shared" si="896"/>
        <v>0</v>
      </c>
      <c r="Q858" s="35">
        <f t="shared" si="896"/>
        <v>0</v>
      </c>
      <c r="R858" s="35">
        <v>0</v>
      </c>
      <c r="S858" s="35">
        <f t="shared" si="894"/>
        <v>0</v>
      </c>
      <c r="T858" s="37">
        <f t="shared" si="892"/>
        <v>0</v>
      </c>
      <c r="U858" s="39" t="str">
        <f t="shared" si="893"/>
        <v/>
      </c>
      <c r="V858" s="132">
        <f t="shared" si="826"/>
        <v>0</v>
      </c>
      <c r="W858" s="35">
        <f t="shared" ref="W858:Y858" si="914">W870+W882+W894</f>
        <v>0</v>
      </c>
      <c r="X858" s="93">
        <f t="shared" si="914"/>
        <v>0</v>
      </c>
      <c r="Y858" s="93">
        <f t="shared" si="914"/>
        <v>0</v>
      </c>
      <c r="Z858" s="35">
        <f t="shared" si="898"/>
        <v>0</v>
      </c>
      <c r="AA858" s="35" t="e">
        <f>G858+#REF!</f>
        <v>#REF!</v>
      </c>
      <c r="AB858" s="94" t="str">
        <f>IF(OR(E858="",E858=0),"",(G858+#REF!)/E858)</f>
        <v/>
      </c>
      <c r="AC858" s="35">
        <f t="shared" si="881"/>
        <v>0</v>
      </c>
      <c r="AD858" s="35">
        <f t="shared" si="882"/>
        <v>0</v>
      </c>
      <c r="AE858" s="93">
        <f t="shared" ref="AE858" si="915">AE870+AE882+AE894</f>
        <v>0</v>
      </c>
      <c r="AF858" s="93">
        <f t="shared" si="883"/>
        <v>0</v>
      </c>
      <c r="AG858" s="93">
        <f t="shared" ref="AG858" si="916">AG870+AG882+AG894</f>
        <v>0</v>
      </c>
      <c r="AH858" s="93">
        <f t="shared" si="884"/>
        <v>0</v>
      </c>
      <c r="AI858" s="36"/>
      <c r="AJ858" s="72"/>
    </row>
    <row r="859" spans="1:36" s="14" customFormat="1" ht="18">
      <c r="A859" s="14" t="str">
        <f t="shared" si="880"/>
        <v>a</v>
      </c>
      <c r="B859" s="28" t="s">
        <v>27</v>
      </c>
      <c r="C859" s="29" t="s">
        <v>34</v>
      </c>
      <c r="D859" s="30">
        <f t="shared" si="895"/>
        <v>10500</v>
      </c>
      <c r="E859" s="31">
        <f t="shared" si="895"/>
        <v>10400.1</v>
      </c>
      <c r="F859" s="31">
        <f t="shared" si="895"/>
        <v>7302.6</v>
      </c>
      <c r="G859" s="31">
        <f t="shared" si="895"/>
        <v>9270.5999999999985</v>
      </c>
      <c r="H859" s="31">
        <f t="shared" si="895"/>
        <v>6470.9274299999997</v>
      </c>
      <c r="I859" s="32">
        <f t="shared" si="895"/>
        <v>5591.5386200000003</v>
      </c>
      <c r="J859" s="33">
        <f t="shared" si="895"/>
        <v>4755.2479400000002</v>
      </c>
      <c r="K859" s="33">
        <f t="shared" si="895"/>
        <v>3908.9007000000001</v>
      </c>
      <c r="L859" s="34">
        <f t="shared" si="891"/>
        <v>1.2694930572672745</v>
      </c>
      <c r="M859" s="30">
        <f t="shared" si="896"/>
        <v>0</v>
      </c>
      <c r="N859" s="30">
        <f t="shared" si="896"/>
        <v>864.40927000000022</v>
      </c>
      <c r="O859" s="30">
        <f t="shared" si="896"/>
        <v>779.63758999999982</v>
      </c>
      <c r="P859" s="30">
        <f t="shared" si="896"/>
        <v>846.34724000000017</v>
      </c>
      <c r="Q859" s="30">
        <f t="shared" si="896"/>
        <v>840</v>
      </c>
      <c r="R859" s="30">
        <v>836.29068000000007</v>
      </c>
      <c r="S859" s="30">
        <f t="shared" si="894"/>
        <v>2799.6725699999988</v>
      </c>
      <c r="T859" s="32">
        <f t="shared" si="892"/>
        <v>-1967.9999999999982</v>
      </c>
      <c r="U859" s="34">
        <f t="shared" si="893"/>
        <v>0.89139527504543203</v>
      </c>
      <c r="V859" s="131">
        <f t="shared" si="826"/>
        <v>1129.5000000000018</v>
      </c>
      <c r="W859" s="30">
        <f t="shared" ref="W859:Y859" si="917">W871+W883+W895</f>
        <v>7627.5941199999997</v>
      </c>
      <c r="X859" s="91">
        <f t="shared" si="917"/>
        <v>7627.5941199999997</v>
      </c>
      <c r="Y859" s="91">
        <f t="shared" si="917"/>
        <v>1371.1</v>
      </c>
      <c r="Z859" s="30">
        <f t="shared" si="898"/>
        <v>3022</v>
      </c>
      <c r="AA859" s="30" t="e">
        <f>G859+#REF!</f>
        <v>#REF!</v>
      </c>
      <c r="AB859" s="92" t="e">
        <f>IF(OR(E859="",E859=0),"",(G859+#REF!)/E859)</f>
        <v>#REF!</v>
      </c>
      <c r="AC859" s="30">
        <f t="shared" si="881"/>
        <v>10641.699999999999</v>
      </c>
      <c r="AD859" s="30">
        <f t="shared" si="882"/>
        <v>-241.59999999999854</v>
      </c>
      <c r="AE859" s="91">
        <f t="shared" ref="AE859" si="918">AE871+AE883+AE895</f>
        <v>0</v>
      </c>
      <c r="AF859" s="91">
        <f t="shared" si="883"/>
        <v>10400.1</v>
      </c>
      <c r="AG859" s="91">
        <f t="shared" ref="AG859" si="919">AG871+AG883+AG895</f>
        <v>10400.1</v>
      </c>
      <c r="AH859" s="91">
        <f t="shared" si="884"/>
        <v>-241.59999999999854</v>
      </c>
      <c r="AI859" s="31"/>
      <c r="AJ859" s="72"/>
    </row>
    <row r="860" spans="1:36" s="14" customFormat="1" ht="18" customHeight="1">
      <c r="A860" s="14" t="str">
        <f t="shared" si="880"/>
        <v>b</v>
      </c>
      <c r="B860" s="28" t="s">
        <v>27</v>
      </c>
      <c r="C860" s="29" t="s">
        <v>35</v>
      </c>
      <c r="D860" s="35">
        <f t="shared" si="895"/>
        <v>0</v>
      </c>
      <c r="E860" s="36">
        <f t="shared" si="895"/>
        <v>0</v>
      </c>
      <c r="F860" s="36">
        <f t="shared" si="895"/>
        <v>0</v>
      </c>
      <c r="G860" s="36">
        <f t="shared" si="895"/>
        <v>0</v>
      </c>
      <c r="H860" s="36">
        <f t="shared" si="895"/>
        <v>0</v>
      </c>
      <c r="I860" s="37">
        <f t="shared" si="895"/>
        <v>0</v>
      </c>
      <c r="J860" s="38">
        <f t="shared" si="895"/>
        <v>0</v>
      </c>
      <c r="K860" s="38">
        <f t="shared" si="895"/>
        <v>0</v>
      </c>
      <c r="L860" s="39" t="str">
        <f t="shared" si="891"/>
        <v/>
      </c>
      <c r="M860" s="35">
        <f t="shared" si="896"/>
        <v>0</v>
      </c>
      <c r="N860" s="35">
        <f t="shared" si="896"/>
        <v>0</v>
      </c>
      <c r="O860" s="35">
        <f t="shared" si="896"/>
        <v>0</v>
      </c>
      <c r="P860" s="35">
        <f t="shared" si="896"/>
        <v>0</v>
      </c>
      <c r="Q860" s="35">
        <f t="shared" si="896"/>
        <v>0</v>
      </c>
      <c r="R860" s="35">
        <v>0</v>
      </c>
      <c r="S860" s="35">
        <f t="shared" si="894"/>
        <v>0</v>
      </c>
      <c r="T860" s="37">
        <f t="shared" si="892"/>
        <v>0</v>
      </c>
      <c r="U860" s="39" t="str">
        <f t="shared" si="893"/>
        <v/>
      </c>
      <c r="V860" s="132">
        <f t="shared" si="826"/>
        <v>0</v>
      </c>
      <c r="W860" s="35">
        <f t="shared" ref="W860:Y860" si="920">W872+W884+W896</f>
        <v>0</v>
      </c>
      <c r="X860" s="93">
        <f t="shared" si="920"/>
        <v>0</v>
      </c>
      <c r="Y860" s="93">
        <f t="shared" si="920"/>
        <v>0</v>
      </c>
      <c r="Z860" s="35">
        <f t="shared" si="898"/>
        <v>0</v>
      </c>
      <c r="AA860" s="35" t="e">
        <f>G860+#REF!</f>
        <v>#REF!</v>
      </c>
      <c r="AB860" s="94" t="str">
        <f>IF(OR(E860="",E860=0),"",(G860+#REF!)/E860)</f>
        <v/>
      </c>
      <c r="AC860" s="35">
        <f t="shared" si="881"/>
        <v>0</v>
      </c>
      <c r="AD860" s="35">
        <f t="shared" si="882"/>
        <v>0</v>
      </c>
      <c r="AE860" s="93">
        <f t="shared" ref="AE860" si="921">AE872+AE884+AE896</f>
        <v>0</v>
      </c>
      <c r="AF860" s="93">
        <f t="shared" si="883"/>
        <v>0</v>
      </c>
      <c r="AG860" s="93">
        <f t="shared" ref="AG860" si="922">AG872+AG884+AG896</f>
        <v>0</v>
      </c>
      <c r="AH860" s="93">
        <f t="shared" si="884"/>
        <v>0</v>
      </c>
      <c r="AI860" s="36"/>
      <c r="AJ860" s="72"/>
    </row>
    <row r="861" spans="1:36" s="14" customFormat="1" ht="30" customHeight="1">
      <c r="A861" s="14" t="str">
        <f t="shared" si="880"/>
        <v>b</v>
      </c>
      <c r="B861" s="21" t="s">
        <v>27</v>
      </c>
      <c r="C861" s="40" t="s">
        <v>36</v>
      </c>
      <c r="D861" s="41">
        <f t="shared" si="895"/>
        <v>0</v>
      </c>
      <c r="E861" s="42">
        <f t="shared" si="895"/>
        <v>0</v>
      </c>
      <c r="F861" s="42">
        <f t="shared" si="895"/>
        <v>0</v>
      </c>
      <c r="G861" s="42">
        <f t="shared" si="895"/>
        <v>0</v>
      </c>
      <c r="H861" s="42">
        <f t="shared" si="895"/>
        <v>0</v>
      </c>
      <c r="I861" s="43">
        <f t="shared" si="895"/>
        <v>0</v>
      </c>
      <c r="J861" s="44">
        <f t="shared" si="895"/>
        <v>0</v>
      </c>
      <c r="K861" s="44">
        <f t="shared" si="895"/>
        <v>0</v>
      </c>
      <c r="L861" s="45" t="str">
        <f t="shared" si="891"/>
        <v/>
      </c>
      <c r="M861" s="41">
        <f t="shared" si="896"/>
        <v>0</v>
      </c>
      <c r="N861" s="41">
        <f t="shared" si="896"/>
        <v>0</v>
      </c>
      <c r="O861" s="41">
        <f t="shared" si="896"/>
        <v>0</v>
      </c>
      <c r="P861" s="41">
        <f t="shared" si="896"/>
        <v>0</v>
      </c>
      <c r="Q861" s="41">
        <f t="shared" si="896"/>
        <v>0</v>
      </c>
      <c r="R861" s="41">
        <v>0</v>
      </c>
      <c r="S861" s="41">
        <f t="shared" si="894"/>
        <v>0</v>
      </c>
      <c r="T861" s="43">
        <f t="shared" si="892"/>
        <v>0</v>
      </c>
      <c r="U861" s="45" t="str">
        <f t="shared" si="893"/>
        <v/>
      </c>
      <c r="V861" s="133">
        <f t="shared" ref="V861:V924" si="923">E861-G861</f>
        <v>0</v>
      </c>
      <c r="W861" s="41">
        <f t="shared" ref="W861:Y861" si="924">W873+W885+W897</f>
        <v>0</v>
      </c>
      <c r="X861" s="95">
        <f t="shared" si="924"/>
        <v>0</v>
      </c>
      <c r="Y861" s="95">
        <f t="shared" si="924"/>
        <v>0</v>
      </c>
      <c r="Z861" s="41">
        <f t="shared" si="898"/>
        <v>0</v>
      </c>
      <c r="AA861" s="41" t="e">
        <f>G861+#REF!</f>
        <v>#REF!</v>
      </c>
      <c r="AB861" s="96" t="str">
        <f>IF(OR(E861="",E861=0),"",(G861+#REF!)/E861)</f>
        <v/>
      </c>
      <c r="AC861" s="41">
        <f t="shared" si="881"/>
        <v>0</v>
      </c>
      <c r="AD861" s="41">
        <f t="shared" si="882"/>
        <v>0</v>
      </c>
      <c r="AE861" s="95">
        <f t="shared" ref="AE861" si="925">AE873+AE885+AE897</f>
        <v>0</v>
      </c>
      <c r="AF861" s="95">
        <f t="shared" si="883"/>
        <v>0</v>
      </c>
      <c r="AG861" s="95">
        <f t="shared" ref="AG861" si="926">AG873+AG885+AG897</f>
        <v>0</v>
      </c>
      <c r="AH861" s="95">
        <f t="shared" si="884"/>
        <v>0</v>
      </c>
      <c r="AI861" s="42"/>
      <c r="AJ861" s="72"/>
    </row>
    <row r="862" spans="1:36" s="14" customFormat="1" ht="15" customHeight="1">
      <c r="A862" s="14" t="str">
        <f t="shared" si="880"/>
        <v>b</v>
      </c>
      <c r="B862" s="21" t="s">
        <v>27</v>
      </c>
      <c r="C862" s="40" t="s">
        <v>37</v>
      </c>
      <c r="D862" s="41">
        <f t="shared" si="895"/>
        <v>0</v>
      </c>
      <c r="E862" s="42">
        <f t="shared" si="895"/>
        <v>0</v>
      </c>
      <c r="F862" s="42">
        <f t="shared" si="895"/>
        <v>0</v>
      </c>
      <c r="G862" s="42">
        <f t="shared" si="895"/>
        <v>0</v>
      </c>
      <c r="H862" s="42">
        <f t="shared" si="895"/>
        <v>0</v>
      </c>
      <c r="I862" s="43">
        <f t="shared" si="895"/>
        <v>0</v>
      </c>
      <c r="J862" s="44">
        <f t="shared" si="895"/>
        <v>0</v>
      </c>
      <c r="K862" s="44">
        <f t="shared" si="895"/>
        <v>0</v>
      </c>
      <c r="L862" s="45" t="str">
        <f t="shared" si="891"/>
        <v/>
      </c>
      <c r="M862" s="41">
        <f t="shared" si="896"/>
        <v>0</v>
      </c>
      <c r="N862" s="41">
        <f t="shared" si="896"/>
        <v>0</v>
      </c>
      <c r="O862" s="41">
        <f t="shared" si="896"/>
        <v>0</v>
      </c>
      <c r="P862" s="41">
        <f t="shared" si="896"/>
        <v>0</v>
      </c>
      <c r="Q862" s="41">
        <f t="shared" si="896"/>
        <v>0</v>
      </c>
      <c r="R862" s="41">
        <v>0</v>
      </c>
      <c r="S862" s="41">
        <f t="shared" si="894"/>
        <v>0</v>
      </c>
      <c r="T862" s="43">
        <f t="shared" si="892"/>
        <v>0</v>
      </c>
      <c r="U862" s="45" t="str">
        <f t="shared" si="893"/>
        <v/>
      </c>
      <c r="V862" s="133">
        <f t="shared" si="923"/>
        <v>0</v>
      </c>
      <c r="W862" s="41">
        <f t="shared" ref="W862:Y862" si="927">W874+W886+W898</f>
        <v>0</v>
      </c>
      <c r="X862" s="95">
        <f t="shared" si="927"/>
        <v>0</v>
      </c>
      <c r="Y862" s="95">
        <f t="shared" si="927"/>
        <v>0</v>
      </c>
      <c r="Z862" s="41">
        <f t="shared" si="898"/>
        <v>0</v>
      </c>
      <c r="AA862" s="41" t="e">
        <f>G862+#REF!</f>
        <v>#REF!</v>
      </c>
      <c r="AB862" s="96" t="str">
        <f>IF(OR(E862="",E862=0),"",(G862+#REF!)/E862)</f>
        <v/>
      </c>
      <c r="AC862" s="41">
        <f t="shared" si="881"/>
        <v>0</v>
      </c>
      <c r="AD862" s="41">
        <f t="shared" si="882"/>
        <v>0</v>
      </c>
      <c r="AE862" s="95">
        <f t="shared" ref="AE862" si="928">AE874+AE886+AE898</f>
        <v>0</v>
      </c>
      <c r="AF862" s="95">
        <f t="shared" si="883"/>
        <v>0</v>
      </c>
      <c r="AG862" s="95">
        <f t="shared" ref="AG862" si="929">AG874+AG886+AG898</f>
        <v>0</v>
      </c>
      <c r="AH862" s="95">
        <f t="shared" si="884"/>
        <v>0</v>
      </c>
      <c r="AI862" s="42"/>
      <c r="AJ862" s="72"/>
    </row>
    <row r="863" spans="1:36" s="14" customFormat="1" ht="15.75" customHeight="1" thickBot="1">
      <c r="A863" s="14" t="str">
        <f t="shared" si="880"/>
        <v>b</v>
      </c>
      <c r="B863" s="46" t="s">
        <v>27</v>
      </c>
      <c r="C863" s="58" t="s">
        <v>38</v>
      </c>
      <c r="D863" s="59">
        <f t="shared" si="895"/>
        <v>0</v>
      </c>
      <c r="E863" s="60">
        <f t="shared" si="895"/>
        <v>0</v>
      </c>
      <c r="F863" s="60">
        <f t="shared" si="895"/>
        <v>0</v>
      </c>
      <c r="G863" s="60">
        <f t="shared" si="895"/>
        <v>0</v>
      </c>
      <c r="H863" s="60">
        <f t="shared" si="895"/>
        <v>0</v>
      </c>
      <c r="I863" s="61">
        <f t="shared" si="895"/>
        <v>0</v>
      </c>
      <c r="J863" s="62">
        <f t="shared" si="895"/>
        <v>0</v>
      </c>
      <c r="K863" s="62">
        <f t="shared" si="895"/>
        <v>0</v>
      </c>
      <c r="L863" s="63" t="str">
        <f t="shared" si="891"/>
        <v/>
      </c>
      <c r="M863" s="59">
        <f t="shared" si="896"/>
        <v>0</v>
      </c>
      <c r="N863" s="59">
        <f t="shared" si="896"/>
        <v>0</v>
      </c>
      <c r="O863" s="59">
        <f t="shared" si="896"/>
        <v>0</v>
      </c>
      <c r="P863" s="59">
        <f t="shared" si="896"/>
        <v>0</v>
      </c>
      <c r="Q863" s="59">
        <f t="shared" si="896"/>
        <v>0</v>
      </c>
      <c r="R863" s="59">
        <v>0</v>
      </c>
      <c r="S863" s="59">
        <f t="shared" si="894"/>
        <v>0</v>
      </c>
      <c r="T863" s="61">
        <f t="shared" si="892"/>
        <v>0</v>
      </c>
      <c r="U863" s="63" t="str">
        <f t="shared" si="893"/>
        <v/>
      </c>
      <c r="V863" s="136">
        <f t="shared" si="923"/>
        <v>0</v>
      </c>
      <c r="W863" s="59">
        <f t="shared" ref="W863:Y863" si="930">W875+W887+W899</f>
        <v>0</v>
      </c>
      <c r="X863" s="105">
        <f t="shared" si="930"/>
        <v>0</v>
      </c>
      <c r="Y863" s="105">
        <f t="shared" si="930"/>
        <v>0</v>
      </c>
      <c r="Z863" s="59">
        <f t="shared" si="898"/>
        <v>0</v>
      </c>
      <c r="AA863" s="59" t="e">
        <f>G863+#REF!</f>
        <v>#REF!</v>
      </c>
      <c r="AB863" s="106" t="str">
        <f>IF(OR(E863="",E863=0),"",(G863+#REF!)/E863)</f>
        <v/>
      </c>
      <c r="AC863" s="59">
        <f t="shared" si="881"/>
        <v>0</v>
      </c>
      <c r="AD863" s="59">
        <f t="shared" si="882"/>
        <v>0</v>
      </c>
      <c r="AE863" s="105">
        <f t="shared" ref="AE863" si="931">AE875+AE887+AE899</f>
        <v>0</v>
      </c>
      <c r="AF863" s="105">
        <f t="shared" si="883"/>
        <v>0</v>
      </c>
      <c r="AG863" s="105">
        <f t="shared" ref="AG863" si="932">AG875+AG887+AG899</f>
        <v>0</v>
      </c>
      <c r="AH863" s="105">
        <f t="shared" si="884"/>
        <v>0</v>
      </c>
      <c r="AI863" s="60"/>
      <c r="AJ863" s="72"/>
    </row>
    <row r="864" spans="1:36" s="73" customFormat="1" ht="52.5" customHeight="1" thickTop="1" thickBot="1">
      <c r="A864" s="14" t="str">
        <f t="shared" si="880"/>
        <v>a</v>
      </c>
      <c r="B864" s="139" t="s">
        <v>185</v>
      </c>
      <c r="C864" s="140" t="s">
        <v>184</v>
      </c>
      <c r="D864" s="140">
        <f t="shared" ref="D864:K864" si="933">D865+D873+D874+D875</f>
        <v>10000</v>
      </c>
      <c r="E864" s="141">
        <f t="shared" si="933"/>
        <v>10000.1</v>
      </c>
      <c r="F864" s="141">
        <f t="shared" si="933"/>
        <v>7017.6</v>
      </c>
      <c r="G864" s="141">
        <f t="shared" si="933"/>
        <v>8987.2999999999993</v>
      </c>
      <c r="H864" s="141">
        <f t="shared" si="933"/>
        <v>6270.9101000000001</v>
      </c>
      <c r="I864" s="142">
        <f t="shared" si="933"/>
        <v>5420.2499299999999</v>
      </c>
      <c r="J864" s="143">
        <f t="shared" si="933"/>
        <v>4592.8542500000003</v>
      </c>
      <c r="K864" s="143">
        <f t="shared" si="933"/>
        <v>3787.7847900000002</v>
      </c>
      <c r="L864" s="144">
        <f t="shared" si="891"/>
        <v>1.2806800045599633</v>
      </c>
      <c r="M864" s="140">
        <f>M865+M873+M874+M875</f>
        <v>0</v>
      </c>
      <c r="N864" s="140">
        <f>N865+N873+N874+N875</f>
        <v>839.43926000000022</v>
      </c>
      <c r="O864" s="140">
        <f>O865+O873+O874+O875</f>
        <v>750.45339999999987</v>
      </c>
      <c r="P864" s="140">
        <f>P865+P873+P874+P875</f>
        <v>805.06946000000016</v>
      </c>
      <c r="Q864" s="140">
        <f>Q865+Q873+Q874+Q875</f>
        <v>805</v>
      </c>
      <c r="R864" s="140">
        <v>827.39567999999963</v>
      </c>
      <c r="S864" s="140">
        <f t="shared" si="894"/>
        <v>2716.3898999999992</v>
      </c>
      <c r="T864" s="142">
        <f t="shared" si="892"/>
        <v>-1969.6999999999989</v>
      </c>
      <c r="U864" s="144">
        <f t="shared" si="893"/>
        <v>0.89872101278987204</v>
      </c>
      <c r="V864" s="145">
        <f t="shared" si="923"/>
        <v>1012.8000000000011</v>
      </c>
      <c r="W864" s="140">
        <f t="shared" ref="W864:Y864" si="934">W865+W873+W874+W875</f>
        <v>7381.96893</v>
      </c>
      <c r="X864" s="149">
        <f t="shared" si="934"/>
        <v>7381.96893</v>
      </c>
      <c r="Y864" s="149">
        <f t="shared" si="934"/>
        <v>1305.5999999999999</v>
      </c>
      <c r="Z864" s="140">
        <f>Z865+Z873+Z874+Z875</f>
        <v>2907</v>
      </c>
      <c r="AA864" s="140" t="e">
        <f>G864+#REF!</f>
        <v>#REF!</v>
      </c>
      <c r="AB864" s="147" t="e">
        <f>IF(OR(E864="",E864=0),"",(G864+#REF!)/E864)</f>
        <v>#REF!</v>
      </c>
      <c r="AC864" s="140">
        <f t="shared" si="881"/>
        <v>10292.9</v>
      </c>
      <c r="AD864" s="140">
        <f t="shared" si="882"/>
        <v>-292.79999999999927</v>
      </c>
      <c r="AE864" s="149">
        <f t="shared" ref="AE864:AG864" si="935">AE865+AE873+AE874+AE875</f>
        <v>0</v>
      </c>
      <c r="AF864" s="149">
        <f t="shared" si="883"/>
        <v>10000.1</v>
      </c>
      <c r="AG864" s="149">
        <f t="shared" si="935"/>
        <v>10000.1</v>
      </c>
      <c r="AH864" s="149">
        <f t="shared" si="884"/>
        <v>-292.79999999999927</v>
      </c>
      <c r="AI864" s="141"/>
      <c r="AJ864" s="72"/>
    </row>
    <row r="865" spans="1:36" s="73" customFormat="1" ht="18.75" customHeight="1" thickTop="1">
      <c r="A865" s="14" t="str">
        <f t="shared" si="880"/>
        <v>a</v>
      </c>
      <c r="B865" s="21" t="s">
        <v>27</v>
      </c>
      <c r="C865" s="22" t="s">
        <v>28</v>
      </c>
      <c r="D865" s="23">
        <f t="shared" ref="D865:K865" si="936">D866+D867+D868+D869+D870+D871+D872</f>
        <v>10000</v>
      </c>
      <c r="E865" s="24">
        <f t="shared" si="936"/>
        <v>10000.1</v>
      </c>
      <c r="F865" s="24">
        <f t="shared" si="936"/>
        <v>7017.6</v>
      </c>
      <c r="G865" s="24">
        <f t="shared" si="936"/>
        <v>8987.2999999999993</v>
      </c>
      <c r="H865" s="24">
        <f t="shared" si="936"/>
        <v>6270.9101000000001</v>
      </c>
      <c r="I865" s="25">
        <f t="shared" si="936"/>
        <v>5420.2499299999999</v>
      </c>
      <c r="J865" s="26">
        <f t="shared" si="936"/>
        <v>4592.8542500000003</v>
      </c>
      <c r="K865" s="26">
        <f t="shared" si="936"/>
        <v>3787.7847900000002</v>
      </c>
      <c r="L865" s="27">
        <f t="shared" si="891"/>
        <v>1.2806800045599633</v>
      </c>
      <c r="M865" s="23">
        <f>M866+M867+M868+M869+M870+M871+M872</f>
        <v>0</v>
      </c>
      <c r="N865" s="23">
        <f>N866+N867+N868+N869+N870+N871+N872</f>
        <v>839.43926000000022</v>
      </c>
      <c r="O865" s="23">
        <f>O866+O867+O868+O869+O870+O871+O872</f>
        <v>750.45339999999987</v>
      </c>
      <c r="P865" s="23">
        <f>P866+P867+P868+P869+P870+P871+P872</f>
        <v>805.06946000000016</v>
      </c>
      <c r="Q865" s="23">
        <f>Q866+Q867+Q868+Q869+Q870+Q871+Q872</f>
        <v>805</v>
      </c>
      <c r="R865" s="23">
        <v>827.39567999999963</v>
      </c>
      <c r="S865" s="23">
        <f t="shared" si="894"/>
        <v>2716.3898999999992</v>
      </c>
      <c r="T865" s="25">
        <f t="shared" si="892"/>
        <v>-1969.6999999999989</v>
      </c>
      <c r="U865" s="27">
        <f t="shared" si="893"/>
        <v>0.89872101278987204</v>
      </c>
      <c r="V865" s="130">
        <f t="shared" si="923"/>
        <v>1012.8000000000011</v>
      </c>
      <c r="W865" s="23">
        <f t="shared" ref="W865:Y865" si="937">W866+W867+W868+W869+W870+W871+W872</f>
        <v>7381.96893</v>
      </c>
      <c r="X865" s="107">
        <f t="shared" si="937"/>
        <v>7381.96893</v>
      </c>
      <c r="Y865" s="107">
        <f t="shared" si="937"/>
        <v>1305.5999999999999</v>
      </c>
      <c r="Z865" s="23">
        <f>Z866+Z867+Z868+Z869+Z870+Z871+Z872</f>
        <v>2907</v>
      </c>
      <c r="AA865" s="23" t="e">
        <f>G865+#REF!</f>
        <v>#REF!</v>
      </c>
      <c r="AB865" s="90" t="e">
        <f>IF(OR(E865="",E865=0),"",(G865+#REF!)/E865)</f>
        <v>#REF!</v>
      </c>
      <c r="AC865" s="23">
        <f t="shared" si="881"/>
        <v>10292.9</v>
      </c>
      <c r="AD865" s="23">
        <f t="shared" si="882"/>
        <v>-292.79999999999927</v>
      </c>
      <c r="AE865" s="107">
        <f t="shared" ref="AE865:AG865" si="938">AE866+AE867+AE868+AE869+AE870+AE871+AE872</f>
        <v>0</v>
      </c>
      <c r="AF865" s="107">
        <f t="shared" si="883"/>
        <v>10000.1</v>
      </c>
      <c r="AG865" s="107">
        <f t="shared" si="938"/>
        <v>10000.1</v>
      </c>
      <c r="AH865" s="107">
        <f t="shared" si="884"/>
        <v>-292.79999999999927</v>
      </c>
      <c r="AI865" s="24"/>
      <c r="AJ865" s="72"/>
    </row>
    <row r="866" spans="1:36" s="73" customFormat="1" ht="18" customHeight="1">
      <c r="A866" s="14" t="str">
        <f t="shared" si="880"/>
        <v>b</v>
      </c>
      <c r="B866" s="28" t="s">
        <v>27</v>
      </c>
      <c r="C866" s="29" t="s">
        <v>29</v>
      </c>
      <c r="D866" s="35">
        <v>0</v>
      </c>
      <c r="E866" s="36">
        <v>0</v>
      </c>
      <c r="F866" s="36">
        <v>0</v>
      </c>
      <c r="G866" s="36">
        <v>0</v>
      </c>
      <c r="H866" s="36">
        <v>0</v>
      </c>
      <c r="I866" s="37">
        <v>0</v>
      </c>
      <c r="J866" s="38">
        <v>0</v>
      </c>
      <c r="K866" s="38">
        <v>0</v>
      </c>
      <c r="L866" s="39" t="str">
        <f t="shared" si="891"/>
        <v/>
      </c>
      <c r="M866" s="35">
        <v>0</v>
      </c>
      <c r="N866" s="35">
        <v>0</v>
      </c>
      <c r="O866" s="35">
        <v>0</v>
      </c>
      <c r="P866" s="35">
        <v>0</v>
      </c>
      <c r="Q866" s="35"/>
      <c r="R866" s="35">
        <v>0</v>
      </c>
      <c r="S866" s="35">
        <f t="shared" si="894"/>
        <v>0</v>
      </c>
      <c r="T866" s="37">
        <f t="shared" si="892"/>
        <v>0</v>
      </c>
      <c r="U866" s="39" t="str">
        <f t="shared" si="893"/>
        <v/>
      </c>
      <c r="V866" s="132">
        <f t="shared" si="923"/>
        <v>0</v>
      </c>
      <c r="W866" s="35">
        <v>0</v>
      </c>
      <c r="X866" s="118">
        <v>0</v>
      </c>
      <c r="Y866" s="118">
        <v>0</v>
      </c>
      <c r="Z866" s="35">
        <v>0</v>
      </c>
      <c r="AA866" s="35" t="e">
        <f>G866+#REF!</f>
        <v>#REF!</v>
      </c>
      <c r="AB866" s="94" t="str">
        <f>IF(OR(E866="",E866=0),"",(G866+#REF!)/E866)</f>
        <v/>
      </c>
      <c r="AC866" s="35">
        <f t="shared" si="881"/>
        <v>0</v>
      </c>
      <c r="AD866" s="35">
        <f t="shared" si="882"/>
        <v>0</v>
      </c>
      <c r="AE866" s="118">
        <v>0</v>
      </c>
      <c r="AF866" s="118">
        <f t="shared" si="883"/>
        <v>0</v>
      </c>
      <c r="AG866" s="118">
        <v>0</v>
      </c>
      <c r="AH866" s="118">
        <f t="shared" si="884"/>
        <v>0</v>
      </c>
      <c r="AI866" s="36"/>
      <c r="AJ866" s="72"/>
    </row>
    <row r="867" spans="1:36" s="73" customFormat="1" ht="18" customHeight="1">
      <c r="A867" s="14" t="str">
        <f t="shared" si="880"/>
        <v>b</v>
      </c>
      <c r="B867" s="28" t="s">
        <v>27</v>
      </c>
      <c r="C867" s="29" t="s">
        <v>30</v>
      </c>
      <c r="D867" s="35">
        <v>0</v>
      </c>
      <c r="E867" s="36">
        <v>0</v>
      </c>
      <c r="F867" s="36">
        <v>0</v>
      </c>
      <c r="G867" s="36">
        <v>0</v>
      </c>
      <c r="H867" s="36">
        <v>0</v>
      </c>
      <c r="I867" s="37">
        <v>0</v>
      </c>
      <c r="J867" s="38">
        <v>0</v>
      </c>
      <c r="K867" s="38">
        <v>0</v>
      </c>
      <c r="L867" s="39" t="str">
        <f t="shared" si="891"/>
        <v/>
      </c>
      <c r="M867" s="35">
        <v>0</v>
      </c>
      <c r="N867" s="35">
        <v>0</v>
      </c>
      <c r="O867" s="35">
        <v>0</v>
      </c>
      <c r="P867" s="35">
        <v>0</v>
      </c>
      <c r="Q867" s="35"/>
      <c r="R867" s="35">
        <v>0</v>
      </c>
      <c r="S867" s="35">
        <f t="shared" si="894"/>
        <v>0</v>
      </c>
      <c r="T867" s="37">
        <f t="shared" si="892"/>
        <v>0</v>
      </c>
      <c r="U867" s="39" t="str">
        <f t="shared" si="893"/>
        <v/>
      </c>
      <c r="V867" s="132">
        <f t="shared" si="923"/>
        <v>0</v>
      </c>
      <c r="W867" s="35">
        <v>0</v>
      </c>
      <c r="X867" s="118">
        <v>0</v>
      </c>
      <c r="Y867" s="118">
        <v>0</v>
      </c>
      <c r="Z867" s="35">
        <v>0</v>
      </c>
      <c r="AA867" s="35" t="e">
        <f>G867+#REF!</f>
        <v>#REF!</v>
      </c>
      <c r="AB867" s="94" t="str">
        <f>IF(OR(E867="",E867=0),"",(G867+#REF!)/E867)</f>
        <v/>
      </c>
      <c r="AC867" s="35">
        <f t="shared" si="881"/>
        <v>0</v>
      </c>
      <c r="AD867" s="35">
        <f t="shared" si="882"/>
        <v>0</v>
      </c>
      <c r="AE867" s="118">
        <v>0</v>
      </c>
      <c r="AF867" s="118">
        <f t="shared" si="883"/>
        <v>0</v>
      </c>
      <c r="AG867" s="118">
        <v>0</v>
      </c>
      <c r="AH867" s="118">
        <f t="shared" si="884"/>
        <v>0</v>
      </c>
      <c r="AI867" s="36"/>
      <c r="AJ867" s="72"/>
    </row>
    <row r="868" spans="1:36" s="73" customFormat="1" ht="18" customHeight="1">
      <c r="A868" s="14" t="str">
        <f t="shared" si="880"/>
        <v>b</v>
      </c>
      <c r="B868" s="28" t="s">
        <v>27</v>
      </c>
      <c r="C868" s="29" t="s">
        <v>31</v>
      </c>
      <c r="D868" s="35">
        <v>0</v>
      </c>
      <c r="E868" s="36">
        <v>0</v>
      </c>
      <c r="F868" s="36">
        <v>0</v>
      </c>
      <c r="G868" s="36">
        <v>0</v>
      </c>
      <c r="H868" s="36">
        <v>0</v>
      </c>
      <c r="I868" s="37">
        <v>0</v>
      </c>
      <c r="J868" s="38">
        <v>0</v>
      </c>
      <c r="K868" s="38">
        <v>0</v>
      </c>
      <c r="L868" s="39" t="str">
        <f t="shared" si="891"/>
        <v/>
      </c>
      <c r="M868" s="35">
        <v>0</v>
      </c>
      <c r="N868" s="35">
        <v>0</v>
      </c>
      <c r="O868" s="35">
        <v>0</v>
      </c>
      <c r="P868" s="35">
        <v>0</v>
      </c>
      <c r="Q868" s="35"/>
      <c r="R868" s="35">
        <v>0</v>
      </c>
      <c r="S868" s="35">
        <f t="shared" si="894"/>
        <v>0</v>
      </c>
      <c r="T868" s="37">
        <f t="shared" si="892"/>
        <v>0</v>
      </c>
      <c r="U868" s="39" t="str">
        <f t="shared" si="893"/>
        <v/>
      </c>
      <c r="V868" s="132">
        <f t="shared" si="923"/>
        <v>0</v>
      </c>
      <c r="W868" s="35">
        <v>0</v>
      </c>
      <c r="X868" s="118">
        <v>0</v>
      </c>
      <c r="Y868" s="118">
        <v>0</v>
      </c>
      <c r="Z868" s="35">
        <v>0</v>
      </c>
      <c r="AA868" s="35" t="e">
        <f>G868+#REF!</f>
        <v>#REF!</v>
      </c>
      <c r="AB868" s="94" t="str">
        <f>IF(OR(E868="",E868=0),"",(G868+#REF!)/E868)</f>
        <v/>
      </c>
      <c r="AC868" s="35">
        <f t="shared" si="881"/>
        <v>0</v>
      </c>
      <c r="AD868" s="35">
        <f t="shared" si="882"/>
        <v>0</v>
      </c>
      <c r="AE868" s="118">
        <v>0</v>
      </c>
      <c r="AF868" s="118">
        <f t="shared" si="883"/>
        <v>0</v>
      </c>
      <c r="AG868" s="118">
        <v>0</v>
      </c>
      <c r="AH868" s="118">
        <f t="shared" si="884"/>
        <v>0</v>
      </c>
      <c r="AI868" s="36"/>
      <c r="AJ868" s="72"/>
    </row>
    <row r="869" spans="1:36" s="73" customFormat="1" ht="18" customHeight="1">
      <c r="A869" s="14" t="str">
        <f t="shared" si="880"/>
        <v>b</v>
      </c>
      <c r="B869" s="28" t="s">
        <v>27</v>
      </c>
      <c r="C869" s="29" t="s">
        <v>32</v>
      </c>
      <c r="D869" s="35">
        <v>0</v>
      </c>
      <c r="E869" s="36">
        <v>0</v>
      </c>
      <c r="F869" s="36">
        <v>0</v>
      </c>
      <c r="G869" s="36">
        <v>0</v>
      </c>
      <c r="H869" s="36">
        <v>0</v>
      </c>
      <c r="I869" s="37">
        <v>0</v>
      </c>
      <c r="J869" s="38">
        <v>0</v>
      </c>
      <c r="K869" s="38">
        <v>0</v>
      </c>
      <c r="L869" s="39" t="str">
        <f t="shared" si="891"/>
        <v/>
      </c>
      <c r="M869" s="35">
        <v>0</v>
      </c>
      <c r="N869" s="35">
        <v>0</v>
      </c>
      <c r="O869" s="35">
        <v>0</v>
      </c>
      <c r="P869" s="35">
        <v>0</v>
      </c>
      <c r="Q869" s="35"/>
      <c r="R869" s="35">
        <v>0</v>
      </c>
      <c r="S869" s="35">
        <f t="shared" si="894"/>
        <v>0</v>
      </c>
      <c r="T869" s="37">
        <f t="shared" si="892"/>
        <v>0</v>
      </c>
      <c r="U869" s="39" t="str">
        <f t="shared" si="893"/>
        <v/>
      </c>
      <c r="V869" s="132">
        <f t="shared" si="923"/>
        <v>0</v>
      </c>
      <c r="W869" s="35">
        <v>0</v>
      </c>
      <c r="X869" s="118">
        <v>0</v>
      </c>
      <c r="Y869" s="118">
        <v>0</v>
      </c>
      <c r="Z869" s="35">
        <v>0</v>
      </c>
      <c r="AA869" s="35" t="e">
        <f>G869+#REF!</f>
        <v>#REF!</v>
      </c>
      <c r="AB869" s="94" t="str">
        <f>IF(OR(E869="",E869=0),"",(G869+#REF!)/E869)</f>
        <v/>
      </c>
      <c r="AC869" s="35">
        <f t="shared" si="881"/>
        <v>0</v>
      </c>
      <c r="AD869" s="35">
        <f t="shared" si="882"/>
        <v>0</v>
      </c>
      <c r="AE869" s="118">
        <v>0</v>
      </c>
      <c r="AF869" s="118">
        <f t="shared" si="883"/>
        <v>0</v>
      </c>
      <c r="AG869" s="118">
        <v>0</v>
      </c>
      <c r="AH869" s="118">
        <f t="shared" si="884"/>
        <v>0</v>
      </c>
      <c r="AI869" s="36"/>
      <c r="AJ869" s="72"/>
    </row>
    <row r="870" spans="1:36" s="73" customFormat="1" ht="18" customHeight="1">
      <c r="A870" s="14" t="str">
        <f t="shared" si="880"/>
        <v>b</v>
      </c>
      <c r="B870" s="28" t="s">
        <v>27</v>
      </c>
      <c r="C870" s="29" t="s">
        <v>33</v>
      </c>
      <c r="D870" s="35">
        <v>0</v>
      </c>
      <c r="E870" s="36">
        <v>0</v>
      </c>
      <c r="F870" s="36">
        <v>0</v>
      </c>
      <c r="G870" s="36">
        <v>0</v>
      </c>
      <c r="H870" s="36">
        <v>0</v>
      </c>
      <c r="I870" s="37">
        <v>0</v>
      </c>
      <c r="J870" s="38">
        <v>0</v>
      </c>
      <c r="K870" s="38">
        <v>0</v>
      </c>
      <c r="L870" s="39" t="str">
        <f t="shared" si="891"/>
        <v/>
      </c>
      <c r="M870" s="35">
        <v>0</v>
      </c>
      <c r="N870" s="35">
        <v>0</v>
      </c>
      <c r="O870" s="35">
        <v>0</v>
      </c>
      <c r="P870" s="35">
        <v>0</v>
      </c>
      <c r="Q870" s="35"/>
      <c r="R870" s="35">
        <v>0</v>
      </c>
      <c r="S870" s="35">
        <f t="shared" si="894"/>
        <v>0</v>
      </c>
      <c r="T870" s="37">
        <f t="shared" si="892"/>
        <v>0</v>
      </c>
      <c r="U870" s="39" t="str">
        <f t="shared" si="893"/>
        <v/>
      </c>
      <c r="V870" s="132">
        <f t="shared" si="923"/>
        <v>0</v>
      </c>
      <c r="W870" s="35">
        <v>0</v>
      </c>
      <c r="X870" s="118">
        <v>0</v>
      </c>
      <c r="Y870" s="118">
        <v>0</v>
      </c>
      <c r="Z870" s="35">
        <v>0</v>
      </c>
      <c r="AA870" s="35" t="e">
        <f>G870+#REF!</f>
        <v>#REF!</v>
      </c>
      <c r="AB870" s="94" t="str">
        <f>IF(OR(E870="",E870=0),"",(G870+#REF!)/E870)</f>
        <v/>
      </c>
      <c r="AC870" s="35">
        <f t="shared" si="881"/>
        <v>0</v>
      </c>
      <c r="AD870" s="35">
        <f t="shared" si="882"/>
        <v>0</v>
      </c>
      <c r="AE870" s="118">
        <v>0</v>
      </c>
      <c r="AF870" s="118">
        <f t="shared" si="883"/>
        <v>0</v>
      </c>
      <c r="AG870" s="118">
        <v>0</v>
      </c>
      <c r="AH870" s="118">
        <f t="shared" si="884"/>
        <v>0</v>
      </c>
      <c r="AI870" s="36"/>
      <c r="AJ870" s="72"/>
    </row>
    <row r="871" spans="1:36" s="73" customFormat="1" ht="18" customHeight="1">
      <c r="A871" s="14" t="str">
        <f t="shared" si="880"/>
        <v>a</v>
      </c>
      <c r="B871" s="28" t="s">
        <v>27</v>
      </c>
      <c r="C871" s="29" t="s">
        <v>34</v>
      </c>
      <c r="D871" s="30">
        <v>10000</v>
      </c>
      <c r="E871" s="31">
        <v>10000.1</v>
      </c>
      <c r="F871" s="31">
        <v>7017.6</v>
      </c>
      <c r="G871" s="31">
        <v>8987.2999999999993</v>
      </c>
      <c r="H871" s="31">
        <v>6270.9101000000001</v>
      </c>
      <c r="I871" s="32">
        <v>5420.2499299999999</v>
      </c>
      <c r="J871" s="33">
        <v>4592.8542500000003</v>
      </c>
      <c r="K871" s="33">
        <v>3787.7847900000002</v>
      </c>
      <c r="L871" s="34">
        <f t="shared" si="891"/>
        <v>1.2806800045599633</v>
      </c>
      <c r="M871" s="30">
        <v>0</v>
      </c>
      <c r="N871" s="30">
        <v>839.43926000000022</v>
      </c>
      <c r="O871" s="30">
        <v>750.45339999999987</v>
      </c>
      <c r="P871" s="30">
        <v>805.06946000000016</v>
      </c>
      <c r="Q871" s="30">
        <v>805</v>
      </c>
      <c r="R871" s="30">
        <v>827.39567999999963</v>
      </c>
      <c r="S871" s="30">
        <f t="shared" si="894"/>
        <v>2716.3898999999992</v>
      </c>
      <c r="T871" s="32">
        <f t="shared" si="892"/>
        <v>-1969.6999999999989</v>
      </c>
      <c r="U871" s="34">
        <f t="shared" si="893"/>
        <v>0.89872101278987204</v>
      </c>
      <c r="V871" s="131">
        <f t="shared" si="923"/>
        <v>1012.8000000000011</v>
      </c>
      <c r="W871" s="30">
        <v>7381.96893</v>
      </c>
      <c r="X871" s="125">
        <v>7381.96893</v>
      </c>
      <c r="Y871" s="125">
        <v>1305.5999999999999</v>
      </c>
      <c r="Z871" s="30">
        <v>2907</v>
      </c>
      <c r="AA871" s="30" t="e">
        <f>G871+#REF!</f>
        <v>#REF!</v>
      </c>
      <c r="AB871" s="92" t="e">
        <f>IF(OR(E871="",E871=0),"",(G871+#REF!)/E871)</f>
        <v>#REF!</v>
      </c>
      <c r="AC871" s="30">
        <f t="shared" si="881"/>
        <v>10292.9</v>
      </c>
      <c r="AD871" s="30">
        <f t="shared" si="882"/>
        <v>-292.79999999999927</v>
      </c>
      <c r="AE871" s="125">
        <v>0</v>
      </c>
      <c r="AF871" s="125">
        <f t="shared" si="883"/>
        <v>10000.1</v>
      </c>
      <c r="AG871" s="125">
        <v>10000.1</v>
      </c>
      <c r="AH871" s="125">
        <f t="shared" si="884"/>
        <v>-292.79999999999927</v>
      </c>
      <c r="AI871" s="31"/>
      <c r="AJ871" s="72"/>
    </row>
    <row r="872" spans="1:36" s="73" customFormat="1" ht="18" customHeight="1">
      <c r="A872" s="14" t="str">
        <f t="shared" si="880"/>
        <v>b</v>
      </c>
      <c r="B872" s="28" t="s">
        <v>27</v>
      </c>
      <c r="C872" s="29" t="s">
        <v>35</v>
      </c>
      <c r="D872" s="35">
        <v>0</v>
      </c>
      <c r="E872" s="36">
        <v>0</v>
      </c>
      <c r="F872" s="36">
        <v>0</v>
      </c>
      <c r="G872" s="36">
        <v>0</v>
      </c>
      <c r="H872" s="36">
        <v>0</v>
      </c>
      <c r="I872" s="37">
        <v>0</v>
      </c>
      <c r="J872" s="38">
        <v>0</v>
      </c>
      <c r="K872" s="38">
        <v>0</v>
      </c>
      <c r="L872" s="39" t="str">
        <f t="shared" si="891"/>
        <v/>
      </c>
      <c r="M872" s="35">
        <v>0</v>
      </c>
      <c r="N872" s="35">
        <v>0</v>
      </c>
      <c r="O872" s="35">
        <v>0</v>
      </c>
      <c r="P872" s="35">
        <v>0</v>
      </c>
      <c r="Q872" s="35"/>
      <c r="R872" s="35">
        <v>0</v>
      </c>
      <c r="S872" s="35">
        <f t="shared" si="894"/>
        <v>0</v>
      </c>
      <c r="T872" s="37">
        <f t="shared" si="892"/>
        <v>0</v>
      </c>
      <c r="U872" s="39" t="str">
        <f t="shared" si="893"/>
        <v/>
      </c>
      <c r="V872" s="132">
        <f t="shared" si="923"/>
        <v>0</v>
      </c>
      <c r="W872" s="35">
        <v>0</v>
      </c>
      <c r="X872" s="118">
        <v>0</v>
      </c>
      <c r="Y872" s="118">
        <v>0</v>
      </c>
      <c r="Z872" s="35">
        <v>0</v>
      </c>
      <c r="AA872" s="35" t="e">
        <f>G872+#REF!</f>
        <v>#REF!</v>
      </c>
      <c r="AB872" s="94" t="str">
        <f>IF(OR(E872="",E872=0),"",(G872+#REF!)/E872)</f>
        <v/>
      </c>
      <c r="AC872" s="35">
        <f t="shared" si="881"/>
        <v>0</v>
      </c>
      <c r="AD872" s="35">
        <f t="shared" si="882"/>
        <v>0</v>
      </c>
      <c r="AE872" s="118">
        <v>0</v>
      </c>
      <c r="AF872" s="118">
        <f t="shared" si="883"/>
        <v>0</v>
      </c>
      <c r="AG872" s="118">
        <v>0</v>
      </c>
      <c r="AH872" s="118">
        <f t="shared" si="884"/>
        <v>0</v>
      </c>
      <c r="AI872" s="36"/>
      <c r="AJ872" s="72"/>
    </row>
    <row r="873" spans="1:36" s="73" customFormat="1" ht="30" customHeight="1">
      <c r="A873" s="14" t="str">
        <f t="shared" si="880"/>
        <v>b</v>
      </c>
      <c r="B873" s="21" t="s">
        <v>27</v>
      </c>
      <c r="C873" s="40" t="s">
        <v>36</v>
      </c>
      <c r="D873" s="41">
        <v>0</v>
      </c>
      <c r="E873" s="42">
        <v>0</v>
      </c>
      <c r="F873" s="42">
        <v>0</v>
      </c>
      <c r="G873" s="42">
        <v>0</v>
      </c>
      <c r="H873" s="42">
        <v>0</v>
      </c>
      <c r="I873" s="43">
        <v>0</v>
      </c>
      <c r="J873" s="44">
        <v>0</v>
      </c>
      <c r="K873" s="44">
        <v>0</v>
      </c>
      <c r="L873" s="45" t="str">
        <f t="shared" si="891"/>
        <v/>
      </c>
      <c r="M873" s="41">
        <v>0</v>
      </c>
      <c r="N873" s="41">
        <v>0</v>
      </c>
      <c r="O873" s="41">
        <v>0</v>
      </c>
      <c r="P873" s="41">
        <v>0</v>
      </c>
      <c r="Q873" s="41">
        <v>0</v>
      </c>
      <c r="R873" s="41">
        <v>0</v>
      </c>
      <c r="S873" s="41">
        <f t="shared" si="894"/>
        <v>0</v>
      </c>
      <c r="T873" s="43">
        <f t="shared" si="892"/>
        <v>0</v>
      </c>
      <c r="U873" s="45" t="str">
        <f t="shared" si="893"/>
        <v/>
      </c>
      <c r="V873" s="133">
        <f t="shared" si="923"/>
        <v>0</v>
      </c>
      <c r="W873" s="41">
        <v>0</v>
      </c>
      <c r="X873" s="119">
        <v>0</v>
      </c>
      <c r="Y873" s="119">
        <v>0</v>
      </c>
      <c r="Z873" s="41">
        <v>0</v>
      </c>
      <c r="AA873" s="41" t="e">
        <f>G873+#REF!</f>
        <v>#REF!</v>
      </c>
      <c r="AB873" s="96" t="str">
        <f>IF(OR(E873="",E873=0),"",(G873+#REF!)/E873)</f>
        <v/>
      </c>
      <c r="AC873" s="41">
        <f t="shared" si="881"/>
        <v>0</v>
      </c>
      <c r="AD873" s="41">
        <f t="shared" si="882"/>
        <v>0</v>
      </c>
      <c r="AE873" s="119">
        <v>0</v>
      </c>
      <c r="AF873" s="119">
        <f t="shared" si="883"/>
        <v>0</v>
      </c>
      <c r="AG873" s="119">
        <v>0</v>
      </c>
      <c r="AH873" s="119">
        <f t="shared" si="884"/>
        <v>0</v>
      </c>
      <c r="AI873" s="42"/>
      <c r="AJ873" s="72"/>
    </row>
    <row r="874" spans="1:36" s="73" customFormat="1" ht="15" customHeight="1">
      <c r="A874" s="14" t="str">
        <f t="shared" si="880"/>
        <v>b</v>
      </c>
      <c r="B874" s="21" t="s">
        <v>27</v>
      </c>
      <c r="C874" s="40" t="s">
        <v>37</v>
      </c>
      <c r="D874" s="41">
        <v>0</v>
      </c>
      <c r="E874" s="42">
        <v>0</v>
      </c>
      <c r="F874" s="42">
        <v>0</v>
      </c>
      <c r="G874" s="42">
        <v>0</v>
      </c>
      <c r="H874" s="42">
        <v>0</v>
      </c>
      <c r="I874" s="43">
        <v>0</v>
      </c>
      <c r="J874" s="44">
        <v>0</v>
      </c>
      <c r="K874" s="44">
        <v>0</v>
      </c>
      <c r="L874" s="45" t="str">
        <f t="shared" si="891"/>
        <v/>
      </c>
      <c r="M874" s="41">
        <v>0</v>
      </c>
      <c r="N874" s="41">
        <v>0</v>
      </c>
      <c r="O874" s="41">
        <v>0</v>
      </c>
      <c r="P874" s="41">
        <v>0</v>
      </c>
      <c r="Q874" s="41">
        <v>0</v>
      </c>
      <c r="R874" s="41">
        <v>0</v>
      </c>
      <c r="S874" s="41">
        <f t="shared" si="894"/>
        <v>0</v>
      </c>
      <c r="T874" s="43">
        <f t="shared" si="892"/>
        <v>0</v>
      </c>
      <c r="U874" s="45" t="str">
        <f t="shared" si="893"/>
        <v/>
      </c>
      <c r="V874" s="133">
        <f t="shared" si="923"/>
        <v>0</v>
      </c>
      <c r="W874" s="41">
        <v>0</v>
      </c>
      <c r="X874" s="119">
        <v>0</v>
      </c>
      <c r="Y874" s="119">
        <v>0</v>
      </c>
      <c r="Z874" s="41">
        <v>0</v>
      </c>
      <c r="AA874" s="41" t="e">
        <f>G874+#REF!</f>
        <v>#REF!</v>
      </c>
      <c r="AB874" s="96" t="str">
        <f>IF(OR(E874="",E874=0),"",(G874+#REF!)/E874)</f>
        <v/>
      </c>
      <c r="AC874" s="41">
        <f t="shared" si="881"/>
        <v>0</v>
      </c>
      <c r="AD874" s="41">
        <f t="shared" si="882"/>
        <v>0</v>
      </c>
      <c r="AE874" s="119">
        <v>0</v>
      </c>
      <c r="AF874" s="119">
        <f t="shared" si="883"/>
        <v>0</v>
      </c>
      <c r="AG874" s="119">
        <v>0</v>
      </c>
      <c r="AH874" s="119">
        <f t="shared" si="884"/>
        <v>0</v>
      </c>
      <c r="AI874" s="42"/>
      <c r="AJ874" s="72"/>
    </row>
    <row r="875" spans="1:36" s="73" customFormat="1" ht="15.75" customHeight="1" thickBot="1">
      <c r="A875" s="14" t="str">
        <f t="shared" si="880"/>
        <v>b</v>
      </c>
      <c r="B875" s="46" t="s">
        <v>27</v>
      </c>
      <c r="C875" s="58" t="s">
        <v>38</v>
      </c>
      <c r="D875" s="59">
        <v>0</v>
      </c>
      <c r="E875" s="60">
        <v>0</v>
      </c>
      <c r="F875" s="60">
        <v>0</v>
      </c>
      <c r="G875" s="60">
        <v>0</v>
      </c>
      <c r="H875" s="60">
        <v>0</v>
      </c>
      <c r="I875" s="61">
        <v>0</v>
      </c>
      <c r="J875" s="62">
        <v>0</v>
      </c>
      <c r="K875" s="62">
        <v>0</v>
      </c>
      <c r="L875" s="63" t="str">
        <f t="shared" si="891"/>
        <v/>
      </c>
      <c r="M875" s="59">
        <v>0</v>
      </c>
      <c r="N875" s="59">
        <v>0</v>
      </c>
      <c r="O875" s="59">
        <v>0</v>
      </c>
      <c r="P875" s="59">
        <v>0</v>
      </c>
      <c r="Q875" s="59">
        <v>0</v>
      </c>
      <c r="R875" s="59">
        <v>0</v>
      </c>
      <c r="S875" s="59">
        <f t="shared" si="894"/>
        <v>0</v>
      </c>
      <c r="T875" s="61">
        <f t="shared" si="892"/>
        <v>0</v>
      </c>
      <c r="U875" s="63" t="str">
        <f t="shared" si="893"/>
        <v/>
      </c>
      <c r="V875" s="136">
        <f t="shared" si="923"/>
        <v>0</v>
      </c>
      <c r="W875" s="59">
        <v>0</v>
      </c>
      <c r="X875" s="120">
        <v>0</v>
      </c>
      <c r="Y875" s="120">
        <v>0</v>
      </c>
      <c r="Z875" s="59">
        <v>0</v>
      </c>
      <c r="AA875" s="59" t="e">
        <f>G875+#REF!</f>
        <v>#REF!</v>
      </c>
      <c r="AB875" s="106" t="str">
        <f>IF(OR(E875="",E875=0),"",(G875+#REF!)/E875)</f>
        <v/>
      </c>
      <c r="AC875" s="59">
        <f t="shared" si="881"/>
        <v>0</v>
      </c>
      <c r="AD875" s="59">
        <f t="shared" si="882"/>
        <v>0</v>
      </c>
      <c r="AE875" s="120">
        <v>0</v>
      </c>
      <c r="AF875" s="120">
        <f t="shared" si="883"/>
        <v>0</v>
      </c>
      <c r="AG875" s="120">
        <v>0</v>
      </c>
      <c r="AH875" s="120">
        <f t="shared" si="884"/>
        <v>0</v>
      </c>
      <c r="AI875" s="60"/>
      <c r="AJ875" s="72"/>
    </row>
    <row r="876" spans="1:36" s="14" customFormat="1" ht="111.75" thickTop="1" thickBot="1">
      <c r="A876" s="14" t="str">
        <f t="shared" si="880"/>
        <v>a</v>
      </c>
      <c r="B876" s="139" t="s">
        <v>186</v>
      </c>
      <c r="C876" s="140" t="s">
        <v>187</v>
      </c>
      <c r="D876" s="140">
        <f t="shared" ref="D876:K876" si="939">D877+D885+D886+D887</f>
        <v>1000</v>
      </c>
      <c r="E876" s="141">
        <f t="shared" si="939"/>
        <v>879</v>
      </c>
      <c r="F876" s="141">
        <f t="shared" si="939"/>
        <v>665.6</v>
      </c>
      <c r="G876" s="141">
        <f t="shared" si="939"/>
        <v>734.8</v>
      </c>
      <c r="H876" s="141">
        <f t="shared" si="939"/>
        <v>605.74982</v>
      </c>
      <c r="I876" s="142">
        <f t="shared" si="939"/>
        <v>520.24657000000002</v>
      </c>
      <c r="J876" s="143">
        <f t="shared" si="939"/>
        <v>448.10545999999999</v>
      </c>
      <c r="K876" s="143">
        <f t="shared" si="939"/>
        <v>371.51572999999996</v>
      </c>
      <c r="L876" s="144">
        <f t="shared" si="891"/>
        <v>1.103966346153846</v>
      </c>
      <c r="M876" s="140">
        <f>M877+M885+M886+M887</f>
        <v>0</v>
      </c>
      <c r="N876" s="140">
        <f>N877+N885+N886+N887</f>
        <v>84.330850000000012</v>
      </c>
      <c r="O876" s="140">
        <f>O877+O885+O886+O887</f>
        <v>85.414279999999962</v>
      </c>
      <c r="P876" s="140">
        <f>P877+P885+P886+P887</f>
        <v>76.589730000000031</v>
      </c>
      <c r="Q876" s="140">
        <f>Q877+Q885+Q886+Q887</f>
        <v>67.400000000000006</v>
      </c>
      <c r="R876" s="140">
        <v>72.141110000000026</v>
      </c>
      <c r="S876" s="140">
        <f t="shared" si="894"/>
        <v>129.05017999999995</v>
      </c>
      <c r="T876" s="142">
        <f t="shared" si="892"/>
        <v>-69.199999999999932</v>
      </c>
      <c r="U876" s="144">
        <f t="shared" si="893"/>
        <v>0.83594994311717852</v>
      </c>
      <c r="V876" s="145">
        <f t="shared" si="923"/>
        <v>144.20000000000005</v>
      </c>
      <c r="W876" s="140">
        <f t="shared" ref="W876:Y876" si="940">W877+W885+W886+W887</f>
        <v>673.00695999999994</v>
      </c>
      <c r="X876" s="149">
        <f t="shared" si="940"/>
        <v>673.00695999999994</v>
      </c>
      <c r="Y876" s="149">
        <f t="shared" si="940"/>
        <v>144.19999999999999</v>
      </c>
      <c r="Z876" s="140">
        <f>Z877+Z885+Z886+Z887</f>
        <v>213.4</v>
      </c>
      <c r="AA876" s="140" t="e">
        <f>G876+#REF!</f>
        <v>#REF!</v>
      </c>
      <c r="AB876" s="147" t="e">
        <f>IF(OR(E876="",E876=0),"",(G876+#REF!)/E876)</f>
        <v>#REF!</v>
      </c>
      <c r="AC876" s="140">
        <f t="shared" si="881"/>
        <v>879</v>
      </c>
      <c r="AD876" s="140">
        <f t="shared" si="882"/>
        <v>0</v>
      </c>
      <c r="AE876" s="149">
        <f t="shared" ref="AE876" si="941">AE877+AE885+AE886+AE887</f>
        <v>0</v>
      </c>
      <c r="AF876" s="149">
        <f t="shared" si="883"/>
        <v>879</v>
      </c>
      <c r="AG876" s="149">
        <f t="shared" ref="AG876" si="942">AG877+AG885+AG886+AG887</f>
        <v>879</v>
      </c>
      <c r="AH876" s="149">
        <f t="shared" si="884"/>
        <v>0</v>
      </c>
      <c r="AI876" s="141"/>
      <c r="AJ876" s="72"/>
    </row>
    <row r="877" spans="1:36" s="14" customFormat="1" ht="18.75" customHeight="1" thickTop="1">
      <c r="A877" s="14" t="str">
        <f t="shared" si="880"/>
        <v>a</v>
      </c>
      <c r="B877" s="21" t="s">
        <v>27</v>
      </c>
      <c r="C877" s="22" t="s">
        <v>28</v>
      </c>
      <c r="D877" s="23">
        <f t="shared" ref="D877:K877" si="943">D878+D879+D880+D881+D882+D883+D884</f>
        <v>1000</v>
      </c>
      <c r="E877" s="24">
        <f t="shared" si="943"/>
        <v>879</v>
      </c>
      <c r="F877" s="24">
        <f t="shared" si="943"/>
        <v>665.6</v>
      </c>
      <c r="G877" s="24">
        <f t="shared" si="943"/>
        <v>734.8</v>
      </c>
      <c r="H877" s="24">
        <f t="shared" si="943"/>
        <v>605.74982</v>
      </c>
      <c r="I877" s="25">
        <f t="shared" si="943"/>
        <v>520.24657000000002</v>
      </c>
      <c r="J877" s="26">
        <f t="shared" si="943"/>
        <v>448.10545999999999</v>
      </c>
      <c r="K877" s="26">
        <f t="shared" si="943"/>
        <v>371.51572999999996</v>
      </c>
      <c r="L877" s="27">
        <f t="shared" si="891"/>
        <v>1.103966346153846</v>
      </c>
      <c r="M877" s="23">
        <f>M878+M879+M880+M881+M882+M883+M884</f>
        <v>0</v>
      </c>
      <c r="N877" s="23">
        <f>N878+N879+N880+N881+N882+N883+N884</f>
        <v>84.330850000000012</v>
      </c>
      <c r="O877" s="23">
        <f>O878+O879+O880+O881+O882+O883+O884</f>
        <v>85.414279999999962</v>
      </c>
      <c r="P877" s="23">
        <f>P878+P879+P880+P881+P882+P883+P884</f>
        <v>76.589730000000031</v>
      </c>
      <c r="Q877" s="23">
        <f>Q878+Q879+Q880+Q881+Q882+Q883+Q884</f>
        <v>67.400000000000006</v>
      </c>
      <c r="R877" s="23">
        <v>72.141110000000026</v>
      </c>
      <c r="S877" s="23">
        <f t="shared" si="894"/>
        <v>129.05017999999995</v>
      </c>
      <c r="T877" s="25">
        <f t="shared" si="892"/>
        <v>-69.199999999999932</v>
      </c>
      <c r="U877" s="27">
        <f t="shared" si="893"/>
        <v>0.83594994311717852</v>
      </c>
      <c r="V877" s="130">
        <f t="shared" si="923"/>
        <v>144.20000000000005</v>
      </c>
      <c r="W877" s="23">
        <f t="shared" ref="W877:Y877" si="944">W878+W879+W880+W881+W882+W883+W884</f>
        <v>673.00695999999994</v>
      </c>
      <c r="X877" s="107">
        <f t="shared" si="944"/>
        <v>673.00695999999994</v>
      </c>
      <c r="Y877" s="107">
        <f t="shared" si="944"/>
        <v>144.19999999999999</v>
      </c>
      <c r="Z877" s="23">
        <f>Z878+Z879+Z880+Z881+Z882+Z883+Z884</f>
        <v>213.4</v>
      </c>
      <c r="AA877" s="23" t="e">
        <f>G877+#REF!</f>
        <v>#REF!</v>
      </c>
      <c r="AB877" s="90" t="e">
        <f>IF(OR(E877="",E877=0),"",(G877+#REF!)/E877)</f>
        <v>#REF!</v>
      </c>
      <c r="AC877" s="23">
        <f t="shared" si="881"/>
        <v>879</v>
      </c>
      <c r="AD877" s="23">
        <f t="shared" si="882"/>
        <v>0</v>
      </c>
      <c r="AE877" s="107">
        <f t="shared" ref="AE877" si="945">AE878+AE879+AE880+AE881+AE882+AE883+AE884</f>
        <v>0</v>
      </c>
      <c r="AF877" s="107">
        <f t="shared" si="883"/>
        <v>879</v>
      </c>
      <c r="AG877" s="107">
        <f t="shared" ref="AG877" si="946">AG878+AG879+AG880+AG881+AG882+AG883+AG884</f>
        <v>879</v>
      </c>
      <c r="AH877" s="107">
        <f t="shared" si="884"/>
        <v>0</v>
      </c>
      <c r="AI877" s="24"/>
      <c r="AJ877" s="72"/>
    </row>
    <row r="878" spans="1:36" s="14" customFormat="1" ht="18" customHeight="1">
      <c r="A878" s="14" t="str">
        <f t="shared" si="880"/>
        <v>b</v>
      </c>
      <c r="B878" s="28" t="s">
        <v>27</v>
      </c>
      <c r="C878" s="29" t="s">
        <v>29</v>
      </c>
      <c r="D878" s="35">
        <v>0</v>
      </c>
      <c r="E878" s="36">
        <v>0</v>
      </c>
      <c r="F878" s="36">
        <v>0</v>
      </c>
      <c r="G878" s="36">
        <v>0</v>
      </c>
      <c r="H878" s="36">
        <v>0</v>
      </c>
      <c r="I878" s="37">
        <v>0</v>
      </c>
      <c r="J878" s="38">
        <v>0</v>
      </c>
      <c r="K878" s="38">
        <v>0</v>
      </c>
      <c r="L878" s="39" t="str">
        <f t="shared" si="891"/>
        <v/>
      </c>
      <c r="M878" s="35">
        <v>0</v>
      </c>
      <c r="N878" s="35">
        <v>0</v>
      </c>
      <c r="O878" s="35">
        <v>0</v>
      </c>
      <c r="P878" s="35">
        <v>0</v>
      </c>
      <c r="Q878" s="35">
        <v>0</v>
      </c>
      <c r="R878" s="35">
        <v>0</v>
      </c>
      <c r="S878" s="35">
        <f t="shared" si="894"/>
        <v>0</v>
      </c>
      <c r="T878" s="37">
        <f t="shared" si="892"/>
        <v>0</v>
      </c>
      <c r="U878" s="39" t="str">
        <f t="shared" si="893"/>
        <v/>
      </c>
      <c r="V878" s="132">
        <f t="shared" si="923"/>
        <v>0</v>
      </c>
      <c r="W878" s="35">
        <v>0</v>
      </c>
      <c r="X878" s="127">
        <v>0</v>
      </c>
      <c r="Y878" s="127">
        <v>0</v>
      </c>
      <c r="Z878" s="35">
        <v>0</v>
      </c>
      <c r="AA878" s="35" t="e">
        <f>G878+#REF!</f>
        <v>#REF!</v>
      </c>
      <c r="AB878" s="94" t="str">
        <f>IF(OR(E878="",E878=0),"",(G878+#REF!)/E878)</f>
        <v/>
      </c>
      <c r="AC878" s="35">
        <f t="shared" si="881"/>
        <v>0</v>
      </c>
      <c r="AD878" s="35">
        <f t="shared" si="882"/>
        <v>0</v>
      </c>
      <c r="AE878" s="127">
        <v>0</v>
      </c>
      <c r="AF878" s="127">
        <f t="shared" si="883"/>
        <v>0</v>
      </c>
      <c r="AG878" s="127">
        <v>0</v>
      </c>
      <c r="AH878" s="127">
        <f t="shared" si="884"/>
        <v>0</v>
      </c>
      <c r="AI878" s="36"/>
      <c r="AJ878" s="72"/>
    </row>
    <row r="879" spans="1:36" s="14" customFormat="1" ht="18" customHeight="1">
      <c r="A879" s="14" t="str">
        <f t="shared" si="880"/>
        <v>a</v>
      </c>
      <c r="B879" s="28" t="s">
        <v>27</v>
      </c>
      <c r="C879" s="76" t="s">
        <v>54</v>
      </c>
      <c r="D879" s="30">
        <v>1000</v>
      </c>
      <c r="E879" s="31">
        <v>879</v>
      </c>
      <c r="F879" s="31">
        <v>665.6</v>
      </c>
      <c r="G879" s="31">
        <v>734.8</v>
      </c>
      <c r="H879" s="31">
        <v>605.74982</v>
      </c>
      <c r="I879" s="32">
        <v>520.24657000000002</v>
      </c>
      <c r="J879" s="33">
        <v>448.10545999999999</v>
      </c>
      <c r="K879" s="33">
        <v>371.51572999999996</v>
      </c>
      <c r="L879" s="34">
        <f t="shared" si="891"/>
        <v>1.103966346153846</v>
      </c>
      <c r="M879" s="30">
        <v>0</v>
      </c>
      <c r="N879" s="30">
        <v>84.330850000000012</v>
      </c>
      <c r="O879" s="30">
        <v>85.414279999999962</v>
      </c>
      <c r="P879" s="30">
        <v>76.589730000000031</v>
      </c>
      <c r="Q879" s="30">
        <v>67.400000000000006</v>
      </c>
      <c r="R879" s="30">
        <v>72.141110000000026</v>
      </c>
      <c r="S879" s="30">
        <f t="shared" si="894"/>
        <v>129.05017999999995</v>
      </c>
      <c r="T879" s="32">
        <f t="shared" si="892"/>
        <v>-69.199999999999932</v>
      </c>
      <c r="U879" s="34">
        <f t="shared" si="893"/>
        <v>0.83594994311717852</v>
      </c>
      <c r="V879" s="131">
        <f t="shared" si="923"/>
        <v>144.20000000000005</v>
      </c>
      <c r="W879" s="30">
        <v>673.00695999999994</v>
      </c>
      <c r="X879" s="108">
        <v>673.00695999999994</v>
      </c>
      <c r="Y879" s="108">
        <v>144.19999999999999</v>
      </c>
      <c r="Z879" s="30">
        <v>213.4</v>
      </c>
      <c r="AA879" s="30" t="e">
        <f>G879+#REF!</f>
        <v>#REF!</v>
      </c>
      <c r="AB879" s="92" t="e">
        <f>IF(OR(E879="",E879=0),"",(G879+#REF!)/E879)</f>
        <v>#REF!</v>
      </c>
      <c r="AC879" s="30">
        <f t="shared" si="881"/>
        <v>879</v>
      </c>
      <c r="AD879" s="30">
        <f t="shared" si="882"/>
        <v>0</v>
      </c>
      <c r="AE879" s="108">
        <v>0</v>
      </c>
      <c r="AF879" s="108">
        <f t="shared" si="883"/>
        <v>879</v>
      </c>
      <c r="AG879" s="108">
        <v>879</v>
      </c>
      <c r="AH879" s="108">
        <f t="shared" si="884"/>
        <v>0</v>
      </c>
      <c r="AI879" s="31"/>
      <c r="AJ879" s="72"/>
    </row>
    <row r="880" spans="1:36" s="14" customFormat="1" ht="18" customHeight="1">
      <c r="A880" s="14" t="str">
        <f t="shared" si="880"/>
        <v>b</v>
      </c>
      <c r="B880" s="28" t="s">
        <v>27</v>
      </c>
      <c r="C880" s="29" t="s">
        <v>31</v>
      </c>
      <c r="D880" s="35">
        <v>0</v>
      </c>
      <c r="E880" s="36">
        <v>0</v>
      </c>
      <c r="F880" s="36">
        <v>0</v>
      </c>
      <c r="G880" s="36">
        <v>0</v>
      </c>
      <c r="H880" s="36">
        <v>0</v>
      </c>
      <c r="I880" s="37">
        <v>0</v>
      </c>
      <c r="J880" s="38">
        <v>0</v>
      </c>
      <c r="K880" s="38">
        <v>0</v>
      </c>
      <c r="L880" s="39" t="str">
        <f t="shared" si="891"/>
        <v/>
      </c>
      <c r="M880" s="35">
        <v>0</v>
      </c>
      <c r="N880" s="35">
        <v>0</v>
      </c>
      <c r="O880" s="35">
        <v>0</v>
      </c>
      <c r="P880" s="35">
        <v>0</v>
      </c>
      <c r="Q880" s="35">
        <v>0</v>
      </c>
      <c r="R880" s="35">
        <v>0</v>
      </c>
      <c r="S880" s="35">
        <f t="shared" si="894"/>
        <v>0</v>
      </c>
      <c r="T880" s="37">
        <f t="shared" si="892"/>
        <v>0</v>
      </c>
      <c r="U880" s="39" t="str">
        <f t="shared" si="893"/>
        <v/>
      </c>
      <c r="V880" s="132">
        <f t="shared" si="923"/>
        <v>0</v>
      </c>
      <c r="W880" s="35">
        <v>0</v>
      </c>
      <c r="X880" s="127">
        <v>0</v>
      </c>
      <c r="Y880" s="127">
        <v>0</v>
      </c>
      <c r="Z880" s="35">
        <v>0</v>
      </c>
      <c r="AA880" s="35" t="e">
        <f>G880+#REF!</f>
        <v>#REF!</v>
      </c>
      <c r="AB880" s="94" t="str">
        <f>IF(OR(E880="",E880=0),"",(G880+#REF!)/E880)</f>
        <v/>
      </c>
      <c r="AC880" s="35">
        <f t="shared" si="881"/>
        <v>0</v>
      </c>
      <c r="AD880" s="35">
        <f t="shared" si="882"/>
        <v>0</v>
      </c>
      <c r="AE880" s="127">
        <v>0</v>
      </c>
      <c r="AF880" s="127">
        <f t="shared" si="883"/>
        <v>0</v>
      </c>
      <c r="AG880" s="127">
        <v>0</v>
      </c>
      <c r="AH880" s="127">
        <f t="shared" si="884"/>
        <v>0</v>
      </c>
      <c r="AI880" s="36"/>
      <c r="AJ880" s="72"/>
    </row>
    <row r="881" spans="1:36" s="14" customFormat="1" ht="18" customHeight="1">
      <c r="A881" s="14" t="str">
        <f t="shared" si="880"/>
        <v>b</v>
      </c>
      <c r="B881" s="28" t="s">
        <v>27</v>
      </c>
      <c r="C881" s="29" t="s">
        <v>32</v>
      </c>
      <c r="D881" s="35">
        <v>0</v>
      </c>
      <c r="E881" s="36">
        <v>0</v>
      </c>
      <c r="F881" s="36">
        <v>0</v>
      </c>
      <c r="G881" s="36">
        <v>0</v>
      </c>
      <c r="H881" s="36">
        <v>0</v>
      </c>
      <c r="I881" s="37">
        <v>0</v>
      </c>
      <c r="J881" s="38">
        <v>0</v>
      </c>
      <c r="K881" s="38">
        <v>0</v>
      </c>
      <c r="L881" s="39" t="str">
        <f t="shared" si="891"/>
        <v/>
      </c>
      <c r="M881" s="35">
        <v>0</v>
      </c>
      <c r="N881" s="35">
        <v>0</v>
      </c>
      <c r="O881" s="35">
        <v>0</v>
      </c>
      <c r="P881" s="35">
        <v>0</v>
      </c>
      <c r="Q881" s="35">
        <v>0</v>
      </c>
      <c r="R881" s="35">
        <v>0</v>
      </c>
      <c r="S881" s="35">
        <f t="shared" si="894"/>
        <v>0</v>
      </c>
      <c r="T881" s="37">
        <f t="shared" si="892"/>
        <v>0</v>
      </c>
      <c r="U881" s="39" t="str">
        <f t="shared" si="893"/>
        <v/>
      </c>
      <c r="V881" s="132">
        <f t="shared" si="923"/>
        <v>0</v>
      </c>
      <c r="W881" s="35">
        <v>0</v>
      </c>
      <c r="X881" s="127">
        <v>0</v>
      </c>
      <c r="Y881" s="127">
        <v>0</v>
      </c>
      <c r="Z881" s="35">
        <v>0</v>
      </c>
      <c r="AA881" s="35" t="e">
        <f>G881+#REF!</f>
        <v>#REF!</v>
      </c>
      <c r="AB881" s="94" t="str">
        <f>IF(OR(E881="",E881=0),"",(G881+#REF!)/E881)</f>
        <v/>
      </c>
      <c r="AC881" s="35">
        <f t="shared" si="881"/>
        <v>0</v>
      </c>
      <c r="AD881" s="35">
        <f t="shared" si="882"/>
        <v>0</v>
      </c>
      <c r="AE881" s="127">
        <v>0</v>
      </c>
      <c r="AF881" s="127">
        <f t="shared" si="883"/>
        <v>0</v>
      </c>
      <c r="AG881" s="127">
        <v>0</v>
      </c>
      <c r="AH881" s="127">
        <f t="shared" si="884"/>
        <v>0</v>
      </c>
      <c r="AI881" s="36"/>
      <c r="AJ881" s="72"/>
    </row>
    <row r="882" spans="1:36" s="14" customFormat="1" ht="18" customHeight="1">
      <c r="A882" s="14" t="str">
        <f t="shared" si="880"/>
        <v>b</v>
      </c>
      <c r="B882" s="28" t="s">
        <v>27</v>
      </c>
      <c r="C882" s="29" t="s">
        <v>33</v>
      </c>
      <c r="D882" s="35">
        <v>0</v>
      </c>
      <c r="E882" s="36">
        <v>0</v>
      </c>
      <c r="F882" s="36">
        <v>0</v>
      </c>
      <c r="G882" s="36">
        <v>0</v>
      </c>
      <c r="H882" s="36">
        <v>0</v>
      </c>
      <c r="I882" s="37">
        <v>0</v>
      </c>
      <c r="J882" s="38">
        <v>0</v>
      </c>
      <c r="K882" s="38">
        <v>0</v>
      </c>
      <c r="L882" s="39" t="str">
        <f t="shared" si="891"/>
        <v/>
      </c>
      <c r="M882" s="35">
        <v>0</v>
      </c>
      <c r="N882" s="35">
        <v>0</v>
      </c>
      <c r="O882" s="35">
        <v>0</v>
      </c>
      <c r="P882" s="35">
        <v>0</v>
      </c>
      <c r="Q882" s="35">
        <v>0</v>
      </c>
      <c r="R882" s="35">
        <v>0</v>
      </c>
      <c r="S882" s="35">
        <f t="shared" si="894"/>
        <v>0</v>
      </c>
      <c r="T882" s="37">
        <f t="shared" si="892"/>
        <v>0</v>
      </c>
      <c r="U882" s="39" t="str">
        <f t="shared" si="893"/>
        <v/>
      </c>
      <c r="V882" s="132">
        <f t="shared" si="923"/>
        <v>0</v>
      </c>
      <c r="W882" s="35">
        <v>0</v>
      </c>
      <c r="X882" s="127">
        <v>0</v>
      </c>
      <c r="Y882" s="127">
        <v>0</v>
      </c>
      <c r="Z882" s="35">
        <v>0</v>
      </c>
      <c r="AA882" s="35" t="e">
        <f>G882+#REF!</f>
        <v>#REF!</v>
      </c>
      <c r="AB882" s="94" t="str">
        <f>IF(OR(E882="",E882=0),"",(G882+#REF!)/E882)</f>
        <v/>
      </c>
      <c r="AC882" s="35">
        <f t="shared" si="881"/>
        <v>0</v>
      </c>
      <c r="AD882" s="35">
        <f t="shared" si="882"/>
        <v>0</v>
      </c>
      <c r="AE882" s="127">
        <v>0</v>
      </c>
      <c r="AF882" s="127">
        <f t="shared" si="883"/>
        <v>0</v>
      </c>
      <c r="AG882" s="127">
        <v>0</v>
      </c>
      <c r="AH882" s="127">
        <f t="shared" si="884"/>
        <v>0</v>
      </c>
      <c r="AI882" s="36"/>
      <c r="AJ882" s="72"/>
    </row>
    <row r="883" spans="1:36" s="14" customFormat="1" ht="18" customHeight="1">
      <c r="A883" s="14" t="str">
        <f t="shared" si="880"/>
        <v>b</v>
      </c>
      <c r="B883" s="28" t="s">
        <v>27</v>
      </c>
      <c r="C883" s="29" t="s">
        <v>34</v>
      </c>
      <c r="D883" s="35">
        <v>0</v>
      </c>
      <c r="E883" s="36">
        <v>0</v>
      </c>
      <c r="F883" s="36">
        <v>0</v>
      </c>
      <c r="G883" s="36">
        <v>0</v>
      </c>
      <c r="H883" s="36">
        <v>0</v>
      </c>
      <c r="I883" s="37">
        <v>0</v>
      </c>
      <c r="J883" s="38">
        <v>0</v>
      </c>
      <c r="K883" s="38">
        <v>0</v>
      </c>
      <c r="L883" s="39" t="str">
        <f t="shared" si="891"/>
        <v/>
      </c>
      <c r="M883" s="35">
        <v>0</v>
      </c>
      <c r="N883" s="35">
        <v>0</v>
      </c>
      <c r="O883" s="35">
        <v>0</v>
      </c>
      <c r="P883" s="35">
        <v>0</v>
      </c>
      <c r="Q883" s="35">
        <v>0</v>
      </c>
      <c r="R883" s="35">
        <v>0</v>
      </c>
      <c r="S883" s="35">
        <f t="shared" si="894"/>
        <v>0</v>
      </c>
      <c r="T883" s="37">
        <f t="shared" si="892"/>
        <v>0</v>
      </c>
      <c r="U883" s="39" t="str">
        <f t="shared" si="893"/>
        <v/>
      </c>
      <c r="V883" s="132">
        <f t="shared" si="923"/>
        <v>0</v>
      </c>
      <c r="W883" s="35">
        <v>0</v>
      </c>
      <c r="X883" s="127">
        <v>0</v>
      </c>
      <c r="Y883" s="127">
        <v>0</v>
      </c>
      <c r="Z883" s="35">
        <v>0</v>
      </c>
      <c r="AA883" s="35" t="e">
        <f>G883+#REF!</f>
        <v>#REF!</v>
      </c>
      <c r="AB883" s="94" t="str">
        <f>IF(OR(E883="",E883=0),"",(G883+#REF!)/E883)</f>
        <v/>
      </c>
      <c r="AC883" s="35">
        <f t="shared" si="881"/>
        <v>0</v>
      </c>
      <c r="AD883" s="35">
        <f t="shared" si="882"/>
        <v>0</v>
      </c>
      <c r="AE883" s="127">
        <v>0</v>
      </c>
      <c r="AF883" s="127">
        <f t="shared" si="883"/>
        <v>0</v>
      </c>
      <c r="AG883" s="127">
        <v>0</v>
      </c>
      <c r="AH883" s="127">
        <f t="shared" si="884"/>
        <v>0</v>
      </c>
      <c r="AI883" s="36"/>
      <c r="AJ883" s="72"/>
    </row>
    <row r="884" spans="1:36" s="14" customFormat="1" ht="18" customHeight="1">
      <c r="A884" s="14" t="str">
        <f t="shared" si="880"/>
        <v>b</v>
      </c>
      <c r="B884" s="28" t="s">
        <v>27</v>
      </c>
      <c r="C884" s="29" t="s">
        <v>35</v>
      </c>
      <c r="D884" s="35">
        <v>0</v>
      </c>
      <c r="E884" s="36">
        <v>0</v>
      </c>
      <c r="F884" s="36">
        <v>0</v>
      </c>
      <c r="G884" s="36">
        <v>0</v>
      </c>
      <c r="H884" s="36">
        <v>0</v>
      </c>
      <c r="I884" s="37">
        <v>0</v>
      </c>
      <c r="J884" s="38">
        <v>0</v>
      </c>
      <c r="K884" s="38">
        <v>0</v>
      </c>
      <c r="L884" s="39" t="str">
        <f t="shared" si="891"/>
        <v/>
      </c>
      <c r="M884" s="35">
        <v>0</v>
      </c>
      <c r="N884" s="35">
        <v>0</v>
      </c>
      <c r="O884" s="35">
        <v>0</v>
      </c>
      <c r="P884" s="35">
        <v>0</v>
      </c>
      <c r="Q884" s="35">
        <v>0</v>
      </c>
      <c r="R884" s="35">
        <v>0</v>
      </c>
      <c r="S884" s="35">
        <f t="shared" si="894"/>
        <v>0</v>
      </c>
      <c r="T884" s="37">
        <f t="shared" si="892"/>
        <v>0</v>
      </c>
      <c r="U884" s="39" t="str">
        <f t="shared" si="893"/>
        <v/>
      </c>
      <c r="V884" s="132">
        <f t="shared" si="923"/>
        <v>0</v>
      </c>
      <c r="W884" s="35">
        <v>0</v>
      </c>
      <c r="X884" s="127">
        <v>0</v>
      </c>
      <c r="Y884" s="127">
        <v>0</v>
      </c>
      <c r="Z884" s="35">
        <v>0</v>
      </c>
      <c r="AA884" s="35" t="e">
        <f>G884+#REF!</f>
        <v>#REF!</v>
      </c>
      <c r="AB884" s="94" t="str">
        <f>IF(OR(E884="",E884=0),"",(G884+#REF!)/E884)</f>
        <v/>
      </c>
      <c r="AC884" s="35">
        <f t="shared" si="881"/>
        <v>0</v>
      </c>
      <c r="AD884" s="35">
        <f t="shared" si="882"/>
        <v>0</v>
      </c>
      <c r="AE884" s="127">
        <v>0</v>
      </c>
      <c r="AF884" s="127">
        <f t="shared" si="883"/>
        <v>0</v>
      </c>
      <c r="AG884" s="127">
        <v>0</v>
      </c>
      <c r="AH884" s="127">
        <f t="shared" si="884"/>
        <v>0</v>
      </c>
      <c r="AI884" s="36"/>
      <c r="AJ884" s="72"/>
    </row>
    <row r="885" spans="1:36" s="14" customFormat="1" ht="30" customHeight="1">
      <c r="A885" s="14" t="str">
        <f t="shared" si="880"/>
        <v>b</v>
      </c>
      <c r="B885" s="21" t="s">
        <v>27</v>
      </c>
      <c r="C885" s="40" t="s">
        <v>36</v>
      </c>
      <c r="D885" s="41">
        <v>0</v>
      </c>
      <c r="E885" s="42">
        <v>0</v>
      </c>
      <c r="F885" s="42">
        <v>0</v>
      </c>
      <c r="G885" s="42">
        <v>0</v>
      </c>
      <c r="H885" s="42">
        <v>0</v>
      </c>
      <c r="I885" s="43">
        <v>0</v>
      </c>
      <c r="J885" s="44">
        <v>0</v>
      </c>
      <c r="K885" s="44">
        <v>0</v>
      </c>
      <c r="L885" s="45" t="str">
        <f t="shared" si="891"/>
        <v/>
      </c>
      <c r="M885" s="41">
        <v>0</v>
      </c>
      <c r="N885" s="41">
        <v>0</v>
      </c>
      <c r="O885" s="41">
        <v>0</v>
      </c>
      <c r="P885" s="41">
        <v>0</v>
      </c>
      <c r="Q885" s="41">
        <v>0</v>
      </c>
      <c r="R885" s="41">
        <v>0</v>
      </c>
      <c r="S885" s="41">
        <f t="shared" si="894"/>
        <v>0</v>
      </c>
      <c r="T885" s="43">
        <f t="shared" si="892"/>
        <v>0</v>
      </c>
      <c r="U885" s="45" t="str">
        <f t="shared" si="893"/>
        <v/>
      </c>
      <c r="V885" s="133">
        <f t="shared" si="923"/>
        <v>0</v>
      </c>
      <c r="W885" s="41">
        <v>0</v>
      </c>
      <c r="X885" s="110">
        <v>0</v>
      </c>
      <c r="Y885" s="110">
        <v>0</v>
      </c>
      <c r="Z885" s="41">
        <v>0</v>
      </c>
      <c r="AA885" s="41" t="e">
        <f>G885+#REF!</f>
        <v>#REF!</v>
      </c>
      <c r="AB885" s="96" t="str">
        <f>IF(OR(E885="",E885=0),"",(G885+#REF!)/E885)</f>
        <v/>
      </c>
      <c r="AC885" s="41">
        <f t="shared" si="881"/>
        <v>0</v>
      </c>
      <c r="AD885" s="41">
        <f t="shared" si="882"/>
        <v>0</v>
      </c>
      <c r="AE885" s="110">
        <v>0</v>
      </c>
      <c r="AF885" s="110">
        <f t="shared" si="883"/>
        <v>0</v>
      </c>
      <c r="AG885" s="110">
        <v>0</v>
      </c>
      <c r="AH885" s="110">
        <f t="shared" si="884"/>
        <v>0</v>
      </c>
      <c r="AI885" s="42"/>
      <c r="AJ885" s="72"/>
    </row>
    <row r="886" spans="1:36" s="14" customFormat="1" ht="15" customHeight="1">
      <c r="A886" s="14" t="str">
        <f t="shared" si="880"/>
        <v>b</v>
      </c>
      <c r="B886" s="21" t="s">
        <v>27</v>
      </c>
      <c r="C886" s="40" t="s">
        <v>37</v>
      </c>
      <c r="D886" s="41">
        <v>0</v>
      </c>
      <c r="E886" s="42">
        <v>0</v>
      </c>
      <c r="F886" s="42">
        <v>0</v>
      </c>
      <c r="G886" s="42">
        <v>0</v>
      </c>
      <c r="H886" s="42">
        <v>0</v>
      </c>
      <c r="I886" s="43">
        <v>0</v>
      </c>
      <c r="J886" s="44">
        <v>0</v>
      </c>
      <c r="K886" s="44">
        <v>0</v>
      </c>
      <c r="L886" s="45" t="str">
        <f t="shared" si="891"/>
        <v/>
      </c>
      <c r="M886" s="41">
        <v>0</v>
      </c>
      <c r="N886" s="41">
        <v>0</v>
      </c>
      <c r="O886" s="41">
        <v>0</v>
      </c>
      <c r="P886" s="41">
        <v>0</v>
      </c>
      <c r="Q886" s="41">
        <v>0</v>
      </c>
      <c r="R886" s="41">
        <v>0</v>
      </c>
      <c r="S886" s="41">
        <f t="shared" si="894"/>
        <v>0</v>
      </c>
      <c r="T886" s="43">
        <f t="shared" si="892"/>
        <v>0</v>
      </c>
      <c r="U886" s="45" t="str">
        <f t="shared" si="893"/>
        <v/>
      </c>
      <c r="V886" s="133">
        <f t="shared" si="923"/>
        <v>0</v>
      </c>
      <c r="W886" s="41">
        <v>0</v>
      </c>
      <c r="X886" s="110">
        <v>0</v>
      </c>
      <c r="Y886" s="110">
        <v>0</v>
      </c>
      <c r="Z886" s="41">
        <v>0</v>
      </c>
      <c r="AA886" s="41" t="e">
        <f>G886+#REF!</f>
        <v>#REF!</v>
      </c>
      <c r="AB886" s="96" t="str">
        <f>IF(OR(E886="",E886=0),"",(G886+#REF!)/E886)</f>
        <v/>
      </c>
      <c r="AC886" s="41">
        <f t="shared" si="881"/>
        <v>0</v>
      </c>
      <c r="AD886" s="41">
        <f t="shared" si="882"/>
        <v>0</v>
      </c>
      <c r="AE886" s="110">
        <v>0</v>
      </c>
      <c r="AF886" s="110">
        <f t="shared" si="883"/>
        <v>0</v>
      </c>
      <c r="AG886" s="110">
        <v>0</v>
      </c>
      <c r="AH886" s="110">
        <f t="shared" si="884"/>
        <v>0</v>
      </c>
      <c r="AI886" s="42"/>
      <c r="AJ886" s="72"/>
    </row>
    <row r="887" spans="1:36" s="14" customFormat="1" ht="15.75" customHeight="1" thickBot="1">
      <c r="A887" s="14" t="str">
        <f t="shared" si="880"/>
        <v>b</v>
      </c>
      <c r="B887" s="46" t="s">
        <v>27</v>
      </c>
      <c r="C887" s="58" t="s">
        <v>38</v>
      </c>
      <c r="D887" s="59">
        <v>0</v>
      </c>
      <c r="E887" s="60">
        <v>0</v>
      </c>
      <c r="F887" s="60">
        <v>0</v>
      </c>
      <c r="G887" s="60">
        <v>0</v>
      </c>
      <c r="H887" s="60">
        <v>0</v>
      </c>
      <c r="I887" s="61">
        <v>0</v>
      </c>
      <c r="J887" s="62">
        <v>0</v>
      </c>
      <c r="K887" s="62">
        <v>0</v>
      </c>
      <c r="L887" s="63" t="str">
        <f t="shared" si="891"/>
        <v/>
      </c>
      <c r="M887" s="59">
        <v>0</v>
      </c>
      <c r="N887" s="59">
        <v>0</v>
      </c>
      <c r="O887" s="59">
        <v>0</v>
      </c>
      <c r="P887" s="59">
        <v>0</v>
      </c>
      <c r="Q887" s="59">
        <v>0</v>
      </c>
      <c r="R887" s="59">
        <v>0</v>
      </c>
      <c r="S887" s="59">
        <f t="shared" si="894"/>
        <v>0</v>
      </c>
      <c r="T887" s="61">
        <f t="shared" si="892"/>
        <v>0</v>
      </c>
      <c r="U887" s="63" t="str">
        <f t="shared" si="893"/>
        <v/>
      </c>
      <c r="V887" s="136">
        <f t="shared" si="923"/>
        <v>0</v>
      </c>
      <c r="W887" s="59">
        <v>0</v>
      </c>
      <c r="X887" s="111">
        <v>0</v>
      </c>
      <c r="Y887" s="111">
        <v>0</v>
      </c>
      <c r="Z887" s="59">
        <v>0</v>
      </c>
      <c r="AA887" s="59" t="e">
        <f>G887+#REF!</f>
        <v>#REF!</v>
      </c>
      <c r="AB887" s="106" t="str">
        <f>IF(OR(E887="",E887=0),"",(G887+#REF!)/E887)</f>
        <v/>
      </c>
      <c r="AC887" s="59">
        <f t="shared" si="881"/>
        <v>0</v>
      </c>
      <c r="AD887" s="59">
        <f t="shared" si="882"/>
        <v>0</v>
      </c>
      <c r="AE887" s="111">
        <v>0</v>
      </c>
      <c r="AF887" s="111">
        <f t="shared" si="883"/>
        <v>0</v>
      </c>
      <c r="AG887" s="111">
        <v>0</v>
      </c>
      <c r="AH887" s="111">
        <f t="shared" si="884"/>
        <v>0</v>
      </c>
      <c r="AI887" s="60"/>
      <c r="AJ887" s="72"/>
    </row>
    <row r="888" spans="1:36" s="14" customFormat="1" ht="111.75" thickTop="1" thickBot="1">
      <c r="A888" s="14" t="str">
        <f t="shared" si="880"/>
        <v>a</v>
      </c>
      <c r="B888" s="139" t="s">
        <v>188</v>
      </c>
      <c r="C888" s="140" t="s">
        <v>189</v>
      </c>
      <c r="D888" s="140">
        <f t="shared" ref="D888:K888" si="947">D889+D897+D898+D899</f>
        <v>850</v>
      </c>
      <c r="E888" s="141">
        <f t="shared" si="947"/>
        <v>750</v>
      </c>
      <c r="F888" s="141">
        <f t="shared" si="947"/>
        <v>360</v>
      </c>
      <c r="G888" s="141">
        <f t="shared" si="947"/>
        <v>283.3</v>
      </c>
      <c r="H888" s="141">
        <f t="shared" si="947"/>
        <v>200.01732999999999</v>
      </c>
      <c r="I888" s="142">
        <f t="shared" si="947"/>
        <v>171.28869</v>
      </c>
      <c r="J888" s="143">
        <f t="shared" si="947"/>
        <v>162.39368999999999</v>
      </c>
      <c r="K888" s="143">
        <f t="shared" si="947"/>
        <v>121.11591</v>
      </c>
      <c r="L888" s="144">
        <f t="shared" si="891"/>
        <v>0.78694444444444445</v>
      </c>
      <c r="M888" s="140">
        <f>M889+M897+M898+M899</f>
        <v>0</v>
      </c>
      <c r="N888" s="140">
        <f>N889+N897+N898+N899</f>
        <v>24.970009999999995</v>
      </c>
      <c r="O888" s="140">
        <f>O889+O897+O898+O899</f>
        <v>29.184190000000001</v>
      </c>
      <c r="P888" s="140">
        <f>P889+P897+P898+P899</f>
        <v>41.277779999999993</v>
      </c>
      <c r="Q888" s="140">
        <f>Q889+Q897+Q898+Q899</f>
        <v>35</v>
      </c>
      <c r="R888" s="140">
        <v>8.8950000000000102</v>
      </c>
      <c r="S888" s="140">
        <f t="shared" si="894"/>
        <v>83.282670000000024</v>
      </c>
      <c r="T888" s="142">
        <f t="shared" si="892"/>
        <v>76.699999999999989</v>
      </c>
      <c r="U888" s="144">
        <f t="shared" si="893"/>
        <v>0.37773333333333337</v>
      </c>
      <c r="V888" s="145">
        <f t="shared" si="923"/>
        <v>466.7</v>
      </c>
      <c r="W888" s="140">
        <f t="shared" ref="W888:Y888" si="948">W889+W897+W898+W899</f>
        <v>245.62519</v>
      </c>
      <c r="X888" s="149">
        <f t="shared" si="948"/>
        <v>245.62519</v>
      </c>
      <c r="Y888" s="149">
        <f t="shared" si="948"/>
        <v>445.5</v>
      </c>
      <c r="Z888" s="140">
        <f>Z889+Z897+Z898+Z899</f>
        <v>215</v>
      </c>
      <c r="AA888" s="140" t="e">
        <f>G888+#REF!</f>
        <v>#REF!</v>
      </c>
      <c r="AB888" s="147" t="e">
        <f>IF(OR(E888="",E888=0),"",(G888+#REF!)/E888)</f>
        <v>#REF!</v>
      </c>
      <c r="AC888" s="140">
        <f t="shared" si="881"/>
        <v>728.8</v>
      </c>
      <c r="AD888" s="140">
        <f t="shared" si="882"/>
        <v>21.200000000000045</v>
      </c>
      <c r="AE888" s="149">
        <f t="shared" ref="AE888:AG888" si="949">AE889+AE897+AE898+AE899</f>
        <v>0</v>
      </c>
      <c r="AF888" s="149">
        <f t="shared" si="883"/>
        <v>750</v>
      </c>
      <c r="AG888" s="149">
        <f t="shared" si="949"/>
        <v>750</v>
      </c>
      <c r="AH888" s="149">
        <f t="shared" si="884"/>
        <v>21.200000000000045</v>
      </c>
      <c r="AI888" s="141"/>
      <c r="AJ888" s="72"/>
    </row>
    <row r="889" spans="1:36" s="14" customFormat="1" ht="18.75" customHeight="1" thickTop="1">
      <c r="A889" s="14" t="str">
        <f t="shared" si="880"/>
        <v>a</v>
      </c>
      <c r="B889" s="21" t="s">
        <v>27</v>
      </c>
      <c r="C889" s="22" t="s">
        <v>28</v>
      </c>
      <c r="D889" s="23">
        <f t="shared" ref="D889:K889" si="950">D890+D891+D892+D893+D894+D895+D896</f>
        <v>850</v>
      </c>
      <c r="E889" s="24">
        <f t="shared" si="950"/>
        <v>750</v>
      </c>
      <c r="F889" s="24">
        <f t="shared" si="950"/>
        <v>360</v>
      </c>
      <c r="G889" s="24">
        <f t="shared" si="950"/>
        <v>283.3</v>
      </c>
      <c r="H889" s="24">
        <f t="shared" si="950"/>
        <v>200.01732999999999</v>
      </c>
      <c r="I889" s="25">
        <f t="shared" si="950"/>
        <v>171.28869</v>
      </c>
      <c r="J889" s="26">
        <f t="shared" si="950"/>
        <v>162.39368999999999</v>
      </c>
      <c r="K889" s="26">
        <f t="shared" si="950"/>
        <v>121.11591</v>
      </c>
      <c r="L889" s="27">
        <f t="shared" si="891"/>
        <v>0.78694444444444445</v>
      </c>
      <c r="M889" s="23">
        <f>M890+M891+M892+M893+M894+M895+M896</f>
        <v>0</v>
      </c>
      <c r="N889" s="23">
        <f>N890+N891+N892+N893+N894+N895+N896</f>
        <v>24.970009999999995</v>
      </c>
      <c r="O889" s="23">
        <f>O890+O891+O892+O893+O894+O895+O896</f>
        <v>29.184190000000001</v>
      </c>
      <c r="P889" s="23">
        <f>P890+P891+P892+P893+P894+P895+P896</f>
        <v>41.277779999999993</v>
      </c>
      <c r="Q889" s="23">
        <f>Q890+Q891+Q892+Q893+Q894+Q895+Q896</f>
        <v>35</v>
      </c>
      <c r="R889" s="23">
        <v>8.8950000000000102</v>
      </c>
      <c r="S889" s="23">
        <f t="shared" si="894"/>
        <v>83.282670000000024</v>
      </c>
      <c r="T889" s="25">
        <f t="shared" si="892"/>
        <v>76.699999999999989</v>
      </c>
      <c r="U889" s="27">
        <f t="shared" si="893"/>
        <v>0.37773333333333337</v>
      </c>
      <c r="V889" s="130">
        <f t="shared" si="923"/>
        <v>466.7</v>
      </c>
      <c r="W889" s="23">
        <f t="shared" ref="W889:Y889" si="951">W890+W891+W892+W893+W894+W895+W896</f>
        <v>245.62519</v>
      </c>
      <c r="X889" s="107">
        <f t="shared" si="951"/>
        <v>245.62519</v>
      </c>
      <c r="Y889" s="107">
        <f t="shared" si="951"/>
        <v>445.5</v>
      </c>
      <c r="Z889" s="23">
        <f>Z890+Z891+Z892+Z893+Z894+Z895+Z896</f>
        <v>215</v>
      </c>
      <c r="AA889" s="23" t="e">
        <f>G889+#REF!</f>
        <v>#REF!</v>
      </c>
      <c r="AB889" s="90" t="e">
        <f>IF(OR(E889="",E889=0),"",(G889+#REF!)/E889)</f>
        <v>#REF!</v>
      </c>
      <c r="AC889" s="23">
        <f t="shared" si="881"/>
        <v>728.8</v>
      </c>
      <c r="AD889" s="23">
        <f t="shared" si="882"/>
        <v>21.200000000000045</v>
      </c>
      <c r="AE889" s="107">
        <f t="shared" ref="AE889:AG889" si="952">AE890+AE891+AE892+AE893+AE894+AE895+AE896</f>
        <v>0</v>
      </c>
      <c r="AF889" s="107">
        <f t="shared" si="883"/>
        <v>750</v>
      </c>
      <c r="AG889" s="107">
        <f t="shared" si="952"/>
        <v>750</v>
      </c>
      <c r="AH889" s="107">
        <f t="shared" si="884"/>
        <v>21.200000000000045</v>
      </c>
      <c r="AI889" s="24"/>
      <c r="AJ889" s="72"/>
    </row>
    <row r="890" spans="1:36" s="14" customFormat="1" ht="18" customHeight="1">
      <c r="A890" s="14" t="str">
        <f t="shared" si="880"/>
        <v>b</v>
      </c>
      <c r="B890" s="28" t="s">
        <v>27</v>
      </c>
      <c r="C890" s="29" t="s">
        <v>29</v>
      </c>
      <c r="D890" s="35">
        <v>0</v>
      </c>
      <c r="E890" s="36">
        <v>0</v>
      </c>
      <c r="F890" s="36">
        <v>0</v>
      </c>
      <c r="G890" s="36">
        <v>0</v>
      </c>
      <c r="H890" s="36">
        <v>0</v>
      </c>
      <c r="I890" s="37">
        <v>0</v>
      </c>
      <c r="J890" s="38">
        <v>0</v>
      </c>
      <c r="K890" s="38">
        <v>0</v>
      </c>
      <c r="L890" s="39" t="str">
        <f t="shared" si="891"/>
        <v/>
      </c>
      <c r="M890" s="35">
        <v>0</v>
      </c>
      <c r="N890" s="35">
        <v>0</v>
      </c>
      <c r="O890" s="35">
        <v>0</v>
      </c>
      <c r="P890" s="35">
        <v>0</v>
      </c>
      <c r="Q890" s="35">
        <v>0</v>
      </c>
      <c r="R890" s="35">
        <v>0</v>
      </c>
      <c r="S890" s="35">
        <f t="shared" si="894"/>
        <v>0</v>
      </c>
      <c r="T890" s="37">
        <f t="shared" si="892"/>
        <v>0</v>
      </c>
      <c r="U890" s="39" t="str">
        <f t="shared" si="893"/>
        <v/>
      </c>
      <c r="V890" s="132">
        <f t="shared" si="923"/>
        <v>0</v>
      </c>
      <c r="W890" s="35">
        <v>0</v>
      </c>
      <c r="X890" s="127">
        <v>0</v>
      </c>
      <c r="Y890" s="127">
        <v>0</v>
      </c>
      <c r="Z890" s="35">
        <v>0</v>
      </c>
      <c r="AA890" s="35" t="e">
        <f>G890+#REF!</f>
        <v>#REF!</v>
      </c>
      <c r="AB890" s="94" t="str">
        <f>IF(OR(E890="",E890=0),"",(G890+#REF!)/E890)</f>
        <v/>
      </c>
      <c r="AC890" s="35">
        <f t="shared" si="881"/>
        <v>0</v>
      </c>
      <c r="AD890" s="35">
        <f t="shared" si="882"/>
        <v>0</v>
      </c>
      <c r="AE890" s="127">
        <v>0</v>
      </c>
      <c r="AF890" s="127">
        <f t="shared" si="883"/>
        <v>0</v>
      </c>
      <c r="AG890" s="127">
        <v>0</v>
      </c>
      <c r="AH890" s="127">
        <f t="shared" si="884"/>
        <v>0</v>
      </c>
      <c r="AI890" s="36"/>
      <c r="AJ890" s="72"/>
    </row>
    <row r="891" spans="1:36" s="14" customFormat="1" ht="18" customHeight="1">
      <c r="A891" s="14" t="str">
        <f t="shared" si="880"/>
        <v>a</v>
      </c>
      <c r="B891" s="28" t="s">
        <v>27</v>
      </c>
      <c r="C891" s="29" t="s">
        <v>30</v>
      </c>
      <c r="D891" s="35">
        <v>350</v>
      </c>
      <c r="E891" s="36">
        <v>350</v>
      </c>
      <c r="F891" s="36">
        <v>75</v>
      </c>
      <c r="G891" s="36">
        <v>0</v>
      </c>
      <c r="H891" s="36">
        <v>0</v>
      </c>
      <c r="I891" s="37">
        <v>0</v>
      </c>
      <c r="J891" s="38">
        <v>0</v>
      </c>
      <c r="K891" s="38">
        <v>0</v>
      </c>
      <c r="L891" s="39">
        <f t="shared" si="891"/>
        <v>0</v>
      </c>
      <c r="M891" s="35">
        <v>0</v>
      </c>
      <c r="N891" s="35">
        <v>0</v>
      </c>
      <c r="O891" s="35">
        <v>0</v>
      </c>
      <c r="P891" s="35">
        <v>0</v>
      </c>
      <c r="Q891" s="35">
        <v>0</v>
      </c>
      <c r="R891" s="35">
        <v>0</v>
      </c>
      <c r="S891" s="35">
        <f t="shared" si="894"/>
        <v>0</v>
      </c>
      <c r="T891" s="37">
        <f t="shared" si="892"/>
        <v>75</v>
      </c>
      <c r="U891" s="39">
        <f t="shared" si="893"/>
        <v>0</v>
      </c>
      <c r="V891" s="132">
        <f t="shared" si="923"/>
        <v>350</v>
      </c>
      <c r="W891" s="35">
        <v>0</v>
      </c>
      <c r="X891" s="127">
        <v>0</v>
      </c>
      <c r="Y891" s="127">
        <v>380</v>
      </c>
      <c r="Z891" s="35">
        <v>100</v>
      </c>
      <c r="AA891" s="35" t="e">
        <f>G891+#REF!</f>
        <v>#REF!</v>
      </c>
      <c r="AB891" s="94" t="e">
        <f>IF(OR(E891="",E891=0),"",(G891+#REF!)/E891)</f>
        <v>#REF!</v>
      </c>
      <c r="AC891" s="35">
        <f t="shared" si="881"/>
        <v>380</v>
      </c>
      <c r="AD891" s="35">
        <f t="shared" si="882"/>
        <v>-30</v>
      </c>
      <c r="AE891" s="127">
        <v>0</v>
      </c>
      <c r="AF891" s="127">
        <f t="shared" si="883"/>
        <v>350</v>
      </c>
      <c r="AG891" s="127">
        <v>350</v>
      </c>
      <c r="AH891" s="127">
        <f t="shared" si="884"/>
        <v>-30</v>
      </c>
      <c r="AI891" s="36"/>
      <c r="AJ891" s="72"/>
    </row>
    <row r="892" spans="1:36" s="14" customFormat="1" ht="18" customHeight="1">
      <c r="A892" s="14" t="str">
        <f t="shared" si="880"/>
        <v>b</v>
      </c>
      <c r="B892" s="28" t="s">
        <v>27</v>
      </c>
      <c r="C892" s="29" t="s">
        <v>31</v>
      </c>
      <c r="D892" s="35">
        <v>0</v>
      </c>
      <c r="E892" s="36">
        <v>0</v>
      </c>
      <c r="F892" s="36">
        <v>0</v>
      </c>
      <c r="G892" s="36">
        <v>0</v>
      </c>
      <c r="H892" s="36">
        <v>0</v>
      </c>
      <c r="I892" s="37">
        <v>0</v>
      </c>
      <c r="J892" s="38">
        <v>0</v>
      </c>
      <c r="K892" s="38">
        <v>0</v>
      </c>
      <c r="L892" s="39" t="str">
        <f t="shared" si="891"/>
        <v/>
      </c>
      <c r="M892" s="35">
        <v>0</v>
      </c>
      <c r="N892" s="35">
        <v>0</v>
      </c>
      <c r="O892" s="35">
        <v>0</v>
      </c>
      <c r="P892" s="35">
        <v>0</v>
      </c>
      <c r="Q892" s="35">
        <v>0</v>
      </c>
      <c r="R892" s="35">
        <v>0</v>
      </c>
      <c r="S892" s="35">
        <f t="shared" si="894"/>
        <v>0</v>
      </c>
      <c r="T892" s="37">
        <f t="shared" si="892"/>
        <v>0</v>
      </c>
      <c r="U892" s="39" t="str">
        <f t="shared" si="893"/>
        <v/>
      </c>
      <c r="V892" s="132">
        <f t="shared" si="923"/>
        <v>0</v>
      </c>
      <c r="W892" s="35">
        <v>0</v>
      </c>
      <c r="X892" s="127">
        <v>0</v>
      </c>
      <c r="Y892" s="127">
        <v>0</v>
      </c>
      <c r="Z892" s="35">
        <v>0</v>
      </c>
      <c r="AA892" s="35" t="e">
        <f>G892+#REF!</f>
        <v>#REF!</v>
      </c>
      <c r="AB892" s="94" t="str">
        <f>IF(OR(E892="",E892=0),"",(G892+#REF!)/E892)</f>
        <v/>
      </c>
      <c r="AC892" s="35">
        <f t="shared" si="881"/>
        <v>0</v>
      </c>
      <c r="AD892" s="35">
        <f t="shared" si="882"/>
        <v>0</v>
      </c>
      <c r="AE892" s="127">
        <v>0</v>
      </c>
      <c r="AF892" s="127">
        <f t="shared" si="883"/>
        <v>0</v>
      </c>
      <c r="AG892" s="127">
        <v>0</v>
      </c>
      <c r="AH892" s="127">
        <f t="shared" si="884"/>
        <v>0</v>
      </c>
      <c r="AI892" s="36"/>
      <c r="AJ892" s="72"/>
    </row>
    <row r="893" spans="1:36" s="14" customFormat="1" ht="18" customHeight="1">
      <c r="A893" s="14" t="str">
        <f t="shared" si="880"/>
        <v>b</v>
      </c>
      <c r="B893" s="28" t="s">
        <v>27</v>
      </c>
      <c r="C893" s="29" t="s">
        <v>32</v>
      </c>
      <c r="D893" s="35">
        <v>0</v>
      </c>
      <c r="E893" s="36">
        <v>0</v>
      </c>
      <c r="F893" s="36">
        <v>0</v>
      </c>
      <c r="G893" s="36">
        <v>0</v>
      </c>
      <c r="H893" s="36">
        <v>0</v>
      </c>
      <c r="I893" s="37">
        <v>0</v>
      </c>
      <c r="J893" s="38">
        <v>0</v>
      </c>
      <c r="K893" s="38">
        <v>0</v>
      </c>
      <c r="L893" s="39" t="str">
        <f t="shared" si="891"/>
        <v/>
      </c>
      <c r="M893" s="35">
        <v>0</v>
      </c>
      <c r="N893" s="35">
        <v>0</v>
      </c>
      <c r="O893" s="35">
        <v>0</v>
      </c>
      <c r="P893" s="35">
        <v>0</v>
      </c>
      <c r="Q893" s="35">
        <v>0</v>
      </c>
      <c r="R893" s="35">
        <v>0</v>
      </c>
      <c r="S893" s="35">
        <f t="shared" si="894"/>
        <v>0</v>
      </c>
      <c r="T893" s="37">
        <f t="shared" si="892"/>
        <v>0</v>
      </c>
      <c r="U893" s="39" t="str">
        <f t="shared" si="893"/>
        <v/>
      </c>
      <c r="V893" s="132">
        <f t="shared" si="923"/>
        <v>0</v>
      </c>
      <c r="W893" s="35">
        <v>0</v>
      </c>
      <c r="X893" s="127">
        <v>0</v>
      </c>
      <c r="Y893" s="127">
        <v>0</v>
      </c>
      <c r="Z893" s="35">
        <v>0</v>
      </c>
      <c r="AA893" s="35" t="e">
        <f>G893+#REF!</f>
        <v>#REF!</v>
      </c>
      <c r="AB893" s="94" t="str">
        <f>IF(OR(E893="",E893=0),"",(G893+#REF!)/E893)</f>
        <v/>
      </c>
      <c r="AC893" s="35">
        <f t="shared" si="881"/>
        <v>0</v>
      </c>
      <c r="AD893" s="35">
        <f t="shared" si="882"/>
        <v>0</v>
      </c>
      <c r="AE893" s="127">
        <v>0</v>
      </c>
      <c r="AF893" s="127">
        <f t="shared" si="883"/>
        <v>0</v>
      </c>
      <c r="AG893" s="127">
        <v>0</v>
      </c>
      <c r="AH893" s="127">
        <f t="shared" si="884"/>
        <v>0</v>
      </c>
      <c r="AI893" s="36"/>
      <c r="AJ893" s="72"/>
    </row>
    <row r="894" spans="1:36" s="14" customFormat="1" ht="18" customHeight="1">
      <c r="A894" s="14" t="str">
        <f t="shared" si="880"/>
        <v>b</v>
      </c>
      <c r="B894" s="28" t="s">
        <v>27</v>
      </c>
      <c r="C894" s="29" t="s">
        <v>33</v>
      </c>
      <c r="D894" s="35">
        <v>0</v>
      </c>
      <c r="E894" s="36">
        <v>0</v>
      </c>
      <c r="F894" s="36">
        <v>0</v>
      </c>
      <c r="G894" s="36">
        <v>0</v>
      </c>
      <c r="H894" s="36">
        <v>0</v>
      </c>
      <c r="I894" s="37">
        <v>0</v>
      </c>
      <c r="J894" s="38">
        <v>0</v>
      </c>
      <c r="K894" s="38">
        <v>0</v>
      </c>
      <c r="L894" s="39" t="str">
        <f t="shared" si="891"/>
        <v/>
      </c>
      <c r="M894" s="35">
        <v>0</v>
      </c>
      <c r="N894" s="35">
        <v>0</v>
      </c>
      <c r="O894" s="35">
        <v>0</v>
      </c>
      <c r="P894" s="35">
        <v>0</v>
      </c>
      <c r="Q894" s="35">
        <v>0</v>
      </c>
      <c r="R894" s="35">
        <v>0</v>
      </c>
      <c r="S894" s="35">
        <f t="shared" si="894"/>
        <v>0</v>
      </c>
      <c r="T894" s="37">
        <f t="shared" si="892"/>
        <v>0</v>
      </c>
      <c r="U894" s="39" t="str">
        <f t="shared" si="893"/>
        <v/>
      </c>
      <c r="V894" s="132">
        <f t="shared" si="923"/>
        <v>0</v>
      </c>
      <c r="W894" s="35">
        <v>0</v>
      </c>
      <c r="X894" s="127">
        <v>0</v>
      </c>
      <c r="Y894" s="127">
        <v>0</v>
      </c>
      <c r="Z894" s="35">
        <v>0</v>
      </c>
      <c r="AA894" s="35" t="e">
        <f>G894+#REF!</f>
        <v>#REF!</v>
      </c>
      <c r="AB894" s="94" t="str">
        <f>IF(OR(E894="",E894=0),"",(G894+#REF!)/E894)</f>
        <v/>
      </c>
      <c r="AC894" s="35">
        <f t="shared" si="881"/>
        <v>0</v>
      </c>
      <c r="AD894" s="35">
        <f t="shared" si="882"/>
        <v>0</v>
      </c>
      <c r="AE894" s="127">
        <v>0</v>
      </c>
      <c r="AF894" s="127">
        <f t="shared" si="883"/>
        <v>0</v>
      </c>
      <c r="AG894" s="127">
        <v>0</v>
      </c>
      <c r="AH894" s="127">
        <f t="shared" si="884"/>
        <v>0</v>
      </c>
      <c r="AI894" s="36"/>
      <c r="AJ894" s="72"/>
    </row>
    <row r="895" spans="1:36" s="14" customFormat="1" ht="37.5" customHeight="1">
      <c r="A895" s="14" t="str">
        <f t="shared" si="880"/>
        <v>a</v>
      </c>
      <c r="B895" s="28" t="s">
        <v>27</v>
      </c>
      <c r="C895" s="29" t="s">
        <v>34</v>
      </c>
      <c r="D895" s="30">
        <v>500</v>
      </c>
      <c r="E895" s="31">
        <v>400</v>
      </c>
      <c r="F895" s="31">
        <v>285</v>
      </c>
      <c r="G895" s="31">
        <v>283.3</v>
      </c>
      <c r="H895" s="31">
        <v>200.01732999999999</v>
      </c>
      <c r="I895" s="32">
        <v>171.28869</v>
      </c>
      <c r="J895" s="33">
        <v>162.39368999999999</v>
      </c>
      <c r="K895" s="33">
        <v>121.11591</v>
      </c>
      <c r="L895" s="34">
        <f t="shared" si="891"/>
        <v>0.99403508771929827</v>
      </c>
      <c r="M895" s="30">
        <v>0</v>
      </c>
      <c r="N895" s="30">
        <v>24.970009999999995</v>
      </c>
      <c r="O895" s="30">
        <v>29.184190000000001</v>
      </c>
      <c r="P895" s="30">
        <v>41.277779999999993</v>
      </c>
      <c r="Q895" s="30">
        <v>35</v>
      </c>
      <c r="R895" s="30">
        <v>8.8950000000000102</v>
      </c>
      <c r="S895" s="30">
        <f t="shared" si="894"/>
        <v>83.282670000000024</v>
      </c>
      <c r="T895" s="32">
        <f t="shared" si="892"/>
        <v>1.6999999999999886</v>
      </c>
      <c r="U895" s="34">
        <f t="shared" si="893"/>
        <v>0.70825000000000005</v>
      </c>
      <c r="V895" s="131">
        <f t="shared" si="923"/>
        <v>116.69999999999999</v>
      </c>
      <c r="W895" s="30">
        <v>245.62519</v>
      </c>
      <c r="X895" s="108">
        <v>245.62519</v>
      </c>
      <c r="Y895" s="108">
        <v>65.5</v>
      </c>
      <c r="Z895" s="30">
        <v>115</v>
      </c>
      <c r="AA895" s="30" t="e">
        <f>G895+#REF!</f>
        <v>#REF!</v>
      </c>
      <c r="AB895" s="92" t="e">
        <f>IF(OR(E895="",E895=0),"",(G895+#REF!)/E895)</f>
        <v>#REF!</v>
      </c>
      <c r="AC895" s="30">
        <f t="shared" si="881"/>
        <v>348.8</v>
      </c>
      <c r="AD895" s="30">
        <f t="shared" si="882"/>
        <v>51.199999999999989</v>
      </c>
      <c r="AE895" s="108">
        <v>0</v>
      </c>
      <c r="AF895" s="108">
        <f t="shared" si="883"/>
        <v>400</v>
      </c>
      <c r="AG895" s="108">
        <v>400</v>
      </c>
      <c r="AH895" s="108">
        <f t="shared" si="884"/>
        <v>51.199999999999989</v>
      </c>
      <c r="AI895" s="31"/>
      <c r="AJ895" s="72"/>
    </row>
    <row r="896" spans="1:36" s="14" customFormat="1" ht="18" customHeight="1">
      <c r="A896" s="14" t="str">
        <f t="shared" si="880"/>
        <v>b</v>
      </c>
      <c r="B896" s="28" t="s">
        <v>27</v>
      </c>
      <c r="C896" s="29" t="s">
        <v>35</v>
      </c>
      <c r="D896" s="35">
        <v>0</v>
      </c>
      <c r="E896" s="36">
        <v>0</v>
      </c>
      <c r="F896" s="36">
        <v>0</v>
      </c>
      <c r="G896" s="36">
        <v>0</v>
      </c>
      <c r="H896" s="36">
        <v>0</v>
      </c>
      <c r="I896" s="37">
        <v>0</v>
      </c>
      <c r="J896" s="38">
        <v>0</v>
      </c>
      <c r="K896" s="38">
        <v>0</v>
      </c>
      <c r="L896" s="39" t="str">
        <f t="shared" si="891"/>
        <v/>
      </c>
      <c r="M896" s="35">
        <v>0</v>
      </c>
      <c r="N896" s="35">
        <v>0</v>
      </c>
      <c r="O896" s="35">
        <v>0</v>
      </c>
      <c r="P896" s="35">
        <v>0</v>
      </c>
      <c r="Q896" s="35">
        <v>0</v>
      </c>
      <c r="R896" s="35">
        <v>0</v>
      </c>
      <c r="S896" s="35">
        <f t="shared" si="894"/>
        <v>0</v>
      </c>
      <c r="T896" s="37">
        <f t="shared" si="892"/>
        <v>0</v>
      </c>
      <c r="U896" s="39" t="str">
        <f t="shared" si="893"/>
        <v/>
      </c>
      <c r="V896" s="132">
        <f t="shared" si="923"/>
        <v>0</v>
      </c>
      <c r="W896" s="35">
        <v>0</v>
      </c>
      <c r="X896" s="127">
        <v>0</v>
      </c>
      <c r="Y896" s="127">
        <v>0</v>
      </c>
      <c r="Z896" s="35">
        <v>0</v>
      </c>
      <c r="AA896" s="35" t="e">
        <f>G896+#REF!</f>
        <v>#REF!</v>
      </c>
      <c r="AB896" s="94" t="str">
        <f>IF(OR(E896="",E896=0),"",(G896+#REF!)/E896)</f>
        <v/>
      </c>
      <c r="AC896" s="35">
        <f t="shared" si="881"/>
        <v>0</v>
      </c>
      <c r="AD896" s="35">
        <f t="shared" si="882"/>
        <v>0</v>
      </c>
      <c r="AE896" s="127">
        <v>0</v>
      </c>
      <c r="AF896" s="127">
        <f t="shared" si="883"/>
        <v>0</v>
      </c>
      <c r="AG896" s="127">
        <v>0</v>
      </c>
      <c r="AH896" s="127">
        <f t="shared" si="884"/>
        <v>0</v>
      </c>
      <c r="AI896" s="36"/>
      <c r="AJ896" s="72"/>
    </row>
    <row r="897" spans="1:36" s="14" customFormat="1" ht="30" customHeight="1">
      <c r="A897" s="14" t="str">
        <f t="shared" si="880"/>
        <v>b</v>
      </c>
      <c r="B897" s="21" t="s">
        <v>27</v>
      </c>
      <c r="C897" s="40" t="s">
        <v>36</v>
      </c>
      <c r="D897" s="41">
        <v>0</v>
      </c>
      <c r="E897" s="42">
        <v>0</v>
      </c>
      <c r="F897" s="42">
        <v>0</v>
      </c>
      <c r="G897" s="42">
        <v>0</v>
      </c>
      <c r="H897" s="42">
        <v>0</v>
      </c>
      <c r="I897" s="43">
        <v>0</v>
      </c>
      <c r="J897" s="44">
        <v>0</v>
      </c>
      <c r="K897" s="44">
        <v>0</v>
      </c>
      <c r="L897" s="45" t="str">
        <f t="shared" si="891"/>
        <v/>
      </c>
      <c r="M897" s="41">
        <v>0</v>
      </c>
      <c r="N897" s="41">
        <v>0</v>
      </c>
      <c r="O897" s="41">
        <v>0</v>
      </c>
      <c r="P897" s="41">
        <v>0</v>
      </c>
      <c r="Q897" s="41">
        <v>0</v>
      </c>
      <c r="R897" s="41">
        <v>0</v>
      </c>
      <c r="S897" s="41">
        <f t="shared" si="894"/>
        <v>0</v>
      </c>
      <c r="T897" s="43">
        <f t="shared" si="892"/>
        <v>0</v>
      </c>
      <c r="U897" s="45" t="str">
        <f t="shared" si="893"/>
        <v/>
      </c>
      <c r="V897" s="133">
        <f t="shared" si="923"/>
        <v>0</v>
      </c>
      <c r="W897" s="41">
        <v>0</v>
      </c>
      <c r="X897" s="110">
        <v>0</v>
      </c>
      <c r="Y897" s="110">
        <v>0</v>
      </c>
      <c r="Z897" s="41">
        <v>0</v>
      </c>
      <c r="AA897" s="41" t="e">
        <f>G897+#REF!</f>
        <v>#REF!</v>
      </c>
      <c r="AB897" s="96" t="str">
        <f>IF(OR(E897="",E897=0),"",(G897+#REF!)/E897)</f>
        <v/>
      </c>
      <c r="AC897" s="41">
        <f t="shared" si="881"/>
        <v>0</v>
      </c>
      <c r="AD897" s="41">
        <f t="shared" si="882"/>
        <v>0</v>
      </c>
      <c r="AE897" s="110">
        <v>0</v>
      </c>
      <c r="AF897" s="110">
        <f t="shared" si="883"/>
        <v>0</v>
      </c>
      <c r="AG897" s="110">
        <v>0</v>
      </c>
      <c r="AH897" s="110">
        <f t="shared" si="884"/>
        <v>0</v>
      </c>
      <c r="AI897" s="42"/>
      <c r="AJ897" s="72"/>
    </row>
    <row r="898" spans="1:36" s="14" customFormat="1" ht="15" customHeight="1">
      <c r="A898" s="14" t="str">
        <f t="shared" si="880"/>
        <v>b</v>
      </c>
      <c r="B898" s="21" t="s">
        <v>27</v>
      </c>
      <c r="C898" s="40" t="s">
        <v>37</v>
      </c>
      <c r="D898" s="41">
        <v>0</v>
      </c>
      <c r="E898" s="42">
        <v>0</v>
      </c>
      <c r="F898" s="42">
        <v>0</v>
      </c>
      <c r="G898" s="42">
        <v>0</v>
      </c>
      <c r="H898" s="42">
        <v>0</v>
      </c>
      <c r="I898" s="43">
        <v>0</v>
      </c>
      <c r="J898" s="44">
        <v>0</v>
      </c>
      <c r="K898" s="44">
        <v>0</v>
      </c>
      <c r="L898" s="45" t="str">
        <f t="shared" si="891"/>
        <v/>
      </c>
      <c r="M898" s="41">
        <v>0</v>
      </c>
      <c r="N898" s="41">
        <v>0</v>
      </c>
      <c r="O898" s="41">
        <v>0</v>
      </c>
      <c r="P898" s="41">
        <v>0</v>
      </c>
      <c r="Q898" s="41">
        <v>0</v>
      </c>
      <c r="R898" s="41">
        <v>0</v>
      </c>
      <c r="S898" s="41">
        <f t="shared" si="894"/>
        <v>0</v>
      </c>
      <c r="T898" s="43">
        <f t="shared" si="892"/>
        <v>0</v>
      </c>
      <c r="U898" s="45" t="str">
        <f t="shared" si="893"/>
        <v/>
      </c>
      <c r="V898" s="133">
        <f t="shared" si="923"/>
        <v>0</v>
      </c>
      <c r="W898" s="41">
        <v>0</v>
      </c>
      <c r="X898" s="110">
        <v>0</v>
      </c>
      <c r="Y898" s="110">
        <v>0</v>
      </c>
      <c r="Z898" s="41">
        <v>0</v>
      </c>
      <c r="AA898" s="41" t="e">
        <f>G898+#REF!</f>
        <v>#REF!</v>
      </c>
      <c r="AB898" s="96" t="str">
        <f>IF(OR(E898="",E898=0),"",(G898+#REF!)/E898)</f>
        <v/>
      </c>
      <c r="AC898" s="41">
        <f t="shared" si="881"/>
        <v>0</v>
      </c>
      <c r="AD898" s="41">
        <f t="shared" si="882"/>
        <v>0</v>
      </c>
      <c r="AE898" s="110">
        <v>0</v>
      </c>
      <c r="AF898" s="110">
        <f t="shared" si="883"/>
        <v>0</v>
      </c>
      <c r="AG898" s="110">
        <v>0</v>
      </c>
      <c r="AH898" s="110">
        <f t="shared" si="884"/>
        <v>0</v>
      </c>
      <c r="AI898" s="42"/>
      <c r="AJ898" s="72"/>
    </row>
    <row r="899" spans="1:36" s="14" customFormat="1" ht="15.75" customHeight="1" thickBot="1">
      <c r="A899" s="14" t="str">
        <f t="shared" si="880"/>
        <v>b</v>
      </c>
      <c r="B899" s="46" t="s">
        <v>27</v>
      </c>
      <c r="C899" s="58" t="s">
        <v>38</v>
      </c>
      <c r="D899" s="59">
        <v>0</v>
      </c>
      <c r="E899" s="60">
        <v>0</v>
      </c>
      <c r="F899" s="60">
        <v>0</v>
      </c>
      <c r="G899" s="60">
        <v>0</v>
      </c>
      <c r="H899" s="60">
        <v>0</v>
      </c>
      <c r="I899" s="61">
        <v>0</v>
      </c>
      <c r="J899" s="62">
        <v>0</v>
      </c>
      <c r="K899" s="62">
        <v>0</v>
      </c>
      <c r="L899" s="63" t="str">
        <f t="shared" si="891"/>
        <v/>
      </c>
      <c r="M899" s="59">
        <v>0</v>
      </c>
      <c r="N899" s="59">
        <v>0</v>
      </c>
      <c r="O899" s="59">
        <v>0</v>
      </c>
      <c r="P899" s="59">
        <v>0</v>
      </c>
      <c r="Q899" s="59">
        <v>0</v>
      </c>
      <c r="R899" s="59">
        <v>0</v>
      </c>
      <c r="S899" s="59">
        <f t="shared" si="894"/>
        <v>0</v>
      </c>
      <c r="T899" s="61">
        <f t="shared" si="892"/>
        <v>0</v>
      </c>
      <c r="U899" s="63" t="str">
        <f t="shared" si="893"/>
        <v/>
      </c>
      <c r="V899" s="136">
        <f t="shared" si="923"/>
        <v>0</v>
      </c>
      <c r="W899" s="59">
        <v>0</v>
      </c>
      <c r="X899" s="111">
        <v>0</v>
      </c>
      <c r="Y899" s="111">
        <v>0</v>
      </c>
      <c r="Z899" s="59">
        <v>0</v>
      </c>
      <c r="AA899" s="59" t="e">
        <f>G899+#REF!</f>
        <v>#REF!</v>
      </c>
      <c r="AB899" s="106" t="str">
        <f>IF(OR(E899="",E899=0),"",(G899+#REF!)/E899)</f>
        <v/>
      </c>
      <c r="AC899" s="59">
        <f t="shared" si="881"/>
        <v>0</v>
      </c>
      <c r="AD899" s="59">
        <f t="shared" si="882"/>
        <v>0</v>
      </c>
      <c r="AE899" s="111">
        <v>0</v>
      </c>
      <c r="AF899" s="111">
        <f t="shared" si="883"/>
        <v>0</v>
      </c>
      <c r="AG899" s="111">
        <v>0</v>
      </c>
      <c r="AH899" s="111">
        <f t="shared" si="884"/>
        <v>0</v>
      </c>
      <c r="AI899" s="60"/>
      <c r="AJ899" s="72"/>
    </row>
    <row r="900" spans="1:36" s="14" customFormat="1" ht="38.25" customHeight="1" thickTop="1" thickBot="1">
      <c r="A900" s="14" t="str">
        <f t="shared" si="880"/>
        <v>a</v>
      </c>
      <c r="B900" s="139" t="s">
        <v>190</v>
      </c>
      <c r="C900" s="140" t="s">
        <v>191</v>
      </c>
      <c r="D900" s="140">
        <f t="shared" ref="D900:K911" si="953">D912+D924+D936</f>
        <v>6400</v>
      </c>
      <c r="E900" s="141">
        <f t="shared" si="953"/>
        <v>6322.7000000000007</v>
      </c>
      <c r="F900" s="141">
        <f t="shared" si="953"/>
        <v>3369.7309999999998</v>
      </c>
      <c r="G900" s="141">
        <f t="shared" si="953"/>
        <v>4066</v>
      </c>
      <c r="H900" s="141">
        <f t="shared" si="953"/>
        <v>2945.1039999999998</v>
      </c>
      <c r="I900" s="142">
        <f t="shared" si="953"/>
        <v>2759.99899</v>
      </c>
      <c r="J900" s="143">
        <f t="shared" si="953"/>
        <v>2321.9872600000003</v>
      </c>
      <c r="K900" s="143">
        <f t="shared" si="953"/>
        <v>1925.79565</v>
      </c>
      <c r="L900" s="144">
        <f t="shared" si="891"/>
        <v>1.2066245050420938</v>
      </c>
      <c r="M900" s="140">
        <f t="shared" ref="M900:Q911" si="954">M912+M924+M936</f>
        <v>0</v>
      </c>
      <c r="N900" s="140">
        <f t="shared" si="954"/>
        <v>385.19618999999994</v>
      </c>
      <c r="O900" s="140">
        <f t="shared" si="954"/>
        <v>450.77016999999989</v>
      </c>
      <c r="P900" s="140">
        <f t="shared" si="954"/>
        <v>396.19161000000031</v>
      </c>
      <c r="Q900" s="140">
        <f t="shared" si="954"/>
        <v>394.9</v>
      </c>
      <c r="R900" s="140">
        <v>438.01172999999972</v>
      </c>
      <c r="S900" s="140">
        <f t="shared" si="894"/>
        <v>1120.8960000000002</v>
      </c>
      <c r="T900" s="142">
        <f t="shared" si="892"/>
        <v>-696.26900000000023</v>
      </c>
      <c r="U900" s="144">
        <f t="shared" si="893"/>
        <v>0.64307969696490419</v>
      </c>
      <c r="V900" s="145">
        <f t="shared" si="923"/>
        <v>2256.7000000000007</v>
      </c>
      <c r="W900" s="140">
        <f t="shared" ref="W900:Y900" si="955">W912+W924+W936</f>
        <v>3598.8772500000005</v>
      </c>
      <c r="X900" s="146">
        <f t="shared" si="955"/>
        <v>3598.8772500000005</v>
      </c>
      <c r="Y900" s="146">
        <f t="shared" si="955"/>
        <v>1984.1</v>
      </c>
      <c r="Z900" s="140">
        <f t="shared" ref="Z900:Z911" si="956">Z912+Z924+Z936</f>
        <v>2703</v>
      </c>
      <c r="AA900" s="140" t="e">
        <f>G900+#REF!</f>
        <v>#REF!</v>
      </c>
      <c r="AB900" s="147" t="e">
        <f>IF(OR(E900="",E900=0),"",(G900+#REF!)/E900)</f>
        <v>#REF!</v>
      </c>
      <c r="AC900" s="140">
        <f t="shared" si="881"/>
        <v>6050.1</v>
      </c>
      <c r="AD900" s="140">
        <f t="shared" si="882"/>
        <v>272.60000000000036</v>
      </c>
      <c r="AE900" s="146">
        <f t="shared" ref="AE900" si="957">AE912+AE924+AE936</f>
        <v>0</v>
      </c>
      <c r="AF900" s="146">
        <f t="shared" si="883"/>
        <v>6322.7000000000007</v>
      </c>
      <c r="AG900" s="146">
        <f t="shared" ref="AG900" si="958">AG912+AG924+AG936</f>
        <v>6322.7000000000007</v>
      </c>
      <c r="AH900" s="146">
        <f t="shared" si="884"/>
        <v>272.60000000000036</v>
      </c>
      <c r="AI900" s="141"/>
      <c r="AJ900" s="72"/>
    </row>
    <row r="901" spans="1:36" s="14" customFormat="1" ht="18.75" thickTop="1">
      <c r="A901" s="14" t="str">
        <f t="shared" ref="A901:A964" si="959">IF((E901+G901+V901+Y901+AC901+AD901+AE901&lt;&gt;0),"a","b")</f>
        <v>a</v>
      </c>
      <c r="B901" s="21" t="s">
        <v>27</v>
      </c>
      <c r="C901" s="22" t="s">
        <v>28</v>
      </c>
      <c r="D901" s="23">
        <f t="shared" si="953"/>
        <v>6400</v>
      </c>
      <c r="E901" s="24">
        <f t="shared" si="953"/>
        <v>6322.7000000000007</v>
      </c>
      <c r="F901" s="24">
        <f t="shared" si="953"/>
        <v>3369.7309999999998</v>
      </c>
      <c r="G901" s="24">
        <f t="shared" si="953"/>
        <v>4066</v>
      </c>
      <c r="H901" s="24">
        <f t="shared" si="953"/>
        <v>2945.1039999999998</v>
      </c>
      <c r="I901" s="25">
        <f t="shared" si="953"/>
        <v>2759.99899</v>
      </c>
      <c r="J901" s="26">
        <f t="shared" si="953"/>
        <v>2321.9872600000003</v>
      </c>
      <c r="K901" s="26">
        <f t="shared" si="953"/>
        <v>1925.79565</v>
      </c>
      <c r="L901" s="27">
        <f t="shared" si="891"/>
        <v>1.2066245050420938</v>
      </c>
      <c r="M901" s="23">
        <f t="shared" si="954"/>
        <v>0</v>
      </c>
      <c r="N901" s="23">
        <f t="shared" si="954"/>
        <v>385.19618999999994</v>
      </c>
      <c r="O901" s="23">
        <f t="shared" si="954"/>
        <v>450.77016999999989</v>
      </c>
      <c r="P901" s="23">
        <f t="shared" si="954"/>
        <v>396.19161000000031</v>
      </c>
      <c r="Q901" s="23">
        <f t="shared" si="954"/>
        <v>394.9</v>
      </c>
      <c r="R901" s="23">
        <v>438.01172999999972</v>
      </c>
      <c r="S901" s="23">
        <f t="shared" si="894"/>
        <v>1120.8960000000002</v>
      </c>
      <c r="T901" s="25">
        <f t="shared" si="892"/>
        <v>-696.26900000000023</v>
      </c>
      <c r="U901" s="27">
        <f t="shared" si="893"/>
        <v>0.64307969696490419</v>
      </c>
      <c r="V901" s="130">
        <f t="shared" si="923"/>
        <v>2256.7000000000007</v>
      </c>
      <c r="W901" s="23">
        <f t="shared" ref="W901:Y901" si="960">W913+W925+W937</f>
        <v>3598.8772500000005</v>
      </c>
      <c r="X901" s="89">
        <f t="shared" si="960"/>
        <v>3598.8772500000005</v>
      </c>
      <c r="Y901" s="89">
        <f t="shared" si="960"/>
        <v>1984.1</v>
      </c>
      <c r="Z901" s="23">
        <f t="shared" si="956"/>
        <v>2703</v>
      </c>
      <c r="AA901" s="23" t="e">
        <f>G901+#REF!</f>
        <v>#REF!</v>
      </c>
      <c r="AB901" s="90" t="e">
        <f>IF(OR(E901="",E901=0),"",(G901+#REF!)/E901)</f>
        <v>#REF!</v>
      </c>
      <c r="AC901" s="23">
        <f t="shared" ref="AC901:AC964" si="961">G901+Y901</f>
        <v>6050.1</v>
      </c>
      <c r="AD901" s="23">
        <f t="shared" ref="AD901:AD964" si="962">E901-AC901</f>
        <v>272.60000000000036</v>
      </c>
      <c r="AE901" s="89">
        <f t="shared" ref="AE901" si="963">AE913+AE925+AE937</f>
        <v>0</v>
      </c>
      <c r="AF901" s="89">
        <f t="shared" ref="AF901:AF964" si="964">E901-AE901</f>
        <v>6322.7000000000007</v>
      </c>
      <c r="AG901" s="89">
        <f t="shared" ref="AG901" si="965">AG913+AG925+AG937</f>
        <v>6322.7000000000007</v>
      </c>
      <c r="AH901" s="89">
        <f t="shared" ref="AH901:AH964" si="966">AG901-AC901</f>
        <v>272.60000000000036</v>
      </c>
      <c r="AI901" s="24"/>
      <c r="AJ901" s="72"/>
    </row>
    <row r="902" spans="1:36" s="14" customFormat="1" ht="18" customHeight="1">
      <c r="A902" s="14" t="str">
        <f t="shared" si="959"/>
        <v>b</v>
      </c>
      <c r="B902" s="28" t="s">
        <v>27</v>
      </c>
      <c r="C902" s="29" t="s">
        <v>29</v>
      </c>
      <c r="D902" s="35">
        <f t="shared" si="953"/>
        <v>0</v>
      </c>
      <c r="E902" s="36">
        <f t="shared" si="953"/>
        <v>0</v>
      </c>
      <c r="F902" s="36">
        <f t="shared" si="953"/>
        <v>0</v>
      </c>
      <c r="G902" s="36">
        <f t="shared" si="953"/>
        <v>0</v>
      </c>
      <c r="H902" s="36">
        <f t="shared" si="953"/>
        <v>0</v>
      </c>
      <c r="I902" s="37">
        <f t="shared" si="953"/>
        <v>0</v>
      </c>
      <c r="J902" s="38">
        <f t="shared" si="953"/>
        <v>0</v>
      </c>
      <c r="K902" s="38">
        <f t="shared" si="953"/>
        <v>0</v>
      </c>
      <c r="L902" s="39" t="str">
        <f t="shared" si="891"/>
        <v/>
      </c>
      <c r="M902" s="35">
        <f t="shared" si="954"/>
        <v>0</v>
      </c>
      <c r="N902" s="35">
        <f t="shared" si="954"/>
        <v>0</v>
      </c>
      <c r="O902" s="35">
        <f t="shared" si="954"/>
        <v>0</v>
      </c>
      <c r="P902" s="35">
        <f t="shared" si="954"/>
        <v>0</v>
      </c>
      <c r="Q902" s="35">
        <f t="shared" si="954"/>
        <v>0</v>
      </c>
      <c r="R902" s="35">
        <v>0</v>
      </c>
      <c r="S902" s="35">
        <f t="shared" si="894"/>
        <v>0</v>
      </c>
      <c r="T902" s="37">
        <f t="shared" si="892"/>
        <v>0</v>
      </c>
      <c r="U902" s="39" t="str">
        <f t="shared" si="893"/>
        <v/>
      </c>
      <c r="V902" s="132">
        <f t="shared" si="923"/>
        <v>0</v>
      </c>
      <c r="W902" s="35">
        <f t="shared" ref="W902:Y902" si="967">W914+W926+W938</f>
        <v>0</v>
      </c>
      <c r="X902" s="93">
        <f t="shared" si="967"/>
        <v>0</v>
      </c>
      <c r="Y902" s="93">
        <f t="shared" si="967"/>
        <v>0</v>
      </c>
      <c r="Z902" s="35">
        <f t="shared" si="956"/>
        <v>0</v>
      </c>
      <c r="AA902" s="35" t="e">
        <f>G902+#REF!</f>
        <v>#REF!</v>
      </c>
      <c r="AB902" s="94" t="str">
        <f>IF(OR(E902="",E902=0),"",(G902+#REF!)/E902)</f>
        <v/>
      </c>
      <c r="AC902" s="35">
        <f t="shared" si="961"/>
        <v>0</v>
      </c>
      <c r="AD902" s="35">
        <f t="shared" si="962"/>
        <v>0</v>
      </c>
      <c r="AE902" s="93">
        <f t="shared" ref="AE902" si="968">AE914+AE926+AE938</f>
        <v>0</v>
      </c>
      <c r="AF902" s="93">
        <f t="shared" si="964"/>
        <v>0</v>
      </c>
      <c r="AG902" s="93">
        <f t="shared" ref="AG902" si="969">AG914+AG926+AG938</f>
        <v>0</v>
      </c>
      <c r="AH902" s="93">
        <f t="shared" si="966"/>
        <v>0</v>
      </c>
      <c r="AI902" s="36"/>
      <c r="AJ902" s="72"/>
    </row>
    <row r="903" spans="1:36" s="14" customFormat="1" ht="18">
      <c r="A903" s="14" t="str">
        <f t="shared" si="959"/>
        <v>a</v>
      </c>
      <c r="B903" s="28" t="s">
        <v>27</v>
      </c>
      <c r="C903" s="29" t="s">
        <v>30</v>
      </c>
      <c r="D903" s="30">
        <f t="shared" si="953"/>
        <v>2400</v>
      </c>
      <c r="E903" s="31">
        <f t="shared" si="953"/>
        <v>2142.6</v>
      </c>
      <c r="F903" s="31">
        <f t="shared" si="953"/>
        <v>314.63099999999997</v>
      </c>
      <c r="G903" s="31">
        <f t="shared" si="953"/>
        <v>368</v>
      </c>
      <c r="H903" s="31">
        <f t="shared" si="953"/>
        <v>232.96707999999998</v>
      </c>
      <c r="I903" s="32">
        <f t="shared" si="953"/>
        <v>230.26707999999999</v>
      </c>
      <c r="J903" s="33">
        <f t="shared" si="953"/>
        <v>196.98808</v>
      </c>
      <c r="K903" s="33">
        <f t="shared" si="953"/>
        <v>167.44745999999998</v>
      </c>
      <c r="L903" s="34">
        <f t="shared" si="891"/>
        <v>1.1696240993417688</v>
      </c>
      <c r="M903" s="30">
        <f t="shared" si="954"/>
        <v>0</v>
      </c>
      <c r="N903" s="30">
        <f t="shared" si="954"/>
        <v>0</v>
      </c>
      <c r="O903" s="30">
        <f t="shared" si="954"/>
        <v>77.617219999999975</v>
      </c>
      <c r="P903" s="30">
        <f t="shared" si="954"/>
        <v>29.540620000000018</v>
      </c>
      <c r="Q903" s="30">
        <f t="shared" si="954"/>
        <v>29.9</v>
      </c>
      <c r="R903" s="30">
        <v>33.278999999999996</v>
      </c>
      <c r="S903" s="30">
        <f t="shared" si="894"/>
        <v>135.03292000000002</v>
      </c>
      <c r="T903" s="32">
        <f t="shared" si="892"/>
        <v>-53.369000000000028</v>
      </c>
      <c r="U903" s="34">
        <f t="shared" si="893"/>
        <v>0.17175394380659012</v>
      </c>
      <c r="V903" s="131">
        <f t="shared" si="923"/>
        <v>1774.6</v>
      </c>
      <c r="W903" s="30">
        <f t="shared" ref="W903:Y903" si="970">W915+W927+W939</f>
        <v>332.70888000000002</v>
      </c>
      <c r="X903" s="91">
        <f t="shared" si="970"/>
        <v>332.70888000000002</v>
      </c>
      <c r="Y903" s="91">
        <f t="shared" si="970"/>
        <v>1304.5999999999999</v>
      </c>
      <c r="Z903" s="30">
        <f t="shared" si="956"/>
        <v>1828</v>
      </c>
      <c r="AA903" s="30" t="e">
        <f>G903+#REF!</f>
        <v>#REF!</v>
      </c>
      <c r="AB903" s="92" t="e">
        <f>IF(OR(E903="",E903=0),"",(G903+#REF!)/E903)</f>
        <v>#REF!</v>
      </c>
      <c r="AC903" s="30">
        <f t="shared" si="961"/>
        <v>1672.6</v>
      </c>
      <c r="AD903" s="30">
        <f t="shared" si="962"/>
        <v>470</v>
      </c>
      <c r="AE903" s="91">
        <f t="shared" ref="AE903" si="971">AE915+AE927+AE939</f>
        <v>0</v>
      </c>
      <c r="AF903" s="91">
        <f t="shared" si="964"/>
        <v>2142.6</v>
      </c>
      <c r="AG903" s="91">
        <f t="shared" ref="AG903" si="972">AG915+AG927+AG939</f>
        <v>2142.6</v>
      </c>
      <c r="AH903" s="91">
        <f t="shared" si="966"/>
        <v>470</v>
      </c>
      <c r="AI903" s="31"/>
      <c r="AJ903" s="72"/>
    </row>
    <row r="904" spans="1:36" s="14" customFormat="1" ht="18" customHeight="1">
      <c r="A904" s="14" t="str">
        <f t="shared" si="959"/>
        <v>b</v>
      </c>
      <c r="B904" s="28" t="s">
        <v>27</v>
      </c>
      <c r="C904" s="29" t="s">
        <v>31</v>
      </c>
      <c r="D904" s="35">
        <f t="shared" si="953"/>
        <v>0</v>
      </c>
      <c r="E904" s="36">
        <f t="shared" si="953"/>
        <v>0</v>
      </c>
      <c r="F904" s="36">
        <f t="shared" si="953"/>
        <v>0</v>
      </c>
      <c r="G904" s="36">
        <f t="shared" si="953"/>
        <v>0</v>
      </c>
      <c r="H904" s="36">
        <f t="shared" si="953"/>
        <v>0</v>
      </c>
      <c r="I904" s="37">
        <f t="shared" si="953"/>
        <v>0</v>
      </c>
      <c r="J904" s="38">
        <f t="shared" si="953"/>
        <v>0</v>
      </c>
      <c r="K904" s="38">
        <f t="shared" si="953"/>
        <v>0</v>
      </c>
      <c r="L904" s="39" t="str">
        <f t="shared" si="891"/>
        <v/>
      </c>
      <c r="M904" s="35">
        <f t="shared" si="954"/>
        <v>0</v>
      </c>
      <c r="N904" s="35">
        <f t="shared" si="954"/>
        <v>0</v>
      </c>
      <c r="O904" s="35">
        <f t="shared" si="954"/>
        <v>0</v>
      </c>
      <c r="P904" s="35">
        <f t="shared" si="954"/>
        <v>0</v>
      </c>
      <c r="Q904" s="35">
        <f t="shared" si="954"/>
        <v>0</v>
      </c>
      <c r="R904" s="35">
        <v>0</v>
      </c>
      <c r="S904" s="35">
        <f t="shared" si="894"/>
        <v>0</v>
      </c>
      <c r="T904" s="37">
        <f t="shared" si="892"/>
        <v>0</v>
      </c>
      <c r="U904" s="39" t="str">
        <f t="shared" si="893"/>
        <v/>
      </c>
      <c r="V904" s="132">
        <f t="shared" si="923"/>
        <v>0</v>
      </c>
      <c r="W904" s="35">
        <f t="shared" ref="W904:Y904" si="973">W916+W928+W940</f>
        <v>0</v>
      </c>
      <c r="X904" s="93">
        <f t="shared" si="973"/>
        <v>0</v>
      </c>
      <c r="Y904" s="93">
        <f t="shared" si="973"/>
        <v>0</v>
      </c>
      <c r="Z904" s="35">
        <f t="shared" si="956"/>
        <v>0</v>
      </c>
      <c r="AA904" s="35" t="e">
        <f>G904+#REF!</f>
        <v>#REF!</v>
      </c>
      <c r="AB904" s="94" t="str">
        <f>IF(OR(E904="",E904=0),"",(G904+#REF!)/E904)</f>
        <v/>
      </c>
      <c r="AC904" s="35">
        <f t="shared" si="961"/>
        <v>0</v>
      </c>
      <c r="AD904" s="35">
        <f t="shared" si="962"/>
        <v>0</v>
      </c>
      <c r="AE904" s="93">
        <f t="shared" ref="AE904" si="974">AE916+AE928+AE940</f>
        <v>0</v>
      </c>
      <c r="AF904" s="93">
        <f t="shared" si="964"/>
        <v>0</v>
      </c>
      <c r="AG904" s="93">
        <f t="shared" ref="AG904" si="975">AG916+AG928+AG940</f>
        <v>0</v>
      </c>
      <c r="AH904" s="93">
        <f t="shared" si="966"/>
        <v>0</v>
      </c>
      <c r="AI904" s="36"/>
      <c r="AJ904" s="72"/>
    </row>
    <row r="905" spans="1:36" s="14" customFormat="1" ht="18" customHeight="1">
      <c r="A905" s="14" t="str">
        <f t="shared" si="959"/>
        <v>b</v>
      </c>
      <c r="B905" s="28" t="s">
        <v>27</v>
      </c>
      <c r="C905" s="29" t="s">
        <v>32</v>
      </c>
      <c r="D905" s="35">
        <f t="shared" si="953"/>
        <v>0</v>
      </c>
      <c r="E905" s="36">
        <f t="shared" si="953"/>
        <v>0</v>
      </c>
      <c r="F905" s="36">
        <f t="shared" si="953"/>
        <v>0</v>
      </c>
      <c r="G905" s="36">
        <f t="shared" si="953"/>
        <v>0</v>
      </c>
      <c r="H905" s="36">
        <f t="shared" si="953"/>
        <v>0</v>
      </c>
      <c r="I905" s="37">
        <f t="shared" si="953"/>
        <v>0</v>
      </c>
      <c r="J905" s="38">
        <f t="shared" si="953"/>
        <v>0</v>
      </c>
      <c r="K905" s="38">
        <f t="shared" si="953"/>
        <v>0</v>
      </c>
      <c r="L905" s="39" t="str">
        <f t="shared" si="891"/>
        <v/>
      </c>
      <c r="M905" s="35">
        <f t="shared" si="954"/>
        <v>0</v>
      </c>
      <c r="N905" s="35">
        <f t="shared" si="954"/>
        <v>0</v>
      </c>
      <c r="O905" s="35">
        <f t="shared" si="954"/>
        <v>0</v>
      </c>
      <c r="P905" s="35">
        <f t="shared" si="954"/>
        <v>0</v>
      </c>
      <c r="Q905" s="35">
        <f t="shared" si="954"/>
        <v>0</v>
      </c>
      <c r="R905" s="35">
        <v>0</v>
      </c>
      <c r="S905" s="35">
        <f t="shared" si="894"/>
        <v>0</v>
      </c>
      <c r="T905" s="37">
        <f t="shared" si="892"/>
        <v>0</v>
      </c>
      <c r="U905" s="39" t="str">
        <f t="shared" si="893"/>
        <v/>
      </c>
      <c r="V905" s="132">
        <f t="shared" si="923"/>
        <v>0</v>
      </c>
      <c r="W905" s="35">
        <f t="shared" ref="W905:Y905" si="976">W917+W929+W941</f>
        <v>0</v>
      </c>
      <c r="X905" s="93">
        <f t="shared" si="976"/>
        <v>0</v>
      </c>
      <c r="Y905" s="93">
        <f t="shared" si="976"/>
        <v>0</v>
      </c>
      <c r="Z905" s="35">
        <f t="shared" si="956"/>
        <v>0</v>
      </c>
      <c r="AA905" s="35" t="e">
        <f>G905+#REF!</f>
        <v>#REF!</v>
      </c>
      <c r="AB905" s="94" t="str">
        <f>IF(OR(E905="",E905=0),"",(G905+#REF!)/E905)</f>
        <v/>
      </c>
      <c r="AC905" s="35">
        <f t="shared" si="961"/>
        <v>0</v>
      </c>
      <c r="AD905" s="35">
        <f t="shared" si="962"/>
        <v>0</v>
      </c>
      <c r="AE905" s="93">
        <f t="shared" ref="AE905" si="977">AE917+AE929+AE941</f>
        <v>0</v>
      </c>
      <c r="AF905" s="93">
        <f t="shared" si="964"/>
        <v>0</v>
      </c>
      <c r="AG905" s="93">
        <f t="shared" ref="AG905" si="978">AG917+AG929+AG941</f>
        <v>0</v>
      </c>
      <c r="AH905" s="93">
        <f t="shared" si="966"/>
        <v>0</v>
      </c>
      <c r="AI905" s="36"/>
      <c r="AJ905" s="72"/>
    </row>
    <row r="906" spans="1:36" s="14" customFormat="1" ht="18" customHeight="1">
      <c r="A906" s="14" t="str">
        <f t="shared" si="959"/>
        <v>b</v>
      </c>
      <c r="B906" s="28" t="s">
        <v>27</v>
      </c>
      <c r="C906" s="29" t="s">
        <v>33</v>
      </c>
      <c r="D906" s="35">
        <f t="shared" si="953"/>
        <v>0</v>
      </c>
      <c r="E906" s="36">
        <f t="shared" si="953"/>
        <v>0</v>
      </c>
      <c r="F906" s="36">
        <f t="shared" si="953"/>
        <v>0</v>
      </c>
      <c r="G906" s="36">
        <f t="shared" si="953"/>
        <v>0</v>
      </c>
      <c r="H906" s="36">
        <f t="shared" si="953"/>
        <v>0</v>
      </c>
      <c r="I906" s="37">
        <f t="shared" si="953"/>
        <v>0</v>
      </c>
      <c r="J906" s="38">
        <f t="shared" si="953"/>
        <v>0</v>
      </c>
      <c r="K906" s="38">
        <f t="shared" si="953"/>
        <v>0</v>
      </c>
      <c r="L906" s="39" t="str">
        <f t="shared" si="891"/>
        <v/>
      </c>
      <c r="M906" s="35">
        <f t="shared" si="954"/>
        <v>0</v>
      </c>
      <c r="N906" s="35">
        <f t="shared" si="954"/>
        <v>0</v>
      </c>
      <c r="O906" s="35">
        <f t="shared" si="954"/>
        <v>0</v>
      </c>
      <c r="P906" s="35">
        <f t="shared" si="954"/>
        <v>0</v>
      </c>
      <c r="Q906" s="35">
        <f t="shared" si="954"/>
        <v>0</v>
      </c>
      <c r="R906" s="35">
        <v>0</v>
      </c>
      <c r="S906" s="35">
        <f t="shared" si="894"/>
        <v>0</v>
      </c>
      <c r="T906" s="37">
        <f t="shared" si="892"/>
        <v>0</v>
      </c>
      <c r="U906" s="39" t="str">
        <f t="shared" si="893"/>
        <v/>
      </c>
      <c r="V906" s="132">
        <f t="shared" si="923"/>
        <v>0</v>
      </c>
      <c r="W906" s="35">
        <f t="shared" ref="W906:Y906" si="979">W918+W930+W942</f>
        <v>0</v>
      </c>
      <c r="X906" s="93">
        <f t="shared" si="979"/>
        <v>0</v>
      </c>
      <c r="Y906" s="93">
        <f t="shared" si="979"/>
        <v>0</v>
      </c>
      <c r="Z906" s="35">
        <f t="shared" si="956"/>
        <v>0</v>
      </c>
      <c r="AA906" s="35" t="e">
        <f>G906+#REF!</f>
        <v>#REF!</v>
      </c>
      <c r="AB906" s="94" t="str">
        <f>IF(OR(E906="",E906=0),"",(G906+#REF!)/E906)</f>
        <v/>
      </c>
      <c r="AC906" s="35">
        <f t="shared" si="961"/>
        <v>0</v>
      </c>
      <c r="AD906" s="35">
        <f t="shared" si="962"/>
        <v>0</v>
      </c>
      <c r="AE906" s="93">
        <f t="shared" ref="AE906" si="980">AE918+AE930+AE942</f>
        <v>0</v>
      </c>
      <c r="AF906" s="93">
        <f t="shared" si="964"/>
        <v>0</v>
      </c>
      <c r="AG906" s="93">
        <f t="shared" ref="AG906" si="981">AG918+AG930+AG942</f>
        <v>0</v>
      </c>
      <c r="AH906" s="93">
        <f t="shared" si="966"/>
        <v>0</v>
      </c>
      <c r="AI906" s="36"/>
      <c r="AJ906" s="72"/>
    </row>
    <row r="907" spans="1:36" s="14" customFormat="1" ht="18">
      <c r="A907" s="14" t="str">
        <f t="shared" si="959"/>
        <v>a</v>
      </c>
      <c r="B907" s="28" t="s">
        <v>27</v>
      </c>
      <c r="C907" s="29" t="s">
        <v>34</v>
      </c>
      <c r="D907" s="30">
        <f t="shared" si="953"/>
        <v>4000</v>
      </c>
      <c r="E907" s="31">
        <f t="shared" si="953"/>
        <v>4180.1000000000004</v>
      </c>
      <c r="F907" s="31">
        <f t="shared" si="953"/>
        <v>3055.1</v>
      </c>
      <c r="G907" s="31">
        <f t="shared" si="953"/>
        <v>3698</v>
      </c>
      <c r="H907" s="31">
        <f t="shared" si="953"/>
        <v>2712.1369199999999</v>
      </c>
      <c r="I907" s="32">
        <f t="shared" si="953"/>
        <v>2529.73191</v>
      </c>
      <c r="J907" s="33">
        <f t="shared" si="953"/>
        <v>2124.9991800000003</v>
      </c>
      <c r="K907" s="33">
        <f t="shared" si="953"/>
        <v>1758.3481899999999</v>
      </c>
      <c r="L907" s="34">
        <f t="shared" si="891"/>
        <v>1.2104350103106281</v>
      </c>
      <c r="M907" s="30">
        <f t="shared" si="954"/>
        <v>0</v>
      </c>
      <c r="N907" s="30">
        <f t="shared" si="954"/>
        <v>385.19618999999994</v>
      </c>
      <c r="O907" s="30">
        <f t="shared" si="954"/>
        <v>373.15294999999992</v>
      </c>
      <c r="P907" s="30">
        <f t="shared" si="954"/>
        <v>366.65099000000032</v>
      </c>
      <c r="Q907" s="30">
        <f t="shared" si="954"/>
        <v>365</v>
      </c>
      <c r="R907" s="30">
        <v>404.73272999999972</v>
      </c>
      <c r="S907" s="30">
        <f t="shared" si="894"/>
        <v>985.86308000000008</v>
      </c>
      <c r="T907" s="32">
        <f t="shared" si="892"/>
        <v>-642.90000000000009</v>
      </c>
      <c r="U907" s="34">
        <f t="shared" si="893"/>
        <v>0.88466783091313594</v>
      </c>
      <c r="V907" s="131">
        <f t="shared" si="923"/>
        <v>482.10000000000036</v>
      </c>
      <c r="W907" s="30">
        <f t="shared" ref="W907:Y907" si="982">W919+W931+W943</f>
        <v>3266.1683700000003</v>
      </c>
      <c r="X907" s="91">
        <f t="shared" si="982"/>
        <v>3266.1683700000003</v>
      </c>
      <c r="Y907" s="91">
        <f t="shared" si="982"/>
        <v>679.5</v>
      </c>
      <c r="Z907" s="30">
        <f t="shared" si="956"/>
        <v>875</v>
      </c>
      <c r="AA907" s="30" t="e">
        <f>G907+#REF!</f>
        <v>#REF!</v>
      </c>
      <c r="AB907" s="92" t="e">
        <f>IF(OR(E907="",E907=0),"",(G907+#REF!)/E907)</f>
        <v>#REF!</v>
      </c>
      <c r="AC907" s="30">
        <f t="shared" si="961"/>
        <v>4377.5</v>
      </c>
      <c r="AD907" s="30">
        <f t="shared" si="962"/>
        <v>-197.39999999999964</v>
      </c>
      <c r="AE907" s="91">
        <f t="shared" ref="AE907" si="983">AE919+AE931+AE943</f>
        <v>0</v>
      </c>
      <c r="AF907" s="91">
        <f t="shared" si="964"/>
        <v>4180.1000000000004</v>
      </c>
      <c r="AG907" s="91">
        <f t="shared" ref="AG907" si="984">AG919+AG931+AG943</f>
        <v>4180.1000000000004</v>
      </c>
      <c r="AH907" s="91">
        <f t="shared" si="966"/>
        <v>-197.39999999999964</v>
      </c>
      <c r="AI907" s="31"/>
      <c r="AJ907" s="72"/>
    </row>
    <row r="908" spans="1:36" s="14" customFormat="1" ht="18" customHeight="1">
      <c r="A908" s="14" t="str">
        <f t="shared" si="959"/>
        <v>b</v>
      </c>
      <c r="B908" s="28" t="s">
        <v>27</v>
      </c>
      <c r="C908" s="29" t="s">
        <v>35</v>
      </c>
      <c r="D908" s="35">
        <f t="shared" si="953"/>
        <v>0</v>
      </c>
      <c r="E908" s="36">
        <f t="shared" si="953"/>
        <v>0</v>
      </c>
      <c r="F908" s="36">
        <f t="shared" si="953"/>
        <v>0</v>
      </c>
      <c r="G908" s="36">
        <f t="shared" si="953"/>
        <v>0</v>
      </c>
      <c r="H908" s="36">
        <f t="shared" si="953"/>
        <v>0</v>
      </c>
      <c r="I908" s="37">
        <f t="shared" si="953"/>
        <v>0</v>
      </c>
      <c r="J908" s="38">
        <f t="shared" si="953"/>
        <v>0</v>
      </c>
      <c r="K908" s="38">
        <f t="shared" si="953"/>
        <v>0</v>
      </c>
      <c r="L908" s="39" t="str">
        <f t="shared" si="891"/>
        <v/>
      </c>
      <c r="M908" s="35">
        <f t="shared" si="954"/>
        <v>0</v>
      </c>
      <c r="N908" s="35">
        <f t="shared" si="954"/>
        <v>0</v>
      </c>
      <c r="O908" s="35">
        <f t="shared" si="954"/>
        <v>0</v>
      </c>
      <c r="P908" s="35">
        <f t="shared" si="954"/>
        <v>0</v>
      </c>
      <c r="Q908" s="35">
        <f t="shared" si="954"/>
        <v>0</v>
      </c>
      <c r="R908" s="35">
        <v>0</v>
      </c>
      <c r="S908" s="35">
        <f t="shared" si="894"/>
        <v>0</v>
      </c>
      <c r="T908" s="37">
        <f t="shared" si="892"/>
        <v>0</v>
      </c>
      <c r="U908" s="39" t="str">
        <f t="shared" si="893"/>
        <v/>
      </c>
      <c r="V908" s="132">
        <f t="shared" si="923"/>
        <v>0</v>
      </c>
      <c r="W908" s="35">
        <f t="shared" ref="W908:Y908" si="985">W920+W932+W944</f>
        <v>0</v>
      </c>
      <c r="X908" s="93">
        <f t="shared" si="985"/>
        <v>0</v>
      </c>
      <c r="Y908" s="93">
        <f t="shared" si="985"/>
        <v>0</v>
      </c>
      <c r="Z908" s="35">
        <f t="shared" si="956"/>
        <v>0</v>
      </c>
      <c r="AA908" s="35" t="e">
        <f>G908+#REF!</f>
        <v>#REF!</v>
      </c>
      <c r="AB908" s="94" t="str">
        <f>IF(OR(E908="",E908=0),"",(G908+#REF!)/E908)</f>
        <v/>
      </c>
      <c r="AC908" s="35">
        <f t="shared" si="961"/>
        <v>0</v>
      </c>
      <c r="AD908" s="35">
        <f t="shared" si="962"/>
        <v>0</v>
      </c>
      <c r="AE908" s="93">
        <f t="shared" ref="AE908" si="986">AE920+AE932+AE944</f>
        <v>0</v>
      </c>
      <c r="AF908" s="93">
        <f t="shared" si="964"/>
        <v>0</v>
      </c>
      <c r="AG908" s="93">
        <f t="shared" ref="AG908" si="987">AG920+AG932+AG944</f>
        <v>0</v>
      </c>
      <c r="AH908" s="93">
        <f t="shared" si="966"/>
        <v>0</v>
      </c>
      <c r="AI908" s="36"/>
      <c r="AJ908" s="72"/>
    </row>
    <row r="909" spans="1:36" s="14" customFormat="1" ht="30" customHeight="1">
      <c r="A909" s="14" t="str">
        <f t="shared" si="959"/>
        <v>b</v>
      </c>
      <c r="B909" s="21" t="s">
        <v>27</v>
      </c>
      <c r="C909" s="40" t="s">
        <v>36</v>
      </c>
      <c r="D909" s="41">
        <f t="shared" si="953"/>
        <v>0</v>
      </c>
      <c r="E909" s="42">
        <f t="shared" si="953"/>
        <v>0</v>
      </c>
      <c r="F909" s="42">
        <f t="shared" si="953"/>
        <v>0</v>
      </c>
      <c r="G909" s="42">
        <f t="shared" si="953"/>
        <v>0</v>
      </c>
      <c r="H909" s="42">
        <f t="shared" si="953"/>
        <v>0</v>
      </c>
      <c r="I909" s="43">
        <f t="shared" si="953"/>
        <v>0</v>
      </c>
      <c r="J909" s="44">
        <f t="shared" si="953"/>
        <v>0</v>
      </c>
      <c r="K909" s="44">
        <f t="shared" si="953"/>
        <v>0</v>
      </c>
      <c r="L909" s="45" t="str">
        <f t="shared" si="891"/>
        <v/>
      </c>
      <c r="M909" s="41">
        <f t="shared" si="954"/>
        <v>0</v>
      </c>
      <c r="N909" s="41">
        <f t="shared" si="954"/>
        <v>0</v>
      </c>
      <c r="O909" s="41">
        <f t="shared" si="954"/>
        <v>0</v>
      </c>
      <c r="P909" s="41">
        <f t="shared" si="954"/>
        <v>0</v>
      </c>
      <c r="Q909" s="41">
        <f t="shared" si="954"/>
        <v>0</v>
      </c>
      <c r="R909" s="41">
        <v>0</v>
      </c>
      <c r="S909" s="41">
        <f t="shared" si="894"/>
        <v>0</v>
      </c>
      <c r="T909" s="43">
        <f t="shared" si="892"/>
        <v>0</v>
      </c>
      <c r="U909" s="45" t="str">
        <f t="shared" si="893"/>
        <v/>
      </c>
      <c r="V909" s="133">
        <f t="shared" si="923"/>
        <v>0</v>
      </c>
      <c r="W909" s="41">
        <f t="shared" ref="W909:Y909" si="988">W921+W933+W945</f>
        <v>0</v>
      </c>
      <c r="X909" s="95">
        <f t="shared" si="988"/>
        <v>0</v>
      </c>
      <c r="Y909" s="95">
        <f t="shared" si="988"/>
        <v>0</v>
      </c>
      <c r="Z909" s="41">
        <f t="shared" si="956"/>
        <v>0</v>
      </c>
      <c r="AA909" s="41" t="e">
        <f>G909+#REF!</f>
        <v>#REF!</v>
      </c>
      <c r="AB909" s="96" t="str">
        <f>IF(OR(E909="",E909=0),"",(G909+#REF!)/E909)</f>
        <v/>
      </c>
      <c r="AC909" s="41">
        <f t="shared" si="961"/>
        <v>0</v>
      </c>
      <c r="AD909" s="41">
        <f t="shared" si="962"/>
        <v>0</v>
      </c>
      <c r="AE909" s="95">
        <f t="shared" ref="AE909" si="989">AE921+AE933+AE945</f>
        <v>0</v>
      </c>
      <c r="AF909" s="95">
        <f t="shared" si="964"/>
        <v>0</v>
      </c>
      <c r="AG909" s="95">
        <f t="shared" ref="AG909" si="990">AG921+AG933+AG945</f>
        <v>0</v>
      </c>
      <c r="AH909" s="95">
        <f t="shared" si="966"/>
        <v>0</v>
      </c>
      <c r="AI909" s="42"/>
      <c r="AJ909" s="72"/>
    </row>
    <row r="910" spans="1:36" s="14" customFormat="1" ht="15" customHeight="1">
      <c r="A910" s="14" t="str">
        <f t="shared" si="959"/>
        <v>b</v>
      </c>
      <c r="B910" s="21" t="s">
        <v>27</v>
      </c>
      <c r="C910" s="40" t="s">
        <v>37</v>
      </c>
      <c r="D910" s="41">
        <f t="shared" si="953"/>
        <v>0</v>
      </c>
      <c r="E910" s="42">
        <f t="shared" si="953"/>
        <v>0</v>
      </c>
      <c r="F910" s="42">
        <f t="shared" si="953"/>
        <v>0</v>
      </c>
      <c r="G910" s="42">
        <f t="shared" si="953"/>
        <v>0</v>
      </c>
      <c r="H910" s="42">
        <f t="shared" si="953"/>
        <v>0</v>
      </c>
      <c r="I910" s="43">
        <f t="shared" si="953"/>
        <v>0</v>
      </c>
      <c r="J910" s="44">
        <f t="shared" si="953"/>
        <v>0</v>
      </c>
      <c r="K910" s="44">
        <f t="shared" si="953"/>
        <v>0</v>
      </c>
      <c r="L910" s="45" t="str">
        <f t="shared" si="891"/>
        <v/>
      </c>
      <c r="M910" s="41">
        <f t="shared" si="954"/>
        <v>0</v>
      </c>
      <c r="N910" s="41">
        <f t="shared" si="954"/>
        <v>0</v>
      </c>
      <c r="O910" s="41">
        <f t="shared" si="954"/>
        <v>0</v>
      </c>
      <c r="P910" s="41">
        <f t="shared" si="954"/>
        <v>0</v>
      </c>
      <c r="Q910" s="41">
        <f t="shared" si="954"/>
        <v>0</v>
      </c>
      <c r="R910" s="41">
        <v>0</v>
      </c>
      <c r="S910" s="41">
        <f t="shared" si="894"/>
        <v>0</v>
      </c>
      <c r="T910" s="43">
        <f t="shared" si="892"/>
        <v>0</v>
      </c>
      <c r="U910" s="45" t="str">
        <f t="shared" si="893"/>
        <v/>
      </c>
      <c r="V910" s="133">
        <f t="shared" si="923"/>
        <v>0</v>
      </c>
      <c r="W910" s="41">
        <f t="shared" ref="W910:Y910" si="991">W922+W934+W946</f>
        <v>0</v>
      </c>
      <c r="X910" s="95">
        <f t="shared" si="991"/>
        <v>0</v>
      </c>
      <c r="Y910" s="95">
        <f t="shared" si="991"/>
        <v>0</v>
      </c>
      <c r="Z910" s="41">
        <f t="shared" si="956"/>
        <v>0</v>
      </c>
      <c r="AA910" s="41" t="e">
        <f>G910+#REF!</f>
        <v>#REF!</v>
      </c>
      <c r="AB910" s="96" t="str">
        <f>IF(OR(E910="",E910=0),"",(G910+#REF!)/E910)</f>
        <v/>
      </c>
      <c r="AC910" s="41">
        <f t="shared" si="961"/>
        <v>0</v>
      </c>
      <c r="AD910" s="41">
        <f t="shared" si="962"/>
        <v>0</v>
      </c>
      <c r="AE910" s="95">
        <f t="shared" ref="AE910" si="992">AE922+AE934+AE946</f>
        <v>0</v>
      </c>
      <c r="AF910" s="95">
        <f t="shared" si="964"/>
        <v>0</v>
      </c>
      <c r="AG910" s="95">
        <f t="shared" ref="AG910" si="993">AG922+AG934+AG946</f>
        <v>0</v>
      </c>
      <c r="AH910" s="95">
        <f t="shared" si="966"/>
        <v>0</v>
      </c>
      <c r="AI910" s="42"/>
      <c r="AJ910" s="72"/>
    </row>
    <row r="911" spans="1:36" s="14" customFormat="1" ht="15.75" customHeight="1" thickBot="1">
      <c r="A911" s="14" t="str">
        <f t="shared" si="959"/>
        <v>b</v>
      </c>
      <c r="B911" s="46" t="s">
        <v>27</v>
      </c>
      <c r="C911" s="58" t="s">
        <v>38</v>
      </c>
      <c r="D911" s="59">
        <f t="shared" si="953"/>
        <v>0</v>
      </c>
      <c r="E911" s="60">
        <f t="shared" si="953"/>
        <v>0</v>
      </c>
      <c r="F911" s="60">
        <f t="shared" si="953"/>
        <v>0</v>
      </c>
      <c r="G911" s="60">
        <f t="shared" si="953"/>
        <v>0</v>
      </c>
      <c r="H911" s="60">
        <f t="shared" si="953"/>
        <v>0</v>
      </c>
      <c r="I911" s="61">
        <f t="shared" si="953"/>
        <v>0</v>
      </c>
      <c r="J911" s="62">
        <f t="shared" si="953"/>
        <v>0</v>
      </c>
      <c r="K911" s="62">
        <f t="shared" si="953"/>
        <v>0</v>
      </c>
      <c r="L911" s="63" t="str">
        <f t="shared" si="891"/>
        <v/>
      </c>
      <c r="M911" s="59">
        <f t="shared" si="954"/>
        <v>0</v>
      </c>
      <c r="N911" s="59">
        <f t="shared" si="954"/>
        <v>0</v>
      </c>
      <c r="O911" s="59">
        <f t="shared" si="954"/>
        <v>0</v>
      </c>
      <c r="P911" s="59">
        <f t="shared" si="954"/>
        <v>0</v>
      </c>
      <c r="Q911" s="59">
        <f t="shared" si="954"/>
        <v>0</v>
      </c>
      <c r="R911" s="59">
        <v>0</v>
      </c>
      <c r="S911" s="59">
        <f t="shared" si="894"/>
        <v>0</v>
      </c>
      <c r="T911" s="61">
        <f t="shared" si="892"/>
        <v>0</v>
      </c>
      <c r="U911" s="63" t="str">
        <f t="shared" si="893"/>
        <v/>
      </c>
      <c r="V911" s="136">
        <f t="shared" si="923"/>
        <v>0</v>
      </c>
      <c r="W911" s="59">
        <f t="shared" ref="W911:Y911" si="994">W923+W935+W947</f>
        <v>0</v>
      </c>
      <c r="X911" s="105">
        <f t="shared" si="994"/>
        <v>0</v>
      </c>
      <c r="Y911" s="105">
        <f t="shared" si="994"/>
        <v>0</v>
      </c>
      <c r="Z911" s="59">
        <f t="shared" si="956"/>
        <v>0</v>
      </c>
      <c r="AA911" s="59" t="e">
        <f>G911+#REF!</f>
        <v>#REF!</v>
      </c>
      <c r="AB911" s="106" t="str">
        <f>IF(OR(E911="",E911=0),"",(G911+#REF!)/E911)</f>
        <v/>
      </c>
      <c r="AC911" s="59">
        <f t="shared" si="961"/>
        <v>0</v>
      </c>
      <c r="AD911" s="59">
        <f t="shared" si="962"/>
        <v>0</v>
      </c>
      <c r="AE911" s="105">
        <f t="shared" ref="AE911" si="995">AE923+AE935+AE947</f>
        <v>0</v>
      </c>
      <c r="AF911" s="105">
        <f t="shared" si="964"/>
        <v>0</v>
      </c>
      <c r="AG911" s="105">
        <f t="shared" ref="AG911" si="996">AG923+AG935+AG947</f>
        <v>0</v>
      </c>
      <c r="AH911" s="105">
        <f t="shared" si="966"/>
        <v>0</v>
      </c>
      <c r="AI911" s="60"/>
      <c r="AJ911" s="72"/>
    </row>
    <row r="912" spans="1:36" s="73" customFormat="1" ht="33.75" customHeight="1" thickTop="1" thickBot="1">
      <c r="A912" s="14" t="str">
        <f t="shared" si="959"/>
        <v>a</v>
      </c>
      <c r="B912" s="139" t="s">
        <v>192</v>
      </c>
      <c r="C912" s="140" t="s">
        <v>191</v>
      </c>
      <c r="D912" s="140">
        <f t="shared" ref="D912:K912" si="997">D913+D921+D922+D923</f>
        <v>4000</v>
      </c>
      <c r="E912" s="141">
        <f t="shared" si="997"/>
        <v>4180.1000000000004</v>
      </c>
      <c r="F912" s="141">
        <f t="shared" si="997"/>
        <v>3055.1</v>
      </c>
      <c r="G912" s="141">
        <f t="shared" si="997"/>
        <v>3698</v>
      </c>
      <c r="H912" s="141">
        <f t="shared" si="997"/>
        <v>2712.1369199999999</v>
      </c>
      <c r="I912" s="142">
        <f t="shared" si="997"/>
        <v>2529.73191</v>
      </c>
      <c r="J912" s="143">
        <f t="shared" si="997"/>
        <v>2124.9991800000003</v>
      </c>
      <c r="K912" s="143">
        <f t="shared" si="997"/>
        <v>1758.3481899999999</v>
      </c>
      <c r="L912" s="144">
        <f t="shared" si="891"/>
        <v>1.2104350103106281</v>
      </c>
      <c r="M912" s="140">
        <f>M913+M921+M922+M923</f>
        <v>0</v>
      </c>
      <c r="N912" s="140">
        <f>N913+N921+N922+N923</f>
        <v>385.19618999999994</v>
      </c>
      <c r="O912" s="140">
        <f>O913+O921+O922+O923</f>
        <v>373.15294999999992</v>
      </c>
      <c r="P912" s="140">
        <f>P913+P921+P922+P923</f>
        <v>366.65099000000032</v>
      </c>
      <c r="Q912" s="140">
        <f>Q913+Q921+Q922+Q923</f>
        <v>365</v>
      </c>
      <c r="R912" s="140">
        <v>404.73272999999972</v>
      </c>
      <c r="S912" s="140">
        <f t="shared" si="894"/>
        <v>985.86308000000008</v>
      </c>
      <c r="T912" s="142">
        <f t="shared" si="892"/>
        <v>-642.90000000000009</v>
      </c>
      <c r="U912" s="144">
        <f t="shared" si="893"/>
        <v>0.88466783091313594</v>
      </c>
      <c r="V912" s="145">
        <f t="shared" si="923"/>
        <v>482.10000000000036</v>
      </c>
      <c r="W912" s="140">
        <f t="shared" ref="W912:Y912" si="998">W913+W921+W922+W923</f>
        <v>3266.1683700000003</v>
      </c>
      <c r="X912" s="149">
        <f t="shared" si="998"/>
        <v>3266.1683700000003</v>
      </c>
      <c r="Y912" s="149">
        <f t="shared" si="998"/>
        <v>679.5</v>
      </c>
      <c r="Z912" s="140">
        <f>Z913+Z921+Z922+Z923</f>
        <v>875</v>
      </c>
      <c r="AA912" s="140" t="e">
        <f>G912+#REF!</f>
        <v>#REF!</v>
      </c>
      <c r="AB912" s="147" t="e">
        <f>IF(OR(E912="",E912=0),"",(G912+#REF!)/E912)</f>
        <v>#REF!</v>
      </c>
      <c r="AC912" s="140">
        <f t="shared" si="961"/>
        <v>4377.5</v>
      </c>
      <c r="AD912" s="140">
        <f t="shared" si="962"/>
        <v>-197.39999999999964</v>
      </c>
      <c r="AE912" s="149">
        <f t="shared" ref="AE912:AG912" si="999">AE913+AE921+AE922+AE923</f>
        <v>0</v>
      </c>
      <c r="AF912" s="149">
        <f t="shared" si="964"/>
        <v>4180.1000000000004</v>
      </c>
      <c r="AG912" s="149">
        <f t="shared" si="999"/>
        <v>4180.1000000000004</v>
      </c>
      <c r="AH912" s="149">
        <f t="shared" si="966"/>
        <v>-197.39999999999964</v>
      </c>
      <c r="AI912" s="141"/>
      <c r="AJ912" s="72"/>
    </row>
    <row r="913" spans="1:36" s="73" customFormat="1" ht="18.75" customHeight="1" thickTop="1">
      <c r="A913" s="14" t="str">
        <f t="shared" si="959"/>
        <v>a</v>
      </c>
      <c r="B913" s="21" t="s">
        <v>27</v>
      </c>
      <c r="C913" s="22" t="s">
        <v>28</v>
      </c>
      <c r="D913" s="23">
        <f t="shared" ref="D913:K913" si="1000">D914+D915+D916+D917+D918+D919+D920</f>
        <v>4000</v>
      </c>
      <c r="E913" s="24">
        <f t="shared" si="1000"/>
        <v>4180.1000000000004</v>
      </c>
      <c r="F913" s="24">
        <f t="shared" si="1000"/>
        <v>3055.1</v>
      </c>
      <c r="G913" s="24">
        <f t="shared" si="1000"/>
        <v>3698</v>
      </c>
      <c r="H913" s="24">
        <f t="shared" si="1000"/>
        <v>2712.1369199999999</v>
      </c>
      <c r="I913" s="25">
        <f t="shared" si="1000"/>
        <v>2529.73191</v>
      </c>
      <c r="J913" s="26">
        <f t="shared" si="1000"/>
        <v>2124.9991800000003</v>
      </c>
      <c r="K913" s="26">
        <f t="shared" si="1000"/>
        <v>1758.3481899999999</v>
      </c>
      <c r="L913" s="27">
        <f t="shared" ref="L913:L976" si="1001">IF(OR(F913="",F913=0),"",G913/F913)</f>
        <v>1.2104350103106281</v>
      </c>
      <c r="M913" s="23">
        <f>M914+M915+M916+M917+M918+M919+M920</f>
        <v>0</v>
      </c>
      <c r="N913" s="23">
        <f>N914+N915+N916+N917+N918+N919+N920</f>
        <v>385.19618999999994</v>
      </c>
      <c r="O913" s="23">
        <f>O914+O915+O916+O917+O918+O919+O920</f>
        <v>373.15294999999992</v>
      </c>
      <c r="P913" s="23">
        <f>P914+P915+P916+P917+P918+P919+P920</f>
        <v>366.65099000000032</v>
      </c>
      <c r="Q913" s="23">
        <f>Q914+Q915+Q916+Q917+Q918+Q919+Q920</f>
        <v>365</v>
      </c>
      <c r="R913" s="23">
        <v>404.73272999999972</v>
      </c>
      <c r="S913" s="23">
        <f t="shared" si="894"/>
        <v>985.86308000000008</v>
      </c>
      <c r="T913" s="25">
        <f t="shared" ref="T913:T976" si="1002">IF(OR(C913="თანამდებობრივი სარგო",C913="პრემია",C913="დანამატი",C913="მ.შ. შტატგარეშეთა შრომის ანაზღაურება"),"",F913-G913)</f>
        <v>-642.90000000000009</v>
      </c>
      <c r="U913" s="27">
        <f t="shared" ref="U913:U976" si="1003">IF(OR(E913="",E913=0),"",G913/E913)</f>
        <v>0.88466783091313594</v>
      </c>
      <c r="V913" s="130">
        <f t="shared" si="923"/>
        <v>482.10000000000036</v>
      </c>
      <c r="W913" s="23">
        <f t="shared" ref="W913:Y913" si="1004">W914+W915+W916+W917+W918+W919+W920</f>
        <v>3266.1683700000003</v>
      </c>
      <c r="X913" s="107">
        <f t="shared" si="1004"/>
        <v>3266.1683700000003</v>
      </c>
      <c r="Y913" s="107">
        <f t="shared" si="1004"/>
        <v>679.5</v>
      </c>
      <c r="Z913" s="23">
        <f>Z914+Z915+Z916+Z917+Z918+Z919+Z920</f>
        <v>875</v>
      </c>
      <c r="AA913" s="23" t="e">
        <f>G913+#REF!</f>
        <v>#REF!</v>
      </c>
      <c r="AB913" s="90" t="e">
        <f>IF(OR(E913="",E913=0),"",(G913+#REF!)/E913)</f>
        <v>#REF!</v>
      </c>
      <c r="AC913" s="23">
        <f t="shared" si="961"/>
        <v>4377.5</v>
      </c>
      <c r="AD913" s="23">
        <f t="shared" si="962"/>
        <v>-197.39999999999964</v>
      </c>
      <c r="AE913" s="107">
        <f t="shared" ref="AE913:AG913" si="1005">AE914+AE915+AE916+AE917+AE918+AE919+AE920</f>
        <v>0</v>
      </c>
      <c r="AF913" s="107">
        <f t="shared" si="964"/>
        <v>4180.1000000000004</v>
      </c>
      <c r="AG913" s="107">
        <f t="shared" si="1005"/>
        <v>4180.1000000000004</v>
      </c>
      <c r="AH913" s="107">
        <f t="shared" si="966"/>
        <v>-197.39999999999964</v>
      </c>
      <c r="AI913" s="24"/>
      <c r="AJ913" s="72"/>
    </row>
    <row r="914" spans="1:36" s="73" customFormat="1" ht="18" customHeight="1">
      <c r="A914" s="14" t="str">
        <f t="shared" si="959"/>
        <v>b</v>
      </c>
      <c r="B914" s="28" t="s">
        <v>27</v>
      </c>
      <c r="C914" s="29" t="s">
        <v>29</v>
      </c>
      <c r="D914" s="35">
        <v>0</v>
      </c>
      <c r="E914" s="36">
        <v>0</v>
      </c>
      <c r="F914" s="36">
        <v>0</v>
      </c>
      <c r="G914" s="36">
        <v>0</v>
      </c>
      <c r="H914" s="36">
        <v>0</v>
      </c>
      <c r="I914" s="37">
        <v>0</v>
      </c>
      <c r="J914" s="38">
        <v>0</v>
      </c>
      <c r="K914" s="38">
        <v>0</v>
      </c>
      <c r="L914" s="39" t="str">
        <f t="shared" si="1001"/>
        <v/>
      </c>
      <c r="M914" s="35">
        <v>0</v>
      </c>
      <c r="N914" s="35">
        <v>0</v>
      </c>
      <c r="O914" s="35">
        <v>0</v>
      </c>
      <c r="P914" s="35">
        <v>0</v>
      </c>
      <c r="Q914" s="35"/>
      <c r="R914" s="35">
        <v>0</v>
      </c>
      <c r="S914" s="35">
        <f t="shared" ref="S914:S977" si="1006">G914-H914</f>
        <v>0</v>
      </c>
      <c r="T914" s="37">
        <f t="shared" si="1002"/>
        <v>0</v>
      </c>
      <c r="U914" s="39" t="str">
        <f t="shared" si="1003"/>
        <v/>
      </c>
      <c r="V914" s="132">
        <f t="shared" si="923"/>
        <v>0</v>
      </c>
      <c r="W914" s="35">
        <v>0</v>
      </c>
      <c r="X914" s="118">
        <v>0</v>
      </c>
      <c r="Y914" s="118">
        <v>0</v>
      </c>
      <c r="Z914" s="35">
        <v>0</v>
      </c>
      <c r="AA914" s="35" t="e">
        <f>G914+#REF!</f>
        <v>#REF!</v>
      </c>
      <c r="AB914" s="94" t="str">
        <f>IF(OR(E914="",E914=0),"",(G914+#REF!)/E914)</f>
        <v/>
      </c>
      <c r="AC914" s="35">
        <f t="shared" si="961"/>
        <v>0</v>
      </c>
      <c r="AD914" s="35">
        <f t="shared" si="962"/>
        <v>0</v>
      </c>
      <c r="AE914" s="118">
        <v>0</v>
      </c>
      <c r="AF914" s="118">
        <f t="shared" si="964"/>
        <v>0</v>
      </c>
      <c r="AG914" s="118">
        <v>0</v>
      </c>
      <c r="AH914" s="118">
        <f t="shared" si="966"/>
        <v>0</v>
      </c>
      <c r="AI914" s="36"/>
      <c r="AJ914" s="72"/>
    </row>
    <row r="915" spans="1:36" s="73" customFormat="1" ht="18" customHeight="1">
      <c r="A915" s="14" t="str">
        <f t="shared" si="959"/>
        <v>b</v>
      </c>
      <c r="B915" s="28" t="s">
        <v>27</v>
      </c>
      <c r="C915" s="29" t="s">
        <v>30</v>
      </c>
      <c r="D915" s="35">
        <v>0</v>
      </c>
      <c r="E915" s="36">
        <v>0</v>
      </c>
      <c r="F915" s="36">
        <v>0</v>
      </c>
      <c r="G915" s="36">
        <v>0</v>
      </c>
      <c r="H915" s="36">
        <v>0</v>
      </c>
      <c r="I915" s="37">
        <v>0</v>
      </c>
      <c r="J915" s="38">
        <v>0</v>
      </c>
      <c r="K915" s="38">
        <v>0</v>
      </c>
      <c r="L915" s="39" t="str">
        <f t="shared" si="1001"/>
        <v/>
      </c>
      <c r="M915" s="35">
        <v>0</v>
      </c>
      <c r="N915" s="35">
        <v>0</v>
      </c>
      <c r="O915" s="35">
        <v>0</v>
      </c>
      <c r="P915" s="35">
        <v>0</v>
      </c>
      <c r="Q915" s="35"/>
      <c r="R915" s="35">
        <v>0</v>
      </c>
      <c r="S915" s="35">
        <f t="shared" si="1006"/>
        <v>0</v>
      </c>
      <c r="T915" s="37">
        <f t="shared" si="1002"/>
        <v>0</v>
      </c>
      <c r="U915" s="39" t="str">
        <f t="shared" si="1003"/>
        <v/>
      </c>
      <c r="V915" s="132">
        <f t="shared" si="923"/>
        <v>0</v>
      </c>
      <c r="W915" s="35">
        <v>0</v>
      </c>
      <c r="X915" s="118">
        <v>0</v>
      </c>
      <c r="Y915" s="118">
        <v>0</v>
      </c>
      <c r="Z915" s="35">
        <v>0</v>
      </c>
      <c r="AA915" s="35" t="e">
        <f>G915+#REF!</f>
        <v>#REF!</v>
      </c>
      <c r="AB915" s="94" t="str">
        <f>IF(OR(E915="",E915=0),"",(G915+#REF!)/E915)</f>
        <v/>
      </c>
      <c r="AC915" s="35">
        <f t="shared" si="961"/>
        <v>0</v>
      </c>
      <c r="AD915" s="35">
        <f t="shared" si="962"/>
        <v>0</v>
      </c>
      <c r="AE915" s="118">
        <v>0</v>
      </c>
      <c r="AF915" s="118">
        <f t="shared" si="964"/>
        <v>0</v>
      </c>
      <c r="AG915" s="118">
        <v>0</v>
      </c>
      <c r="AH915" s="118">
        <f t="shared" si="966"/>
        <v>0</v>
      </c>
      <c r="AI915" s="36"/>
      <c r="AJ915" s="72"/>
    </row>
    <row r="916" spans="1:36" s="73" customFormat="1" ht="18" customHeight="1">
      <c r="A916" s="14" t="str">
        <f t="shared" si="959"/>
        <v>b</v>
      </c>
      <c r="B916" s="28" t="s">
        <v>27</v>
      </c>
      <c r="C916" s="29" t="s">
        <v>31</v>
      </c>
      <c r="D916" s="35">
        <v>0</v>
      </c>
      <c r="E916" s="36">
        <v>0</v>
      </c>
      <c r="F916" s="36">
        <v>0</v>
      </c>
      <c r="G916" s="36">
        <v>0</v>
      </c>
      <c r="H916" s="36">
        <v>0</v>
      </c>
      <c r="I916" s="37">
        <v>0</v>
      </c>
      <c r="J916" s="38">
        <v>0</v>
      </c>
      <c r="K916" s="38">
        <v>0</v>
      </c>
      <c r="L916" s="39" t="str">
        <f t="shared" si="1001"/>
        <v/>
      </c>
      <c r="M916" s="35">
        <v>0</v>
      </c>
      <c r="N916" s="35">
        <v>0</v>
      </c>
      <c r="O916" s="35">
        <v>0</v>
      </c>
      <c r="P916" s="35">
        <v>0</v>
      </c>
      <c r="Q916" s="35"/>
      <c r="R916" s="35">
        <v>0</v>
      </c>
      <c r="S916" s="35">
        <f t="shared" si="1006"/>
        <v>0</v>
      </c>
      <c r="T916" s="37">
        <f t="shared" si="1002"/>
        <v>0</v>
      </c>
      <c r="U916" s="39" t="str">
        <f t="shared" si="1003"/>
        <v/>
      </c>
      <c r="V916" s="132">
        <f t="shared" si="923"/>
        <v>0</v>
      </c>
      <c r="W916" s="35">
        <v>0</v>
      </c>
      <c r="X916" s="118">
        <v>0</v>
      </c>
      <c r="Y916" s="118">
        <v>0</v>
      </c>
      <c r="Z916" s="35">
        <v>0</v>
      </c>
      <c r="AA916" s="35" t="e">
        <f>G916+#REF!</f>
        <v>#REF!</v>
      </c>
      <c r="AB916" s="94" t="str">
        <f>IF(OR(E916="",E916=0),"",(G916+#REF!)/E916)</f>
        <v/>
      </c>
      <c r="AC916" s="35">
        <f t="shared" si="961"/>
        <v>0</v>
      </c>
      <c r="AD916" s="35">
        <f t="shared" si="962"/>
        <v>0</v>
      </c>
      <c r="AE916" s="118">
        <v>0</v>
      </c>
      <c r="AF916" s="118">
        <f t="shared" si="964"/>
        <v>0</v>
      </c>
      <c r="AG916" s="118">
        <v>0</v>
      </c>
      <c r="AH916" s="118">
        <f t="shared" si="966"/>
        <v>0</v>
      </c>
      <c r="AI916" s="36"/>
      <c r="AJ916" s="72"/>
    </row>
    <row r="917" spans="1:36" s="73" customFormat="1" ht="18" customHeight="1">
      <c r="A917" s="14" t="str">
        <f t="shared" si="959"/>
        <v>b</v>
      </c>
      <c r="B917" s="28" t="s">
        <v>27</v>
      </c>
      <c r="C917" s="29" t="s">
        <v>32</v>
      </c>
      <c r="D917" s="35">
        <v>0</v>
      </c>
      <c r="E917" s="36">
        <v>0</v>
      </c>
      <c r="F917" s="36">
        <v>0</v>
      </c>
      <c r="G917" s="36">
        <v>0</v>
      </c>
      <c r="H917" s="36">
        <v>0</v>
      </c>
      <c r="I917" s="37">
        <v>0</v>
      </c>
      <c r="J917" s="38">
        <v>0</v>
      </c>
      <c r="K917" s="38">
        <v>0</v>
      </c>
      <c r="L917" s="39" t="str">
        <f t="shared" si="1001"/>
        <v/>
      </c>
      <c r="M917" s="35">
        <v>0</v>
      </c>
      <c r="N917" s="35">
        <v>0</v>
      </c>
      <c r="O917" s="35">
        <v>0</v>
      </c>
      <c r="P917" s="35">
        <v>0</v>
      </c>
      <c r="Q917" s="35"/>
      <c r="R917" s="35">
        <v>0</v>
      </c>
      <c r="S917" s="35">
        <f t="shared" si="1006"/>
        <v>0</v>
      </c>
      <c r="T917" s="37">
        <f t="shared" si="1002"/>
        <v>0</v>
      </c>
      <c r="U917" s="39" t="str">
        <f t="shared" si="1003"/>
        <v/>
      </c>
      <c r="V917" s="132">
        <f t="shared" si="923"/>
        <v>0</v>
      </c>
      <c r="W917" s="35">
        <v>0</v>
      </c>
      <c r="X917" s="118">
        <v>0</v>
      </c>
      <c r="Y917" s="118">
        <v>0</v>
      </c>
      <c r="Z917" s="35">
        <v>0</v>
      </c>
      <c r="AA917" s="35" t="e">
        <f>G917+#REF!</f>
        <v>#REF!</v>
      </c>
      <c r="AB917" s="94" t="str">
        <f>IF(OR(E917="",E917=0),"",(G917+#REF!)/E917)</f>
        <v/>
      </c>
      <c r="AC917" s="35">
        <f t="shared" si="961"/>
        <v>0</v>
      </c>
      <c r="AD917" s="35">
        <f t="shared" si="962"/>
        <v>0</v>
      </c>
      <c r="AE917" s="118">
        <v>0</v>
      </c>
      <c r="AF917" s="118">
        <f t="shared" si="964"/>
        <v>0</v>
      </c>
      <c r="AG917" s="118">
        <v>0</v>
      </c>
      <c r="AH917" s="118">
        <f t="shared" si="966"/>
        <v>0</v>
      </c>
      <c r="AI917" s="36"/>
      <c r="AJ917" s="72"/>
    </row>
    <row r="918" spans="1:36" s="73" customFormat="1" ht="18" customHeight="1">
      <c r="A918" s="14" t="str">
        <f t="shared" si="959"/>
        <v>b</v>
      </c>
      <c r="B918" s="28" t="s">
        <v>27</v>
      </c>
      <c r="C918" s="29" t="s">
        <v>33</v>
      </c>
      <c r="D918" s="35">
        <v>0</v>
      </c>
      <c r="E918" s="36">
        <v>0</v>
      </c>
      <c r="F918" s="36">
        <v>0</v>
      </c>
      <c r="G918" s="36">
        <v>0</v>
      </c>
      <c r="H918" s="36">
        <v>0</v>
      </c>
      <c r="I918" s="37">
        <v>0</v>
      </c>
      <c r="J918" s="38">
        <v>0</v>
      </c>
      <c r="K918" s="38">
        <v>0</v>
      </c>
      <c r="L918" s="39" t="str">
        <f t="shared" si="1001"/>
        <v/>
      </c>
      <c r="M918" s="35">
        <v>0</v>
      </c>
      <c r="N918" s="35">
        <v>0</v>
      </c>
      <c r="O918" s="35">
        <v>0</v>
      </c>
      <c r="P918" s="35">
        <v>0</v>
      </c>
      <c r="Q918" s="35"/>
      <c r="R918" s="35">
        <v>0</v>
      </c>
      <c r="S918" s="35">
        <f t="shared" si="1006"/>
        <v>0</v>
      </c>
      <c r="T918" s="37">
        <f t="shared" si="1002"/>
        <v>0</v>
      </c>
      <c r="U918" s="39" t="str">
        <f t="shared" si="1003"/>
        <v/>
      </c>
      <c r="V918" s="132">
        <f t="shared" si="923"/>
        <v>0</v>
      </c>
      <c r="W918" s="35">
        <v>0</v>
      </c>
      <c r="X918" s="118">
        <v>0</v>
      </c>
      <c r="Y918" s="118">
        <v>0</v>
      </c>
      <c r="Z918" s="35">
        <v>0</v>
      </c>
      <c r="AA918" s="35" t="e">
        <f>G918+#REF!</f>
        <v>#REF!</v>
      </c>
      <c r="AB918" s="94" t="str">
        <f>IF(OR(E918="",E918=0),"",(G918+#REF!)/E918)</f>
        <v/>
      </c>
      <c r="AC918" s="35">
        <f t="shared" si="961"/>
        <v>0</v>
      </c>
      <c r="AD918" s="35">
        <f t="shared" si="962"/>
        <v>0</v>
      </c>
      <c r="AE918" s="118">
        <v>0</v>
      </c>
      <c r="AF918" s="118">
        <f t="shared" si="964"/>
        <v>0</v>
      </c>
      <c r="AG918" s="118">
        <v>0</v>
      </c>
      <c r="AH918" s="118">
        <f t="shared" si="966"/>
        <v>0</v>
      </c>
      <c r="AI918" s="36"/>
      <c r="AJ918" s="72"/>
    </row>
    <row r="919" spans="1:36" s="73" customFormat="1" ht="18" customHeight="1">
      <c r="A919" s="14" t="str">
        <f t="shared" si="959"/>
        <v>a</v>
      </c>
      <c r="B919" s="28" t="s">
        <v>27</v>
      </c>
      <c r="C919" s="29" t="s">
        <v>34</v>
      </c>
      <c r="D919" s="30">
        <v>4000</v>
      </c>
      <c r="E919" s="31">
        <v>4180.1000000000004</v>
      </c>
      <c r="F919" s="31">
        <v>3055.1</v>
      </c>
      <c r="G919" s="31">
        <v>3698</v>
      </c>
      <c r="H919" s="31">
        <v>2712.1369199999999</v>
      </c>
      <c r="I919" s="32">
        <v>2529.73191</v>
      </c>
      <c r="J919" s="33">
        <v>2124.9991800000003</v>
      </c>
      <c r="K919" s="33">
        <v>1758.3481899999999</v>
      </c>
      <c r="L919" s="34">
        <f t="shared" si="1001"/>
        <v>1.2104350103106281</v>
      </c>
      <c r="M919" s="30">
        <v>0</v>
      </c>
      <c r="N919" s="30">
        <v>385.19618999999994</v>
      </c>
      <c r="O919" s="30">
        <v>373.15294999999992</v>
      </c>
      <c r="P919" s="30">
        <v>366.65099000000032</v>
      </c>
      <c r="Q919" s="30">
        <v>365</v>
      </c>
      <c r="R919" s="30">
        <v>404.73272999999972</v>
      </c>
      <c r="S919" s="30">
        <f t="shared" si="1006"/>
        <v>985.86308000000008</v>
      </c>
      <c r="T919" s="32">
        <f t="shared" si="1002"/>
        <v>-642.90000000000009</v>
      </c>
      <c r="U919" s="34">
        <f t="shared" si="1003"/>
        <v>0.88466783091313594</v>
      </c>
      <c r="V919" s="131">
        <f t="shared" si="923"/>
        <v>482.10000000000036</v>
      </c>
      <c r="W919" s="30">
        <v>3266.1683700000003</v>
      </c>
      <c r="X919" s="125">
        <v>3266.1683700000003</v>
      </c>
      <c r="Y919" s="125">
        <v>679.5</v>
      </c>
      <c r="Z919" s="30">
        <v>875</v>
      </c>
      <c r="AA919" s="30" t="e">
        <f>G919+#REF!</f>
        <v>#REF!</v>
      </c>
      <c r="AB919" s="92" t="e">
        <f>IF(OR(E919="",E919=0),"",(G919+#REF!)/E919)</f>
        <v>#REF!</v>
      </c>
      <c r="AC919" s="30">
        <f t="shared" si="961"/>
        <v>4377.5</v>
      </c>
      <c r="AD919" s="30">
        <f t="shared" si="962"/>
        <v>-197.39999999999964</v>
      </c>
      <c r="AE919" s="125">
        <v>0</v>
      </c>
      <c r="AF919" s="125">
        <f t="shared" si="964"/>
        <v>4180.1000000000004</v>
      </c>
      <c r="AG919" s="125">
        <v>4180.1000000000004</v>
      </c>
      <c r="AH919" s="125">
        <f t="shared" si="966"/>
        <v>-197.39999999999964</v>
      </c>
      <c r="AI919" s="31"/>
      <c r="AJ919" s="72"/>
    </row>
    <row r="920" spans="1:36" s="73" customFormat="1" ht="18" customHeight="1">
      <c r="A920" s="14" t="str">
        <f t="shared" si="959"/>
        <v>b</v>
      </c>
      <c r="B920" s="28" t="s">
        <v>27</v>
      </c>
      <c r="C920" s="29" t="s">
        <v>35</v>
      </c>
      <c r="D920" s="35">
        <v>0</v>
      </c>
      <c r="E920" s="36">
        <v>0</v>
      </c>
      <c r="F920" s="36">
        <v>0</v>
      </c>
      <c r="G920" s="36">
        <v>0</v>
      </c>
      <c r="H920" s="36">
        <v>0</v>
      </c>
      <c r="I920" s="37">
        <v>0</v>
      </c>
      <c r="J920" s="38">
        <v>0</v>
      </c>
      <c r="K920" s="38">
        <v>0</v>
      </c>
      <c r="L920" s="39" t="str">
        <f t="shared" si="1001"/>
        <v/>
      </c>
      <c r="M920" s="35">
        <v>0</v>
      </c>
      <c r="N920" s="35">
        <v>0</v>
      </c>
      <c r="O920" s="35">
        <v>0</v>
      </c>
      <c r="P920" s="35">
        <v>0</v>
      </c>
      <c r="Q920" s="35"/>
      <c r="R920" s="35">
        <v>0</v>
      </c>
      <c r="S920" s="35">
        <f t="shared" si="1006"/>
        <v>0</v>
      </c>
      <c r="T920" s="37">
        <f t="shared" si="1002"/>
        <v>0</v>
      </c>
      <c r="U920" s="39" t="str">
        <f t="shared" si="1003"/>
        <v/>
      </c>
      <c r="V920" s="132">
        <f t="shared" si="923"/>
        <v>0</v>
      </c>
      <c r="W920" s="35">
        <v>0</v>
      </c>
      <c r="X920" s="118">
        <v>0</v>
      </c>
      <c r="Y920" s="118">
        <v>0</v>
      </c>
      <c r="Z920" s="35">
        <v>0</v>
      </c>
      <c r="AA920" s="35" t="e">
        <f>G920+#REF!</f>
        <v>#REF!</v>
      </c>
      <c r="AB920" s="94" t="str">
        <f>IF(OR(E920="",E920=0),"",(G920+#REF!)/E920)</f>
        <v/>
      </c>
      <c r="AC920" s="35">
        <f t="shared" si="961"/>
        <v>0</v>
      </c>
      <c r="AD920" s="35">
        <f t="shared" si="962"/>
        <v>0</v>
      </c>
      <c r="AE920" s="118">
        <v>0</v>
      </c>
      <c r="AF920" s="118">
        <f t="shared" si="964"/>
        <v>0</v>
      </c>
      <c r="AG920" s="118">
        <v>0</v>
      </c>
      <c r="AH920" s="118">
        <f t="shared" si="966"/>
        <v>0</v>
      </c>
      <c r="AI920" s="36"/>
      <c r="AJ920" s="72"/>
    </row>
    <row r="921" spans="1:36" s="73" customFormat="1" ht="30" customHeight="1">
      <c r="A921" s="14" t="str">
        <f t="shared" si="959"/>
        <v>b</v>
      </c>
      <c r="B921" s="21" t="s">
        <v>27</v>
      </c>
      <c r="C921" s="40" t="s">
        <v>36</v>
      </c>
      <c r="D921" s="41">
        <v>0</v>
      </c>
      <c r="E921" s="42">
        <v>0</v>
      </c>
      <c r="F921" s="42">
        <v>0</v>
      </c>
      <c r="G921" s="42">
        <v>0</v>
      </c>
      <c r="H921" s="42">
        <v>0</v>
      </c>
      <c r="I921" s="43">
        <v>0</v>
      </c>
      <c r="J921" s="44">
        <v>0</v>
      </c>
      <c r="K921" s="44">
        <v>0</v>
      </c>
      <c r="L921" s="45" t="str">
        <f t="shared" si="1001"/>
        <v/>
      </c>
      <c r="M921" s="41">
        <v>0</v>
      </c>
      <c r="N921" s="41">
        <v>0</v>
      </c>
      <c r="O921" s="41">
        <v>0</v>
      </c>
      <c r="P921" s="41">
        <v>0</v>
      </c>
      <c r="Q921" s="41">
        <v>0</v>
      </c>
      <c r="R921" s="41">
        <v>0</v>
      </c>
      <c r="S921" s="41">
        <f t="shared" si="1006"/>
        <v>0</v>
      </c>
      <c r="T921" s="43">
        <f t="shared" si="1002"/>
        <v>0</v>
      </c>
      <c r="U921" s="45" t="str">
        <f t="shared" si="1003"/>
        <v/>
      </c>
      <c r="V921" s="133">
        <f t="shared" si="923"/>
        <v>0</v>
      </c>
      <c r="W921" s="41">
        <v>0</v>
      </c>
      <c r="X921" s="119">
        <v>0</v>
      </c>
      <c r="Y921" s="119">
        <v>0</v>
      </c>
      <c r="Z921" s="41">
        <v>0</v>
      </c>
      <c r="AA921" s="41" t="e">
        <f>G921+#REF!</f>
        <v>#REF!</v>
      </c>
      <c r="AB921" s="96" t="str">
        <f>IF(OR(E921="",E921=0),"",(G921+#REF!)/E921)</f>
        <v/>
      </c>
      <c r="AC921" s="41">
        <f t="shared" si="961"/>
        <v>0</v>
      </c>
      <c r="AD921" s="41">
        <f t="shared" si="962"/>
        <v>0</v>
      </c>
      <c r="AE921" s="119">
        <v>0</v>
      </c>
      <c r="AF921" s="119">
        <f t="shared" si="964"/>
        <v>0</v>
      </c>
      <c r="AG921" s="119">
        <v>0</v>
      </c>
      <c r="AH921" s="119">
        <f t="shared" si="966"/>
        <v>0</v>
      </c>
      <c r="AI921" s="42"/>
      <c r="AJ921" s="72"/>
    </row>
    <row r="922" spans="1:36" s="73" customFormat="1" ht="15" customHeight="1">
      <c r="A922" s="14" t="str">
        <f t="shared" si="959"/>
        <v>b</v>
      </c>
      <c r="B922" s="21" t="s">
        <v>27</v>
      </c>
      <c r="C922" s="40" t="s">
        <v>37</v>
      </c>
      <c r="D922" s="41">
        <v>0</v>
      </c>
      <c r="E922" s="42">
        <v>0</v>
      </c>
      <c r="F922" s="42">
        <v>0</v>
      </c>
      <c r="G922" s="42">
        <v>0</v>
      </c>
      <c r="H922" s="42">
        <v>0</v>
      </c>
      <c r="I922" s="43">
        <v>0</v>
      </c>
      <c r="J922" s="44">
        <v>0</v>
      </c>
      <c r="K922" s="44">
        <v>0</v>
      </c>
      <c r="L922" s="45" t="str">
        <f t="shared" si="1001"/>
        <v/>
      </c>
      <c r="M922" s="41">
        <v>0</v>
      </c>
      <c r="N922" s="41">
        <v>0</v>
      </c>
      <c r="O922" s="41">
        <v>0</v>
      </c>
      <c r="P922" s="41">
        <v>0</v>
      </c>
      <c r="Q922" s="41">
        <v>0</v>
      </c>
      <c r="R922" s="41">
        <v>0</v>
      </c>
      <c r="S922" s="41">
        <f t="shared" si="1006"/>
        <v>0</v>
      </c>
      <c r="T922" s="43">
        <f t="shared" si="1002"/>
        <v>0</v>
      </c>
      <c r="U922" s="45" t="str">
        <f t="shared" si="1003"/>
        <v/>
      </c>
      <c r="V922" s="133">
        <f t="shared" si="923"/>
        <v>0</v>
      </c>
      <c r="W922" s="41">
        <v>0</v>
      </c>
      <c r="X922" s="119">
        <v>0</v>
      </c>
      <c r="Y922" s="119">
        <v>0</v>
      </c>
      <c r="Z922" s="41">
        <v>0</v>
      </c>
      <c r="AA922" s="41" t="e">
        <f>G922+#REF!</f>
        <v>#REF!</v>
      </c>
      <c r="AB922" s="96" t="str">
        <f>IF(OR(E922="",E922=0),"",(G922+#REF!)/E922)</f>
        <v/>
      </c>
      <c r="AC922" s="41">
        <f t="shared" si="961"/>
        <v>0</v>
      </c>
      <c r="AD922" s="41">
        <f t="shared" si="962"/>
        <v>0</v>
      </c>
      <c r="AE922" s="119">
        <v>0</v>
      </c>
      <c r="AF922" s="119">
        <f t="shared" si="964"/>
        <v>0</v>
      </c>
      <c r="AG922" s="119">
        <v>0</v>
      </c>
      <c r="AH922" s="119">
        <f t="shared" si="966"/>
        <v>0</v>
      </c>
      <c r="AI922" s="42"/>
      <c r="AJ922" s="72"/>
    </row>
    <row r="923" spans="1:36" s="73" customFormat="1" ht="15.75" customHeight="1" thickBot="1">
      <c r="A923" s="14" t="str">
        <f t="shared" si="959"/>
        <v>b</v>
      </c>
      <c r="B923" s="46" t="s">
        <v>27</v>
      </c>
      <c r="C923" s="58" t="s">
        <v>38</v>
      </c>
      <c r="D923" s="59">
        <v>0</v>
      </c>
      <c r="E923" s="60">
        <v>0</v>
      </c>
      <c r="F923" s="60">
        <v>0</v>
      </c>
      <c r="G923" s="60">
        <v>0</v>
      </c>
      <c r="H923" s="60">
        <v>0</v>
      </c>
      <c r="I923" s="61">
        <v>0</v>
      </c>
      <c r="J923" s="62">
        <v>0</v>
      </c>
      <c r="K923" s="62">
        <v>0</v>
      </c>
      <c r="L923" s="63" t="str">
        <f t="shared" si="1001"/>
        <v/>
      </c>
      <c r="M923" s="59">
        <v>0</v>
      </c>
      <c r="N923" s="59">
        <v>0</v>
      </c>
      <c r="O923" s="59">
        <v>0</v>
      </c>
      <c r="P923" s="59">
        <v>0</v>
      </c>
      <c r="Q923" s="59">
        <v>0</v>
      </c>
      <c r="R923" s="59">
        <v>0</v>
      </c>
      <c r="S923" s="59">
        <f t="shared" si="1006"/>
        <v>0</v>
      </c>
      <c r="T923" s="61">
        <f t="shared" si="1002"/>
        <v>0</v>
      </c>
      <c r="U923" s="63" t="str">
        <f t="shared" si="1003"/>
        <v/>
      </c>
      <c r="V923" s="136">
        <f t="shared" si="923"/>
        <v>0</v>
      </c>
      <c r="W923" s="59">
        <v>0</v>
      </c>
      <c r="X923" s="120">
        <v>0</v>
      </c>
      <c r="Y923" s="120">
        <v>0</v>
      </c>
      <c r="Z923" s="59">
        <v>0</v>
      </c>
      <c r="AA923" s="59" t="e">
        <f>G923+#REF!</f>
        <v>#REF!</v>
      </c>
      <c r="AB923" s="106" t="str">
        <f>IF(OR(E923="",E923=0),"",(G923+#REF!)/E923)</f>
        <v/>
      </c>
      <c r="AC923" s="59">
        <f t="shared" si="961"/>
        <v>0</v>
      </c>
      <c r="AD923" s="59">
        <f t="shared" si="962"/>
        <v>0</v>
      </c>
      <c r="AE923" s="120">
        <v>0</v>
      </c>
      <c r="AF923" s="120">
        <f t="shared" si="964"/>
        <v>0</v>
      </c>
      <c r="AG923" s="120">
        <v>0</v>
      </c>
      <c r="AH923" s="120">
        <f t="shared" si="966"/>
        <v>0</v>
      </c>
      <c r="AI923" s="60"/>
      <c r="AJ923" s="72"/>
    </row>
    <row r="924" spans="1:36" s="14" customFormat="1" ht="116.25" customHeight="1" thickTop="1" thickBot="1">
      <c r="A924" s="14" t="str">
        <f t="shared" si="959"/>
        <v>a</v>
      </c>
      <c r="B924" s="139" t="s">
        <v>193</v>
      </c>
      <c r="C924" s="140" t="s">
        <v>194</v>
      </c>
      <c r="D924" s="140">
        <f t="shared" ref="D924:K924" si="1007">D925+D933+D934+D935</f>
        <v>700</v>
      </c>
      <c r="E924" s="141">
        <f t="shared" si="1007"/>
        <v>442.6</v>
      </c>
      <c r="F924" s="141">
        <f t="shared" si="1007"/>
        <v>314.63099999999997</v>
      </c>
      <c r="G924" s="141">
        <f t="shared" si="1007"/>
        <v>368</v>
      </c>
      <c r="H924" s="141">
        <f t="shared" si="1007"/>
        <v>232.96707999999998</v>
      </c>
      <c r="I924" s="142">
        <f t="shared" si="1007"/>
        <v>230.26707999999999</v>
      </c>
      <c r="J924" s="143">
        <f t="shared" si="1007"/>
        <v>196.98808</v>
      </c>
      <c r="K924" s="143">
        <f t="shared" si="1007"/>
        <v>167.44745999999998</v>
      </c>
      <c r="L924" s="144">
        <f t="shared" si="1001"/>
        <v>1.1696240993417688</v>
      </c>
      <c r="M924" s="140">
        <f>M925+M933+M934+M935</f>
        <v>0</v>
      </c>
      <c r="N924" s="140">
        <f>N925+N933+N934+N935</f>
        <v>0</v>
      </c>
      <c r="O924" s="140">
        <f>O925+O933+O934+O935</f>
        <v>77.617219999999975</v>
      </c>
      <c r="P924" s="140">
        <f>P925+P933+P934+P935</f>
        <v>29.540620000000018</v>
      </c>
      <c r="Q924" s="140">
        <f>Q925+Q933+Q934+Q935</f>
        <v>29.9</v>
      </c>
      <c r="R924" s="140">
        <v>33.278999999999996</v>
      </c>
      <c r="S924" s="140">
        <f t="shared" si="1006"/>
        <v>135.03292000000002</v>
      </c>
      <c r="T924" s="142">
        <f t="shared" si="1002"/>
        <v>-53.369000000000028</v>
      </c>
      <c r="U924" s="144">
        <f t="shared" si="1003"/>
        <v>0.83145051965657479</v>
      </c>
      <c r="V924" s="145">
        <f t="shared" si="923"/>
        <v>74.600000000000023</v>
      </c>
      <c r="W924" s="140">
        <f t="shared" ref="W924:Y924" si="1008">W925+W933+W934+W935</f>
        <v>332.70888000000002</v>
      </c>
      <c r="X924" s="149">
        <f t="shared" si="1008"/>
        <v>332.70888000000002</v>
      </c>
      <c r="Y924" s="149">
        <f t="shared" si="1008"/>
        <v>74.599999999999994</v>
      </c>
      <c r="Z924" s="140">
        <f>Z925+Z933+Z934+Z935</f>
        <v>128</v>
      </c>
      <c r="AA924" s="140" t="e">
        <f>G924+#REF!</f>
        <v>#REF!</v>
      </c>
      <c r="AB924" s="147" t="e">
        <f>IF(OR(E924="",E924=0),"",(G924+#REF!)/E924)</f>
        <v>#REF!</v>
      </c>
      <c r="AC924" s="140">
        <f t="shared" si="961"/>
        <v>442.6</v>
      </c>
      <c r="AD924" s="140">
        <f t="shared" si="962"/>
        <v>0</v>
      </c>
      <c r="AE924" s="149">
        <f t="shared" ref="AE924" si="1009">AE925+AE933+AE934+AE935</f>
        <v>0</v>
      </c>
      <c r="AF924" s="149">
        <f t="shared" si="964"/>
        <v>442.6</v>
      </c>
      <c r="AG924" s="149">
        <f t="shared" ref="AG924" si="1010">AG925+AG933+AG934+AG935</f>
        <v>442.6</v>
      </c>
      <c r="AH924" s="149">
        <f t="shared" si="966"/>
        <v>0</v>
      </c>
      <c r="AI924" s="141"/>
      <c r="AJ924" s="72"/>
    </row>
    <row r="925" spans="1:36" s="14" customFormat="1" ht="18.75" customHeight="1" thickTop="1">
      <c r="A925" s="14" t="str">
        <f t="shared" si="959"/>
        <v>a</v>
      </c>
      <c r="B925" s="21" t="s">
        <v>27</v>
      </c>
      <c r="C925" s="22" t="s">
        <v>28</v>
      </c>
      <c r="D925" s="23">
        <f t="shared" ref="D925:K925" si="1011">D926+D927+D928+D929+D930+D931+D932</f>
        <v>700</v>
      </c>
      <c r="E925" s="24">
        <f t="shared" si="1011"/>
        <v>442.6</v>
      </c>
      <c r="F925" s="24">
        <f t="shared" si="1011"/>
        <v>314.63099999999997</v>
      </c>
      <c r="G925" s="24">
        <f t="shared" si="1011"/>
        <v>368</v>
      </c>
      <c r="H925" s="24">
        <f t="shared" si="1011"/>
        <v>232.96707999999998</v>
      </c>
      <c r="I925" s="25">
        <f t="shared" si="1011"/>
        <v>230.26707999999999</v>
      </c>
      <c r="J925" s="26">
        <f t="shared" si="1011"/>
        <v>196.98808</v>
      </c>
      <c r="K925" s="26">
        <f t="shared" si="1011"/>
        <v>167.44745999999998</v>
      </c>
      <c r="L925" s="27">
        <f t="shared" si="1001"/>
        <v>1.1696240993417688</v>
      </c>
      <c r="M925" s="23">
        <f>M926+M927+M928+M929+M930+M931+M932</f>
        <v>0</v>
      </c>
      <c r="N925" s="23">
        <f>N926+N927+N928+N929+N930+N931+N932</f>
        <v>0</v>
      </c>
      <c r="O925" s="23">
        <f>O926+O927+O928+O929+O930+O931+O932</f>
        <v>77.617219999999975</v>
      </c>
      <c r="P925" s="23">
        <f>P926+P927+P928+P929+P930+P931+P932</f>
        <v>29.540620000000018</v>
      </c>
      <c r="Q925" s="23">
        <f>Q926+Q927+Q928+Q929+Q930+Q931+Q932</f>
        <v>29.9</v>
      </c>
      <c r="R925" s="23">
        <v>33.278999999999996</v>
      </c>
      <c r="S925" s="23">
        <f t="shared" si="1006"/>
        <v>135.03292000000002</v>
      </c>
      <c r="T925" s="25">
        <f t="shared" si="1002"/>
        <v>-53.369000000000028</v>
      </c>
      <c r="U925" s="27">
        <f t="shared" si="1003"/>
        <v>0.83145051965657479</v>
      </c>
      <c r="V925" s="130">
        <f t="shared" ref="V925:V988" si="1012">E925-G925</f>
        <v>74.600000000000023</v>
      </c>
      <c r="W925" s="23">
        <f t="shared" ref="W925:Y925" si="1013">W926+W927+W928+W929+W930+W931+W932</f>
        <v>332.70888000000002</v>
      </c>
      <c r="X925" s="107">
        <f t="shared" si="1013"/>
        <v>332.70888000000002</v>
      </c>
      <c r="Y925" s="107">
        <f t="shared" si="1013"/>
        <v>74.599999999999994</v>
      </c>
      <c r="Z925" s="23">
        <f>Z926+Z927+Z928+Z929+Z930+Z931+Z932</f>
        <v>128</v>
      </c>
      <c r="AA925" s="23" t="e">
        <f>G925+#REF!</f>
        <v>#REF!</v>
      </c>
      <c r="AB925" s="90" t="e">
        <f>IF(OR(E925="",E925=0),"",(G925+#REF!)/E925)</f>
        <v>#REF!</v>
      </c>
      <c r="AC925" s="23">
        <f t="shared" si="961"/>
        <v>442.6</v>
      </c>
      <c r="AD925" s="23">
        <f t="shared" si="962"/>
        <v>0</v>
      </c>
      <c r="AE925" s="107">
        <f t="shared" ref="AE925" si="1014">AE926+AE927+AE928+AE929+AE930+AE931+AE932</f>
        <v>0</v>
      </c>
      <c r="AF925" s="107">
        <f t="shared" si="964"/>
        <v>442.6</v>
      </c>
      <c r="AG925" s="107">
        <f t="shared" ref="AG925" si="1015">AG926+AG927+AG928+AG929+AG930+AG931+AG932</f>
        <v>442.6</v>
      </c>
      <c r="AH925" s="107">
        <f t="shared" si="966"/>
        <v>0</v>
      </c>
      <c r="AI925" s="24"/>
      <c r="AJ925" s="72"/>
    </row>
    <row r="926" spans="1:36" s="14" customFormat="1" ht="18" customHeight="1">
      <c r="A926" s="14" t="str">
        <f t="shared" si="959"/>
        <v>b</v>
      </c>
      <c r="B926" s="28" t="s">
        <v>27</v>
      </c>
      <c r="C926" s="29" t="s">
        <v>29</v>
      </c>
      <c r="D926" s="35">
        <v>0</v>
      </c>
      <c r="E926" s="36">
        <v>0</v>
      </c>
      <c r="F926" s="36">
        <v>0</v>
      </c>
      <c r="G926" s="36">
        <v>0</v>
      </c>
      <c r="H926" s="36">
        <v>0</v>
      </c>
      <c r="I926" s="37">
        <v>0</v>
      </c>
      <c r="J926" s="38">
        <v>0</v>
      </c>
      <c r="K926" s="38">
        <v>0</v>
      </c>
      <c r="L926" s="39" t="str">
        <f t="shared" si="1001"/>
        <v/>
      </c>
      <c r="M926" s="35">
        <v>0</v>
      </c>
      <c r="N926" s="35">
        <v>0</v>
      </c>
      <c r="O926" s="35">
        <v>0</v>
      </c>
      <c r="P926" s="35">
        <v>0</v>
      </c>
      <c r="Q926" s="35">
        <v>0</v>
      </c>
      <c r="R926" s="35">
        <v>0</v>
      </c>
      <c r="S926" s="35">
        <f t="shared" si="1006"/>
        <v>0</v>
      </c>
      <c r="T926" s="37">
        <f t="shared" si="1002"/>
        <v>0</v>
      </c>
      <c r="U926" s="39" t="str">
        <f t="shared" si="1003"/>
        <v/>
      </c>
      <c r="V926" s="132">
        <f t="shared" si="1012"/>
        <v>0</v>
      </c>
      <c r="W926" s="35">
        <v>0</v>
      </c>
      <c r="X926" s="127">
        <v>0</v>
      </c>
      <c r="Y926" s="127">
        <v>0</v>
      </c>
      <c r="Z926" s="35">
        <v>0</v>
      </c>
      <c r="AA926" s="35" t="e">
        <f>G926+#REF!</f>
        <v>#REF!</v>
      </c>
      <c r="AB926" s="94" t="str">
        <f>IF(OR(E926="",E926=0),"",(G926+#REF!)/E926)</f>
        <v/>
      </c>
      <c r="AC926" s="35">
        <f t="shared" si="961"/>
        <v>0</v>
      </c>
      <c r="AD926" s="35">
        <f t="shared" si="962"/>
        <v>0</v>
      </c>
      <c r="AE926" s="127">
        <v>0</v>
      </c>
      <c r="AF926" s="127">
        <f t="shared" si="964"/>
        <v>0</v>
      </c>
      <c r="AG926" s="127">
        <v>0</v>
      </c>
      <c r="AH926" s="127">
        <f t="shared" si="966"/>
        <v>0</v>
      </c>
      <c r="AI926" s="36"/>
      <c r="AJ926" s="72"/>
    </row>
    <row r="927" spans="1:36" s="14" customFormat="1" ht="18" customHeight="1">
      <c r="A927" s="14" t="str">
        <f t="shared" si="959"/>
        <v>a</v>
      </c>
      <c r="B927" s="28" t="s">
        <v>27</v>
      </c>
      <c r="C927" s="29" t="s">
        <v>30</v>
      </c>
      <c r="D927" s="30">
        <v>700</v>
      </c>
      <c r="E927" s="31">
        <v>442.6</v>
      </c>
      <c r="F927" s="31">
        <v>314.63099999999997</v>
      </c>
      <c r="G927" s="31">
        <v>368</v>
      </c>
      <c r="H927" s="31">
        <v>232.96707999999998</v>
      </c>
      <c r="I927" s="32">
        <v>230.26707999999999</v>
      </c>
      <c r="J927" s="33">
        <v>196.98808</v>
      </c>
      <c r="K927" s="33">
        <v>167.44745999999998</v>
      </c>
      <c r="L927" s="34">
        <f t="shared" si="1001"/>
        <v>1.1696240993417688</v>
      </c>
      <c r="M927" s="30">
        <v>0</v>
      </c>
      <c r="N927" s="30">
        <v>0</v>
      </c>
      <c r="O927" s="30">
        <v>77.617219999999975</v>
      </c>
      <c r="P927" s="30">
        <v>29.540620000000018</v>
      </c>
      <c r="Q927" s="30">
        <v>29.9</v>
      </c>
      <c r="R927" s="30">
        <v>33.278999999999996</v>
      </c>
      <c r="S927" s="30">
        <f t="shared" si="1006"/>
        <v>135.03292000000002</v>
      </c>
      <c r="T927" s="32">
        <f t="shared" si="1002"/>
        <v>-53.369000000000028</v>
      </c>
      <c r="U927" s="34">
        <f t="shared" si="1003"/>
        <v>0.83145051965657479</v>
      </c>
      <c r="V927" s="131">
        <f t="shared" si="1012"/>
        <v>74.600000000000023</v>
      </c>
      <c r="W927" s="30">
        <v>332.70888000000002</v>
      </c>
      <c r="X927" s="108">
        <v>332.70888000000002</v>
      </c>
      <c r="Y927" s="108">
        <v>74.599999999999994</v>
      </c>
      <c r="Z927" s="30">
        <v>128</v>
      </c>
      <c r="AA927" s="30" t="e">
        <f>G927+#REF!</f>
        <v>#REF!</v>
      </c>
      <c r="AB927" s="92" t="e">
        <f>IF(OR(E927="",E927=0),"",(G927+#REF!)/E927)</f>
        <v>#REF!</v>
      </c>
      <c r="AC927" s="30">
        <f t="shared" si="961"/>
        <v>442.6</v>
      </c>
      <c r="AD927" s="30">
        <f t="shared" si="962"/>
        <v>0</v>
      </c>
      <c r="AE927" s="108">
        <v>0</v>
      </c>
      <c r="AF927" s="108">
        <f t="shared" si="964"/>
        <v>442.6</v>
      </c>
      <c r="AG927" s="108">
        <v>442.6</v>
      </c>
      <c r="AH927" s="108">
        <f t="shared" si="966"/>
        <v>0</v>
      </c>
      <c r="AI927" s="31"/>
      <c r="AJ927" s="72"/>
    </row>
    <row r="928" spans="1:36" s="14" customFormat="1" ht="18" customHeight="1">
      <c r="A928" s="14" t="str">
        <f t="shared" si="959"/>
        <v>b</v>
      </c>
      <c r="B928" s="28" t="s">
        <v>27</v>
      </c>
      <c r="C928" s="29" t="s">
        <v>31</v>
      </c>
      <c r="D928" s="35">
        <v>0</v>
      </c>
      <c r="E928" s="36">
        <v>0</v>
      </c>
      <c r="F928" s="36">
        <v>0</v>
      </c>
      <c r="G928" s="36">
        <v>0</v>
      </c>
      <c r="H928" s="36">
        <v>0</v>
      </c>
      <c r="I928" s="37">
        <v>0</v>
      </c>
      <c r="J928" s="38">
        <v>0</v>
      </c>
      <c r="K928" s="38">
        <v>0</v>
      </c>
      <c r="L928" s="39" t="str">
        <f t="shared" si="1001"/>
        <v/>
      </c>
      <c r="M928" s="35">
        <v>0</v>
      </c>
      <c r="N928" s="35">
        <v>0</v>
      </c>
      <c r="O928" s="35">
        <v>0</v>
      </c>
      <c r="P928" s="35">
        <v>0</v>
      </c>
      <c r="Q928" s="35">
        <v>0</v>
      </c>
      <c r="R928" s="35">
        <v>0</v>
      </c>
      <c r="S928" s="35">
        <f t="shared" si="1006"/>
        <v>0</v>
      </c>
      <c r="T928" s="37">
        <f t="shared" si="1002"/>
        <v>0</v>
      </c>
      <c r="U928" s="39" t="str">
        <f t="shared" si="1003"/>
        <v/>
      </c>
      <c r="V928" s="132">
        <f t="shared" si="1012"/>
        <v>0</v>
      </c>
      <c r="W928" s="35">
        <v>0</v>
      </c>
      <c r="X928" s="127">
        <v>0</v>
      </c>
      <c r="Y928" s="127">
        <v>0</v>
      </c>
      <c r="Z928" s="35">
        <v>0</v>
      </c>
      <c r="AA928" s="35" t="e">
        <f>G928+#REF!</f>
        <v>#REF!</v>
      </c>
      <c r="AB928" s="94" t="str">
        <f>IF(OR(E928="",E928=0),"",(G928+#REF!)/E928)</f>
        <v/>
      </c>
      <c r="AC928" s="35">
        <f t="shared" si="961"/>
        <v>0</v>
      </c>
      <c r="AD928" s="35">
        <f t="shared" si="962"/>
        <v>0</v>
      </c>
      <c r="AE928" s="127">
        <v>0</v>
      </c>
      <c r="AF928" s="127">
        <f t="shared" si="964"/>
        <v>0</v>
      </c>
      <c r="AG928" s="127">
        <v>0</v>
      </c>
      <c r="AH928" s="127">
        <f t="shared" si="966"/>
        <v>0</v>
      </c>
      <c r="AI928" s="36"/>
      <c r="AJ928" s="72"/>
    </row>
    <row r="929" spans="1:36" s="14" customFormat="1" ht="18" customHeight="1">
      <c r="A929" s="14" t="str">
        <f t="shared" si="959"/>
        <v>b</v>
      </c>
      <c r="B929" s="28" t="s">
        <v>27</v>
      </c>
      <c r="C929" s="29" t="s">
        <v>32</v>
      </c>
      <c r="D929" s="35">
        <v>0</v>
      </c>
      <c r="E929" s="36">
        <v>0</v>
      </c>
      <c r="F929" s="36">
        <v>0</v>
      </c>
      <c r="G929" s="36">
        <v>0</v>
      </c>
      <c r="H929" s="36">
        <v>0</v>
      </c>
      <c r="I929" s="37">
        <v>0</v>
      </c>
      <c r="J929" s="38">
        <v>0</v>
      </c>
      <c r="K929" s="38">
        <v>0</v>
      </c>
      <c r="L929" s="39" t="str">
        <f t="shared" si="1001"/>
        <v/>
      </c>
      <c r="M929" s="35">
        <v>0</v>
      </c>
      <c r="N929" s="35">
        <v>0</v>
      </c>
      <c r="O929" s="35">
        <v>0</v>
      </c>
      <c r="P929" s="35">
        <v>0</v>
      </c>
      <c r="Q929" s="35">
        <v>0</v>
      </c>
      <c r="R929" s="35">
        <v>0</v>
      </c>
      <c r="S929" s="35">
        <f t="shared" si="1006"/>
        <v>0</v>
      </c>
      <c r="T929" s="37">
        <f t="shared" si="1002"/>
        <v>0</v>
      </c>
      <c r="U929" s="39" t="str">
        <f t="shared" si="1003"/>
        <v/>
      </c>
      <c r="V929" s="132">
        <f t="shared" si="1012"/>
        <v>0</v>
      </c>
      <c r="W929" s="35">
        <v>0</v>
      </c>
      <c r="X929" s="127">
        <v>0</v>
      </c>
      <c r="Y929" s="127">
        <v>0</v>
      </c>
      <c r="Z929" s="35">
        <v>0</v>
      </c>
      <c r="AA929" s="35" t="e">
        <f>G929+#REF!</f>
        <v>#REF!</v>
      </c>
      <c r="AB929" s="94" t="str">
        <f>IF(OR(E929="",E929=0),"",(G929+#REF!)/E929)</f>
        <v/>
      </c>
      <c r="AC929" s="35">
        <f t="shared" si="961"/>
        <v>0</v>
      </c>
      <c r="AD929" s="35">
        <f t="shared" si="962"/>
        <v>0</v>
      </c>
      <c r="AE929" s="127">
        <v>0</v>
      </c>
      <c r="AF929" s="127">
        <f t="shared" si="964"/>
        <v>0</v>
      </c>
      <c r="AG929" s="127">
        <v>0</v>
      </c>
      <c r="AH929" s="127">
        <f t="shared" si="966"/>
        <v>0</v>
      </c>
      <c r="AI929" s="36"/>
      <c r="AJ929" s="72"/>
    </row>
    <row r="930" spans="1:36" s="14" customFormat="1" ht="18" customHeight="1">
      <c r="A930" s="14" t="str">
        <f t="shared" si="959"/>
        <v>b</v>
      </c>
      <c r="B930" s="28" t="s">
        <v>27</v>
      </c>
      <c r="C930" s="29" t="s">
        <v>33</v>
      </c>
      <c r="D930" s="35">
        <v>0</v>
      </c>
      <c r="E930" s="36">
        <v>0</v>
      </c>
      <c r="F930" s="36">
        <v>0</v>
      </c>
      <c r="G930" s="36">
        <v>0</v>
      </c>
      <c r="H930" s="36">
        <v>0</v>
      </c>
      <c r="I930" s="37">
        <v>0</v>
      </c>
      <c r="J930" s="38">
        <v>0</v>
      </c>
      <c r="K930" s="38">
        <v>0</v>
      </c>
      <c r="L930" s="39" t="str">
        <f t="shared" si="1001"/>
        <v/>
      </c>
      <c r="M930" s="35">
        <v>0</v>
      </c>
      <c r="N930" s="35">
        <v>0</v>
      </c>
      <c r="O930" s="35">
        <v>0</v>
      </c>
      <c r="P930" s="35">
        <v>0</v>
      </c>
      <c r="Q930" s="35">
        <v>0</v>
      </c>
      <c r="R930" s="35">
        <v>0</v>
      </c>
      <c r="S930" s="35">
        <f t="shared" si="1006"/>
        <v>0</v>
      </c>
      <c r="T930" s="37">
        <f t="shared" si="1002"/>
        <v>0</v>
      </c>
      <c r="U930" s="39" t="str">
        <f t="shared" si="1003"/>
        <v/>
      </c>
      <c r="V930" s="132">
        <f t="shared" si="1012"/>
        <v>0</v>
      </c>
      <c r="W930" s="35">
        <v>0</v>
      </c>
      <c r="X930" s="127">
        <v>0</v>
      </c>
      <c r="Y930" s="127">
        <v>0</v>
      </c>
      <c r="Z930" s="35">
        <v>0</v>
      </c>
      <c r="AA930" s="35" t="e">
        <f>G930+#REF!</f>
        <v>#REF!</v>
      </c>
      <c r="AB930" s="94" t="str">
        <f>IF(OR(E930="",E930=0),"",(G930+#REF!)/E930)</f>
        <v/>
      </c>
      <c r="AC930" s="35">
        <f t="shared" si="961"/>
        <v>0</v>
      </c>
      <c r="AD930" s="35">
        <f t="shared" si="962"/>
        <v>0</v>
      </c>
      <c r="AE930" s="127">
        <v>0</v>
      </c>
      <c r="AF930" s="127">
        <f t="shared" si="964"/>
        <v>0</v>
      </c>
      <c r="AG930" s="127">
        <v>0</v>
      </c>
      <c r="AH930" s="127">
        <f t="shared" si="966"/>
        <v>0</v>
      </c>
      <c r="AI930" s="36"/>
      <c r="AJ930" s="72"/>
    </row>
    <row r="931" spans="1:36" s="14" customFormat="1" ht="18" customHeight="1">
      <c r="A931" s="14" t="str">
        <f t="shared" si="959"/>
        <v>b</v>
      </c>
      <c r="B931" s="28" t="s">
        <v>27</v>
      </c>
      <c r="C931" s="29" t="s">
        <v>34</v>
      </c>
      <c r="D931" s="35">
        <v>0</v>
      </c>
      <c r="E931" s="36">
        <v>0</v>
      </c>
      <c r="F931" s="36">
        <v>0</v>
      </c>
      <c r="G931" s="36">
        <v>0</v>
      </c>
      <c r="H931" s="36">
        <v>0</v>
      </c>
      <c r="I931" s="37">
        <v>0</v>
      </c>
      <c r="J931" s="38">
        <v>0</v>
      </c>
      <c r="K931" s="38">
        <v>0</v>
      </c>
      <c r="L931" s="39" t="str">
        <f t="shared" si="1001"/>
        <v/>
      </c>
      <c r="M931" s="35">
        <v>0</v>
      </c>
      <c r="N931" s="35">
        <v>0</v>
      </c>
      <c r="O931" s="35">
        <v>0</v>
      </c>
      <c r="P931" s="35">
        <v>0</v>
      </c>
      <c r="Q931" s="35">
        <v>0</v>
      </c>
      <c r="R931" s="35">
        <v>0</v>
      </c>
      <c r="S931" s="35">
        <f t="shared" si="1006"/>
        <v>0</v>
      </c>
      <c r="T931" s="37">
        <f t="shared" si="1002"/>
        <v>0</v>
      </c>
      <c r="U931" s="39" t="str">
        <f t="shared" si="1003"/>
        <v/>
      </c>
      <c r="V931" s="132">
        <f t="shared" si="1012"/>
        <v>0</v>
      </c>
      <c r="W931" s="35">
        <v>0</v>
      </c>
      <c r="X931" s="127">
        <v>0</v>
      </c>
      <c r="Y931" s="127">
        <v>0</v>
      </c>
      <c r="Z931" s="35">
        <v>0</v>
      </c>
      <c r="AA931" s="35" t="e">
        <f>G931+#REF!</f>
        <v>#REF!</v>
      </c>
      <c r="AB931" s="94" t="str">
        <f>IF(OR(E931="",E931=0),"",(G931+#REF!)/E931)</f>
        <v/>
      </c>
      <c r="AC931" s="35">
        <f t="shared" si="961"/>
        <v>0</v>
      </c>
      <c r="AD931" s="35">
        <f t="shared" si="962"/>
        <v>0</v>
      </c>
      <c r="AE931" s="127">
        <v>0</v>
      </c>
      <c r="AF931" s="127">
        <f t="shared" si="964"/>
        <v>0</v>
      </c>
      <c r="AG931" s="127">
        <v>0</v>
      </c>
      <c r="AH931" s="127">
        <f t="shared" si="966"/>
        <v>0</v>
      </c>
      <c r="AI931" s="36"/>
      <c r="AJ931" s="72"/>
    </row>
    <row r="932" spans="1:36" s="14" customFormat="1" ht="18" customHeight="1">
      <c r="A932" s="14" t="str">
        <f t="shared" si="959"/>
        <v>b</v>
      </c>
      <c r="B932" s="28" t="s">
        <v>27</v>
      </c>
      <c r="C932" s="29" t="s">
        <v>35</v>
      </c>
      <c r="D932" s="35">
        <v>0</v>
      </c>
      <c r="E932" s="36">
        <v>0</v>
      </c>
      <c r="F932" s="36">
        <v>0</v>
      </c>
      <c r="G932" s="36">
        <v>0</v>
      </c>
      <c r="H932" s="36">
        <v>0</v>
      </c>
      <c r="I932" s="37">
        <v>0</v>
      </c>
      <c r="J932" s="38">
        <v>0</v>
      </c>
      <c r="K932" s="38">
        <v>0</v>
      </c>
      <c r="L932" s="39" t="str">
        <f t="shared" si="1001"/>
        <v/>
      </c>
      <c r="M932" s="35">
        <v>0</v>
      </c>
      <c r="N932" s="35">
        <v>0</v>
      </c>
      <c r="O932" s="35">
        <v>0</v>
      </c>
      <c r="P932" s="35">
        <v>0</v>
      </c>
      <c r="Q932" s="35">
        <v>0</v>
      </c>
      <c r="R932" s="35">
        <v>0</v>
      </c>
      <c r="S932" s="35">
        <f t="shared" si="1006"/>
        <v>0</v>
      </c>
      <c r="T932" s="37">
        <f t="shared" si="1002"/>
        <v>0</v>
      </c>
      <c r="U932" s="39" t="str">
        <f t="shared" si="1003"/>
        <v/>
      </c>
      <c r="V932" s="132">
        <f t="shared" si="1012"/>
        <v>0</v>
      </c>
      <c r="W932" s="35">
        <v>0</v>
      </c>
      <c r="X932" s="127">
        <v>0</v>
      </c>
      <c r="Y932" s="127">
        <v>0</v>
      </c>
      <c r="Z932" s="35">
        <v>0</v>
      </c>
      <c r="AA932" s="35" t="e">
        <f>G932+#REF!</f>
        <v>#REF!</v>
      </c>
      <c r="AB932" s="94" t="str">
        <f>IF(OR(E932="",E932=0),"",(G932+#REF!)/E932)</f>
        <v/>
      </c>
      <c r="AC932" s="35">
        <f t="shared" si="961"/>
        <v>0</v>
      </c>
      <c r="AD932" s="35">
        <f t="shared" si="962"/>
        <v>0</v>
      </c>
      <c r="AE932" s="127">
        <v>0</v>
      </c>
      <c r="AF932" s="127">
        <f t="shared" si="964"/>
        <v>0</v>
      </c>
      <c r="AG932" s="127">
        <v>0</v>
      </c>
      <c r="AH932" s="127">
        <f t="shared" si="966"/>
        <v>0</v>
      </c>
      <c r="AI932" s="36"/>
      <c r="AJ932" s="72"/>
    </row>
    <row r="933" spans="1:36" s="14" customFormat="1" ht="30" customHeight="1">
      <c r="A933" s="14" t="str">
        <f t="shared" si="959"/>
        <v>b</v>
      </c>
      <c r="B933" s="21" t="s">
        <v>27</v>
      </c>
      <c r="C933" s="40" t="s">
        <v>36</v>
      </c>
      <c r="D933" s="41">
        <v>0</v>
      </c>
      <c r="E933" s="42">
        <v>0</v>
      </c>
      <c r="F933" s="42">
        <v>0</v>
      </c>
      <c r="G933" s="42">
        <v>0</v>
      </c>
      <c r="H933" s="42">
        <v>0</v>
      </c>
      <c r="I933" s="43">
        <v>0</v>
      </c>
      <c r="J933" s="44">
        <v>0</v>
      </c>
      <c r="K933" s="44">
        <v>0</v>
      </c>
      <c r="L933" s="45" t="str">
        <f t="shared" si="1001"/>
        <v/>
      </c>
      <c r="M933" s="41">
        <v>0</v>
      </c>
      <c r="N933" s="41">
        <v>0</v>
      </c>
      <c r="O933" s="41">
        <v>0</v>
      </c>
      <c r="P933" s="41">
        <v>0</v>
      </c>
      <c r="Q933" s="41">
        <v>0</v>
      </c>
      <c r="R933" s="41">
        <v>0</v>
      </c>
      <c r="S933" s="41">
        <f t="shared" si="1006"/>
        <v>0</v>
      </c>
      <c r="T933" s="43">
        <f t="shared" si="1002"/>
        <v>0</v>
      </c>
      <c r="U933" s="45" t="str">
        <f t="shared" si="1003"/>
        <v/>
      </c>
      <c r="V933" s="133">
        <f t="shared" si="1012"/>
        <v>0</v>
      </c>
      <c r="W933" s="41">
        <v>0</v>
      </c>
      <c r="X933" s="110">
        <v>0</v>
      </c>
      <c r="Y933" s="110">
        <v>0</v>
      </c>
      <c r="Z933" s="41">
        <v>0</v>
      </c>
      <c r="AA933" s="41" t="e">
        <f>G933+#REF!</f>
        <v>#REF!</v>
      </c>
      <c r="AB933" s="96" t="str">
        <f>IF(OR(E933="",E933=0),"",(G933+#REF!)/E933)</f>
        <v/>
      </c>
      <c r="AC933" s="41">
        <f t="shared" si="961"/>
        <v>0</v>
      </c>
      <c r="AD933" s="41">
        <f t="shared" si="962"/>
        <v>0</v>
      </c>
      <c r="AE933" s="110">
        <v>0</v>
      </c>
      <c r="AF933" s="110">
        <f t="shared" si="964"/>
        <v>0</v>
      </c>
      <c r="AG933" s="110">
        <v>0</v>
      </c>
      <c r="AH933" s="110">
        <f t="shared" si="966"/>
        <v>0</v>
      </c>
      <c r="AI933" s="42"/>
      <c r="AJ933" s="72"/>
    </row>
    <row r="934" spans="1:36" s="14" customFormat="1" ht="15" customHeight="1">
      <c r="A934" s="14" t="str">
        <f t="shared" si="959"/>
        <v>b</v>
      </c>
      <c r="B934" s="21" t="s">
        <v>27</v>
      </c>
      <c r="C934" s="40" t="s">
        <v>37</v>
      </c>
      <c r="D934" s="41">
        <v>0</v>
      </c>
      <c r="E934" s="42">
        <v>0</v>
      </c>
      <c r="F934" s="42">
        <v>0</v>
      </c>
      <c r="G934" s="42">
        <v>0</v>
      </c>
      <c r="H934" s="42">
        <v>0</v>
      </c>
      <c r="I934" s="43">
        <v>0</v>
      </c>
      <c r="J934" s="44">
        <v>0</v>
      </c>
      <c r="K934" s="44">
        <v>0</v>
      </c>
      <c r="L934" s="45" t="str">
        <f t="shared" si="1001"/>
        <v/>
      </c>
      <c r="M934" s="41">
        <v>0</v>
      </c>
      <c r="N934" s="41">
        <v>0</v>
      </c>
      <c r="O934" s="41">
        <v>0</v>
      </c>
      <c r="P934" s="41">
        <v>0</v>
      </c>
      <c r="Q934" s="41">
        <v>0</v>
      </c>
      <c r="R934" s="41">
        <v>0</v>
      </c>
      <c r="S934" s="41">
        <f t="shared" si="1006"/>
        <v>0</v>
      </c>
      <c r="T934" s="43">
        <f t="shared" si="1002"/>
        <v>0</v>
      </c>
      <c r="U934" s="45" t="str">
        <f t="shared" si="1003"/>
        <v/>
      </c>
      <c r="V934" s="133">
        <f t="shared" si="1012"/>
        <v>0</v>
      </c>
      <c r="W934" s="41">
        <v>0</v>
      </c>
      <c r="X934" s="110">
        <v>0</v>
      </c>
      <c r="Y934" s="110">
        <v>0</v>
      </c>
      <c r="Z934" s="41">
        <v>0</v>
      </c>
      <c r="AA934" s="41" t="e">
        <f>G934+#REF!</f>
        <v>#REF!</v>
      </c>
      <c r="AB934" s="96" t="str">
        <f>IF(OR(E934="",E934=0),"",(G934+#REF!)/E934)</f>
        <v/>
      </c>
      <c r="AC934" s="41">
        <f t="shared" si="961"/>
        <v>0</v>
      </c>
      <c r="AD934" s="41">
        <f t="shared" si="962"/>
        <v>0</v>
      </c>
      <c r="AE934" s="110">
        <v>0</v>
      </c>
      <c r="AF934" s="110">
        <f t="shared" si="964"/>
        <v>0</v>
      </c>
      <c r="AG934" s="110">
        <v>0</v>
      </c>
      <c r="AH934" s="110">
        <f t="shared" si="966"/>
        <v>0</v>
      </c>
      <c r="AI934" s="42"/>
      <c r="AJ934" s="72"/>
    </row>
    <row r="935" spans="1:36" s="14" customFormat="1" ht="15.75" customHeight="1" thickBot="1">
      <c r="A935" s="14" t="str">
        <f t="shared" si="959"/>
        <v>b</v>
      </c>
      <c r="B935" s="46" t="s">
        <v>27</v>
      </c>
      <c r="C935" s="58" t="s">
        <v>38</v>
      </c>
      <c r="D935" s="59">
        <v>0</v>
      </c>
      <c r="E935" s="60">
        <v>0</v>
      </c>
      <c r="F935" s="60">
        <v>0</v>
      </c>
      <c r="G935" s="60">
        <v>0</v>
      </c>
      <c r="H935" s="60">
        <v>0</v>
      </c>
      <c r="I935" s="61">
        <v>0</v>
      </c>
      <c r="J935" s="62">
        <v>0</v>
      </c>
      <c r="K935" s="62">
        <v>0</v>
      </c>
      <c r="L935" s="63" t="str">
        <f t="shared" si="1001"/>
        <v/>
      </c>
      <c r="M935" s="59">
        <v>0</v>
      </c>
      <c r="N935" s="59">
        <v>0</v>
      </c>
      <c r="O935" s="59">
        <v>0</v>
      </c>
      <c r="P935" s="59">
        <v>0</v>
      </c>
      <c r="Q935" s="59">
        <v>0</v>
      </c>
      <c r="R935" s="59">
        <v>0</v>
      </c>
      <c r="S935" s="59">
        <f t="shared" si="1006"/>
        <v>0</v>
      </c>
      <c r="T935" s="61">
        <f t="shared" si="1002"/>
        <v>0</v>
      </c>
      <c r="U935" s="63" t="str">
        <f t="shared" si="1003"/>
        <v/>
      </c>
      <c r="V935" s="136">
        <f t="shared" si="1012"/>
        <v>0</v>
      </c>
      <c r="W935" s="59">
        <v>0</v>
      </c>
      <c r="X935" s="111">
        <v>0</v>
      </c>
      <c r="Y935" s="111">
        <v>0</v>
      </c>
      <c r="Z935" s="59">
        <v>0</v>
      </c>
      <c r="AA935" s="59" t="e">
        <f>G935+#REF!</f>
        <v>#REF!</v>
      </c>
      <c r="AB935" s="106" t="str">
        <f>IF(OR(E935="",E935=0),"",(G935+#REF!)/E935)</f>
        <v/>
      </c>
      <c r="AC935" s="59">
        <f t="shared" si="961"/>
        <v>0</v>
      </c>
      <c r="AD935" s="59">
        <f t="shared" si="962"/>
        <v>0</v>
      </c>
      <c r="AE935" s="111">
        <v>0</v>
      </c>
      <c r="AF935" s="111">
        <f t="shared" si="964"/>
        <v>0</v>
      </c>
      <c r="AG935" s="111">
        <v>0</v>
      </c>
      <c r="AH935" s="111">
        <f t="shared" si="966"/>
        <v>0</v>
      </c>
      <c r="AI935" s="60"/>
      <c r="AJ935" s="72"/>
    </row>
    <row r="936" spans="1:36" s="14" customFormat="1" ht="151.5" customHeight="1" thickTop="1" thickBot="1">
      <c r="A936" s="14" t="str">
        <f t="shared" si="959"/>
        <v>a</v>
      </c>
      <c r="B936" s="139" t="s">
        <v>195</v>
      </c>
      <c r="C936" s="150" t="s">
        <v>196</v>
      </c>
      <c r="D936" s="150">
        <f t="shared" ref="D936:K936" si="1016">D937+D945+D946+D947</f>
        <v>1700</v>
      </c>
      <c r="E936" s="151">
        <f t="shared" si="1016"/>
        <v>1700</v>
      </c>
      <c r="F936" s="151">
        <f t="shared" si="1016"/>
        <v>0</v>
      </c>
      <c r="G936" s="151">
        <f t="shared" si="1016"/>
        <v>0</v>
      </c>
      <c r="H936" s="151">
        <f t="shared" si="1016"/>
        <v>0</v>
      </c>
      <c r="I936" s="152">
        <f t="shared" si="1016"/>
        <v>0</v>
      </c>
      <c r="J936" s="153">
        <f t="shared" si="1016"/>
        <v>0</v>
      </c>
      <c r="K936" s="153">
        <f t="shared" si="1016"/>
        <v>0</v>
      </c>
      <c r="L936" s="154" t="str">
        <f t="shared" si="1001"/>
        <v/>
      </c>
      <c r="M936" s="150">
        <f>M937+M945+M946+M947</f>
        <v>0</v>
      </c>
      <c r="N936" s="150">
        <f>N937+N945+N946+N947</f>
        <v>0</v>
      </c>
      <c r="O936" s="150">
        <f>O937+O945+O946+O947</f>
        <v>0</v>
      </c>
      <c r="P936" s="150">
        <f>P937+P945+P946+P947</f>
        <v>0</v>
      </c>
      <c r="Q936" s="150">
        <f>Q937+Q945+Q946+Q947</f>
        <v>0</v>
      </c>
      <c r="R936" s="150">
        <v>0</v>
      </c>
      <c r="S936" s="150">
        <f t="shared" si="1006"/>
        <v>0</v>
      </c>
      <c r="T936" s="152">
        <f t="shared" si="1002"/>
        <v>0</v>
      </c>
      <c r="U936" s="154">
        <f t="shared" si="1003"/>
        <v>0</v>
      </c>
      <c r="V936" s="155">
        <f t="shared" si="1012"/>
        <v>1700</v>
      </c>
      <c r="W936" s="150">
        <f t="shared" ref="W936:Y936" si="1017">W937+W945+W946+W947</f>
        <v>0</v>
      </c>
      <c r="X936" s="148">
        <f t="shared" si="1017"/>
        <v>0</v>
      </c>
      <c r="Y936" s="148">
        <f t="shared" si="1017"/>
        <v>1230</v>
      </c>
      <c r="Z936" s="150">
        <f>Z937+Z945+Z946+Z947</f>
        <v>1700</v>
      </c>
      <c r="AA936" s="150" t="e">
        <f>G936+#REF!</f>
        <v>#REF!</v>
      </c>
      <c r="AB936" s="156" t="e">
        <f>IF(OR(E936="",E936=0),"",(G936+#REF!)/E936)</f>
        <v>#REF!</v>
      </c>
      <c r="AC936" s="150">
        <f t="shared" si="961"/>
        <v>1230</v>
      </c>
      <c r="AD936" s="150">
        <f t="shared" si="962"/>
        <v>470</v>
      </c>
      <c r="AE936" s="148">
        <f t="shared" ref="AE936:AG936" si="1018">AE937+AE945+AE946+AE947</f>
        <v>0</v>
      </c>
      <c r="AF936" s="148">
        <f t="shared" si="964"/>
        <v>1700</v>
      </c>
      <c r="AG936" s="148">
        <f t="shared" si="1018"/>
        <v>1700</v>
      </c>
      <c r="AH936" s="148">
        <f t="shared" si="966"/>
        <v>470</v>
      </c>
      <c r="AI936" s="151"/>
      <c r="AJ936" s="72"/>
    </row>
    <row r="937" spans="1:36" s="14" customFormat="1" ht="15.75" customHeight="1" thickTop="1">
      <c r="A937" s="14" t="str">
        <f t="shared" si="959"/>
        <v>a</v>
      </c>
      <c r="B937" s="21" t="s">
        <v>27</v>
      </c>
      <c r="C937" s="40" t="s">
        <v>28</v>
      </c>
      <c r="D937" s="41">
        <f t="shared" ref="D937:K937" si="1019">D938+D939+D940+D941+D942+D943+D944</f>
        <v>1700</v>
      </c>
      <c r="E937" s="42">
        <f t="shared" si="1019"/>
        <v>1700</v>
      </c>
      <c r="F937" s="42">
        <f t="shared" si="1019"/>
        <v>0</v>
      </c>
      <c r="G937" s="42">
        <f t="shared" si="1019"/>
        <v>0</v>
      </c>
      <c r="H937" s="42">
        <f t="shared" si="1019"/>
        <v>0</v>
      </c>
      <c r="I937" s="43">
        <f t="shared" si="1019"/>
        <v>0</v>
      </c>
      <c r="J937" s="44">
        <f t="shared" si="1019"/>
        <v>0</v>
      </c>
      <c r="K937" s="44">
        <f t="shared" si="1019"/>
        <v>0</v>
      </c>
      <c r="L937" s="45" t="str">
        <f t="shared" si="1001"/>
        <v/>
      </c>
      <c r="M937" s="41">
        <f>M938+M939+M940+M941+M942+M943+M944</f>
        <v>0</v>
      </c>
      <c r="N937" s="41">
        <f>N938+N939+N940+N941+N942+N943+N944</f>
        <v>0</v>
      </c>
      <c r="O937" s="41">
        <f>O938+O939+O940+O941+O942+O943+O944</f>
        <v>0</v>
      </c>
      <c r="P937" s="41">
        <f>P938+P939+P940+P941+P942+P943+P944</f>
        <v>0</v>
      </c>
      <c r="Q937" s="41">
        <f>Q938+Q939+Q940+Q941+Q942+Q943+Q944</f>
        <v>0</v>
      </c>
      <c r="R937" s="41">
        <v>0</v>
      </c>
      <c r="S937" s="41">
        <f t="shared" si="1006"/>
        <v>0</v>
      </c>
      <c r="T937" s="43">
        <f t="shared" si="1002"/>
        <v>0</v>
      </c>
      <c r="U937" s="45">
        <f t="shared" si="1003"/>
        <v>0</v>
      </c>
      <c r="V937" s="133">
        <f t="shared" si="1012"/>
        <v>1700</v>
      </c>
      <c r="W937" s="41">
        <f t="shared" ref="W937:Y937" si="1020">W938+W939+W940+W941+W942+W943+W944</f>
        <v>0</v>
      </c>
      <c r="X937" s="110">
        <f t="shared" si="1020"/>
        <v>0</v>
      </c>
      <c r="Y937" s="110">
        <f t="shared" si="1020"/>
        <v>1230</v>
      </c>
      <c r="Z937" s="41">
        <f>Z938+Z939+Z940+Z941+Z942+Z943+Z944</f>
        <v>1700</v>
      </c>
      <c r="AA937" s="41" t="e">
        <f>G937+#REF!</f>
        <v>#REF!</v>
      </c>
      <c r="AB937" s="96" t="e">
        <f>IF(OR(E937="",E937=0),"",(G937+#REF!)/E937)</f>
        <v>#REF!</v>
      </c>
      <c r="AC937" s="41">
        <f t="shared" si="961"/>
        <v>1230</v>
      </c>
      <c r="AD937" s="41">
        <f t="shared" si="962"/>
        <v>470</v>
      </c>
      <c r="AE937" s="110">
        <f t="shared" ref="AE937:AG937" si="1021">AE938+AE939+AE940+AE941+AE942+AE943+AE944</f>
        <v>0</v>
      </c>
      <c r="AF937" s="110">
        <f t="shared" si="964"/>
        <v>1700</v>
      </c>
      <c r="AG937" s="110">
        <f t="shared" si="1021"/>
        <v>1700</v>
      </c>
      <c r="AH937" s="110">
        <f t="shared" si="966"/>
        <v>470</v>
      </c>
      <c r="AI937" s="42"/>
      <c r="AJ937" s="72"/>
    </row>
    <row r="938" spans="1:36" s="14" customFormat="1" ht="18" customHeight="1">
      <c r="A938" s="14" t="str">
        <f t="shared" si="959"/>
        <v>b</v>
      </c>
      <c r="B938" s="28" t="s">
        <v>27</v>
      </c>
      <c r="C938" s="29" t="s">
        <v>29</v>
      </c>
      <c r="D938" s="35">
        <v>0</v>
      </c>
      <c r="E938" s="36">
        <v>0</v>
      </c>
      <c r="F938" s="36">
        <v>0</v>
      </c>
      <c r="G938" s="36">
        <v>0</v>
      </c>
      <c r="H938" s="36">
        <v>0</v>
      </c>
      <c r="I938" s="37">
        <v>0</v>
      </c>
      <c r="J938" s="38">
        <v>0</v>
      </c>
      <c r="K938" s="38">
        <v>0</v>
      </c>
      <c r="L938" s="39" t="str">
        <f t="shared" si="1001"/>
        <v/>
      </c>
      <c r="M938" s="35">
        <v>0</v>
      </c>
      <c r="N938" s="35">
        <v>0</v>
      </c>
      <c r="O938" s="35">
        <v>0</v>
      </c>
      <c r="P938" s="35">
        <v>0</v>
      </c>
      <c r="Q938" s="35">
        <v>0</v>
      </c>
      <c r="R938" s="35">
        <v>0</v>
      </c>
      <c r="S938" s="35">
        <f t="shared" si="1006"/>
        <v>0</v>
      </c>
      <c r="T938" s="37">
        <f t="shared" si="1002"/>
        <v>0</v>
      </c>
      <c r="U938" s="39" t="str">
        <f t="shared" si="1003"/>
        <v/>
      </c>
      <c r="V938" s="132">
        <f t="shared" si="1012"/>
        <v>0</v>
      </c>
      <c r="W938" s="35">
        <v>0</v>
      </c>
      <c r="X938" s="127">
        <v>0</v>
      </c>
      <c r="Y938" s="127">
        <v>0</v>
      </c>
      <c r="Z938" s="35">
        <v>0</v>
      </c>
      <c r="AA938" s="35" t="e">
        <f>G938+#REF!</f>
        <v>#REF!</v>
      </c>
      <c r="AB938" s="94" t="str">
        <f>IF(OR(E938="",E938=0),"",(G938+#REF!)/E938)</f>
        <v/>
      </c>
      <c r="AC938" s="35">
        <f t="shared" si="961"/>
        <v>0</v>
      </c>
      <c r="AD938" s="35">
        <f t="shared" si="962"/>
        <v>0</v>
      </c>
      <c r="AE938" s="127">
        <v>0</v>
      </c>
      <c r="AF938" s="127">
        <f t="shared" si="964"/>
        <v>0</v>
      </c>
      <c r="AG938" s="127">
        <v>0</v>
      </c>
      <c r="AH938" s="127">
        <f t="shared" si="966"/>
        <v>0</v>
      </c>
      <c r="AI938" s="36"/>
      <c r="AJ938" s="72"/>
    </row>
    <row r="939" spans="1:36" s="14" customFormat="1" ht="32.25" customHeight="1">
      <c r="A939" s="14" t="str">
        <f t="shared" si="959"/>
        <v>a</v>
      </c>
      <c r="B939" s="28" t="s">
        <v>27</v>
      </c>
      <c r="C939" s="29" t="s">
        <v>30</v>
      </c>
      <c r="D939" s="35">
        <v>1700</v>
      </c>
      <c r="E939" s="36">
        <v>1700</v>
      </c>
      <c r="F939" s="36">
        <v>0</v>
      </c>
      <c r="G939" s="36">
        <v>0</v>
      </c>
      <c r="H939" s="36">
        <v>0</v>
      </c>
      <c r="I939" s="37">
        <v>0</v>
      </c>
      <c r="J939" s="38">
        <v>0</v>
      </c>
      <c r="K939" s="38">
        <v>0</v>
      </c>
      <c r="L939" s="39" t="str">
        <f t="shared" si="1001"/>
        <v/>
      </c>
      <c r="M939" s="35">
        <v>0</v>
      </c>
      <c r="N939" s="35">
        <v>0</v>
      </c>
      <c r="O939" s="35">
        <v>0</v>
      </c>
      <c r="P939" s="35">
        <v>0</v>
      </c>
      <c r="Q939" s="35">
        <v>0</v>
      </c>
      <c r="R939" s="35">
        <v>0</v>
      </c>
      <c r="S939" s="35">
        <f t="shared" si="1006"/>
        <v>0</v>
      </c>
      <c r="T939" s="37">
        <f t="shared" si="1002"/>
        <v>0</v>
      </c>
      <c r="U939" s="39">
        <f t="shared" si="1003"/>
        <v>0</v>
      </c>
      <c r="V939" s="132">
        <f t="shared" si="1012"/>
        <v>1700</v>
      </c>
      <c r="W939" s="35">
        <v>0</v>
      </c>
      <c r="X939" s="127">
        <v>0</v>
      </c>
      <c r="Y939" s="127">
        <v>1230</v>
      </c>
      <c r="Z939" s="35">
        <v>1700</v>
      </c>
      <c r="AA939" s="35" t="e">
        <f>G939+#REF!</f>
        <v>#REF!</v>
      </c>
      <c r="AB939" s="94" t="e">
        <f>IF(OR(E939="",E939=0),"",(G939+#REF!)/E939)</f>
        <v>#REF!</v>
      </c>
      <c r="AC939" s="35">
        <f t="shared" si="961"/>
        <v>1230</v>
      </c>
      <c r="AD939" s="35">
        <f t="shared" si="962"/>
        <v>470</v>
      </c>
      <c r="AE939" s="127">
        <v>0</v>
      </c>
      <c r="AF939" s="127">
        <f t="shared" si="964"/>
        <v>1700</v>
      </c>
      <c r="AG939" s="127">
        <v>1700</v>
      </c>
      <c r="AH939" s="127">
        <f t="shared" si="966"/>
        <v>470</v>
      </c>
      <c r="AI939" s="36"/>
      <c r="AJ939" s="72"/>
    </row>
    <row r="940" spans="1:36" s="14" customFormat="1" ht="18" customHeight="1">
      <c r="A940" s="14" t="str">
        <f t="shared" si="959"/>
        <v>b</v>
      </c>
      <c r="B940" s="28" t="s">
        <v>27</v>
      </c>
      <c r="C940" s="29" t="s">
        <v>31</v>
      </c>
      <c r="D940" s="35">
        <v>0</v>
      </c>
      <c r="E940" s="36">
        <v>0</v>
      </c>
      <c r="F940" s="36">
        <v>0</v>
      </c>
      <c r="G940" s="36">
        <v>0</v>
      </c>
      <c r="H940" s="36">
        <v>0</v>
      </c>
      <c r="I940" s="37">
        <v>0</v>
      </c>
      <c r="J940" s="38">
        <v>0</v>
      </c>
      <c r="K940" s="38">
        <v>0</v>
      </c>
      <c r="L940" s="39" t="str">
        <f t="shared" si="1001"/>
        <v/>
      </c>
      <c r="M940" s="35">
        <v>0</v>
      </c>
      <c r="N940" s="35">
        <v>0</v>
      </c>
      <c r="O940" s="35">
        <v>0</v>
      </c>
      <c r="P940" s="35">
        <v>0</v>
      </c>
      <c r="Q940" s="35">
        <v>0</v>
      </c>
      <c r="R940" s="35">
        <v>0</v>
      </c>
      <c r="S940" s="35">
        <f t="shared" si="1006"/>
        <v>0</v>
      </c>
      <c r="T940" s="37">
        <f t="shared" si="1002"/>
        <v>0</v>
      </c>
      <c r="U940" s="39" t="str">
        <f t="shared" si="1003"/>
        <v/>
      </c>
      <c r="V940" s="132">
        <f t="shared" si="1012"/>
        <v>0</v>
      </c>
      <c r="W940" s="35">
        <v>0</v>
      </c>
      <c r="X940" s="127">
        <v>0</v>
      </c>
      <c r="Y940" s="127">
        <v>0</v>
      </c>
      <c r="Z940" s="35">
        <v>0</v>
      </c>
      <c r="AA940" s="35" t="e">
        <f>G940+#REF!</f>
        <v>#REF!</v>
      </c>
      <c r="AB940" s="94" t="str">
        <f>IF(OR(E940="",E940=0),"",(G940+#REF!)/E940)</f>
        <v/>
      </c>
      <c r="AC940" s="35">
        <f t="shared" si="961"/>
        <v>0</v>
      </c>
      <c r="AD940" s="35">
        <f t="shared" si="962"/>
        <v>0</v>
      </c>
      <c r="AE940" s="127">
        <v>0</v>
      </c>
      <c r="AF940" s="127">
        <f t="shared" si="964"/>
        <v>0</v>
      </c>
      <c r="AG940" s="127">
        <v>0</v>
      </c>
      <c r="AH940" s="127">
        <f t="shared" si="966"/>
        <v>0</v>
      </c>
      <c r="AI940" s="36"/>
      <c r="AJ940" s="72"/>
    </row>
    <row r="941" spans="1:36" s="14" customFormat="1" ht="18" customHeight="1">
      <c r="A941" s="14" t="str">
        <f t="shared" si="959"/>
        <v>b</v>
      </c>
      <c r="B941" s="28" t="s">
        <v>27</v>
      </c>
      <c r="C941" s="29" t="s">
        <v>32</v>
      </c>
      <c r="D941" s="35">
        <v>0</v>
      </c>
      <c r="E941" s="36">
        <v>0</v>
      </c>
      <c r="F941" s="36">
        <v>0</v>
      </c>
      <c r="G941" s="36">
        <v>0</v>
      </c>
      <c r="H941" s="36">
        <v>0</v>
      </c>
      <c r="I941" s="37">
        <v>0</v>
      </c>
      <c r="J941" s="38">
        <v>0</v>
      </c>
      <c r="K941" s="38">
        <v>0</v>
      </c>
      <c r="L941" s="39" t="str">
        <f t="shared" si="1001"/>
        <v/>
      </c>
      <c r="M941" s="35">
        <v>0</v>
      </c>
      <c r="N941" s="35">
        <v>0</v>
      </c>
      <c r="O941" s="35">
        <v>0</v>
      </c>
      <c r="P941" s="35">
        <v>0</v>
      </c>
      <c r="Q941" s="35">
        <v>0</v>
      </c>
      <c r="R941" s="35">
        <v>0</v>
      </c>
      <c r="S941" s="35">
        <f t="shared" si="1006"/>
        <v>0</v>
      </c>
      <c r="T941" s="37">
        <f t="shared" si="1002"/>
        <v>0</v>
      </c>
      <c r="U941" s="39" t="str">
        <f t="shared" si="1003"/>
        <v/>
      </c>
      <c r="V941" s="132">
        <f t="shared" si="1012"/>
        <v>0</v>
      </c>
      <c r="W941" s="35">
        <v>0</v>
      </c>
      <c r="X941" s="127">
        <v>0</v>
      </c>
      <c r="Y941" s="127">
        <v>0</v>
      </c>
      <c r="Z941" s="35">
        <v>0</v>
      </c>
      <c r="AA941" s="35" t="e">
        <f>G941+#REF!</f>
        <v>#REF!</v>
      </c>
      <c r="AB941" s="94" t="str">
        <f>IF(OR(E941="",E941=0),"",(G941+#REF!)/E941)</f>
        <v/>
      </c>
      <c r="AC941" s="35">
        <f t="shared" si="961"/>
        <v>0</v>
      </c>
      <c r="AD941" s="35">
        <f t="shared" si="962"/>
        <v>0</v>
      </c>
      <c r="AE941" s="127">
        <v>0</v>
      </c>
      <c r="AF941" s="127">
        <f t="shared" si="964"/>
        <v>0</v>
      </c>
      <c r="AG941" s="127">
        <v>0</v>
      </c>
      <c r="AH941" s="127">
        <f t="shared" si="966"/>
        <v>0</v>
      </c>
      <c r="AI941" s="36"/>
      <c r="AJ941" s="72"/>
    </row>
    <row r="942" spans="1:36" s="14" customFormat="1" ht="18" customHeight="1">
      <c r="A942" s="14" t="str">
        <f t="shared" si="959"/>
        <v>b</v>
      </c>
      <c r="B942" s="28" t="s">
        <v>27</v>
      </c>
      <c r="C942" s="29" t="s">
        <v>33</v>
      </c>
      <c r="D942" s="35">
        <v>0</v>
      </c>
      <c r="E942" s="36">
        <v>0</v>
      </c>
      <c r="F942" s="36">
        <v>0</v>
      </c>
      <c r="G942" s="36">
        <v>0</v>
      </c>
      <c r="H942" s="36">
        <v>0</v>
      </c>
      <c r="I942" s="37">
        <v>0</v>
      </c>
      <c r="J942" s="38">
        <v>0</v>
      </c>
      <c r="K942" s="38">
        <v>0</v>
      </c>
      <c r="L942" s="39" t="str">
        <f t="shared" si="1001"/>
        <v/>
      </c>
      <c r="M942" s="35">
        <v>0</v>
      </c>
      <c r="N942" s="35">
        <v>0</v>
      </c>
      <c r="O942" s="35">
        <v>0</v>
      </c>
      <c r="P942" s="35">
        <v>0</v>
      </c>
      <c r="Q942" s="35">
        <v>0</v>
      </c>
      <c r="R942" s="35">
        <v>0</v>
      </c>
      <c r="S942" s="35">
        <f t="shared" si="1006"/>
        <v>0</v>
      </c>
      <c r="T942" s="37">
        <f t="shared" si="1002"/>
        <v>0</v>
      </c>
      <c r="U942" s="39" t="str">
        <f t="shared" si="1003"/>
        <v/>
      </c>
      <c r="V942" s="132">
        <f t="shared" si="1012"/>
        <v>0</v>
      </c>
      <c r="W942" s="35">
        <v>0</v>
      </c>
      <c r="X942" s="127">
        <v>0</v>
      </c>
      <c r="Y942" s="127">
        <v>0</v>
      </c>
      <c r="Z942" s="35">
        <v>0</v>
      </c>
      <c r="AA942" s="35" t="e">
        <f>G942+#REF!</f>
        <v>#REF!</v>
      </c>
      <c r="AB942" s="94" t="str">
        <f>IF(OR(E942="",E942=0),"",(G942+#REF!)/E942)</f>
        <v/>
      </c>
      <c r="AC942" s="35">
        <f t="shared" si="961"/>
        <v>0</v>
      </c>
      <c r="AD942" s="35">
        <f t="shared" si="962"/>
        <v>0</v>
      </c>
      <c r="AE942" s="127">
        <v>0</v>
      </c>
      <c r="AF942" s="127">
        <f t="shared" si="964"/>
        <v>0</v>
      </c>
      <c r="AG942" s="127">
        <v>0</v>
      </c>
      <c r="AH942" s="127">
        <f t="shared" si="966"/>
        <v>0</v>
      </c>
      <c r="AI942" s="36"/>
      <c r="AJ942" s="72"/>
    </row>
    <row r="943" spans="1:36" s="14" customFormat="1" ht="18" customHeight="1">
      <c r="A943" s="14" t="str">
        <f t="shared" si="959"/>
        <v>b</v>
      </c>
      <c r="B943" s="28" t="s">
        <v>27</v>
      </c>
      <c r="C943" s="29" t="s">
        <v>34</v>
      </c>
      <c r="D943" s="35">
        <v>0</v>
      </c>
      <c r="E943" s="36">
        <v>0</v>
      </c>
      <c r="F943" s="36">
        <v>0</v>
      </c>
      <c r="G943" s="36">
        <v>0</v>
      </c>
      <c r="H943" s="36">
        <v>0</v>
      </c>
      <c r="I943" s="37">
        <v>0</v>
      </c>
      <c r="J943" s="38">
        <v>0</v>
      </c>
      <c r="K943" s="38">
        <v>0</v>
      </c>
      <c r="L943" s="39" t="str">
        <f t="shared" si="1001"/>
        <v/>
      </c>
      <c r="M943" s="35">
        <v>0</v>
      </c>
      <c r="N943" s="35">
        <v>0</v>
      </c>
      <c r="O943" s="35">
        <v>0</v>
      </c>
      <c r="P943" s="35">
        <v>0</v>
      </c>
      <c r="Q943" s="35">
        <v>0</v>
      </c>
      <c r="R943" s="35">
        <v>0</v>
      </c>
      <c r="S943" s="35">
        <f t="shared" si="1006"/>
        <v>0</v>
      </c>
      <c r="T943" s="37">
        <f t="shared" si="1002"/>
        <v>0</v>
      </c>
      <c r="U943" s="39" t="str">
        <f t="shared" si="1003"/>
        <v/>
      </c>
      <c r="V943" s="132">
        <f t="shared" si="1012"/>
        <v>0</v>
      </c>
      <c r="W943" s="35">
        <v>0</v>
      </c>
      <c r="X943" s="127">
        <v>0</v>
      </c>
      <c r="Y943" s="127">
        <v>0</v>
      </c>
      <c r="Z943" s="35">
        <v>0</v>
      </c>
      <c r="AA943" s="35" t="e">
        <f>G943+#REF!</f>
        <v>#REF!</v>
      </c>
      <c r="AB943" s="94" t="str">
        <f>IF(OR(E943="",E943=0),"",(G943+#REF!)/E943)</f>
        <v/>
      </c>
      <c r="AC943" s="35">
        <f t="shared" si="961"/>
        <v>0</v>
      </c>
      <c r="AD943" s="35">
        <f t="shared" si="962"/>
        <v>0</v>
      </c>
      <c r="AE943" s="127">
        <v>0</v>
      </c>
      <c r="AF943" s="127">
        <f t="shared" si="964"/>
        <v>0</v>
      </c>
      <c r="AG943" s="127">
        <v>0</v>
      </c>
      <c r="AH943" s="127">
        <f t="shared" si="966"/>
        <v>0</v>
      </c>
      <c r="AI943" s="36"/>
      <c r="AJ943" s="72"/>
    </row>
    <row r="944" spans="1:36" s="14" customFormat="1" ht="18" customHeight="1">
      <c r="A944" s="14" t="str">
        <f t="shared" si="959"/>
        <v>b</v>
      </c>
      <c r="B944" s="28" t="s">
        <v>27</v>
      </c>
      <c r="C944" s="29" t="s">
        <v>35</v>
      </c>
      <c r="D944" s="35">
        <v>0</v>
      </c>
      <c r="E944" s="36">
        <v>0</v>
      </c>
      <c r="F944" s="36">
        <v>0</v>
      </c>
      <c r="G944" s="36">
        <v>0</v>
      </c>
      <c r="H944" s="36">
        <v>0</v>
      </c>
      <c r="I944" s="37">
        <v>0</v>
      </c>
      <c r="J944" s="38">
        <v>0</v>
      </c>
      <c r="K944" s="38">
        <v>0</v>
      </c>
      <c r="L944" s="39" t="str">
        <f t="shared" si="1001"/>
        <v/>
      </c>
      <c r="M944" s="35">
        <v>0</v>
      </c>
      <c r="N944" s="35">
        <v>0</v>
      </c>
      <c r="O944" s="35">
        <v>0</v>
      </c>
      <c r="P944" s="35">
        <v>0</v>
      </c>
      <c r="Q944" s="35">
        <v>0</v>
      </c>
      <c r="R944" s="35">
        <v>0</v>
      </c>
      <c r="S944" s="35">
        <f t="shared" si="1006"/>
        <v>0</v>
      </c>
      <c r="T944" s="37">
        <f t="shared" si="1002"/>
        <v>0</v>
      </c>
      <c r="U944" s="39" t="str">
        <f t="shared" si="1003"/>
        <v/>
      </c>
      <c r="V944" s="132">
        <f t="shared" si="1012"/>
        <v>0</v>
      </c>
      <c r="W944" s="35">
        <v>0</v>
      </c>
      <c r="X944" s="127">
        <v>0</v>
      </c>
      <c r="Y944" s="127">
        <v>0</v>
      </c>
      <c r="Z944" s="35">
        <v>0</v>
      </c>
      <c r="AA944" s="35" t="e">
        <f>G944+#REF!</f>
        <v>#REF!</v>
      </c>
      <c r="AB944" s="94" t="str">
        <f>IF(OR(E944="",E944=0),"",(G944+#REF!)/E944)</f>
        <v/>
      </c>
      <c r="AC944" s="35">
        <f t="shared" si="961"/>
        <v>0</v>
      </c>
      <c r="AD944" s="35">
        <f t="shared" si="962"/>
        <v>0</v>
      </c>
      <c r="AE944" s="127">
        <v>0</v>
      </c>
      <c r="AF944" s="127">
        <f t="shared" si="964"/>
        <v>0</v>
      </c>
      <c r="AG944" s="127">
        <v>0</v>
      </c>
      <c r="AH944" s="127">
        <f t="shared" si="966"/>
        <v>0</v>
      </c>
      <c r="AI944" s="36"/>
      <c r="AJ944" s="72"/>
    </row>
    <row r="945" spans="1:36" s="14" customFormat="1" ht="30" customHeight="1">
      <c r="A945" s="14" t="str">
        <f t="shared" si="959"/>
        <v>b</v>
      </c>
      <c r="B945" s="21" t="s">
        <v>27</v>
      </c>
      <c r="C945" s="40" t="s">
        <v>36</v>
      </c>
      <c r="D945" s="41">
        <v>0</v>
      </c>
      <c r="E945" s="42">
        <v>0</v>
      </c>
      <c r="F945" s="42">
        <v>0</v>
      </c>
      <c r="G945" s="42">
        <v>0</v>
      </c>
      <c r="H945" s="42">
        <v>0</v>
      </c>
      <c r="I945" s="43">
        <v>0</v>
      </c>
      <c r="J945" s="44">
        <v>0</v>
      </c>
      <c r="K945" s="44">
        <v>0</v>
      </c>
      <c r="L945" s="45" t="str">
        <f t="shared" si="1001"/>
        <v/>
      </c>
      <c r="M945" s="41">
        <v>0</v>
      </c>
      <c r="N945" s="41">
        <v>0</v>
      </c>
      <c r="O945" s="41">
        <v>0</v>
      </c>
      <c r="P945" s="35">
        <v>0</v>
      </c>
      <c r="Q945" s="35">
        <v>0</v>
      </c>
      <c r="R945" s="35">
        <v>0</v>
      </c>
      <c r="S945" s="35">
        <f t="shared" si="1006"/>
        <v>0</v>
      </c>
      <c r="T945" s="43">
        <f t="shared" si="1002"/>
        <v>0</v>
      </c>
      <c r="U945" s="45" t="str">
        <f t="shared" si="1003"/>
        <v/>
      </c>
      <c r="V945" s="133">
        <f t="shared" si="1012"/>
        <v>0</v>
      </c>
      <c r="W945" s="35">
        <v>0</v>
      </c>
      <c r="X945" s="110">
        <v>0</v>
      </c>
      <c r="Y945" s="110">
        <v>0</v>
      </c>
      <c r="Z945" s="35">
        <v>0</v>
      </c>
      <c r="AA945" s="41" t="e">
        <f>G945+#REF!</f>
        <v>#REF!</v>
      </c>
      <c r="AB945" s="96" t="str">
        <f>IF(OR(E945="",E945=0),"",(G945+#REF!)/E945)</f>
        <v/>
      </c>
      <c r="AC945" s="41">
        <f t="shared" si="961"/>
        <v>0</v>
      </c>
      <c r="AD945" s="41">
        <f t="shared" si="962"/>
        <v>0</v>
      </c>
      <c r="AE945" s="110">
        <v>0</v>
      </c>
      <c r="AF945" s="110">
        <f t="shared" si="964"/>
        <v>0</v>
      </c>
      <c r="AG945" s="110">
        <v>0</v>
      </c>
      <c r="AH945" s="110">
        <f t="shared" si="966"/>
        <v>0</v>
      </c>
      <c r="AI945" s="42"/>
      <c r="AJ945" s="72"/>
    </row>
    <row r="946" spans="1:36" s="14" customFormat="1" ht="15" customHeight="1">
      <c r="A946" s="14" t="str">
        <f t="shared" si="959"/>
        <v>b</v>
      </c>
      <c r="B946" s="21" t="s">
        <v>27</v>
      </c>
      <c r="C946" s="40" t="s">
        <v>37</v>
      </c>
      <c r="D946" s="41">
        <v>0</v>
      </c>
      <c r="E946" s="42">
        <v>0</v>
      </c>
      <c r="F946" s="42">
        <v>0</v>
      </c>
      <c r="G946" s="42">
        <v>0</v>
      </c>
      <c r="H946" s="42">
        <v>0</v>
      </c>
      <c r="I946" s="43">
        <v>0</v>
      </c>
      <c r="J946" s="44">
        <v>0</v>
      </c>
      <c r="K946" s="44">
        <v>0</v>
      </c>
      <c r="L946" s="45" t="str">
        <f t="shared" si="1001"/>
        <v/>
      </c>
      <c r="M946" s="41">
        <v>0</v>
      </c>
      <c r="N946" s="41">
        <v>0</v>
      </c>
      <c r="O946" s="41">
        <v>0</v>
      </c>
      <c r="P946" s="41">
        <v>0</v>
      </c>
      <c r="Q946" s="41">
        <v>0</v>
      </c>
      <c r="R946" s="41">
        <v>0</v>
      </c>
      <c r="S946" s="41">
        <f t="shared" si="1006"/>
        <v>0</v>
      </c>
      <c r="T946" s="43">
        <f t="shared" si="1002"/>
        <v>0</v>
      </c>
      <c r="U946" s="45" t="str">
        <f t="shared" si="1003"/>
        <v/>
      </c>
      <c r="V946" s="133">
        <f t="shared" si="1012"/>
        <v>0</v>
      </c>
      <c r="W946" s="41">
        <v>0</v>
      </c>
      <c r="X946" s="110">
        <v>0</v>
      </c>
      <c r="Y946" s="110">
        <v>0</v>
      </c>
      <c r="Z946" s="41">
        <v>0</v>
      </c>
      <c r="AA946" s="41" t="e">
        <f>G946+#REF!</f>
        <v>#REF!</v>
      </c>
      <c r="AB946" s="96" t="str">
        <f>IF(OR(E946="",E946=0),"",(G946+#REF!)/E946)</f>
        <v/>
      </c>
      <c r="AC946" s="41">
        <f t="shared" si="961"/>
        <v>0</v>
      </c>
      <c r="AD946" s="41">
        <f t="shared" si="962"/>
        <v>0</v>
      </c>
      <c r="AE946" s="110">
        <v>0</v>
      </c>
      <c r="AF946" s="110">
        <f t="shared" si="964"/>
        <v>0</v>
      </c>
      <c r="AG946" s="110">
        <v>0</v>
      </c>
      <c r="AH946" s="110">
        <f t="shared" si="966"/>
        <v>0</v>
      </c>
      <c r="AI946" s="42"/>
      <c r="AJ946" s="72"/>
    </row>
    <row r="947" spans="1:36" s="14" customFormat="1" ht="15.75" customHeight="1" thickBot="1">
      <c r="A947" s="14" t="str">
        <f t="shared" si="959"/>
        <v>b</v>
      </c>
      <c r="B947" s="46" t="s">
        <v>27</v>
      </c>
      <c r="C947" s="58" t="s">
        <v>38</v>
      </c>
      <c r="D947" s="59">
        <v>0</v>
      </c>
      <c r="E947" s="60">
        <v>0</v>
      </c>
      <c r="F947" s="60">
        <v>0</v>
      </c>
      <c r="G947" s="60">
        <v>0</v>
      </c>
      <c r="H947" s="60">
        <v>0</v>
      </c>
      <c r="I947" s="61">
        <v>0</v>
      </c>
      <c r="J947" s="62">
        <v>0</v>
      </c>
      <c r="K947" s="62">
        <v>0</v>
      </c>
      <c r="L947" s="63" t="str">
        <f t="shared" si="1001"/>
        <v/>
      </c>
      <c r="M947" s="59">
        <v>0</v>
      </c>
      <c r="N947" s="59">
        <v>0</v>
      </c>
      <c r="O947" s="59">
        <v>0</v>
      </c>
      <c r="P947" s="59">
        <v>0</v>
      </c>
      <c r="Q947" s="59">
        <v>0</v>
      </c>
      <c r="R947" s="59">
        <v>0</v>
      </c>
      <c r="S947" s="59">
        <f t="shared" si="1006"/>
        <v>0</v>
      </c>
      <c r="T947" s="61">
        <f t="shared" si="1002"/>
        <v>0</v>
      </c>
      <c r="U947" s="63" t="str">
        <f t="shared" si="1003"/>
        <v/>
      </c>
      <c r="V947" s="136">
        <f t="shared" si="1012"/>
        <v>0</v>
      </c>
      <c r="W947" s="59">
        <v>0</v>
      </c>
      <c r="X947" s="111">
        <v>0</v>
      </c>
      <c r="Y947" s="111">
        <v>0</v>
      </c>
      <c r="Z947" s="59">
        <v>0</v>
      </c>
      <c r="AA947" s="59" t="e">
        <f>G947+#REF!</f>
        <v>#REF!</v>
      </c>
      <c r="AB947" s="106" t="str">
        <f>IF(OR(E947="",E947=0),"",(G947+#REF!)/E947)</f>
        <v/>
      </c>
      <c r="AC947" s="59">
        <f t="shared" si="961"/>
        <v>0</v>
      </c>
      <c r="AD947" s="59">
        <f t="shared" si="962"/>
        <v>0</v>
      </c>
      <c r="AE947" s="111">
        <v>0</v>
      </c>
      <c r="AF947" s="111">
        <f t="shared" si="964"/>
        <v>0</v>
      </c>
      <c r="AG947" s="111">
        <v>0</v>
      </c>
      <c r="AH947" s="111">
        <f t="shared" si="966"/>
        <v>0</v>
      </c>
      <c r="AI947" s="60"/>
      <c r="AJ947" s="72"/>
    </row>
    <row r="948" spans="1:36" s="14" customFormat="1" ht="33" thickTop="1" thickBot="1">
      <c r="A948" s="14" t="str">
        <f t="shared" si="959"/>
        <v>a</v>
      </c>
      <c r="B948" s="139" t="s">
        <v>197</v>
      </c>
      <c r="C948" s="140" t="s">
        <v>198</v>
      </c>
      <c r="D948" s="140">
        <f t="shared" ref="D948:K959" si="1022">D960+D972</f>
        <v>6000</v>
      </c>
      <c r="E948" s="141">
        <f t="shared" si="1022"/>
        <v>6157</v>
      </c>
      <c r="F948" s="141">
        <f t="shared" si="1022"/>
        <v>4894</v>
      </c>
      <c r="G948" s="141">
        <f t="shared" si="1022"/>
        <v>5380</v>
      </c>
      <c r="H948" s="141">
        <f t="shared" si="1022"/>
        <v>4053.71056</v>
      </c>
      <c r="I948" s="142">
        <f t="shared" si="1022"/>
        <v>3789.7358300000001</v>
      </c>
      <c r="J948" s="143">
        <f t="shared" si="1022"/>
        <v>3129.1442000000002</v>
      </c>
      <c r="K948" s="143">
        <f t="shared" si="1022"/>
        <v>2600.04223</v>
      </c>
      <c r="L948" s="144">
        <f t="shared" si="1001"/>
        <v>1.0993052717613405</v>
      </c>
      <c r="M948" s="140">
        <f t="shared" ref="M948:Q959" si="1023">M960+M972</f>
        <v>0</v>
      </c>
      <c r="N948" s="140">
        <f t="shared" si="1023"/>
        <v>497.8535</v>
      </c>
      <c r="O948" s="140">
        <f t="shared" si="1023"/>
        <v>603.71803</v>
      </c>
      <c r="P948" s="140">
        <f t="shared" si="1023"/>
        <v>529.10197000000028</v>
      </c>
      <c r="Q948" s="140">
        <f t="shared" si="1023"/>
        <v>529.29999999999995</v>
      </c>
      <c r="R948" s="140">
        <v>660.5916299999999</v>
      </c>
      <c r="S948" s="140">
        <f t="shared" si="1006"/>
        <v>1326.28944</v>
      </c>
      <c r="T948" s="142">
        <f t="shared" si="1002"/>
        <v>-486</v>
      </c>
      <c r="U948" s="144">
        <f t="shared" si="1003"/>
        <v>0.87380217638460289</v>
      </c>
      <c r="V948" s="145">
        <f t="shared" si="1012"/>
        <v>777</v>
      </c>
      <c r="W948" s="140">
        <f t="shared" ref="W948:Y948" si="1024">W960+W972</f>
        <v>4936.9330600000003</v>
      </c>
      <c r="X948" s="146">
        <f t="shared" si="1024"/>
        <v>4936.9330600000003</v>
      </c>
      <c r="Y948" s="146">
        <f t="shared" si="1024"/>
        <v>1076</v>
      </c>
      <c r="Z948" s="140">
        <f t="shared" ref="Z948:Z959" si="1025">Z960+Z972</f>
        <v>1176.3</v>
      </c>
      <c r="AA948" s="140" t="e">
        <f>G948+#REF!</f>
        <v>#REF!</v>
      </c>
      <c r="AB948" s="147" t="e">
        <f>IF(OR(E948="",E948=0),"",(G948+#REF!)/E948)</f>
        <v>#REF!</v>
      </c>
      <c r="AC948" s="140">
        <f t="shared" si="961"/>
        <v>6456</v>
      </c>
      <c r="AD948" s="140">
        <f t="shared" si="962"/>
        <v>-299</v>
      </c>
      <c r="AE948" s="146">
        <f t="shared" ref="AE948" si="1026">AE960+AE972</f>
        <v>23.6</v>
      </c>
      <c r="AF948" s="146">
        <f t="shared" si="964"/>
        <v>6133.4</v>
      </c>
      <c r="AG948" s="146">
        <f t="shared" ref="AG948" si="1027">AG960+AG972</f>
        <v>6133.4</v>
      </c>
      <c r="AH948" s="146">
        <f t="shared" si="966"/>
        <v>-322.60000000000036</v>
      </c>
      <c r="AI948" s="141"/>
      <c r="AJ948" s="72"/>
    </row>
    <row r="949" spans="1:36" s="14" customFormat="1" ht="18.75" thickTop="1">
      <c r="A949" s="14" t="str">
        <f t="shared" si="959"/>
        <v>a</v>
      </c>
      <c r="B949" s="21" t="s">
        <v>27</v>
      </c>
      <c r="C949" s="22" t="s">
        <v>28</v>
      </c>
      <c r="D949" s="23">
        <f t="shared" si="1022"/>
        <v>6000</v>
      </c>
      <c r="E949" s="24">
        <f t="shared" si="1022"/>
        <v>6157</v>
      </c>
      <c r="F949" s="24">
        <f t="shared" si="1022"/>
        <v>4894</v>
      </c>
      <c r="G949" s="24">
        <f t="shared" si="1022"/>
        <v>5380</v>
      </c>
      <c r="H949" s="24">
        <f t="shared" si="1022"/>
        <v>4053.71056</v>
      </c>
      <c r="I949" s="25">
        <f t="shared" si="1022"/>
        <v>3789.7358300000001</v>
      </c>
      <c r="J949" s="26">
        <f t="shared" si="1022"/>
        <v>3129.1442000000002</v>
      </c>
      <c r="K949" s="26">
        <f t="shared" si="1022"/>
        <v>2600.04223</v>
      </c>
      <c r="L949" s="27">
        <f t="shared" si="1001"/>
        <v>1.0993052717613405</v>
      </c>
      <c r="M949" s="23">
        <f t="shared" si="1023"/>
        <v>0</v>
      </c>
      <c r="N949" s="23">
        <f t="shared" si="1023"/>
        <v>497.8535</v>
      </c>
      <c r="O949" s="23">
        <f t="shared" si="1023"/>
        <v>603.71803</v>
      </c>
      <c r="P949" s="23">
        <f t="shared" si="1023"/>
        <v>529.10197000000028</v>
      </c>
      <c r="Q949" s="23">
        <f t="shared" si="1023"/>
        <v>529.29999999999995</v>
      </c>
      <c r="R949" s="23">
        <v>660.5916299999999</v>
      </c>
      <c r="S949" s="23">
        <f t="shared" si="1006"/>
        <v>1326.28944</v>
      </c>
      <c r="T949" s="25">
        <f t="shared" si="1002"/>
        <v>-486</v>
      </c>
      <c r="U949" s="27">
        <f t="shared" si="1003"/>
        <v>0.87380217638460289</v>
      </c>
      <c r="V949" s="130">
        <f t="shared" si="1012"/>
        <v>777</v>
      </c>
      <c r="W949" s="23">
        <f t="shared" ref="W949:Y949" si="1028">W961+W973</f>
        <v>4936.9330600000003</v>
      </c>
      <c r="X949" s="89">
        <f t="shared" si="1028"/>
        <v>4936.9330600000003</v>
      </c>
      <c r="Y949" s="89">
        <f t="shared" si="1028"/>
        <v>1076</v>
      </c>
      <c r="Z949" s="23">
        <f t="shared" si="1025"/>
        <v>1176.3</v>
      </c>
      <c r="AA949" s="23" t="e">
        <f>G949+#REF!</f>
        <v>#REF!</v>
      </c>
      <c r="AB949" s="90" t="e">
        <f>IF(OR(E949="",E949=0),"",(G949+#REF!)/E949)</f>
        <v>#REF!</v>
      </c>
      <c r="AC949" s="23">
        <f t="shared" si="961"/>
        <v>6456</v>
      </c>
      <c r="AD949" s="23">
        <f t="shared" si="962"/>
        <v>-299</v>
      </c>
      <c r="AE949" s="89">
        <f t="shared" ref="AE949" si="1029">AE961+AE973</f>
        <v>23.6</v>
      </c>
      <c r="AF949" s="89">
        <f t="shared" si="964"/>
        <v>6133.4</v>
      </c>
      <c r="AG949" s="89">
        <f t="shared" ref="AG949" si="1030">AG961+AG973</f>
        <v>6133.4</v>
      </c>
      <c r="AH949" s="89">
        <f t="shared" si="966"/>
        <v>-322.60000000000036</v>
      </c>
      <c r="AI949" s="24"/>
      <c r="AJ949" s="72"/>
    </row>
    <row r="950" spans="1:36" s="14" customFormat="1" ht="18" customHeight="1">
      <c r="A950" s="14" t="str">
        <f t="shared" si="959"/>
        <v>b</v>
      </c>
      <c r="B950" s="28" t="s">
        <v>27</v>
      </c>
      <c r="C950" s="29" t="s">
        <v>29</v>
      </c>
      <c r="D950" s="35">
        <f t="shared" si="1022"/>
        <v>0</v>
      </c>
      <c r="E950" s="36">
        <f t="shared" si="1022"/>
        <v>0</v>
      </c>
      <c r="F950" s="36">
        <f t="shared" si="1022"/>
        <v>0</v>
      </c>
      <c r="G950" s="36">
        <f t="shared" si="1022"/>
        <v>0</v>
      </c>
      <c r="H950" s="36">
        <f t="shared" si="1022"/>
        <v>0</v>
      </c>
      <c r="I950" s="37">
        <f t="shared" si="1022"/>
        <v>0</v>
      </c>
      <c r="J950" s="38">
        <f t="shared" si="1022"/>
        <v>0</v>
      </c>
      <c r="K950" s="38">
        <f t="shared" si="1022"/>
        <v>0</v>
      </c>
      <c r="L950" s="39" t="str">
        <f t="shared" si="1001"/>
        <v/>
      </c>
      <c r="M950" s="35">
        <f t="shared" si="1023"/>
        <v>0</v>
      </c>
      <c r="N950" s="35">
        <f t="shared" si="1023"/>
        <v>0</v>
      </c>
      <c r="O950" s="35">
        <f t="shared" si="1023"/>
        <v>0</v>
      </c>
      <c r="P950" s="35">
        <f t="shared" si="1023"/>
        <v>0</v>
      </c>
      <c r="Q950" s="35">
        <f t="shared" si="1023"/>
        <v>0</v>
      </c>
      <c r="R950" s="35">
        <v>0</v>
      </c>
      <c r="S950" s="35">
        <f t="shared" si="1006"/>
        <v>0</v>
      </c>
      <c r="T950" s="37">
        <f t="shared" si="1002"/>
        <v>0</v>
      </c>
      <c r="U950" s="39" t="str">
        <f t="shared" si="1003"/>
        <v/>
      </c>
      <c r="V950" s="132">
        <f t="shared" si="1012"/>
        <v>0</v>
      </c>
      <c r="W950" s="35">
        <f t="shared" ref="W950:Y950" si="1031">W962+W974</f>
        <v>0</v>
      </c>
      <c r="X950" s="93">
        <f t="shared" si="1031"/>
        <v>0</v>
      </c>
      <c r="Y950" s="93">
        <f t="shared" si="1031"/>
        <v>0</v>
      </c>
      <c r="Z950" s="35">
        <f t="shared" si="1025"/>
        <v>0</v>
      </c>
      <c r="AA950" s="35" t="e">
        <f>G950+#REF!</f>
        <v>#REF!</v>
      </c>
      <c r="AB950" s="94" t="str">
        <f>IF(OR(E950="",E950=0),"",(G950+#REF!)/E950)</f>
        <v/>
      </c>
      <c r="AC950" s="35">
        <f t="shared" si="961"/>
        <v>0</v>
      </c>
      <c r="AD950" s="35">
        <f t="shared" si="962"/>
        <v>0</v>
      </c>
      <c r="AE950" s="93">
        <f t="shared" ref="AE950" si="1032">AE962+AE974</f>
        <v>0</v>
      </c>
      <c r="AF950" s="93">
        <f t="shared" si="964"/>
        <v>0</v>
      </c>
      <c r="AG950" s="93">
        <f t="shared" ref="AG950" si="1033">AG962+AG974</f>
        <v>0</v>
      </c>
      <c r="AH950" s="93">
        <f t="shared" si="966"/>
        <v>0</v>
      </c>
      <c r="AI950" s="36"/>
      <c r="AJ950" s="72"/>
    </row>
    <row r="951" spans="1:36" s="14" customFormat="1" ht="18">
      <c r="A951" s="14" t="str">
        <f t="shared" si="959"/>
        <v>a</v>
      </c>
      <c r="B951" s="28" t="s">
        <v>27</v>
      </c>
      <c r="C951" s="29" t="s">
        <v>30</v>
      </c>
      <c r="D951" s="30">
        <f t="shared" si="1022"/>
        <v>51</v>
      </c>
      <c r="E951" s="31">
        <f t="shared" si="1022"/>
        <v>87</v>
      </c>
      <c r="F951" s="31">
        <f t="shared" si="1022"/>
        <v>78</v>
      </c>
      <c r="G951" s="31">
        <f t="shared" si="1022"/>
        <v>79.2</v>
      </c>
      <c r="H951" s="31">
        <f t="shared" si="1022"/>
        <v>57.606999999999999</v>
      </c>
      <c r="I951" s="32">
        <f t="shared" si="1022"/>
        <v>50.4</v>
      </c>
      <c r="J951" s="33">
        <f t="shared" si="1022"/>
        <v>43.192999999999998</v>
      </c>
      <c r="K951" s="33">
        <f t="shared" si="1022"/>
        <v>35.986000000000004</v>
      </c>
      <c r="L951" s="34">
        <f t="shared" si="1001"/>
        <v>1.0153846153846153</v>
      </c>
      <c r="M951" s="30">
        <f t="shared" si="1023"/>
        <v>0</v>
      </c>
      <c r="N951" s="30">
        <f t="shared" si="1023"/>
        <v>7.2789999999999999</v>
      </c>
      <c r="O951" s="30">
        <f t="shared" si="1023"/>
        <v>7.2070000000000007</v>
      </c>
      <c r="P951" s="30">
        <f t="shared" si="1023"/>
        <v>7.2070000000000007</v>
      </c>
      <c r="Q951" s="30">
        <f t="shared" si="1023"/>
        <v>7.3</v>
      </c>
      <c r="R951" s="30">
        <v>7.2070000000000007</v>
      </c>
      <c r="S951" s="30">
        <f t="shared" si="1006"/>
        <v>21.593000000000004</v>
      </c>
      <c r="T951" s="32">
        <f t="shared" si="1002"/>
        <v>-1.2000000000000028</v>
      </c>
      <c r="U951" s="34">
        <f t="shared" si="1003"/>
        <v>0.91034482758620694</v>
      </c>
      <c r="V951" s="131">
        <f t="shared" si="1012"/>
        <v>7.7999999999999972</v>
      </c>
      <c r="W951" s="30">
        <f t="shared" ref="W951:Y951" si="1034">W963+W975</f>
        <v>67.813999999999993</v>
      </c>
      <c r="X951" s="91">
        <f t="shared" si="1034"/>
        <v>67.813999999999993</v>
      </c>
      <c r="Y951" s="91">
        <f t="shared" si="1034"/>
        <v>7.8</v>
      </c>
      <c r="Z951" s="30">
        <f t="shared" si="1025"/>
        <v>9</v>
      </c>
      <c r="AA951" s="30" t="e">
        <f>G951+#REF!</f>
        <v>#REF!</v>
      </c>
      <c r="AB951" s="92" t="e">
        <f>IF(OR(E951="",E951=0),"",(G951+#REF!)/E951)</f>
        <v>#REF!</v>
      </c>
      <c r="AC951" s="30">
        <f t="shared" si="961"/>
        <v>87</v>
      </c>
      <c r="AD951" s="30">
        <f t="shared" si="962"/>
        <v>0</v>
      </c>
      <c r="AE951" s="91">
        <f t="shared" ref="AE951" si="1035">AE963+AE975</f>
        <v>0</v>
      </c>
      <c r="AF951" s="91">
        <f t="shared" si="964"/>
        <v>87</v>
      </c>
      <c r="AG951" s="91">
        <f t="shared" ref="AG951" si="1036">AG963+AG975</f>
        <v>87</v>
      </c>
      <c r="AH951" s="91">
        <f t="shared" si="966"/>
        <v>0</v>
      </c>
      <c r="AI951" s="31"/>
      <c r="AJ951" s="72"/>
    </row>
    <row r="952" spans="1:36" s="14" customFormat="1" ht="18" customHeight="1">
      <c r="A952" s="14" t="str">
        <f t="shared" si="959"/>
        <v>b</v>
      </c>
      <c r="B952" s="28" t="s">
        <v>27</v>
      </c>
      <c r="C952" s="29" t="s">
        <v>31</v>
      </c>
      <c r="D952" s="35">
        <f t="shared" si="1022"/>
        <v>0</v>
      </c>
      <c r="E952" s="36">
        <f t="shared" si="1022"/>
        <v>0</v>
      </c>
      <c r="F952" s="36">
        <f t="shared" si="1022"/>
        <v>0</v>
      </c>
      <c r="G952" s="36">
        <f t="shared" si="1022"/>
        <v>0</v>
      </c>
      <c r="H952" s="36">
        <f t="shared" si="1022"/>
        <v>0</v>
      </c>
      <c r="I952" s="37">
        <f t="shared" si="1022"/>
        <v>0</v>
      </c>
      <c r="J952" s="38">
        <f t="shared" si="1022"/>
        <v>0</v>
      </c>
      <c r="K952" s="38">
        <f t="shared" si="1022"/>
        <v>0</v>
      </c>
      <c r="L952" s="39" t="str">
        <f t="shared" si="1001"/>
        <v/>
      </c>
      <c r="M952" s="35">
        <f t="shared" si="1023"/>
        <v>0</v>
      </c>
      <c r="N952" s="35">
        <f t="shared" si="1023"/>
        <v>0</v>
      </c>
      <c r="O952" s="35">
        <f t="shared" si="1023"/>
        <v>0</v>
      </c>
      <c r="P952" s="35">
        <f t="shared" si="1023"/>
        <v>0</v>
      </c>
      <c r="Q952" s="35">
        <f t="shared" si="1023"/>
        <v>0</v>
      </c>
      <c r="R952" s="35">
        <v>0</v>
      </c>
      <c r="S952" s="35">
        <f t="shared" si="1006"/>
        <v>0</v>
      </c>
      <c r="T952" s="37">
        <f t="shared" si="1002"/>
        <v>0</v>
      </c>
      <c r="U952" s="39" t="str">
        <f t="shared" si="1003"/>
        <v/>
      </c>
      <c r="V952" s="132">
        <f t="shared" si="1012"/>
        <v>0</v>
      </c>
      <c r="W952" s="35">
        <f t="shared" ref="W952:Y952" si="1037">W964+W976</f>
        <v>0</v>
      </c>
      <c r="X952" s="93">
        <f t="shared" si="1037"/>
        <v>0</v>
      </c>
      <c r="Y952" s="93">
        <f t="shared" si="1037"/>
        <v>0</v>
      </c>
      <c r="Z952" s="35">
        <f t="shared" si="1025"/>
        <v>0</v>
      </c>
      <c r="AA952" s="35" t="e">
        <f>G952+#REF!</f>
        <v>#REF!</v>
      </c>
      <c r="AB952" s="94" t="str">
        <f>IF(OR(E952="",E952=0),"",(G952+#REF!)/E952)</f>
        <v/>
      </c>
      <c r="AC952" s="35">
        <f t="shared" si="961"/>
        <v>0</v>
      </c>
      <c r="AD952" s="35">
        <f t="shared" si="962"/>
        <v>0</v>
      </c>
      <c r="AE952" s="93">
        <f t="shared" ref="AE952" si="1038">AE964+AE976</f>
        <v>0</v>
      </c>
      <c r="AF952" s="93">
        <f t="shared" si="964"/>
        <v>0</v>
      </c>
      <c r="AG952" s="93">
        <f t="shared" ref="AG952" si="1039">AG964+AG976</f>
        <v>0</v>
      </c>
      <c r="AH952" s="93">
        <f t="shared" si="966"/>
        <v>0</v>
      </c>
      <c r="AI952" s="36"/>
      <c r="AJ952" s="72"/>
    </row>
    <row r="953" spans="1:36" s="14" customFormat="1" ht="18" customHeight="1">
      <c r="A953" s="14" t="str">
        <f t="shared" si="959"/>
        <v>b</v>
      </c>
      <c r="B953" s="28" t="s">
        <v>27</v>
      </c>
      <c r="C953" s="29" t="s">
        <v>32</v>
      </c>
      <c r="D953" s="35">
        <f t="shared" si="1022"/>
        <v>0</v>
      </c>
      <c r="E953" s="36">
        <f t="shared" si="1022"/>
        <v>0</v>
      </c>
      <c r="F953" s="36">
        <f t="shared" si="1022"/>
        <v>0</v>
      </c>
      <c r="G953" s="36">
        <f t="shared" si="1022"/>
        <v>0</v>
      </c>
      <c r="H953" s="36">
        <f t="shared" si="1022"/>
        <v>0</v>
      </c>
      <c r="I953" s="37">
        <f t="shared" si="1022"/>
        <v>0</v>
      </c>
      <c r="J953" s="38">
        <f t="shared" si="1022"/>
        <v>0</v>
      </c>
      <c r="K953" s="38">
        <f t="shared" si="1022"/>
        <v>0</v>
      </c>
      <c r="L953" s="39" t="str">
        <f t="shared" si="1001"/>
        <v/>
      </c>
      <c r="M953" s="35">
        <f t="shared" si="1023"/>
        <v>0</v>
      </c>
      <c r="N953" s="35">
        <f t="shared" si="1023"/>
        <v>0</v>
      </c>
      <c r="O953" s="35">
        <f t="shared" si="1023"/>
        <v>0</v>
      </c>
      <c r="P953" s="35">
        <f t="shared" si="1023"/>
        <v>0</v>
      </c>
      <c r="Q953" s="35">
        <f t="shared" si="1023"/>
        <v>0</v>
      </c>
      <c r="R953" s="35">
        <v>0</v>
      </c>
      <c r="S953" s="35">
        <f t="shared" si="1006"/>
        <v>0</v>
      </c>
      <c r="T953" s="37">
        <f t="shared" si="1002"/>
        <v>0</v>
      </c>
      <c r="U953" s="39" t="str">
        <f t="shared" si="1003"/>
        <v/>
      </c>
      <c r="V953" s="132">
        <f t="shared" si="1012"/>
        <v>0</v>
      </c>
      <c r="W953" s="35">
        <f t="shared" ref="W953:Y953" si="1040">W965+W977</f>
        <v>0</v>
      </c>
      <c r="X953" s="93">
        <f t="shared" si="1040"/>
        <v>0</v>
      </c>
      <c r="Y953" s="93">
        <f t="shared" si="1040"/>
        <v>0</v>
      </c>
      <c r="Z953" s="35">
        <f t="shared" si="1025"/>
        <v>0</v>
      </c>
      <c r="AA953" s="35" t="e">
        <f>G953+#REF!</f>
        <v>#REF!</v>
      </c>
      <c r="AB953" s="94" t="str">
        <f>IF(OR(E953="",E953=0),"",(G953+#REF!)/E953)</f>
        <v/>
      </c>
      <c r="AC953" s="35">
        <f t="shared" si="961"/>
        <v>0</v>
      </c>
      <c r="AD953" s="35">
        <f t="shared" si="962"/>
        <v>0</v>
      </c>
      <c r="AE953" s="93">
        <f t="shared" ref="AE953" si="1041">AE965+AE977</f>
        <v>0</v>
      </c>
      <c r="AF953" s="93">
        <f t="shared" si="964"/>
        <v>0</v>
      </c>
      <c r="AG953" s="93">
        <f t="shared" ref="AG953" si="1042">AG965+AG977</f>
        <v>0</v>
      </c>
      <c r="AH953" s="93">
        <f t="shared" si="966"/>
        <v>0</v>
      </c>
      <c r="AI953" s="36"/>
      <c r="AJ953" s="72"/>
    </row>
    <row r="954" spans="1:36" s="14" customFormat="1" ht="18" customHeight="1">
      <c r="A954" s="14" t="str">
        <f t="shared" si="959"/>
        <v>b</v>
      </c>
      <c r="B954" s="28" t="s">
        <v>27</v>
      </c>
      <c r="C954" s="29" t="s">
        <v>33</v>
      </c>
      <c r="D954" s="35">
        <f t="shared" si="1022"/>
        <v>0</v>
      </c>
      <c r="E954" s="36">
        <f t="shared" si="1022"/>
        <v>0</v>
      </c>
      <c r="F954" s="36">
        <f t="shared" si="1022"/>
        <v>0</v>
      </c>
      <c r="G954" s="36">
        <f t="shared" si="1022"/>
        <v>0</v>
      </c>
      <c r="H954" s="36">
        <f t="shared" si="1022"/>
        <v>0</v>
      </c>
      <c r="I954" s="37">
        <f t="shared" si="1022"/>
        <v>0</v>
      </c>
      <c r="J954" s="38">
        <f t="shared" si="1022"/>
        <v>0</v>
      </c>
      <c r="K954" s="38">
        <f t="shared" si="1022"/>
        <v>0</v>
      </c>
      <c r="L954" s="39" t="str">
        <f t="shared" si="1001"/>
        <v/>
      </c>
      <c r="M954" s="35">
        <f t="shared" si="1023"/>
        <v>0</v>
      </c>
      <c r="N954" s="35">
        <f t="shared" si="1023"/>
        <v>0</v>
      </c>
      <c r="O954" s="35">
        <f t="shared" si="1023"/>
        <v>0</v>
      </c>
      <c r="P954" s="35">
        <f t="shared" si="1023"/>
        <v>0</v>
      </c>
      <c r="Q954" s="35">
        <f t="shared" si="1023"/>
        <v>0</v>
      </c>
      <c r="R954" s="35">
        <v>0</v>
      </c>
      <c r="S954" s="35">
        <f t="shared" si="1006"/>
        <v>0</v>
      </c>
      <c r="T954" s="37">
        <f t="shared" si="1002"/>
        <v>0</v>
      </c>
      <c r="U954" s="39" t="str">
        <f t="shared" si="1003"/>
        <v/>
      </c>
      <c r="V954" s="132">
        <f t="shared" si="1012"/>
        <v>0</v>
      </c>
      <c r="W954" s="35">
        <f t="shared" ref="W954:Y954" si="1043">W966+W978</f>
        <v>0</v>
      </c>
      <c r="X954" s="93">
        <f t="shared" si="1043"/>
        <v>0</v>
      </c>
      <c r="Y954" s="93">
        <f t="shared" si="1043"/>
        <v>0</v>
      </c>
      <c r="Z954" s="35">
        <f t="shared" si="1025"/>
        <v>0</v>
      </c>
      <c r="AA954" s="35" t="e">
        <f>G954+#REF!</f>
        <v>#REF!</v>
      </c>
      <c r="AB954" s="94" t="str">
        <f>IF(OR(E954="",E954=0),"",(G954+#REF!)/E954)</f>
        <v/>
      </c>
      <c r="AC954" s="35">
        <f t="shared" si="961"/>
        <v>0</v>
      </c>
      <c r="AD954" s="35">
        <f t="shared" si="962"/>
        <v>0</v>
      </c>
      <c r="AE954" s="93">
        <f t="shared" ref="AE954" si="1044">AE966+AE978</f>
        <v>0</v>
      </c>
      <c r="AF954" s="93">
        <f t="shared" si="964"/>
        <v>0</v>
      </c>
      <c r="AG954" s="93">
        <f t="shared" ref="AG954" si="1045">AG966+AG978</f>
        <v>0</v>
      </c>
      <c r="AH954" s="93">
        <f t="shared" si="966"/>
        <v>0</v>
      </c>
      <c r="AI954" s="36"/>
      <c r="AJ954" s="72"/>
    </row>
    <row r="955" spans="1:36" s="14" customFormat="1" ht="18">
      <c r="A955" s="14" t="str">
        <f t="shared" si="959"/>
        <v>a</v>
      </c>
      <c r="B955" s="28" t="s">
        <v>27</v>
      </c>
      <c r="C955" s="29" t="s">
        <v>34</v>
      </c>
      <c r="D955" s="30">
        <f t="shared" si="1022"/>
        <v>5949</v>
      </c>
      <c r="E955" s="31">
        <f t="shared" si="1022"/>
        <v>6070</v>
      </c>
      <c r="F955" s="31">
        <f t="shared" si="1022"/>
        <v>4816</v>
      </c>
      <c r="G955" s="31">
        <f t="shared" si="1022"/>
        <v>5300.8</v>
      </c>
      <c r="H955" s="31">
        <f t="shared" si="1022"/>
        <v>3996.10356</v>
      </c>
      <c r="I955" s="32">
        <f t="shared" si="1022"/>
        <v>3739.33583</v>
      </c>
      <c r="J955" s="33">
        <f t="shared" si="1022"/>
        <v>3085.9512000000004</v>
      </c>
      <c r="K955" s="33">
        <f t="shared" si="1022"/>
        <v>2564.0562300000001</v>
      </c>
      <c r="L955" s="34">
        <f t="shared" si="1001"/>
        <v>1.1006644518272426</v>
      </c>
      <c r="M955" s="30">
        <f t="shared" si="1023"/>
        <v>0</v>
      </c>
      <c r="N955" s="30">
        <f t="shared" si="1023"/>
        <v>490.5745</v>
      </c>
      <c r="O955" s="30">
        <f t="shared" si="1023"/>
        <v>596.51103000000012</v>
      </c>
      <c r="P955" s="30">
        <f t="shared" si="1023"/>
        <v>521.89497000000028</v>
      </c>
      <c r="Q955" s="30">
        <f t="shared" si="1023"/>
        <v>522</v>
      </c>
      <c r="R955" s="30">
        <v>653.38462999999956</v>
      </c>
      <c r="S955" s="30">
        <f t="shared" si="1006"/>
        <v>1304.6964400000002</v>
      </c>
      <c r="T955" s="32">
        <f t="shared" si="1002"/>
        <v>-484.80000000000018</v>
      </c>
      <c r="U955" s="34">
        <f t="shared" si="1003"/>
        <v>0.87327841845140031</v>
      </c>
      <c r="V955" s="131">
        <f t="shared" si="1012"/>
        <v>769.19999999999982</v>
      </c>
      <c r="W955" s="30">
        <f t="shared" ref="W955:Y955" si="1046">W967+W979</f>
        <v>4869.11906</v>
      </c>
      <c r="X955" s="91">
        <f t="shared" si="1046"/>
        <v>4869.11906</v>
      </c>
      <c r="Y955" s="91">
        <f t="shared" si="1046"/>
        <v>1068.2</v>
      </c>
      <c r="Z955" s="30">
        <f t="shared" si="1025"/>
        <v>1167.3</v>
      </c>
      <c r="AA955" s="30" t="e">
        <f>G955+#REF!</f>
        <v>#REF!</v>
      </c>
      <c r="AB955" s="92" t="e">
        <f>IF(OR(E955="",E955=0),"",(G955+#REF!)/E955)</f>
        <v>#REF!</v>
      </c>
      <c r="AC955" s="30">
        <f t="shared" si="961"/>
        <v>6369</v>
      </c>
      <c r="AD955" s="30">
        <f t="shared" si="962"/>
        <v>-299</v>
      </c>
      <c r="AE955" s="91">
        <f t="shared" ref="AE955" si="1047">AE967+AE979</f>
        <v>23.6</v>
      </c>
      <c r="AF955" s="91">
        <f t="shared" si="964"/>
        <v>6046.4</v>
      </c>
      <c r="AG955" s="91">
        <f t="shared" ref="AG955" si="1048">AG967+AG979</f>
        <v>6046.4</v>
      </c>
      <c r="AH955" s="91">
        <f t="shared" si="966"/>
        <v>-322.60000000000036</v>
      </c>
      <c r="AI955" s="31"/>
      <c r="AJ955" s="72"/>
    </row>
    <row r="956" spans="1:36" s="14" customFormat="1" ht="18" customHeight="1">
      <c r="A956" s="14" t="str">
        <f t="shared" si="959"/>
        <v>b</v>
      </c>
      <c r="B956" s="28" t="s">
        <v>27</v>
      </c>
      <c r="C956" s="29" t="s">
        <v>35</v>
      </c>
      <c r="D956" s="35">
        <f t="shared" si="1022"/>
        <v>0</v>
      </c>
      <c r="E956" s="36">
        <f t="shared" si="1022"/>
        <v>0</v>
      </c>
      <c r="F956" s="36">
        <f t="shared" si="1022"/>
        <v>0</v>
      </c>
      <c r="G956" s="36">
        <f t="shared" si="1022"/>
        <v>0</v>
      </c>
      <c r="H956" s="36">
        <f t="shared" si="1022"/>
        <v>0</v>
      </c>
      <c r="I956" s="37">
        <f t="shared" si="1022"/>
        <v>0</v>
      </c>
      <c r="J956" s="38">
        <f t="shared" si="1022"/>
        <v>0</v>
      </c>
      <c r="K956" s="38">
        <f t="shared" si="1022"/>
        <v>0</v>
      </c>
      <c r="L956" s="39" t="str">
        <f t="shared" si="1001"/>
        <v/>
      </c>
      <c r="M956" s="35">
        <f t="shared" si="1023"/>
        <v>0</v>
      </c>
      <c r="N956" s="35">
        <f t="shared" si="1023"/>
        <v>0</v>
      </c>
      <c r="O956" s="35">
        <f t="shared" si="1023"/>
        <v>0</v>
      </c>
      <c r="P956" s="35">
        <f t="shared" si="1023"/>
        <v>0</v>
      </c>
      <c r="Q956" s="35">
        <f t="shared" si="1023"/>
        <v>0</v>
      </c>
      <c r="R956" s="35">
        <v>0</v>
      </c>
      <c r="S956" s="35">
        <f t="shared" si="1006"/>
        <v>0</v>
      </c>
      <c r="T956" s="37">
        <f t="shared" si="1002"/>
        <v>0</v>
      </c>
      <c r="U956" s="39" t="str">
        <f t="shared" si="1003"/>
        <v/>
      </c>
      <c r="V956" s="132">
        <f t="shared" si="1012"/>
        <v>0</v>
      </c>
      <c r="W956" s="35">
        <f t="shared" ref="W956:Y956" si="1049">W968+W980</f>
        <v>0</v>
      </c>
      <c r="X956" s="93">
        <f t="shared" si="1049"/>
        <v>0</v>
      </c>
      <c r="Y956" s="93">
        <f t="shared" si="1049"/>
        <v>0</v>
      </c>
      <c r="Z956" s="35">
        <f t="shared" si="1025"/>
        <v>0</v>
      </c>
      <c r="AA956" s="35" t="e">
        <f>G956+#REF!</f>
        <v>#REF!</v>
      </c>
      <c r="AB956" s="94" t="str">
        <f>IF(OR(E956="",E956=0),"",(G956+#REF!)/E956)</f>
        <v/>
      </c>
      <c r="AC956" s="35">
        <f t="shared" si="961"/>
        <v>0</v>
      </c>
      <c r="AD956" s="35">
        <f t="shared" si="962"/>
        <v>0</v>
      </c>
      <c r="AE956" s="93">
        <f t="shared" ref="AE956" si="1050">AE968+AE980</f>
        <v>0</v>
      </c>
      <c r="AF956" s="93">
        <f t="shared" si="964"/>
        <v>0</v>
      </c>
      <c r="AG956" s="93">
        <f t="shared" ref="AG956" si="1051">AG968+AG980</f>
        <v>0</v>
      </c>
      <c r="AH956" s="93">
        <f t="shared" si="966"/>
        <v>0</v>
      </c>
      <c r="AI956" s="36"/>
      <c r="AJ956" s="72"/>
    </row>
    <row r="957" spans="1:36" s="14" customFormat="1" ht="30" customHeight="1">
      <c r="A957" s="14" t="str">
        <f t="shared" si="959"/>
        <v>b</v>
      </c>
      <c r="B957" s="21" t="s">
        <v>27</v>
      </c>
      <c r="C957" s="40" t="s">
        <v>36</v>
      </c>
      <c r="D957" s="41">
        <f t="shared" si="1022"/>
        <v>0</v>
      </c>
      <c r="E957" s="42">
        <f t="shared" si="1022"/>
        <v>0</v>
      </c>
      <c r="F957" s="42">
        <f t="shared" si="1022"/>
        <v>0</v>
      </c>
      <c r="G957" s="42">
        <f t="shared" si="1022"/>
        <v>0</v>
      </c>
      <c r="H957" s="42">
        <f t="shared" si="1022"/>
        <v>0</v>
      </c>
      <c r="I957" s="43">
        <f t="shared" si="1022"/>
        <v>0</v>
      </c>
      <c r="J957" s="44">
        <f t="shared" si="1022"/>
        <v>0</v>
      </c>
      <c r="K957" s="44">
        <f t="shared" si="1022"/>
        <v>0</v>
      </c>
      <c r="L957" s="45" t="str">
        <f t="shared" si="1001"/>
        <v/>
      </c>
      <c r="M957" s="41">
        <f t="shared" si="1023"/>
        <v>0</v>
      </c>
      <c r="N957" s="41">
        <f t="shared" si="1023"/>
        <v>0</v>
      </c>
      <c r="O957" s="41">
        <f t="shared" si="1023"/>
        <v>0</v>
      </c>
      <c r="P957" s="41">
        <f t="shared" si="1023"/>
        <v>0</v>
      </c>
      <c r="Q957" s="41">
        <f t="shared" si="1023"/>
        <v>0</v>
      </c>
      <c r="R957" s="41">
        <v>0</v>
      </c>
      <c r="S957" s="41">
        <f t="shared" si="1006"/>
        <v>0</v>
      </c>
      <c r="T957" s="43">
        <f t="shared" si="1002"/>
        <v>0</v>
      </c>
      <c r="U957" s="45" t="str">
        <f t="shared" si="1003"/>
        <v/>
      </c>
      <c r="V957" s="133">
        <f t="shared" si="1012"/>
        <v>0</v>
      </c>
      <c r="W957" s="41">
        <f t="shared" ref="W957:Y957" si="1052">W969+W981</f>
        <v>0</v>
      </c>
      <c r="X957" s="95">
        <f t="shared" si="1052"/>
        <v>0</v>
      </c>
      <c r="Y957" s="95">
        <f t="shared" si="1052"/>
        <v>0</v>
      </c>
      <c r="Z957" s="41">
        <f t="shared" si="1025"/>
        <v>0</v>
      </c>
      <c r="AA957" s="41" t="e">
        <f>G957+#REF!</f>
        <v>#REF!</v>
      </c>
      <c r="AB957" s="96" t="str">
        <f>IF(OR(E957="",E957=0),"",(G957+#REF!)/E957)</f>
        <v/>
      </c>
      <c r="AC957" s="41">
        <f t="shared" si="961"/>
        <v>0</v>
      </c>
      <c r="AD957" s="41">
        <f t="shared" si="962"/>
        <v>0</v>
      </c>
      <c r="AE957" s="95">
        <f t="shared" ref="AE957" si="1053">AE969+AE981</f>
        <v>0</v>
      </c>
      <c r="AF957" s="95">
        <f t="shared" si="964"/>
        <v>0</v>
      </c>
      <c r="AG957" s="95">
        <f t="shared" ref="AG957" si="1054">AG969+AG981</f>
        <v>0</v>
      </c>
      <c r="AH957" s="95">
        <f t="shared" si="966"/>
        <v>0</v>
      </c>
      <c r="AI957" s="42"/>
      <c r="AJ957" s="72"/>
    </row>
    <row r="958" spans="1:36" s="14" customFormat="1" ht="15" customHeight="1">
      <c r="A958" s="14" t="str">
        <f t="shared" si="959"/>
        <v>b</v>
      </c>
      <c r="B958" s="21" t="s">
        <v>27</v>
      </c>
      <c r="C958" s="40" t="s">
        <v>37</v>
      </c>
      <c r="D958" s="41">
        <f t="shared" si="1022"/>
        <v>0</v>
      </c>
      <c r="E958" s="42">
        <f t="shared" si="1022"/>
        <v>0</v>
      </c>
      <c r="F958" s="42">
        <f t="shared" si="1022"/>
        <v>0</v>
      </c>
      <c r="G958" s="42">
        <f t="shared" si="1022"/>
        <v>0</v>
      </c>
      <c r="H958" s="42">
        <f t="shared" si="1022"/>
        <v>0</v>
      </c>
      <c r="I958" s="43">
        <f t="shared" si="1022"/>
        <v>0</v>
      </c>
      <c r="J958" s="44">
        <f t="shared" si="1022"/>
        <v>0</v>
      </c>
      <c r="K958" s="44">
        <f t="shared" si="1022"/>
        <v>0</v>
      </c>
      <c r="L958" s="45" t="str">
        <f t="shared" si="1001"/>
        <v/>
      </c>
      <c r="M958" s="41">
        <f t="shared" si="1023"/>
        <v>0</v>
      </c>
      <c r="N958" s="41">
        <f t="shared" si="1023"/>
        <v>0</v>
      </c>
      <c r="O958" s="41">
        <f t="shared" si="1023"/>
        <v>0</v>
      </c>
      <c r="P958" s="41">
        <f t="shared" si="1023"/>
        <v>0</v>
      </c>
      <c r="Q958" s="41">
        <f t="shared" si="1023"/>
        <v>0</v>
      </c>
      <c r="R958" s="41">
        <v>0</v>
      </c>
      <c r="S958" s="41">
        <f t="shared" si="1006"/>
        <v>0</v>
      </c>
      <c r="T958" s="43">
        <f t="shared" si="1002"/>
        <v>0</v>
      </c>
      <c r="U958" s="45" t="str">
        <f t="shared" si="1003"/>
        <v/>
      </c>
      <c r="V958" s="133">
        <f t="shared" si="1012"/>
        <v>0</v>
      </c>
      <c r="W958" s="41">
        <f t="shared" ref="W958:Y958" si="1055">W970+W982</f>
        <v>0</v>
      </c>
      <c r="X958" s="95">
        <f t="shared" si="1055"/>
        <v>0</v>
      </c>
      <c r="Y958" s="95">
        <f t="shared" si="1055"/>
        <v>0</v>
      </c>
      <c r="Z958" s="41">
        <f t="shared" si="1025"/>
        <v>0</v>
      </c>
      <c r="AA958" s="41" t="e">
        <f>G958+#REF!</f>
        <v>#REF!</v>
      </c>
      <c r="AB958" s="96" t="str">
        <f>IF(OR(E958="",E958=0),"",(G958+#REF!)/E958)</f>
        <v/>
      </c>
      <c r="AC958" s="41">
        <f t="shared" si="961"/>
        <v>0</v>
      </c>
      <c r="AD958" s="41">
        <f t="shared" si="962"/>
        <v>0</v>
      </c>
      <c r="AE958" s="95">
        <f t="shared" ref="AE958" si="1056">AE970+AE982</f>
        <v>0</v>
      </c>
      <c r="AF958" s="95">
        <f t="shared" si="964"/>
        <v>0</v>
      </c>
      <c r="AG958" s="95">
        <f t="shared" ref="AG958" si="1057">AG970+AG982</f>
        <v>0</v>
      </c>
      <c r="AH958" s="95">
        <f t="shared" si="966"/>
        <v>0</v>
      </c>
      <c r="AI958" s="42"/>
      <c r="AJ958" s="72"/>
    </row>
    <row r="959" spans="1:36" s="14" customFormat="1" ht="15.75" customHeight="1" thickBot="1">
      <c r="A959" s="14" t="str">
        <f t="shared" si="959"/>
        <v>b</v>
      </c>
      <c r="B959" s="46" t="s">
        <v>27</v>
      </c>
      <c r="C959" s="58" t="s">
        <v>38</v>
      </c>
      <c r="D959" s="59">
        <f t="shared" si="1022"/>
        <v>0</v>
      </c>
      <c r="E959" s="60">
        <f t="shared" si="1022"/>
        <v>0</v>
      </c>
      <c r="F959" s="60">
        <f t="shared" si="1022"/>
        <v>0</v>
      </c>
      <c r="G959" s="60">
        <f t="shared" si="1022"/>
        <v>0</v>
      </c>
      <c r="H959" s="60">
        <f t="shared" si="1022"/>
        <v>0</v>
      </c>
      <c r="I959" s="61">
        <f t="shared" si="1022"/>
        <v>0</v>
      </c>
      <c r="J959" s="62">
        <f t="shared" si="1022"/>
        <v>0</v>
      </c>
      <c r="K959" s="62">
        <f t="shared" si="1022"/>
        <v>0</v>
      </c>
      <c r="L959" s="63" t="str">
        <f t="shared" si="1001"/>
        <v/>
      </c>
      <c r="M959" s="59">
        <f t="shared" si="1023"/>
        <v>0</v>
      </c>
      <c r="N959" s="59">
        <f t="shared" si="1023"/>
        <v>0</v>
      </c>
      <c r="O959" s="59">
        <f t="shared" si="1023"/>
        <v>0</v>
      </c>
      <c r="P959" s="59">
        <f t="shared" si="1023"/>
        <v>0</v>
      </c>
      <c r="Q959" s="59">
        <f t="shared" si="1023"/>
        <v>0</v>
      </c>
      <c r="R959" s="59">
        <v>0</v>
      </c>
      <c r="S959" s="59">
        <f t="shared" si="1006"/>
        <v>0</v>
      </c>
      <c r="T959" s="61">
        <f t="shared" si="1002"/>
        <v>0</v>
      </c>
      <c r="U959" s="63" t="str">
        <f t="shared" si="1003"/>
        <v/>
      </c>
      <c r="V959" s="136">
        <f t="shared" si="1012"/>
        <v>0</v>
      </c>
      <c r="W959" s="59">
        <f t="shared" ref="W959:Y959" si="1058">W971+W983</f>
        <v>0</v>
      </c>
      <c r="X959" s="105">
        <f t="shared" si="1058"/>
        <v>0</v>
      </c>
      <c r="Y959" s="105">
        <f t="shared" si="1058"/>
        <v>0</v>
      </c>
      <c r="Z959" s="59">
        <f t="shared" si="1025"/>
        <v>0</v>
      </c>
      <c r="AA959" s="59" t="e">
        <f>G959+#REF!</f>
        <v>#REF!</v>
      </c>
      <c r="AB959" s="106" t="str">
        <f>IF(OR(E959="",E959=0),"",(G959+#REF!)/E959)</f>
        <v/>
      </c>
      <c r="AC959" s="59">
        <f t="shared" si="961"/>
        <v>0</v>
      </c>
      <c r="AD959" s="59">
        <f t="shared" si="962"/>
        <v>0</v>
      </c>
      <c r="AE959" s="105">
        <f t="shared" ref="AE959" si="1059">AE971+AE983</f>
        <v>0</v>
      </c>
      <c r="AF959" s="105">
        <f t="shared" si="964"/>
        <v>0</v>
      </c>
      <c r="AG959" s="105">
        <f t="shared" ref="AG959" si="1060">AG971+AG983</f>
        <v>0</v>
      </c>
      <c r="AH959" s="105">
        <f t="shared" si="966"/>
        <v>0</v>
      </c>
      <c r="AI959" s="60"/>
      <c r="AJ959" s="72"/>
    </row>
    <row r="960" spans="1:36" s="14" customFormat="1" ht="65.25" customHeight="1" thickTop="1" thickBot="1">
      <c r="A960" s="14" t="str">
        <f t="shared" si="959"/>
        <v>a</v>
      </c>
      <c r="B960" s="139" t="s">
        <v>199</v>
      </c>
      <c r="C960" s="140" t="s">
        <v>198</v>
      </c>
      <c r="D960" s="140">
        <f t="shared" ref="D960:K960" si="1061">D961+D969+D970+D971</f>
        <v>5459</v>
      </c>
      <c r="E960" s="141">
        <f t="shared" si="1061"/>
        <v>5799.9</v>
      </c>
      <c r="F960" s="141">
        <f t="shared" si="1061"/>
        <v>4590.8999999999996</v>
      </c>
      <c r="G960" s="141">
        <f t="shared" si="1061"/>
        <v>5176.3</v>
      </c>
      <c r="H960" s="141">
        <f t="shared" si="1061"/>
        <v>3882.98756</v>
      </c>
      <c r="I960" s="142">
        <f t="shared" si="1061"/>
        <v>3641.0198300000002</v>
      </c>
      <c r="J960" s="143">
        <f t="shared" si="1061"/>
        <v>3019.9152000000004</v>
      </c>
      <c r="K960" s="143">
        <f t="shared" si="1061"/>
        <v>2495.0202300000001</v>
      </c>
      <c r="L960" s="144">
        <f t="shared" si="1001"/>
        <v>1.127513123788364</v>
      </c>
      <c r="M960" s="140">
        <f>M961+M969+M970+M971</f>
        <v>0</v>
      </c>
      <c r="N960" s="140">
        <f>N961+N969+N970+N971</f>
        <v>493.5745</v>
      </c>
      <c r="O960" s="140">
        <f>O961+O969+O970+O971</f>
        <v>515.47503000000006</v>
      </c>
      <c r="P960" s="140">
        <f>P961+P969+P970+P971</f>
        <v>524.89497000000028</v>
      </c>
      <c r="Q960" s="140">
        <f>Q961+Q969+Q970+Q971</f>
        <v>525</v>
      </c>
      <c r="R960" s="140">
        <v>621.10462999999982</v>
      </c>
      <c r="S960" s="140">
        <f t="shared" si="1006"/>
        <v>1293.3124400000002</v>
      </c>
      <c r="T960" s="142">
        <f t="shared" si="1002"/>
        <v>-585.40000000000055</v>
      </c>
      <c r="U960" s="144">
        <f t="shared" si="1003"/>
        <v>0.89248090484318698</v>
      </c>
      <c r="V960" s="145">
        <f t="shared" si="1012"/>
        <v>623.59999999999945</v>
      </c>
      <c r="W960" s="140">
        <f t="shared" ref="W960:Y960" si="1062">W961+W969+W970+W971</f>
        <v>4741.5915400000004</v>
      </c>
      <c r="X960" s="149">
        <f t="shared" si="1062"/>
        <v>4741.5915400000004</v>
      </c>
      <c r="Y960" s="149">
        <f t="shared" si="1062"/>
        <v>948</v>
      </c>
      <c r="Z960" s="140">
        <f>Z961+Z969+Z970+Z971</f>
        <v>1079</v>
      </c>
      <c r="AA960" s="140" t="e">
        <f>G960+#REF!</f>
        <v>#REF!</v>
      </c>
      <c r="AB960" s="147" t="e">
        <f>IF(OR(E960="",E960=0),"",(G960+#REF!)/E960)</f>
        <v>#REF!</v>
      </c>
      <c r="AC960" s="140">
        <f t="shared" si="961"/>
        <v>6124.3</v>
      </c>
      <c r="AD960" s="140">
        <f t="shared" si="962"/>
        <v>-324.40000000000055</v>
      </c>
      <c r="AE960" s="149">
        <f t="shared" ref="AE960:AG960" si="1063">AE961+AE969+AE970+AE971</f>
        <v>0</v>
      </c>
      <c r="AF960" s="149">
        <f t="shared" si="964"/>
        <v>5799.9</v>
      </c>
      <c r="AG960" s="149">
        <f t="shared" si="1063"/>
        <v>5799.9</v>
      </c>
      <c r="AH960" s="149">
        <f t="shared" si="966"/>
        <v>-324.40000000000055</v>
      </c>
      <c r="AI960" s="141"/>
      <c r="AJ960" s="72"/>
    </row>
    <row r="961" spans="1:36" s="73" customFormat="1" ht="18.75" customHeight="1" thickTop="1">
      <c r="A961" s="14" t="str">
        <f t="shared" si="959"/>
        <v>a</v>
      </c>
      <c r="B961" s="21" t="s">
        <v>27</v>
      </c>
      <c r="C961" s="22" t="s">
        <v>28</v>
      </c>
      <c r="D961" s="23">
        <f t="shared" ref="D961:K961" si="1064">D962+D963+D964+D965+D966+D967+D968</f>
        <v>5459</v>
      </c>
      <c r="E961" s="24">
        <f t="shared" si="1064"/>
        <v>5799.9</v>
      </c>
      <c r="F961" s="24">
        <f t="shared" si="1064"/>
        <v>4590.8999999999996</v>
      </c>
      <c r="G961" s="24">
        <f t="shared" si="1064"/>
        <v>5176.3</v>
      </c>
      <c r="H961" s="24">
        <f t="shared" si="1064"/>
        <v>3882.98756</v>
      </c>
      <c r="I961" s="25">
        <f t="shared" si="1064"/>
        <v>3641.0198300000002</v>
      </c>
      <c r="J961" s="26">
        <f t="shared" si="1064"/>
        <v>3019.9152000000004</v>
      </c>
      <c r="K961" s="26">
        <f t="shared" si="1064"/>
        <v>2495.0202300000001</v>
      </c>
      <c r="L961" s="27">
        <f t="shared" si="1001"/>
        <v>1.127513123788364</v>
      </c>
      <c r="M961" s="23">
        <f>M962+M963+M964+M965+M966+M967+M968</f>
        <v>0</v>
      </c>
      <c r="N961" s="23">
        <f>N962+N963+N964+N965+N966+N967+N968</f>
        <v>493.5745</v>
      </c>
      <c r="O961" s="23">
        <f>O962+O963+O964+O965+O966+O967+O968</f>
        <v>515.47503000000006</v>
      </c>
      <c r="P961" s="23">
        <f>P962+P963+P964+P965+P966+P967+P968</f>
        <v>524.89497000000028</v>
      </c>
      <c r="Q961" s="23">
        <f>Q962+Q963+Q964+Q965+Q966+Q967+Q968</f>
        <v>525</v>
      </c>
      <c r="R961" s="23">
        <v>621.10462999999982</v>
      </c>
      <c r="S961" s="23">
        <f t="shared" si="1006"/>
        <v>1293.3124400000002</v>
      </c>
      <c r="T961" s="25">
        <f t="shared" si="1002"/>
        <v>-585.40000000000055</v>
      </c>
      <c r="U961" s="27">
        <f t="shared" si="1003"/>
        <v>0.89248090484318698</v>
      </c>
      <c r="V961" s="130">
        <f t="shared" si="1012"/>
        <v>623.59999999999945</v>
      </c>
      <c r="W961" s="23">
        <f t="shared" ref="W961:Y961" si="1065">W962+W963+W964+W965+W966+W967+W968</f>
        <v>4741.5915400000004</v>
      </c>
      <c r="X961" s="107">
        <f t="shared" si="1065"/>
        <v>4741.5915400000004</v>
      </c>
      <c r="Y961" s="107">
        <f t="shared" si="1065"/>
        <v>948</v>
      </c>
      <c r="Z961" s="23">
        <f>Z962+Z963+Z964+Z965+Z966+Z967+Z968</f>
        <v>1079</v>
      </c>
      <c r="AA961" s="23" t="e">
        <f>G961+#REF!</f>
        <v>#REF!</v>
      </c>
      <c r="AB961" s="90" t="e">
        <f>IF(OR(E961="",E961=0),"",(G961+#REF!)/E961)</f>
        <v>#REF!</v>
      </c>
      <c r="AC961" s="23">
        <f t="shared" si="961"/>
        <v>6124.3</v>
      </c>
      <c r="AD961" s="23">
        <f t="shared" si="962"/>
        <v>-324.40000000000055</v>
      </c>
      <c r="AE961" s="107">
        <f t="shared" ref="AE961:AG961" si="1066">AE962+AE963+AE964+AE965+AE966+AE967+AE968</f>
        <v>0</v>
      </c>
      <c r="AF961" s="107">
        <f t="shared" si="964"/>
        <v>5799.9</v>
      </c>
      <c r="AG961" s="107">
        <f t="shared" si="1066"/>
        <v>5799.9</v>
      </c>
      <c r="AH961" s="107">
        <f t="shared" si="966"/>
        <v>-324.40000000000055</v>
      </c>
      <c r="AI961" s="24"/>
      <c r="AJ961" s="72"/>
    </row>
    <row r="962" spans="1:36" s="73" customFormat="1" ht="18" customHeight="1">
      <c r="A962" s="14" t="str">
        <f t="shared" si="959"/>
        <v>b</v>
      </c>
      <c r="B962" s="28" t="s">
        <v>27</v>
      </c>
      <c r="C962" s="29" t="s">
        <v>29</v>
      </c>
      <c r="D962" s="35">
        <v>0</v>
      </c>
      <c r="E962" s="36">
        <v>0</v>
      </c>
      <c r="F962" s="36">
        <v>0</v>
      </c>
      <c r="G962" s="36">
        <v>0</v>
      </c>
      <c r="H962" s="36">
        <v>0</v>
      </c>
      <c r="I962" s="37">
        <v>0</v>
      </c>
      <c r="J962" s="38">
        <v>0</v>
      </c>
      <c r="K962" s="38">
        <v>0</v>
      </c>
      <c r="L962" s="39" t="str">
        <f t="shared" si="1001"/>
        <v/>
      </c>
      <c r="M962" s="35">
        <v>0</v>
      </c>
      <c r="N962" s="35">
        <v>0</v>
      </c>
      <c r="O962" s="35">
        <v>0</v>
      </c>
      <c r="P962" s="35">
        <v>0</v>
      </c>
      <c r="Q962" s="35"/>
      <c r="R962" s="35">
        <v>0</v>
      </c>
      <c r="S962" s="35">
        <f t="shared" si="1006"/>
        <v>0</v>
      </c>
      <c r="T962" s="37">
        <f t="shared" si="1002"/>
        <v>0</v>
      </c>
      <c r="U962" s="39" t="str">
        <f t="shared" si="1003"/>
        <v/>
      </c>
      <c r="V962" s="132">
        <f t="shared" si="1012"/>
        <v>0</v>
      </c>
      <c r="W962" s="35">
        <v>0</v>
      </c>
      <c r="X962" s="118">
        <v>0</v>
      </c>
      <c r="Y962" s="118">
        <v>0</v>
      </c>
      <c r="Z962" s="35">
        <v>0</v>
      </c>
      <c r="AA962" s="35" t="e">
        <f>G962+#REF!</f>
        <v>#REF!</v>
      </c>
      <c r="AB962" s="94" t="str">
        <f>IF(OR(E962="",E962=0),"",(G962+#REF!)/E962)</f>
        <v/>
      </c>
      <c r="AC962" s="35">
        <f t="shared" si="961"/>
        <v>0</v>
      </c>
      <c r="AD962" s="35">
        <f t="shared" si="962"/>
        <v>0</v>
      </c>
      <c r="AE962" s="118">
        <v>0</v>
      </c>
      <c r="AF962" s="118">
        <f t="shared" si="964"/>
        <v>0</v>
      </c>
      <c r="AG962" s="118">
        <v>0</v>
      </c>
      <c r="AH962" s="118">
        <f t="shared" si="966"/>
        <v>0</v>
      </c>
      <c r="AI962" s="36"/>
      <c r="AJ962" s="72"/>
    </row>
    <row r="963" spans="1:36" s="73" customFormat="1" ht="18" customHeight="1">
      <c r="A963" s="14" t="str">
        <f t="shared" si="959"/>
        <v>a</v>
      </c>
      <c r="B963" s="28" t="s">
        <v>27</v>
      </c>
      <c r="C963" s="29" t="s">
        <v>30</v>
      </c>
      <c r="D963" s="30">
        <v>0</v>
      </c>
      <c r="E963" s="31">
        <v>36</v>
      </c>
      <c r="F963" s="31">
        <v>27</v>
      </c>
      <c r="G963" s="31">
        <v>33</v>
      </c>
      <c r="H963" s="31">
        <v>24</v>
      </c>
      <c r="I963" s="32">
        <v>21</v>
      </c>
      <c r="J963" s="33">
        <v>18</v>
      </c>
      <c r="K963" s="33">
        <v>15</v>
      </c>
      <c r="L963" s="34">
        <f t="shared" si="1001"/>
        <v>1.2222222222222223</v>
      </c>
      <c r="M963" s="30">
        <v>0</v>
      </c>
      <c r="N963" s="30">
        <v>3</v>
      </c>
      <c r="O963" s="30">
        <v>3</v>
      </c>
      <c r="P963" s="30">
        <v>3</v>
      </c>
      <c r="Q963" s="30">
        <v>3</v>
      </c>
      <c r="R963" s="30">
        <v>3</v>
      </c>
      <c r="S963" s="30">
        <f t="shared" si="1006"/>
        <v>9</v>
      </c>
      <c r="T963" s="32">
        <f t="shared" si="1002"/>
        <v>-6</v>
      </c>
      <c r="U963" s="34">
        <f t="shared" si="1003"/>
        <v>0.91666666666666663</v>
      </c>
      <c r="V963" s="131">
        <f t="shared" si="1012"/>
        <v>3</v>
      </c>
      <c r="W963" s="30">
        <v>30</v>
      </c>
      <c r="X963" s="125">
        <v>30</v>
      </c>
      <c r="Y963" s="125">
        <v>3</v>
      </c>
      <c r="Z963" s="30">
        <v>9</v>
      </c>
      <c r="AA963" s="30" t="e">
        <f>G963+#REF!</f>
        <v>#REF!</v>
      </c>
      <c r="AB963" s="92" t="e">
        <f>IF(OR(E963="",E963=0),"",(G963+#REF!)/E963)</f>
        <v>#REF!</v>
      </c>
      <c r="AC963" s="30">
        <f t="shared" si="961"/>
        <v>36</v>
      </c>
      <c r="AD963" s="30">
        <f t="shared" si="962"/>
        <v>0</v>
      </c>
      <c r="AE963" s="125">
        <v>0</v>
      </c>
      <c r="AF963" s="125">
        <f t="shared" si="964"/>
        <v>36</v>
      </c>
      <c r="AG963" s="125">
        <v>36</v>
      </c>
      <c r="AH963" s="125">
        <f t="shared" si="966"/>
        <v>0</v>
      </c>
      <c r="AI963" s="31"/>
      <c r="AJ963" s="72"/>
    </row>
    <row r="964" spans="1:36" s="73" customFormat="1" ht="18" customHeight="1">
      <c r="A964" s="14" t="str">
        <f t="shared" si="959"/>
        <v>b</v>
      </c>
      <c r="B964" s="28" t="s">
        <v>27</v>
      </c>
      <c r="C964" s="29" t="s">
        <v>31</v>
      </c>
      <c r="D964" s="35">
        <v>0</v>
      </c>
      <c r="E964" s="36">
        <v>0</v>
      </c>
      <c r="F964" s="36">
        <v>0</v>
      </c>
      <c r="G964" s="36">
        <v>0</v>
      </c>
      <c r="H964" s="36">
        <v>0</v>
      </c>
      <c r="I964" s="37">
        <v>0</v>
      </c>
      <c r="J964" s="38">
        <v>0</v>
      </c>
      <c r="K964" s="38">
        <v>0</v>
      </c>
      <c r="L964" s="39" t="str">
        <f t="shared" si="1001"/>
        <v/>
      </c>
      <c r="M964" s="35">
        <v>0</v>
      </c>
      <c r="N964" s="35">
        <v>0</v>
      </c>
      <c r="O964" s="35">
        <v>0</v>
      </c>
      <c r="P964" s="35">
        <v>0</v>
      </c>
      <c r="Q964" s="35"/>
      <c r="R964" s="35">
        <v>0</v>
      </c>
      <c r="S964" s="35">
        <f t="shared" si="1006"/>
        <v>0</v>
      </c>
      <c r="T964" s="37">
        <f t="shared" si="1002"/>
        <v>0</v>
      </c>
      <c r="U964" s="39" t="str">
        <f t="shared" si="1003"/>
        <v/>
      </c>
      <c r="V964" s="132">
        <f t="shared" si="1012"/>
        <v>0</v>
      </c>
      <c r="W964" s="35">
        <v>0</v>
      </c>
      <c r="X964" s="118">
        <v>0</v>
      </c>
      <c r="Y964" s="118">
        <v>0</v>
      </c>
      <c r="Z964" s="35">
        <v>0</v>
      </c>
      <c r="AA964" s="35" t="e">
        <f>G964+#REF!</f>
        <v>#REF!</v>
      </c>
      <c r="AB964" s="94" t="str">
        <f>IF(OR(E964="",E964=0),"",(G964+#REF!)/E964)</f>
        <v/>
      </c>
      <c r="AC964" s="35">
        <f t="shared" si="961"/>
        <v>0</v>
      </c>
      <c r="AD964" s="35">
        <f t="shared" si="962"/>
        <v>0</v>
      </c>
      <c r="AE964" s="118">
        <v>0</v>
      </c>
      <c r="AF964" s="118">
        <f t="shared" si="964"/>
        <v>0</v>
      </c>
      <c r="AG964" s="118">
        <v>0</v>
      </c>
      <c r="AH964" s="118">
        <f t="shared" si="966"/>
        <v>0</v>
      </c>
      <c r="AI964" s="36"/>
      <c r="AJ964" s="72"/>
    </row>
    <row r="965" spans="1:36" s="73" customFormat="1" ht="18" customHeight="1">
      <c r="A965" s="14" t="str">
        <f t="shared" ref="A965:A1028" si="1067">IF((E965+G965+V965+Y965+AC965+AD965+AE965&lt;&gt;0),"a","b")</f>
        <v>b</v>
      </c>
      <c r="B965" s="28" t="s">
        <v>27</v>
      </c>
      <c r="C965" s="29" t="s">
        <v>32</v>
      </c>
      <c r="D965" s="35">
        <v>0</v>
      </c>
      <c r="E965" s="36">
        <v>0</v>
      </c>
      <c r="F965" s="36">
        <v>0</v>
      </c>
      <c r="G965" s="36">
        <v>0</v>
      </c>
      <c r="H965" s="36">
        <v>0</v>
      </c>
      <c r="I965" s="37">
        <v>0</v>
      </c>
      <c r="J965" s="38">
        <v>0</v>
      </c>
      <c r="K965" s="38">
        <v>0</v>
      </c>
      <c r="L965" s="39" t="str">
        <f t="shared" si="1001"/>
        <v/>
      </c>
      <c r="M965" s="35">
        <v>0</v>
      </c>
      <c r="N965" s="35">
        <v>0</v>
      </c>
      <c r="O965" s="35">
        <v>0</v>
      </c>
      <c r="P965" s="35">
        <v>0</v>
      </c>
      <c r="Q965" s="35"/>
      <c r="R965" s="35">
        <v>0</v>
      </c>
      <c r="S965" s="35">
        <f t="shared" si="1006"/>
        <v>0</v>
      </c>
      <c r="T965" s="37">
        <f t="shared" si="1002"/>
        <v>0</v>
      </c>
      <c r="U965" s="39" t="str">
        <f t="shared" si="1003"/>
        <v/>
      </c>
      <c r="V965" s="132">
        <f t="shared" si="1012"/>
        <v>0</v>
      </c>
      <c r="W965" s="35">
        <v>0</v>
      </c>
      <c r="X965" s="118">
        <v>0</v>
      </c>
      <c r="Y965" s="118">
        <v>0</v>
      </c>
      <c r="Z965" s="35">
        <v>0</v>
      </c>
      <c r="AA965" s="35" t="e">
        <f>G965+#REF!</f>
        <v>#REF!</v>
      </c>
      <c r="AB965" s="94" t="str">
        <f>IF(OR(E965="",E965=0),"",(G965+#REF!)/E965)</f>
        <v/>
      </c>
      <c r="AC965" s="35">
        <f t="shared" ref="AC965:AC1028" si="1068">G965+Y965</f>
        <v>0</v>
      </c>
      <c r="AD965" s="35">
        <f t="shared" ref="AD965:AD1028" si="1069">E965-AC965</f>
        <v>0</v>
      </c>
      <c r="AE965" s="118">
        <v>0</v>
      </c>
      <c r="AF965" s="118">
        <f t="shared" ref="AF965:AF1028" si="1070">E965-AE965</f>
        <v>0</v>
      </c>
      <c r="AG965" s="118">
        <v>0</v>
      </c>
      <c r="AH965" s="118">
        <f t="shared" ref="AH965:AH1028" si="1071">AG965-AC965</f>
        <v>0</v>
      </c>
      <c r="AI965" s="36"/>
      <c r="AJ965" s="72"/>
    </row>
    <row r="966" spans="1:36" s="73" customFormat="1" ht="18" customHeight="1">
      <c r="A966" s="14" t="str">
        <f t="shared" si="1067"/>
        <v>b</v>
      </c>
      <c r="B966" s="28" t="s">
        <v>27</v>
      </c>
      <c r="C966" s="29" t="s">
        <v>33</v>
      </c>
      <c r="D966" s="35">
        <v>0</v>
      </c>
      <c r="E966" s="36">
        <v>0</v>
      </c>
      <c r="F966" s="36">
        <v>0</v>
      </c>
      <c r="G966" s="36">
        <v>0</v>
      </c>
      <c r="H966" s="36">
        <v>0</v>
      </c>
      <c r="I966" s="37">
        <v>0</v>
      </c>
      <c r="J966" s="38">
        <v>0</v>
      </c>
      <c r="K966" s="38">
        <v>0</v>
      </c>
      <c r="L966" s="39" t="str">
        <f t="shared" si="1001"/>
        <v/>
      </c>
      <c r="M966" s="35">
        <v>0</v>
      </c>
      <c r="N966" s="35">
        <v>0</v>
      </c>
      <c r="O966" s="35">
        <v>0</v>
      </c>
      <c r="P966" s="35">
        <v>0</v>
      </c>
      <c r="Q966" s="35"/>
      <c r="R966" s="35">
        <v>0</v>
      </c>
      <c r="S966" s="35">
        <f t="shared" si="1006"/>
        <v>0</v>
      </c>
      <c r="T966" s="37">
        <f t="shared" si="1002"/>
        <v>0</v>
      </c>
      <c r="U966" s="39" t="str">
        <f t="shared" si="1003"/>
        <v/>
      </c>
      <c r="V966" s="132">
        <f t="shared" si="1012"/>
        <v>0</v>
      </c>
      <c r="W966" s="35">
        <v>0</v>
      </c>
      <c r="X966" s="118">
        <v>0</v>
      </c>
      <c r="Y966" s="118">
        <v>0</v>
      </c>
      <c r="Z966" s="35">
        <v>0</v>
      </c>
      <c r="AA966" s="35" t="e">
        <f>G966+#REF!</f>
        <v>#REF!</v>
      </c>
      <c r="AB966" s="94" t="str">
        <f>IF(OR(E966="",E966=0),"",(G966+#REF!)/E966)</f>
        <v/>
      </c>
      <c r="AC966" s="35">
        <f t="shared" si="1068"/>
        <v>0</v>
      </c>
      <c r="AD966" s="35">
        <f t="shared" si="1069"/>
        <v>0</v>
      </c>
      <c r="AE966" s="118">
        <v>0</v>
      </c>
      <c r="AF966" s="118">
        <f t="shared" si="1070"/>
        <v>0</v>
      </c>
      <c r="AG966" s="118">
        <v>0</v>
      </c>
      <c r="AH966" s="118">
        <f t="shared" si="1071"/>
        <v>0</v>
      </c>
      <c r="AI966" s="36"/>
      <c r="AJ966" s="72"/>
    </row>
    <row r="967" spans="1:36" s="73" customFormat="1" ht="18" customHeight="1">
      <c r="A967" s="14" t="str">
        <f t="shared" si="1067"/>
        <v>a</v>
      </c>
      <c r="B967" s="28" t="s">
        <v>27</v>
      </c>
      <c r="C967" s="29" t="s">
        <v>34</v>
      </c>
      <c r="D967" s="30">
        <v>5459</v>
      </c>
      <c r="E967" s="31">
        <v>5763.9</v>
      </c>
      <c r="F967" s="31">
        <v>4563.8999999999996</v>
      </c>
      <c r="G967" s="31">
        <v>5143.3</v>
      </c>
      <c r="H967" s="31">
        <v>3858.98756</v>
      </c>
      <c r="I967" s="32">
        <v>3620.0198300000002</v>
      </c>
      <c r="J967" s="33">
        <v>3001.9152000000004</v>
      </c>
      <c r="K967" s="33">
        <v>2480.0202300000001</v>
      </c>
      <c r="L967" s="34">
        <f t="shared" si="1001"/>
        <v>1.1269528254343875</v>
      </c>
      <c r="M967" s="30">
        <v>0</v>
      </c>
      <c r="N967" s="30">
        <v>490.5745</v>
      </c>
      <c r="O967" s="30">
        <v>512.47503000000006</v>
      </c>
      <c r="P967" s="30">
        <v>521.89497000000028</v>
      </c>
      <c r="Q967" s="30">
        <v>522</v>
      </c>
      <c r="R967" s="30">
        <v>618.10462999999982</v>
      </c>
      <c r="S967" s="30">
        <f t="shared" si="1006"/>
        <v>1284.3124400000002</v>
      </c>
      <c r="T967" s="32">
        <f t="shared" si="1002"/>
        <v>-579.40000000000055</v>
      </c>
      <c r="U967" s="34">
        <f t="shared" si="1003"/>
        <v>0.89232984611114008</v>
      </c>
      <c r="V967" s="131">
        <f t="shared" si="1012"/>
        <v>620.59999999999945</v>
      </c>
      <c r="W967" s="30">
        <v>4711.5915400000004</v>
      </c>
      <c r="X967" s="125">
        <v>4711.5915400000004</v>
      </c>
      <c r="Y967" s="125">
        <v>945</v>
      </c>
      <c r="Z967" s="30">
        <v>1070</v>
      </c>
      <c r="AA967" s="30" t="e">
        <f>G967+#REF!</f>
        <v>#REF!</v>
      </c>
      <c r="AB967" s="92" t="e">
        <f>IF(OR(E967="",E967=0),"",(G967+#REF!)/E967)</f>
        <v>#REF!</v>
      </c>
      <c r="AC967" s="30">
        <f t="shared" si="1068"/>
        <v>6088.3</v>
      </c>
      <c r="AD967" s="30">
        <f t="shared" si="1069"/>
        <v>-324.40000000000055</v>
      </c>
      <c r="AE967" s="125">
        <v>0</v>
      </c>
      <c r="AF967" s="125">
        <f t="shared" si="1070"/>
        <v>5763.9</v>
      </c>
      <c r="AG967" s="125">
        <v>5763.9</v>
      </c>
      <c r="AH967" s="125">
        <f t="shared" si="1071"/>
        <v>-324.40000000000055</v>
      </c>
      <c r="AI967" s="31"/>
      <c r="AJ967" s="72"/>
    </row>
    <row r="968" spans="1:36" s="73" customFormat="1" ht="18" customHeight="1">
      <c r="A968" s="14" t="str">
        <f t="shared" si="1067"/>
        <v>b</v>
      </c>
      <c r="B968" s="28" t="s">
        <v>27</v>
      </c>
      <c r="C968" s="29" t="s">
        <v>35</v>
      </c>
      <c r="D968" s="35">
        <v>0</v>
      </c>
      <c r="E968" s="36">
        <v>0</v>
      </c>
      <c r="F968" s="36">
        <v>0</v>
      </c>
      <c r="G968" s="36">
        <v>0</v>
      </c>
      <c r="H968" s="36">
        <v>0</v>
      </c>
      <c r="I968" s="37">
        <v>0</v>
      </c>
      <c r="J968" s="38">
        <v>0</v>
      </c>
      <c r="K968" s="38">
        <v>0</v>
      </c>
      <c r="L968" s="39" t="str">
        <f t="shared" si="1001"/>
        <v/>
      </c>
      <c r="M968" s="35">
        <v>0</v>
      </c>
      <c r="N968" s="35">
        <v>0</v>
      </c>
      <c r="O968" s="35">
        <v>0</v>
      </c>
      <c r="P968" s="35">
        <v>0</v>
      </c>
      <c r="Q968" s="35"/>
      <c r="R968" s="35">
        <v>0</v>
      </c>
      <c r="S968" s="35">
        <f t="shared" si="1006"/>
        <v>0</v>
      </c>
      <c r="T968" s="37">
        <f t="shared" si="1002"/>
        <v>0</v>
      </c>
      <c r="U968" s="39" t="str">
        <f t="shared" si="1003"/>
        <v/>
      </c>
      <c r="V968" s="132">
        <f t="shared" si="1012"/>
        <v>0</v>
      </c>
      <c r="W968" s="35">
        <v>0</v>
      </c>
      <c r="X968" s="118">
        <v>0</v>
      </c>
      <c r="Y968" s="118">
        <v>0</v>
      </c>
      <c r="Z968" s="35">
        <v>0</v>
      </c>
      <c r="AA968" s="35" t="e">
        <f>G968+#REF!</f>
        <v>#REF!</v>
      </c>
      <c r="AB968" s="94" t="str">
        <f>IF(OR(E968="",E968=0),"",(G968+#REF!)/E968)</f>
        <v/>
      </c>
      <c r="AC968" s="35">
        <f t="shared" si="1068"/>
        <v>0</v>
      </c>
      <c r="AD968" s="35">
        <f t="shared" si="1069"/>
        <v>0</v>
      </c>
      <c r="AE968" s="118">
        <v>0</v>
      </c>
      <c r="AF968" s="118">
        <f t="shared" si="1070"/>
        <v>0</v>
      </c>
      <c r="AG968" s="118">
        <v>0</v>
      </c>
      <c r="AH968" s="118">
        <f t="shared" si="1071"/>
        <v>0</v>
      </c>
      <c r="AI968" s="36"/>
      <c r="AJ968" s="72"/>
    </row>
    <row r="969" spans="1:36" s="73" customFormat="1" ht="30" customHeight="1">
      <c r="A969" s="14" t="str">
        <f t="shared" si="1067"/>
        <v>b</v>
      </c>
      <c r="B969" s="21" t="s">
        <v>27</v>
      </c>
      <c r="C969" s="40" t="s">
        <v>36</v>
      </c>
      <c r="D969" s="41">
        <v>0</v>
      </c>
      <c r="E969" s="42">
        <v>0</v>
      </c>
      <c r="F969" s="42">
        <v>0</v>
      </c>
      <c r="G969" s="42">
        <v>0</v>
      </c>
      <c r="H969" s="42">
        <v>0</v>
      </c>
      <c r="I969" s="43">
        <v>0</v>
      </c>
      <c r="J969" s="44">
        <v>0</v>
      </c>
      <c r="K969" s="44">
        <v>0</v>
      </c>
      <c r="L969" s="45" t="str">
        <f t="shared" si="1001"/>
        <v/>
      </c>
      <c r="M969" s="41">
        <v>0</v>
      </c>
      <c r="N969" s="41">
        <v>0</v>
      </c>
      <c r="O969" s="41">
        <v>0</v>
      </c>
      <c r="P969" s="41">
        <v>0</v>
      </c>
      <c r="Q969" s="41">
        <v>0</v>
      </c>
      <c r="R969" s="41">
        <v>0</v>
      </c>
      <c r="S969" s="41">
        <f t="shared" si="1006"/>
        <v>0</v>
      </c>
      <c r="T969" s="43">
        <f t="shared" si="1002"/>
        <v>0</v>
      </c>
      <c r="U969" s="45" t="str">
        <f t="shared" si="1003"/>
        <v/>
      </c>
      <c r="V969" s="133">
        <f t="shared" si="1012"/>
        <v>0</v>
      </c>
      <c r="W969" s="41">
        <v>0</v>
      </c>
      <c r="X969" s="119">
        <v>0</v>
      </c>
      <c r="Y969" s="119">
        <v>0</v>
      </c>
      <c r="Z969" s="41">
        <v>0</v>
      </c>
      <c r="AA969" s="41" t="e">
        <f>G969+#REF!</f>
        <v>#REF!</v>
      </c>
      <c r="AB969" s="96" t="str">
        <f>IF(OR(E969="",E969=0),"",(G969+#REF!)/E969)</f>
        <v/>
      </c>
      <c r="AC969" s="41">
        <f t="shared" si="1068"/>
        <v>0</v>
      </c>
      <c r="AD969" s="41">
        <f t="shared" si="1069"/>
        <v>0</v>
      </c>
      <c r="AE969" s="119">
        <v>0</v>
      </c>
      <c r="AF969" s="119">
        <f t="shared" si="1070"/>
        <v>0</v>
      </c>
      <c r="AG969" s="119">
        <v>0</v>
      </c>
      <c r="AH969" s="119">
        <f t="shared" si="1071"/>
        <v>0</v>
      </c>
      <c r="AI969" s="42"/>
      <c r="AJ969" s="72"/>
    </row>
    <row r="970" spans="1:36" s="73" customFormat="1" ht="15" customHeight="1">
      <c r="A970" s="14" t="str">
        <f t="shared" si="1067"/>
        <v>b</v>
      </c>
      <c r="B970" s="21" t="s">
        <v>27</v>
      </c>
      <c r="C970" s="40" t="s">
        <v>37</v>
      </c>
      <c r="D970" s="41">
        <v>0</v>
      </c>
      <c r="E970" s="42">
        <v>0</v>
      </c>
      <c r="F970" s="42">
        <v>0</v>
      </c>
      <c r="G970" s="42">
        <v>0</v>
      </c>
      <c r="H970" s="42">
        <v>0</v>
      </c>
      <c r="I970" s="43">
        <v>0</v>
      </c>
      <c r="J970" s="44">
        <v>0</v>
      </c>
      <c r="K970" s="44">
        <v>0</v>
      </c>
      <c r="L970" s="45" t="str">
        <f t="shared" si="1001"/>
        <v/>
      </c>
      <c r="M970" s="41">
        <v>0</v>
      </c>
      <c r="N970" s="41">
        <v>0</v>
      </c>
      <c r="O970" s="41">
        <v>0</v>
      </c>
      <c r="P970" s="41">
        <v>0</v>
      </c>
      <c r="Q970" s="41">
        <v>0</v>
      </c>
      <c r="R970" s="41">
        <v>0</v>
      </c>
      <c r="S970" s="41">
        <f t="shared" si="1006"/>
        <v>0</v>
      </c>
      <c r="T970" s="43">
        <f t="shared" si="1002"/>
        <v>0</v>
      </c>
      <c r="U970" s="45" t="str">
        <f t="shared" si="1003"/>
        <v/>
      </c>
      <c r="V970" s="133">
        <f t="shared" si="1012"/>
        <v>0</v>
      </c>
      <c r="W970" s="41">
        <v>0</v>
      </c>
      <c r="X970" s="119">
        <v>0</v>
      </c>
      <c r="Y970" s="119">
        <v>0</v>
      </c>
      <c r="Z970" s="41">
        <v>0</v>
      </c>
      <c r="AA970" s="41" t="e">
        <f>G970+#REF!</f>
        <v>#REF!</v>
      </c>
      <c r="AB970" s="96" t="str">
        <f>IF(OR(E970="",E970=0),"",(G970+#REF!)/E970)</f>
        <v/>
      </c>
      <c r="AC970" s="41">
        <f t="shared" si="1068"/>
        <v>0</v>
      </c>
      <c r="AD970" s="41">
        <f t="shared" si="1069"/>
        <v>0</v>
      </c>
      <c r="AE970" s="119">
        <v>0</v>
      </c>
      <c r="AF970" s="119">
        <f t="shared" si="1070"/>
        <v>0</v>
      </c>
      <c r="AG970" s="119">
        <v>0</v>
      </c>
      <c r="AH970" s="119">
        <f t="shared" si="1071"/>
        <v>0</v>
      </c>
      <c r="AI970" s="42"/>
      <c r="AJ970" s="72"/>
    </row>
    <row r="971" spans="1:36" s="73" customFormat="1" ht="15.75" customHeight="1" thickBot="1">
      <c r="A971" s="14" t="str">
        <f t="shared" si="1067"/>
        <v>b</v>
      </c>
      <c r="B971" s="46" t="s">
        <v>27</v>
      </c>
      <c r="C971" s="58" t="s">
        <v>38</v>
      </c>
      <c r="D971" s="59">
        <v>0</v>
      </c>
      <c r="E971" s="60">
        <v>0</v>
      </c>
      <c r="F971" s="60">
        <v>0</v>
      </c>
      <c r="G971" s="60">
        <v>0</v>
      </c>
      <c r="H971" s="60">
        <v>0</v>
      </c>
      <c r="I971" s="61">
        <v>0</v>
      </c>
      <c r="J971" s="62">
        <v>0</v>
      </c>
      <c r="K971" s="62">
        <v>0</v>
      </c>
      <c r="L971" s="63" t="str">
        <f t="shared" si="1001"/>
        <v/>
      </c>
      <c r="M971" s="59">
        <v>0</v>
      </c>
      <c r="N971" s="59">
        <v>0</v>
      </c>
      <c r="O971" s="59">
        <v>0</v>
      </c>
      <c r="P971" s="59">
        <v>0</v>
      </c>
      <c r="Q971" s="59">
        <v>0</v>
      </c>
      <c r="R971" s="59">
        <v>0</v>
      </c>
      <c r="S971" s="59">
        <f t="shared" si="1006"/>
        <v>0</v>
      </c>
      <c r="T971" s="61">
        <f t="shared" si="1002"/>
        <v>0</v>
      </c>
      <c r="U971" s="63" t="str">
        <f t="shared" si="1003"/>
        <v/>
      </c>
      <c r="V971" s="136">
        <f t="shared" si="1012"/>
        <v>0</v>
      </c>
      <c r="W971" s="59">
        <v>0</v>
      </c>
      <c r="X971" s="120">
        <v>0</v>
      </c>
      <c r="Y971" s="120">
        <v>0</v>
      </c>
      <c r="Z971" s="59">
        <v>0</v>
      </c>
      <c r="AA971" s="59" t="e">
        <f>G971+#REF!</f>
        <v>#REF!</v>
      </c>
      <c r="AB971" s="106" t="str">
        <f>IF(OR(E971="",E971=0),"",(G971+#REF!)/E971)</f>
        <v/>
      </c>
      <c r="AC971" s="59">
        <f t="shared" si="1068"/>
        <v>0</v>
      </c>
      <c r="AD971" s="59">
        <f t="shared" si="1069"/>
        <v>0</v>
      </c>
      <c r="AE971" s="120">
        <v>0</v>
      </c>
      <c r="AF971" s="120">
        <f t="shared" si="1070"/>
        <v>0</v>
      </c>
      <c r="AG971" s="120">
        <v>0</v>
      </c>
      <c r="AH971" s="120">
        <f t="shared" si="1071"/>
        <v>0</v>
      </c>
      <c r="AI971" s="60"/>
      <c r="AJ971" s="72"/>
    </row>
    <row r="972" spans="1:36" s="14" customFormat="1" ht="122.25" customHeight="1" thickTop="1" thickBot="1">
      <c r="A972" s="14" t="str">
        <f t="shared" si="1067"/>
        <v>a</v>
      </c>
      <c r="B972" s="139" t="s">
        <v>200</v>
      </c>
      <c r="C972" s="140" t="s">
        <v>201</v>
      </c>
      <c r="D972" s="140">
        <f t="shared" ref="D972:K972" si="1072">D973+D981+D982+D983</f>
        <v>541</v>
      </c>
      <c r="E972" s="141">
        <f t="shared" si="1072"/>
        <v>357.1</v>
      </c>
      <c r="F972" s="141">
        <f t="shared" si="1072"/>
        <v>303.10000000000002</v>
      </c>
      <c r="G972" s="141">
        <f t="shared" si="1072"/>
        <v>203.7</v>
      </c>
      <c r="H972" s="141">
        <f t="shared" si="1072"/>
        <v>170.72300000000001</v>
      </c>
      <c r="I972" s="142">
        <f t="shared" si="1072"/>
        <v>148.71600000000001</v>
      </c>
      <c r="J972" s="143">
        <f t="shared" si="1072"/>
        <v>109.229</v>
      </c>
      <c r="K972" s="143">
        <f t="shared" si="1072"/>
        <v>105.02200000000001</v>
      </c>
      <c r="L972" s="144">
        <f t="shared" si="1001"/>
        <v>0.67205542725173206</v>
      </c>
      <c r="M972" s="140">
        <f>M973+M981+M982+M983</f>
        <v>0</v>
      </c>
      <c r="N972" s="140">
        <f>N973+N981+N982+N983</f>
        <v>4.2789999999999999</v>
      </c>
      <c r="O972" s="140">
        <f>O973+O981+O982+O983</f>
        <v>88.242999999999995</v>
      </c>
      <c r="P972" s="140">
        <f>P973+P981+P982+P983</f>
        <v>4.2070000000000007</v>
      </c>
      <c r="Q972" s="140">
        <f>Q973+Q981+Q982+Q983</f>
        <v>4.3</v>
      </c>
      <c r="R972" s="140">
        <v>39.487000000000009</v>
      </c>
      <c r="S972" s="140">
        <f t="shared" si="1006"/>
        <v>32.976999999999975</v>
      </c>
      <c r="T972" s="142">
        <f t="shared" si="1002"/>
        <v>99.400000000000034</v>
      </c>
      <c r="U972" s="144">
        <f t="shared" si="1003"/>
        <v>0.57042845141416965</v>
      </c>
      <c r="V972" s="145">
        <f t="shared" si="1012"/>
        <v>153.40000000000003</v>
      </c>
      <c r="W972" s="140">
        <f t="shared" ref="W972:Y972" si="1073">W973+W981+W982+W983</f>
        <v>195.34151999999997</v>
      </c>
      <c r="X972" s="149">
        <f t="shared" si="1073"/>
        <v>195.34151999999997</v>
      </c>
      <c r="Y972" s="149">
        <f t="shared" si="1073"/>
        <v>128</v>
      </c>
      <c r="Z972" s="140">
        <f>Z973+Z981+Z982+Z983</f>
        <v>97.3</v>
      </c>
      <c r="AA972" s="140" t="e">
        <f>G972+#REF!</f>
        <v>#REF!</v>
      </c>
      <c r="AB972" s="147" t="e">
        <f>IF(OR(E972="",E972=0),"",(G972+#REF!)/E972)</f>
        <v>#REF!</v>
      </c>
      <c r="AC972" s="140">
        <f t="shared" si="1068"/>
        <v>331.7</v>
      </c>
      <c r="AD972" s="140">
        <f t="shared" si="1069"/>
        <v>25.400000000000034</v>
      </c>
      <c r="AE972" s="149">
        <f t="shared" ref="AE972:AG972" si="1074">AE973+AE981+AE982+AE983</f>
        <v>23.6</v>
      </c>
      <c r="AF972" s="149">
        <f t="shared" si="1070"/>
        <v>333.5</v>
      </c>
      <c r="AG972" s="149">
        <f t="shared" si="1074"/>
        <v>333.5</v>
      </c>
      <c r="AH972" s="149">
        <f t="shared" si="1071"/>
        <v>1.8000000000000114</v>
      </c>
      <c r="AI972" s="141"/>
      <c r="AJ972" s="72"/>
    </row>
    <row r="973" spans="1:36" s="14" customFormat="1" ht="18.75" customHeight="1" thickTop="1">
      <c r="A973" s="14" t="str">
        <f t="shared" si="1067"/>
        <v>a</v>
      </c>
      <c r="B973" s="21" t="s">
        <v>27</v>
      </c>
      <c r="C973" s="22" t="s">
        <v>28</v>
      </c>
      <c r="D973" s="23">
        <f t="shared" ref="D973:K973" si="1075">D974+D975+D976+D977+D978+D979+D980</f>
        <v>541</v>
      </c>
      <c r="E973" s="24">
        <f t="shared" si="1075"/>
        <v>357.1</v>
      </c>
      <c r="F973" s="24">
        <f t="shared" si="1075"/>
        <v>303.10000000000002</v>
      </c>
      <c r="G973" s="24">
        <f t="shared" si="1075"/>
        <v>203.7</v>
      </c>
      <c r="H973" s="24">
        <f t="shared" si="1075"/>
        <v>170.72300000000001</v>
      </c>
      <c r="I973" s="25">
        <f t="shared" si="1075"/>
        <v>148.71600000000001</v>
      </c>
      <c r="J973" s="26">
        <f t="shared" si="1075"/>
        <v>109.229</v>
      </c>
      <c r="K973" s="26">
        <f t="shared" si="1075"/>
        <v>105.02200000000001</v>
      </c>
      <c r="L973" s="27">
        <f t="shared" si="1001"/>
        <v>0.67205542725173206</v>
      </c>
      <c r="M973" s="23">
        <f>M974+M975+M976+M977+M978+M979+M980</f>
        <v>0</v>
      </c>
      <c r="N973" s="23">
        <f>N974+N975+N976+N977+N978+N979+N980</f>
        <v>4.2789999999999999</v>
      </c>
      <c r="O973" s="23">
        <f>O974+O975+O976+O977+O978+O979+O980</f>
        <v>88.242999999999995</v>
      </c>
      <c r="P973" s="23">
        <f>P974+P975+P976+P977+P978+P979+P980</f>
        <v>4.2070000000000007</v>
      </c>
      <c r="Q973" s="23">
        <f>Q974+Q975+Q976+Q977+Q978+Q979+Q980</f>
        <v>4.3</v>
      </c>
      <c r="R973" s="23">
        <v>39.487000000000009</v>
      </c>
      <c r="S973" s="23">
        <f t="shared" si="1006"/>
        <v>32.976999999999975</v>
      </c>
      <c r="T973" s="25">
        <f t="shared" si="1002"/>
        <v>99.400000000000034</v>
      </c>
      <c r="U973" s="27">
        <f t="shared" si="1003"/>
        <v>0.57042845141416965</v>
      </c>
      <c r="V973" s="130">
        <f t="shared" si="1012"/>
        <v>153.40000000000003</v>
      </c>
      <c r="W973" s="23">
        <f t="shared" ref="W973:Y973" si="1076">W974+W975+W976+W977+W978+W979+W980</f>
        <v>195.34151999999997</v>
      </c>
      <c r="X973" s="107">
        <f t="shared" si="1076"/>
        <v>195.34151999999997</v>
      </c>
      <c r="Y973" s="107">
        <f t="shared" si="1076"/>
        <v>128</v>
      </c>
      <c r="Z973" s="23">
        <f>Z974+Z975+Z976+Z977+Z978+Z979+Z980</f>
        <v>97.3</v>
      </c>
      <c r="AA973" s="23" t="e">
        <f>G973+#REF!</f>
        <v>#REF!</v>
      </c>
      <c r="AB973" s="90" t="e">
        <f>IF(OR(E973="",E973=0),"",(G973+#REF!)/E973)</f>
        <v>#REF!</v>
      </c>
      <c r="AC973" s="23">
        <f t="shared" si="1068"/>
        <v>331.7</v>
      </c>
      <c r="AD973" s="23">
        <f t="shared" si="1069"/>
        <v>25.400000000000034</v>
      </c>
      <c r="AE973" s="107">
        <f t="shared" ref="AE973:AG973" si="1077">AE974+AE975+AE976+AE977+AE978+AE979+AE980</f>
        <v>23.6</v>
      </c>
      <c r="AF973" s="107">
        <f t="shared" si="1070"/>
        <v>333.5</v>
      </c>
      <c r="AG973" s="107">
        <f t="shared" si="1077"/>
        <v>333.5</v>
      </c>
      <c r="AH973" s="107">
        <f t="shared" si="1071"/>
        <v>1.8000000000000114</v>
      </c>
      <c r="AI973" s="24"/>
      <c r="AJ973" s="72"/>
    </row>
    <row r="974" spans="1:36" s="14" customFormat="1" ht="18" customHeight="1">
      <c r="A974" s="14" t="str">
        <f t="shared" si="1067"/>
        <v>b</v>
      </c>
      <c r="B974" s="28" t="s">
        <v>27</v>
      </c>
      <c r="C974" s="29" t="s">
        <v>29</v>
      </c>
      <c r="D974" s="35">
        <v>0</v>
      </c>
      <c r="E974" s="36">
        <v>0</v>
      </c>
      <c r="F974" s="36">
        <v>0</v>
      </c>
      <c r="G974" s="36">
        <v>0</v>
      </c>
      <c r="H974" s="36">
        <v>0</v>
      </c>
      <c r="I974" s="37">
        <v>0</v>
      </c>
      <c r="J974" s="38">
        <v>0</v>
      </c>
      <c r="K974" s="38">
        <v>0</v>
      </c>
      <c r="L974" s="39" t="str">
        <f t="shared" si="1001"/>
        <v/>
      </c>
      <c r="M974" s="35">
        <v>0</v>
      </c>
      <c r="N974" s="35">
        <v>0</v>
      </c>
      <c r="O974" s="35">
        <v>0</v>
      </c>
      <c r="P974" s="35">
        <v>0</v>
      </c>
      <c r="Q974" s="35">
        <v>0</v>
      </c>
      <c r="R974" s="35">
        <v>0</v>
      </c>
      <c r="S974" s="35">
        <f t="shared" si="1006"/>
        <v>0</v>
      </c>
      <c r="T974" s="37">
        <f t="shared" si="1002"/>
        <v>0</v>
      </c>
      <c r="U974" s="39" t="str">
        <f t="shared" si="1003"/>
        <v/>
      </c>
      <c r="V974" s="132">
        <f t="shared" si="1012"/>
        <v>0</v>
      </c>
      <c r="W974" s="35">
        <v>0</v>
      </c>
      <c r="X974" s="127">
        <v>0</v>
      </c>
      <c r="Y974" s="127">
        <v>0</v>
      </c>
      <c r="Z974" s="35">
        <v>0</v>
      </c>
      <c r="AA974" s="35" t="e">
        <f>G974+#REF!</f>
        <v>#REF!</v>
      </c>
      <c r="AB974" s="94" t="str">
        <f>IF(OR(E974="",E974=0),"",(G974+#REF!)/E974)</f>
        <v/>
      </c>
      <c r="AC974" s="35">
        <f t="shared" si="1068"/>
        <v>0</v>
      </c>
      <c r="AD974" s="35">
        <f t="shared" si="1069"/>
        <v>0</v>
      </c>
      <c r="AE974" s="127">
        <v>0</v>
      </c>
      <c r="AF974" s="127">
        <f t="shared" si="1070"/>
        <v>0</v>
      </c>
      <c r="AG974" s="127">
        <v>0</v>
      </c>
      <c r="AH974" s="127">
        <f t="shared" si="1071"/>
        <v>0</v>
      </c>
      <c r="AI974" s="36"/>
      <c r="AJ974" s="72"/>
    </row>
    <row r="975" spans="1:36" s="14" customFormat="1" ht="18" customHeight="1">
      <c r="A975" s="14" t="str">
        <f t="shared" si="1067"/>
        <v>a</v>
      </c>
      <c r="B975" s="28" t="s">
        <v>27</v>
      </c>
      <c r="C975" s="29" t="s">
        <v>30</v>
      </c>
      <c r="D975" s="30">
        <v>51</v>
      </c>
      <c r="E975" s="31">
        <v>51</v>
      </c>
      <c r="F975" s="31">
        <v>51</v>
      </c>
      <c r="G975" s="31">
        <v>46.2</v>
      </c>
      <c r="H975" s="31">
        <v>33.606999999999999</v>
      </c>
      <c r="I975" s="32">
        <v>29.4</v>
      </c>
      <c r="J975" s="33">
        <v>25.193000000000001</v>
      </c>
      <c r="K975" s="33">
        <v>20.986000000000001</v>
      </c>
      <c r="L975" s="34">
        <f t="shared" si="1001"/>
        <v>0.90588235294117647</v>
      </c>
      <c r="M975" s="30">
        <v>0</v>
      </c>
      <c r="N975" s="30">
        <v>4.2789999999999999</v>
      </c>
      <c r="O975" s="30">
        <v>4.2070000000000007</v>
      </c>
      <c r="P975" s="30">
        <v>4.2070000000000007</v>
      </c>
      <c r="Q975" s="30">
        <v>4.3</v>
      </c>
      <c r="R975" s="30">
        <v>4.2069999999999972</v>
      </c>
      <c r="S975" s="30">
        <f t="shared" si="1006"/>
        <v>12.593000000000004</v>
      </c>
      <c r="T975" s="32">
        <f t="shared" si="1002"/>
        <v>4.7999999999999972</v>
      </c>
      <c r="U975" s="34">
        <f t="shared" si="1003"/>
        <v>0.90588235294117647</v>
      </c>
      <c r="V975" s="131">
        <f t="shared" si="1012"/>
        <v>4.7999999999999972</v>
      </c>
      <c r="W975" s="30">
        <v>37.814</v>
      </c>
      <c r="X975" s="108">
        <v>37.814</v>
      </c>
      <c r="Y975" s="108">
        <v>4.8</v>
      </c>
      <c r="Z975" s="30">
        <v>0</v>
      </c>
      <c r="AA975" s="30" t="e">
        <f>G975+#REF!</f>
        <v>#REF!</v>
      </c>
      <c r="AB975" s="92" t="e">
        <f>IF(OR(E975="",E975=0),"",(G975+#REF!)/E975)</f>
        <v>#REF!</v>
      </c>
      <c r="AC975" s="30">
        <f t="shared" si="1068"/>
        <v>51</v>
      </c>
      <c r="AD975" s="30">
        <f t="shared" si="1069"/>
        <v>0</v>
      </c>
      <c r="AE975" s="108">
        <v>0</v>
      </c>
      <c r="AF975" s="108">
        <f t="shared" si="1070"/>
        <v>51</v>
      </c>
      <c r="AG975" s="108">
        <v>51</v>
      </c>
      <c r="AH975" s="108">
        <f t="shared" si="1071"/>
        <v>0</v>
      </c>
      <c r="AI975" s="31"/>
      <c r="AJ975" s="72"/>
    </row>
    <row r="976" spans="1:36" s="14" customFormat="1" ht="18" customHeight="1">
      <c r="A976" s="14" t="str">
        <f t="shared" si="1067"/>
        <v>b</v>
      </c>
      <c r="B976" s="28" t="s">
        <v>27</v>
      </c>
      <c r="C976" s="29" t="s">
        <v>31</v>
      </c>
      <c r="D976" s="35">
        <v>0</v>
      </c>
      <c r="E976" s="36">
        <v>0</v>
      </c>
      <c r="F976" s="36">
        <v>0</v>
      </c>
      <c r="G976" s="36">
        <v>0</v>
      </c>
      <c r="H976" s="36">
        <v>0</v>
      </c>
      <c r="I976" s="37">
        <v>0</v>
      </c>
      <c r="J976" s="38">
        <v>0</v>
      </c>
      <c r="K976" s="38">
        <v>0</v>
      </c>
      <c r="L976" s="39" t="str">
        <f t="shared" si="1001"/>
        <v/>
      </c>
      <c r="M976" s="35">
        <v>0</v>
      </c>
      <c r="N976" s="35">
        <v>0</v>
      </c>
      <c r="O976" s="35">
        <v>0</v>
      </c>
      <c r="P976" s="35">
        <v>0</v>
      </c>
      <c r="Q976" s="35">
        <v>0</v>
      </c>
      <c r="R976" s="35">
        <v>0</v>
      </c>
      <c r="S976" s="35">
        <f t="shared" si="1006"/>
        <v>0</v>
      </c>
      <c r="T976" s="37">
        <f t="shared" si="1002"/>
        <v>0</v>
      </c>
      <c r="U976" s="39" t="str">
        <f t="shared" si="1003"/>
        <v/>
      </c>
      <c r="V976" s="132">
        <f t="shared" si="1012"/>
        <v>0</v>
      </c>
      <c r="W976" s="35">
        <v>0</v>
      </c>
      <c r="X976" s="127">
        <v>0</v>
      </c>
      <c r="Y976" s="127">
        <v>0</v>
      </c>
      <c r="Z976" s="35">
        <v>0</v>
      </c>
      <c r="AA976" s="35" t="e">
        <f>G976+#REF!</f>
        <v>#REF!</v>
      </c>
      <c r="AB976" s="94" t="str">
        <f>IF(OR(E976="",E976=0),"",(G976+#REF!)/E976)</f>
        <v/>
      </c>
      <c r="AC976" s="35">
        <f t="shared" si="1068"/>
        <v>0</v>
      </c>
      <c r="AD976" s="35">
        <f t="shared" si="1069"/>
        <v>0</v>
      </c>
      <c r="AE976" s="127">
        <v>0</v>
      </c>
      <c r="AF976" s="127">
        <f t="shared" si="1070"/>
        <v>0</v>
      </c>
      <c r="AG976" s="127">
        <v>0</v>
      </c>
      <c r="AH976" s="127">
        <f t="shared" si="1071"/>
        <v>0</v>
      </c>
      <c r="AI976" s="36"/>
      <c r="AJ976" s="72"/>
    </row>
    <row r="977" spans="1:36" s="14" customFormat="1" ht="18" customHeight="1">
      <c r="A977" s="14" t="str">
        <f t="shared" si="1067"/>
        <v>b</v>
      </c>
      <c r="B977" s="28" t="s">
        <v>27</v>
      </c>
      <c r="C977" s="29" t="s">
        <v>32</v>
      </c>
      <c r="D977" s="35">
        <v>0</v>
      </c>
      <c r="E977" s="36">
        <v>0</v>
      </c>
      <c r="F977" s="36">
        <v>0</v>
      </c>
      <c r="G977" s="36">
        <v>0</v>
      </c>
      <c r="H977" s="36">
        <v>0</v>
      </c>
      <c r="I977" s="37">
        <v>0</v>
      </c>
      <c r="J977" s="38">
        <v>0</v>
      </c>
      <c r="K977" s="38">
        <v>0</v>
      </c>
      <c r="L977" s="39" t="str">
        <f t="shared" ref="L977:L1040" si="1078">IF(OR(F977="",F977=0),"",G977/F977)</f>
        <v/>
      </c>
      <c r="M977" s="35">
        <v>0</v>
      </c>
      <c r="N977" s="35">
        <v>0</v>
      </c>
      <c r="O977" s="35">
        <v>0</v>
      </c>
      <c r="P977" s="35">
        <v>0</v>
      </c>
      <c r="Q977" s="35">
        <v>0</v>
      </c>
      <c r="R977" s="35">
        <v>0</v>
      </c>
      <c r="S977" s="35">
        <f t="shared" si="1006"/>
        <v>0</v>
      </c>
      <c r="T977" s="37">
        <f t="shared" ref="T977:T1040" si="1079">IF(OR(C977="თანამდებობრივი სარგო",C977="პრემია",C977="დანამატი",C977="მ.შ. შტატგარეშეთა შრომის ანაზღაურება"),"",F977-G977)</f>
        <v>0</v>
      </c>
      <c r="U977" s="39" t="str">
        <f t="shared" ref="U977:U1040" si="1080">IF(OR(E977="",E977=0),"",G977/E977)</f>
        <v/>
      </c>
      <c r="V977" s="132">
        <f t="shared" si="1012"/>
        <v>0</v>
      </c>
      <c r="W977" s="35">
        <v>0</v>
      </c>
      <c r="X977" s="127">
        <v>0</v>
      </c>
      <c r="Y977" s="127">
        <v>0</v>
      </c>
      <c r="Z977" s="35">
        <v>0</v>
      </c>
      <c r="AA977" s="35" t="e">
        <f>G977+#REF!</f>
        <v>#REF!</v>
      </c>
      <c r="AB977" s="94" t="str">
        <f>IF(OR(E977="",E977=0),"",(G977+#REF!)/E977)</f>
        <v/>
      </c>
      <c r="AC977" s="35">
        <f t="shared" si="1068"/>
        <v>0</v>
      </c>
      <c r="AD977" s="35">
        <f t="shared" si="1069"/>
        <v>0</v>
      </c>
      <c r="AE977" s="127">
        <v>0</v>
      </c>
      <c r="AF977" s="127">
        <f t="shared" si="1070"/>
        <v>0</v>
      </c>
      <c r="AG977" s="127">
        <v>0</v>
      </c>
      <c r="AH977" s="127">
        <f t="shared" si="1071"/>
        <v>0</v>
      </c>
      <c r="AI977" s="36"/>
      <c r="AJ977" s="72"/>
    </row>
    <row r="978" spans="1:36" s="14" customFormat="1" ht="18" customHeight="1">
      <c r="A978" s="14" t="str">
        <f t="shared" si="1067"/>
        <v>b</v>
      </c>
      <c r="B978" s="28" t="s">
        <v>27</v>
      </c>
      <c r="C978" s="29" t="s">
        <v>33</v>
      </c>
      <c r="D978" s="35">
        <v>0</v>
      </c>
      <c r="E978" s="36">
        <v>0</v>
      </c>
      <c r="F978" s="36">
        <v>0</v>
      </c>
      <c r="G978" s="36">
        <v>0</v>
      </c>
      <c r="H978" s="36">
        <v>0</v>
      </c>
      <c r="I978" s="37">
        <v>0</v>
      </c>
      <c r="J978" s="38">
        <v>0</v>
      </c>
      <c r="K978" s="38">
        <v>0</v>
      </c>
      <c r="L978" s="39" t="str">
        <f t="shared" si="1078"/>
        <v/>
      </c>
      <c r="M978" s="35">
        <v>0</v>
      </c>
      <c r="N978" s="35">
        <v>0</v>
      </c>
      <c r="O978" s="35">
        <v>0</v>
      </c>
      <c r="P978" s="35">
        <v>0</v>
      </c>
      <c r="Q978" s="35">
        <v>0</v>
      </c>
      <c r="R978" s="35">
        <v>0</v>
      </c>
      <c r="S978" s="35">
        <f t="shared" ref="S978:S1041" si="1081">G978-H978</f>
        <v>0</v>
      </c>
      <c r="T978" s="37">
        <f t="shared" si="1079"/>
        <v>0</v>
      </c>
      <c r="U978" s="39" t="str">
        <f t="shared" si="1080"/>
        <v/>
      </c>
      <c r="V978" s="132">
        <f t="shared" si="1012"/>
        <v>0</v>
      </c>
      <c r="W978" s="35">
        <v>0</v>
      </c>
      <c r="X978" s="127">
        <v>0</v>
      </c>
      <c r="Y978" s="127">
        <v>0</v>
      </c>
      <c r="Z978" s="35">
        <v>0</v>
      </c>
      <c r="AA978" s="35" t="e">
        <f>G978+#REF!</f>
        <v>#REF!</v>
      </c>
      <c r="AB978" s="94" t="str">
        <f>IF(OR(E978="",E978=0),"",(G978+#REF!)/E978)</f>
        <v/>
      </c>
      <c r="AC978" s="35">
        <f t="shared" si="1068"/>
        <v>0</v>
      </c>
      <c r="AD978" s="35">
        <f t="shared" si="1069"/>
        <v>0</v>
      </c>
      <c r="AE978" s="127">
        <v>0</v>
      </c>
      <c r="AF978" s="127">
        <f t="shared" si="1070"/>
        <v>0</v>
      </c>
      <c r="AG978" s="127">
        <v>0</v>
      </c>
      <c r="AH978" s="127">
        <f t="shared" si="1071"/>
        <v>0</v>
      </c>
      <c r="AI978" s="36"/>
      <c r="AJ978" s="72"/>
    </row>
    <row r="979" spans="1:36" s="14" customFormat="1" ht="32.25" customHeight="1">
      <c r="A979" s="14" t="str">
        <f t="shared" si="1067"/>
        <v>a</v>
      </c>
      <c r="B979" s="28" t="s">
        <v>27</v>
      </c>
      <c r="C979" s="29" t="s">
        <v>34</v>
      </c>
      <c r="D979" s="30">
        <v>490</v>
      </c>
      <c r="E979" s="31">
        <v>306.10000000000002</v>
      </c>
      <c r="F979" s="31">
        <v>252.1</v>
      </c>
      <c r="G979" s="31">
        <v>157.5</v>
      </c>
      <c r="H979" s="31">
        <v>137.11600000000001</v>
      </c>
      <c r="I979" s="32">
        <v>119.316</v>
      </c>
      <c r="J979" s="33">
        <v>84.036000000000001</v>
      </c>
      <c r="K979" s="33">
        <v>84.036000000000001</v>
      </c>
      <c r="L979" s="34">
        <f t="shared" si="1078"/>
        <v>0.6247520825069417</v>
      </c>
      <c r="M979" s="30">
        <v>0</v>
      </c>
      <c r="N979" s="30">
        <v>0</v>
      </c>
      <c r="O979" s="30">
        <v>84.036000000000001</v>
      </c>
      <c r="P979" s="30">
        <v>0</v>
      </c>
      <c r="Q979" s="30">
        <v>0</v>
      </c>
      <c r="R979" s="30">
        <v>35.28</v>
      </c>
      <c r="S979" s="30">
        <f t="shared" si="1081"/>
        <v>20.383999999999986</v>
      </c>
      <c r="T979" s="32">
        <f t="shared" si="1079"/>
        <v>94.6</v>
      </c>
      <c r="U979" s="34">
        <f t="shared" si="1080"/>
        <v>0.5145377327670696</v>
      </c>
      <c r="V979" s="131">
        <f t="shared" si="1012"/>
        <v>148.60000000000002</v>
      </c>
      <c r="W979" s="30">
        <v>157.52751999999998</v>
      </c>
      <c r="X979" s="108">
        <v>157.52751999999998</v>
      </c>
      <c r="Y979" s="108">
        <v>123.2</v>
      </c>
      <c r="Z979" s="30">
        <v>97.3</v>
      </c>
      <c r="AA979" s="30" t="e">
        <f>G979+#REF!</f>
        <v>#REF!</v>
      </c>
      <c r="AB979" s="92" t="e">
        <f>IF(OR(E979="",E979=0),"",(G979+#REF!)/E979)</f>
        <v>#REF!</v>
      </c>
      <c r="AC979" s="30">
        <f t="shared" si="1068"/>
        <v>280.7</v>
      </c>
      <c r="AD979" s="30">
        <f t="shared" si="1069"/>
        <v>25.400000000000034</v>
      </c>
      <c r="AE979" s="108">
        <v>23.6</v>
      </c>
      <c r="AF979" s="108">
        <f t="shared" si="1070"/>
        <v>282.5</v>
      </c>
      <c r="AG979" s="108">
        <v>282.5</v>
      </c>
      <c r="AH979" s="108">
        <f t="shared" si="1071"/>
        <v>1.8000000000000114</v>
      </c>
      <c r="AI979" s="31"/>
      <c r="AJ979" s="72"/>
    </row>
    <row r="980" spans="1:36" s="14" customFormat="1" ht="18" customHeight="1">
      <c r="A980" s="14" t="str">
        <f t="shared" si="1067"/>
        <v>b</v>
      </c>
      <c r="B980" s="28" t="s">
        <v>27</v>
      </c>
      <c r="C980" s="29" t="s">
        <v>35</v>
      </c>
      <c r="D980" s="35">
        <v>0</v>
      </c>
      <c r="E980" s="36">
        <v>0</v>
      </c>
      <c r="F980" s="36">
        <v>0</v>
      </c>
      <c r="G980" s="36">
        <v>0</v>
      </c>
      <c r="H980" s="36">
        <v>0</v>
      </c>
      <c r="I980" s="37">
        <v>0</v>
      </c>
      <c r="J980" s="38">
        <v>0</v>
      </c>
      <c r="K980" s="38">
        <v>0</v>
      </c>
      <c r="L980" s="39" t="str">
        <f t="shared" si="1078"/>
        <v/>
      </c>
      <c r="M980" s="35">
        <v>0</v>
      </c>
      <c r="N980" s="35">
        <v>0</v>
      </c>
      <c r="O980" s="35">
        <v>0</v>
      </c>
      <c r="P980" s="35">
        <v>0</v>
      </c>
      <c r="Q980" s="35">
        <v>0</v>
      </c>
      <c r="R980" s="35">
        <v>0</v>
      </c>
      <c r="S980" s="35">
        <f t="shared" si="1081"/>
        <v>0</v>
      </c>
      <c r="T980" s="37">
        <f t="shared" si="1079"/>
        <v>0</v>
      </c>
      <c r="U980" s="39" t="str">
        <f t="shared" si="1080"/>
        <v/>
      </c>
      <c r="V980" s="132">
        <f t="shared" si="1012"/>
        <v>0</v>
      </c>
      <c r="W980" s="35">
        <v>0</v>
      </c>
      <c r="X980" s="127">
        <v>0</v>
      </c>
      <c r="Y980" s="127">
        <v>0</v>
      </c>
      <c r="Z980" s="35">
        <v>0</v>
      </c>
      <c r="AA980" s="35" t="e">
        <f>G980+#REF!</f>
        <v>#REF!</v>
      </c>
      <c r="AB980" s="94" t="str">
        <f>IF(OR(E980="",E980=0),"",(G980+#REF!)/E980)</f>
        <v/>
      </c>
      <c r="AC980" s="35">
        <f t="shared" si="1068"/>
        <v>0</v>
      </c>
      <c r="AD980" s="35">
        <f t="shared" si="1069"/>
        <v>0</v>
      </c>
      <c r="AE980" s="127">
        <v>0</v>
      </c>
      <c r="AF980" s="127">
        <f t="shared" si="1070"/>
        <v>0</v>
      </c>
      <c r="AG980" s="127">
        <v>0</v>
      </c>
      <c r="AH980" s="127">
        <f t="shared" si="1071"/>
        <v>0</v>
      </c>
      <c r="AI980" s="36"/>
      <c r="AJ980" s="72"/>
    </row>
    <row r="981" spans="1:36" s="14" customFormat="1" ht="30" customHeight="1">
      <c r="A981" s="14" t="str">
        <f t="shared" si="1067"/>
        <v>b</v>
      </c>
      <c r="B981" s="21" t="s">
        <v>27</v>
      </c>
      <c r="C981" s="40" t="s">
        <v>36</v>
      </c>
      <c r="D981" s="41">
        <v>0</v>
      </c>
      <c r="E981" s="42">
        <v>0</v>
      </c>
      <c r="F981" s="42">
        <v>0</v>
      </c>
      <c r="G981" s="42">
        <v>0</v>
      </c>
      <c r="H981" s="42">
        <v>0</v>
      </c>
      <c r="I981" s="43">
        <v>0</v>
      </c>
      <c r="J981" s="44">
        <v>0</v>
      </c>
      <c r="K981" s="44">
        <v>0</v>
      </c>
      <c r="L981" s="45" t="str">
        <f t="shared" si="1078"/>
        <v/>
      </c>
      <c r="M981" s="41">
        <v>0</v>
      </c>
      <c r="N981" s="41">
        <v>0</v>
      </c>
      <c r="O981" s="41">
        <v>0</v>
      </c>
      <c r="P981" s="41">
        <v>0</v>
      </c>
      <c r="Q981" s="41">
        <v>0</v>
      </c>
      <c r="R981" s="41">
        <v>0</v>
      </c>
      <c r="S981" s="41">
        <f t="shared" si="1081"/>
        <v>0</v>
      </c>
      <c r="T981" s="43">
        <f t="shared" si="1079"/>
        <v>0</v>
      </c>
      <c r="U981" s="45" t="str">
        <f t="shared" si="1080"/>
        <v/>
      </c>
      <c r="V981" s="133">
        <f t="shared" si="1012"/>
        <v>0</v>
      </c>
      <c r="W981" s="41">
        <v>0</v>
      </c>
      <c r="X981" s="110">
        <v>0</v>
      </c>
      <c r="Y981" s="110">
        <v>0</v>
      </c>
      <c r="Z981" s="41">
        <v>0</v>
      </c>
      <c r="AA981" s="41" t="e">
        <f>G981+#REF!</f>
        <v>#REF!</v>
      </c>
      <c r="AB981" s="96" t="str">
        <f>IF(OR(E981="",E981=0),"",(G981+#REF!)/E981)</f>
        <v/>
      </c>
      <c r="AC981" s="41">
        <f t="shared" si="1068"/>
        <v>0</v>
      </c>
      <c r="AD981" s="41">
        <f t="shared" si="1069"/>
        <v>0</v>
      </c>
      <c r="AE981" s="110">
        <v>0</v>
      </c>
      <c r="AF981" s="110">
        <f t="shared" si="1070"/>
        <v>0</v>
      </c>
      <c r="AG981" s="110">
        <v>0</v>
      </c>
      <c r="AH981" s="110">
        <f t="shared" si="1071"/>
        <v>0</v>
      </c>
      <c r="AI981" s="42"/>
      <c r="AJ981" s="72"/>
    </row>
    <row r="982" spans="1:36" s="14" customFormat="1" ht="15" customHeight="1">
      <c r="A982" s="14" t="str">
        <f t="shared" si="1067"/>
        <v>b</v>
      </c>
      <c r="B982" s="21" t="s">
        <v>27</v>
      </c>
      <c r="C982" s="40" t="s">
        <v>37</v>
      </c>
      <c r="D982" s="41">
        <v>0</v>
      </c>
      <c r="E982" s="42">
        <v>0</v>
      </c>
      <c r="F982" s="42">
        <v>0</v>
      </c>
      <c r="G982" s="42">
        <v>0</v>
      </c>
      <c r="H982" s="42">
        <v>0</v>
      </c>
      <c r="I982" s="43">
        <v>0</v>
      </c>
      <c r="J982" s="44">
        <v>0</v>
      </c>
      <c r="K982" s="44">
        <v>0</v>
      </c>
      <c r="L982" s="45" t="str">
        <f t="shared" si="1078"/>
        <v/>
      </c>
      <c r="M982" s="41">
        <v>0</v>
      </c>
      <c r="N982" s="41">
        <v>0</v>
      </c>
      <c r="O982" s="41">
        <v>0</v>
      </c>
      <c r="P982" s="41">
        <v>0</v>
      </c>
      <c r="Q982" s="41">
        <v>0</v>
      </c>
      <c r="R982" s="41">
        <v>0</v>
      </c>
      <c r="S982" s="41">
        <f t="shared" si="1081"/>
        <v>0</v>
      </c>
      <c r="T982" s="43">
        <f t="shared" si="1079"/>
        <v>0</v>
      </c>
      <c r="U982" s="45" t="str">
        <f t="shared" si="1080"/>
        <v/>
      </c>
      <c r="V982" s="133">
        <f t="shared" si="1012"/>
        <v>0</v>
      </c>
      <c r="W982" s="41">
        <v>0</v>
      </c>
      <c r="X982" s="110">
        <v>0</v>
      </c>
      <c r="Y982" s="110">
        <v>0</v>
      </c>
      <c r="Z982" s="41">
        <v>0</v>
      </c>
      <c r="AA982" s="41" t="e">
        <f>G982+#REF!</f>
        <v>#REF!</v>
      </c>
      <c r="AB982" s="96" t="str">
        <f>IF(OR(E982="",E982=0),"",(G982+#REF!)/E982)</f>
        <v/>
      </c>
      <c r="AC982" s="41">
        <f t="shared" si="1068"/>
        <v>0</v>
      </c>
      <c r="AD982" s="41">
        <f t="shared" si="1069"/>
        <v>0</v>
      </c>
      <c r="AE982" s="110">
        <v>0</v>
      </c>
      <c r="AF982" s="110">
        <f t="shared" si="1070"/>
        <v>0</v>
      </c>
      <c r="AG982" s="110">
        <v>0</v>
      </c>
      <c r="AH982" s="110">
        <f t="shared" si="1071"/>
        <v>0</v>
      </c>
      <c r="AI982" s="42"/>
      <c r="AJ982" s="72"/>
    </row>
    <row r="983" spans="1:36" s="14" customFormat="1" ht="15.75" customHeight="1" thickBot="1">
      <c r="A983" s="14" t="str">
        <f t="shared" si="1067"/>
        <v>b</v>
      </c>
      <c r="B983" s="46" t="s">
        <v>27</v>
      </c>
      <c r="C983" s="58" t="s">
        <v>38</v>
      </c>
      <c r="D983" s="59">
        <v>0</v>
      </c>
      <c r="E983" s="60">
        <v>0</v>
      </c>
      <c r="F983" s="60">
        <v>0</v>
      </c>
      <c r="G983" s="60">
        <v>0</v>
      </c>
      <c r="H983" s="60">
        <v>0</v>
      </c>
      <c r="I983" s="61">
        <v>0</v>
      </c>
      <c r="J983" s="62">
        <v>0</v>
      </c>
      <c r="K983" s="62">
        <v>0</v>
      </c>
      <c r="L983" s="63" t="str">
        <f t="shared" si="1078"/>
        <v/>
      </c>
      <c r="M983" s="59">
        <v>0</v>
      </c>
      <c r="N983" s="59">
        <v>0</v>
      </c>
      <c r="O983" s="59">
        <v>0</v>
      </c>
      <c r="P983" s="59">
        <v>0</v>
      </c>
      <c r="Q983" s="59">
        <v>0</v>
      </c>
      <c r="R983" s="59">
        <v>0</v>
      </c>
      <c r="S983" s="59">
        <f t="shared" si="1081"/>
        <v>0</v>
      </c>
      <c r="T983" s="61">
        <f t="shared" si="1079"/>
        <v>0</v>
      </c>
      <c r="U983" s="63" t="str">
        <f t="shared" si="1080"/>
        <v/>
      </c>
      <c r="V983" s="136">
        <f t="shared" si="1012"/>
        <v>0</v>
      </c>
      <c r="W983" s="59">
        <v>0</v>
      </c>
      <c r="X983" s="111">
        <v>0</v>
      </c>
      <c r="Y983" s="111">
        <v>0</v>
      </c>
      <c r="Z983" s="59">
        <v>0</v>
      </c>
      <c r="AA983" s="59" t="e">
        <f>G983+#REF!</f>
        <v>#REF!</v>
      </c>
      <c r="AB983" s="106" t="str">
        <f>IF(OR(E983="",E983=0),"",(G983+#REF!)/E983)</f>
        <v/>
      </c>
      <c r="AC983" s="59">
        <f t="shared" si="1068"/>
        <v>0</v>
      </c>
      <c r="AD983" s="59">
        <f t="shared" si="1069"/>
        <v>0</v>
      </c>
      <c r="AE983" s="111">
        <v>0</v>
      </c>
      <c r="AF983" s="111">
        <f t="shared" si="1070"/>
        <v>0</v>
      </c>
      <c r="AG983" s="111">
        <v>0</v>
      </c>
      <c r="AH983" s="111">
        <f t="shared" si="1071"/>
        <v>0</v>
      </c>
      <c r="AI983" s="60"/>
      <c r="AJ983" s="72"/>
    </row>
    <row r="984" spans="1:36" s="14" customFormat="1" ht="35.25" customHeight="1" thickTop="1" thickBot="1">
      <c r="A984" s="14" t="str">
        <f t="shared" si="1067"/>
        <v>a</v>
      </c>
      <c r="B984" s="139" t="s">
        <v>202</v>
      </c>
      <c r="C984" s="140" t="s">
        <v>203</v>
      </c>
      <c r="D984" s="140">
        <f t="shared" ref="D984:K984" si="1082">D985+D993+D994+D995</f>
        <v>4800</v>
      </c>
      <c r="E984" s="141">
        <f t="shared" si="1082"/>
        <v>4353.3999999999996</v>
      </c>
      <c r="F984" s="141">
        <f t="shared" si="1082"/>
        <v>3259.4</v>
      </c>
      <c r="G984" s="141">
        <f t="shared" si="1082"/>
        <v>3633</v>
      </c>
      <c r="H984" s="141">
        <f t="shared" si="1082"/>
        <v>2983.9891600000001</v>
      </c>
      <c r="I984" s="142">
        <f t="shared" si="1082"/>
        <v>2697.82537</v>
      </c>
      <c r="J984" s="143">
        <f t="shared" si="1082"/>
        <v>2372.74622</v>
      </c>
      <c r="K984" s="143">
        <f t="shared" si="1082"/>
        <v>2085.2424099999998</v>
      </c>
      <c r="L984" s="144">
        <f t="shared" si="1078"/>
        <v>1.1146223231269559</v>
      </c>
      <c r="M984" s="140">
        <f>M985+M993+M994+M995</f>
        <v>0</v>
      </c>
      <c r="N984" s="140">
        <f>N985+N993+N994+N995</f>
        <v>537.09009999999989</v>
      </c>
      <c r="O984" s="140">
        <f>O985+O993+O994+O995</f>
        <v>344.2684999999999</v>
      </c>
      <c r="P984" s="140">
        <f>P985+P993+P994+P995</f>
        <v>287.50381000000016</v>
      </c>
      <c r="Q984" s="140">
        <f>Q985+Q993+Q994+Q995</f>
        <v>297</v>
      </c>
      <c r="R984" s="140">
        <v>325.07915000000003</v>
      </c>
      <c r="S984" s="140">
        <f t="shared" si="1081"/>
        <v>649.01083999999992</v>
      </c>
      <c r="T984" s="142">
        <f t="shared" si="1079"/>
        <v>-373.59999999999991</v>
      </c>
      <c r="U984" s="144">
        <f t="shared" si="1080"/>
        <v>0.83452014517388717</v>
      </c>
      <c r="V984" s="145">
        <f t="shared" si="1012"/>
        <v>720.39999999999964</v>
      </c>
      <c r="W984" s="140">
        <f t="shared" ref="W984:Y984" si="1083">W985+W993+W994+W995</f>
        <v>3349.1297500000001</v>
      </c>
      <c r="X984" s="149">
        <f t="shared" si="1083"/>
        <v>3349.1297500000001</v>
      </c>
      <c r="Y984" s="149">
        <f t="shared" si="1083"/>
        <v>659.8</v>
      </c>
      <c r="Z984" s="140">
        <f>Z985+Z993+Z994+Z995</f>
        <v>1008</v>
      </c>
      <c r="AA984" s="140" t="e">
        <f>G984+#REF!</f>
        <v>#REF!</v>
      </c>
      <c r="AB984" s="147" t="e">
        <f>IF(OR(E984="",E984=0),"",(G984+#REF!)/E984)</f>
        <v>#REF!</v>
      </c>
      <c r="AC984" s="140">
        <f t="shared" si="1068"/>
        <v>4292.8</v>
      </c>
      <c r="AD984" s="140">
        <f t="shared" si="1069"/>
        <v>60.599999999999454</v>
      </c>
      <c r="AE984" s="149">
        <f t="shared" ref="AE984:AG984" si="1084">AE985+AE993+AE994+AE995</f>
        <v>5.7</v>
      </c>
      <c r="AF984" s="149">
        <f t="shared" si="1070"/>
        <v>4347.7</v>
      </c>
      <c r="AG984" s="149">
        <f t="shared" si="1084"/>
        <v>4347.7</v>
      </c>
      <c r="AH984" s="149">
        <f t="shared" si="1071"/>
        <v>54.899999999999636</v>
      </c>
      <c r="AI984" s="141"/>
      <c r="AJ984" s="72"/>
    </row>
    <row r="985" spans="1:36" s="73" customFormat="1" ht="18.75" customHeight="1" thickTop="1">
      <c r="A985" s="14" t="str">
        <f t="shared" si="1067"/>
        <v>a</v>
      </c>
      <c r="B985" s="21" t="s">
        <v>27</v>
      </c>
      <c r="C985" s="22" t="s">
        <v>28</v>
      </c>
      <c r="D985" s="23">
        <f t="shared" ref="D985:K985" si="1085">D986+D987+D988+D989+D990+D991+D992</f>
        <v>4800</v>
      </c>
      <c r="E985" s="24">
        <f t="shared" si="1085"/>
        <v>4353.3999999999996</v>
      </c>
      <c r="F985" s="24">
        <f t="shared" si="1085"/>
        <v>3259.4</v>
      </c>
      <c r="G985" s="24">
        <f t="shared" si="1085"/>
        <v>3633</v>
      </c>
      <c r="H985" s="24">
        <f t="shared" si="1085"/>
        <v>2983.9891600000001</v>
      </c>
      <c r="I985" s="25">
        <f t="shared" si="1085"/>
        <v>2697.82537</v>
      </c>
      <c r="J985" s="26">
        <f t="shared" si="1085"/>
        <v>2372.74622</v>
      </c>
      <c r="K985" s="26">
        <f t="shared" si="1085"/>
        <v>2085.2424099999998</v>
      </c>
      <c r="L985" s="27">
        <f t="shared" si="1078"/>
        <v>1.1146223231269559</v>
      </c>
      <c r="M985" s="23">
        <f>M986+M987+M988+M989+M990+M991+M992</f>
        <v>0</v>
      </c>
      <c r="N985" s="23">
        <f>N986+N987+N988+N989+N990+N991+N992</f>
        <v>537.09009999999989</v>
      </c>
      <c r="O985" s="23">
        <f>O986+O987+O988+O989+O990+O991+O992</f>
        <v>344.2684999999999</v>
      </c>
      <c r="P985" s="23">
        <f>P986+P987+P988+P989+P990+P991+P992</f>
        <v>287.50381000000016</v>
      </c>
      <c r="Q985" s="23">
        <f>Q986+Q987+Q988+Q989+Q990+Q991+Q992</f>
        <v>297</v>
      </c>
      <c r="R985" s="23">
        <v>325.07915000000003</v>
      </c>
      <c r="S985" s="23">
        <f t="shared" si="1081"/>
        <v>649.01083999999992</v>
      </c>
      <c r="T985" s="25">
        <f t="shared" si="1079"/>
        <v>-373.59999999999991</v>
      </c>
      <c r="U985" s="27">
        <f t="shared" si="1080"/>
        <v>0.83452014517388717</v>
      </c>
      <c r="V985" s="130">
        <f t="shared" si="1012"/>
        <v>720.39999999999964</v>
      </c>
      <c r="W985" s="23">
        <f t="shared" ref="W985:Y985" si="1086">W986+W987+W988+W989+W990+W991+W992</f>
        <v>3349.1297500000001</v>
      </c>
      <c r="X985" s="107">
        <f t="shared" si="1086"/>
        <v>3349.1297500000001</v>
      </c>
      <c r="Y985" s="107">
        <f t="shared" si="1086"/>
        <v>659.8</v>
      </c>
      <c r="Z985" s="23">
        <f>Z986+Z987+Z988+Z989+Z990+Z991+Z992</f>
        <v>1008</v>
      </c>
      <c r="AA985" s="23" t="e">
        <f>G985+#REF!</f>
        <v>#REF!</v>
      </c>
      <c r="AB985" s="90" t="e">
        <f>IF(OR(E985="",E985=0),"",(G985+#REF!)/E985)</f>
        <v>#REF!</v>
      </c>
      <c r="AC985" s="23">
        <f t="shared" si="1068"/>
        <v>4292.8</v>
      </c>
      <c r="AD985" s="23">
        <f t="shared" si="1069"/>
        <v>60.599999999999454</v>
      </c>
      <c r="AE985" s="107">
        <f t="shared" ref="AE985:AG985" si="1087">AE986+AE987+AE988+AE989+AE990+AE991+AE992</f>
        <v>5.7</v>
      </c>
      <c r="AF985" s="107">
        <f t="shared" si="1070"/>
        <v>4347.7</v>
      </c>
      <c r="AG985" s="107">
        <f t="shared" si="1087"/>
        <v>4347.7</v>
      </c>
      <c r="AH985" s="107">
        <f t="shared" si="1071"/>
        <v>54.899999999999636</v>
      </c>
      <c r="AI985" s="24"/>
      <c r="AJ985" s="72"/>
    </row>
    <row r="986" spans="1:36" s="73" customFormat="1" ht="18" customHeight="1">
      <c r="A986" s="14" t="str">
        <f t="shared" si="1067"/>
        <v>b</v>
      </c>
      <c r="B986" s="28" t="s">
        <v>27</v>
      </c>
      <c r="C986" s="29" t="s">
        <v>29</v>
      </c>
      <c r="D986" s="35">
        <v>0</v>
      </c>
      <c r="E986" s="36">
        <v>0</v>
      </c>
      <c r="F986" s="36">
        <v>0</v>
      </c>
      <c r="G986" s="36">
        <v>0</v>
      </c>
      <c r="H986" s="36">
        <v>0</v>
      </c>
      <c r="I986" s="37">
        <v>0</v>
      </c>
      <c r="J986" s="38">
        <v>0</v>
      </c>
      <c r="K986" s="38">
        <v>0</v>
      </c>
      <c r="L986" s="39" t="str">
        <f t="shared" si="1078"/>
        <v/>
      </c>
      <c r="M986" s="35">
        <v>0</v>
      </c>
      <c r="N986" s="35">
        <v>0</v>
      </c>
      <c r="O986" s="35">
        <v>0</v>
      </c>
      <c r="P986" s="35">
        <v>0</v>
      </c>
      <c r="Q986" s="35"/>
      <c r="R986" s="35">
        <v>0</v>
      </c>
      <c r="S986" s="35">
        <f t="shared" si="1081"/>
        <v>0</v>
      </c>
      <c r="T986" s="37">
        <f t="shared" si="1079"/>
        <v>0</v>
      </c>
      <c r="U986" s="39" t="str">
        <f t="shared" si="1080"/>
        <v/>
      </c>
      <c r="V986" s="132">
        <f t="shared" si="1012"/>
        <v>0</v>
      </c>
      <c r="W986" s="35">
        <v>0</v>
      </c>
      <c r="X986" s="118">
        <v>0</v>
      </c>
      <c r="Y986" s="118">
        <v>0</v>
      </c>
      <c r="Z986" s="35">
        <v>0</v>
      </c>
      <c r="AA986" s="35" t="e">
        <f>G986+#REF!</f>
        <v>#REF!</v>
      </c>
      <c r="AB986" s="94" t="str">
        <f>IF(OR(E986="",E986=0),"",(G986+#REF!)/E986)</f>
        <v/>
      </c>
      <c r="AC986" s="35">
        <f t="shared" si="1068"/>
        <v>0</v>
      </c>
      <c r="AD986" s="35">
        <f t="shared" si="1069"/>
        <v>0</v>
      </c>
      <c r="AE986" s="118">
        <v>0</v>
      </c>
      <c r="AF986" s="118">
        <f t="shared" si="1070"/>
        <v>0</v>
      </c>
      <c r="AG986" s="118">
        <v>0</v>
      </c>
      <c r="AH986" s="118">
        <f t="shared" si="1071"/>
        <v>0</v>
      </c>
      <c r="AI986" s="36"/>
      <c r="AJ986" s="72"/>
    </row>
    <row r="987" spans="1:36" s="73" customFormat="1" ht="18" customHeight="1">
      <c r="A987" s="14" t="str">
        <f t="shared" si="1067"/>
        <v>a</v>
      </c>
      <c r="B987" s="28" t="s">
        <v>27</v>
      </c>
      <c r="C987" s="29" t="s">
        <v>30</v>
      </c>
      <c r="D987" s="30">
        <v>30</v>
      </c>
      <c r="E987" s="31">
        <v>36</v>
      </c>
      <c r="F987" s="31">
        <v>27</v>
      </c>
      <c r="G987" s="31">
        <v>33</v>
      </c>
      <c r="H987" s="31">
        <v>24</v>
      </c>
      <c r="I987" s="32">
        <v>21</v>
      </c>
      <c r="J987" s="33">
        <v>18</v>
      </c>
      <c r="K987" s="33">
        <v>15</v>
      </c>
      <c r="L987" s="34">
        <f t="shared" si="1078"/>
        <v>1.2222222222222223</v>
      </c>
      <c r="M987" s="30">
        <v>0</v>
      </c>
      <c r="N987" s="30">
        <v>3</v>
      </c>
      <c r="O987" s="30">
        <v>3</v>
      </c>
      <c r="P987" s="30">
        <v>3</v>
      </c>
      <c r="Q987" s="30">
        <v>3</v>
      </c>
      <c r="R987" s="30">
        <v>3</v>
      </c>
      <c r="S987" s="30">
        <f t="shared" si="1081"/>
        <v>9</v>
      </c>
      <c r="T987" s="32">
        <f t="shared" si="1079"/>
        <v>-6</v>
      </c>
      <c r="U987" s="34">
        <f t="shared" si="1080"/>
        <v>0.91666666666666663</v>
      </c>
      <c r="V987" s="131">
        <f t="shared" si="1012"/>
        <v>3</v>
      </c>
      <c r="W987" s="30">
        <v>30</v>
      </c>
      <c r="X987" s="125">
        <v>30</v>
      </c>
      <c r="Y987" s="125">
        <v>3</v>
      </c>
      <c r="Z987" s="30">
        <v>9</v>
      </c>
      <c r="AA987" s="30" t="e">
        <f>G987+#REF!</f>
        <v>#REF!</v>
      </c>
      <c r="AB987" s="92" t="e">
        <f>IF(OR(E987="",E987=0),"",(G987+#REF!)/E987)</f>
        <v>#REF!</v>
      </c>
      <c r="AC987" s="30">
        <f t="shared" si="1068"/>
        <v>36</v>
      </c>
      <c r="AD987" s="30">
        <f t="shared" si="1069"/>
        <v>0</v>
      </c>
      <c r="AE987" s="125">
        <v>0</v>
      </c>
      <c r="AF987" s="125">
        <f t="shared" si="1070"/>
        <v>36</v>
      </c>
      <c r="AG987" s="125">
        <v>36</v>
      </c>
      <c r="AH987" s="125">
        <f t="shared" si="1071"/>
        <v>0</v>
      </c>
      <c r="AI987" s="31"/>
      <c r="AJ987" s="72"/>
    </row>
    <row r="988" spans="1:36" s="73" customFormat="1" ht="18" customHeight="1">
      <c r="A988" s="14" t="str">
        <f t="shared" si="1067"/>
        <v>b</v>
      </c>
      <c r="B988" s="28" t="s">
        <v>27</v>
      </c>
      <c r="C988" s="29" t="s">
        <v>31</v>
      </c>
      <c r="D988" s="35">
        <v>0</v>
      </c>
      <c r="E988" s="36">
        <v>0</v>
      </c>
      <c r="F988" s="36">
        <v>0</v>
      </c>
      <c r="G988" s="36">
        <v>0</v>
      </c>
      <c r="H988" s="36">
        <v>0</v>
      </c>
      <c r="I988" s="37">
        <v>0</v>
      </c>
      <c r="J988" s="38">
        <v>0</v>
      </c>
      <c r="K988" s="38">
        <v>0</v>
      </c>
      <c r="L988" s="39" t="str">
        <f t="shared" si="1078"/>
        <v/>
      </c>
      <c r="M988" s="35">
        <v>0</v>
      </c>
      <c r="N988" s="35">
        <v>0</v>
      </c>
      <c r="O988" s="35">
        <v>0</v>
      </c>
      <c r="P988" s="35">
        <v>0</v>
      </c>
      <c r="Q988" s="35"/>
      <c r="R988" s="35">
        <v>0</v>
      </c>
      <c r="S988" s="35">
        <f t="shared" si="1081"/>
        <v>0</v>
      </c>
      <c r="T988" s="37">
        <f t="shared" si="1079"/>
        <v>0</v>
      </c>
      <c r="U988" s="39" t="str">
        <f t="shared" si="1080"/>
        <v/>
      </c>
      <c r="V988" s="132">
        <f t="shared" si="1012"/>
        <v>0</v>
      </c>
      <c r="W988" s="35">
        <v>0</v>
      </c>
      <c r="X988" s="118">
        <v>0</v>
      </c>
      <c r="Y988" s="118">
        <v>0</v>
      </c>
      <c r="Z988" s="35">
        <v>0</v>
      </c>
      <c r="AA988" s="35" t="e">
        <f>G988+#REF!</f>
        <v>#REF!</v>
      </c>
      <c r="AB988" s="94" t="str">
        <f>IF(OR(E988="",E988=0),"",(G988+#REF!)/E988)</f>
        <v/>
      </c>
      <c r="AC988" s="35">
        <f t="shared" si="1068"/>
        <v>0</v>
      </c>
      <c r="AD988" s="35">
        <f t="shared" si="1069"/>
        <v>0</v>
      </c>
      <c r="AE988" s="118">
        <v>0</v>
      </c>
      <c r="AF988" s="118">
        <f t="shared" si="1070"/>
        <v>0</v>
      </c>
      <c r="AG988" s="118">
        <v>0</v>
      </c>
      <c r="AH988" s="118">
        <f t="shared" si="1071"/>
        <v>0</v>
      </c>
      <c r="AI988" s="36"/>
      <c r="AJ988" s="72"/>
    </row>
    <row r="989" spans="1:36" s="73" customFormat="1" ht="18" customHeight="1">
      <c r="A989" s="14" t="str">
        <f t="shared" si="1067"/>
        <v>b</v>
      </c>
      <c r="B989" s="28" t="s">
        <v>27</v>
      </c>
      <c r="C989" s="29" t="s">
        <v>32</v>
      </c>
      <c r="D989" s="35">
        <v>0</v>
      </c>
      <c r="E989" s="36">
        <v>0</v>
      </c>
      <c r="F989" s="36">
        <v>0</v>
      </c>
      <c r="G989" s="36">
        <v>0</v>
      </c>
      <c r="H989" s="36">
        <v>0</v>
      </c>
      <c r="I989" s="37">
        <v>0</v>
      </c>
      <c r="J989" s="38">
        <v>0</v>
      </c>
      <c r="K989" s="38">
        <v>0</v>
      </c>
      <c r="L989" s="39" t="str">
        <f t="shared" si="1078"/>
        <v/>
      </c>
      <c r="M989" s="35">
        <v>0</v>
      </c>
      <c r="N989" s="35">
        <v>0</v>
      </c>
      <c r="O989" s="35">
        <v>0</v>
      </c>
      <c r="P989" s="35">
        <v>0</v>
      </c>
      <c r="Q989" s="35"/>
      <c r="R989" s="35">
        <v>0</v>
      </c>
      <c r="S989" s="35">
        <f t="shared" si="1081"/>
        <v>0</v>
      </c>
      <c r="T989" s="37">
        <f t="shared" si="1079"/>
        <v>0</v>
      </c>
      <c r="U989" s="39" t="str">
        <f t="shared" si="1080"/>
        <v/>
      </c>
      <c r="V989" s="132">
        <f t="shared" ref="V989:V1052" si="1088">E989-G989</f>
        <v>0</v>
      </c>
      <c r="W989" s="35">
        <v>0</v>
      </c>
      <c r="X989" s="118">
        <v>0</v>
      </c>
      <c r="Y989" s="118">
        <v>0</v>
      </c>
      <c r="Z989" s="35">
        <v>0</v>
      </c>
      <c r="AA989" s="35" t="e">
        <f>G989+#REF!</f>
        <v>#REF!</v>
      </c>
      <c r="AB989" s="94" t="str">
        <f>IF(OR(E989="",E989=0),"",(G989+#REF!)/E989)</f>
        <v/>
      </c>
      <c r="AC989" s="35">
        <f t="shared" si="1068"/>
        <v>0</v>
      </c>
      <c r="AD989" s="35">
        <f t="shared" si="1069"/>
        <v>0</v>
      </c>
      <c r="AE989" s="118">
        <v>0</v>
      </c>
      <c r="AF989" s="118">
        <f t="shared" si="1070"/>
        <v>0</v>
      </c>
      <c r="AG989" s="118">
        <v>0</v>
      </c>
      <c r="AH989" s="118">
        <f t="shared" si="1071"/>
        <v>0</v>
      </c>
      <c r="AI989" s="36"/>
      <c r="AJ989" s="72"/>
    </row>
    <row r="990" spans="1:36" s="73" customFormat="1" ht="18" customHeight="1">
      <c r="A990" s="14" t="str">
        <f t="shared" si="1067"/>
        <v>b</v>
      </c>
      <c r="B990" s="28" t="s">
        <v>27</v>
      </c>
      <c r="C990" s="29" t="s">
        <v>33</v>
      </c>
      <c r="D990" s="35">
        <v>0</v>
      </c>
      <c r="E990" s="36">
        <v>0</v>
      </c>
      <c r="F990" s="36">
        <v>0</v>
      </c>
      <c r="G990" s="36">
        <v>0</v>
      </c>
      <c r="H990" s="36">
        <v>0</v>
      </c>
      <c r="I990" s="37">
        <v>0</v>
      </c>
      <c r="J990" s="38">
        <v>0</v>
      </c>
      <c r="K990" s="38">
        <v>0</v>
      </c>
      <c r="L990" s="39" t="str">
        <f t="shared" si="1078"/>
        <v/>
      </c>
      <c r="M990" s="35">
        <v>0</v>
      </c>
      <c r="N990" s="35">
        <v>0</v>
      </c>
      <c r="O990" s="35">
        <v>0</v>
      </c>
      <c r="P990" s="35">
        <v>0</v>
      </c>
      <c r="Q990" s="35"/>
      <c r="R990" s="35">
        <v>0</v>
      </c>
      <c r="S990" s="35">
        <f t="shared" si="1081"/>
        <v>0</v>
      </c>
      <c r="T990" s="37">
        <f t="shared" si="1079"/>
        <v>0</v>
      </c>
      <c r="U990" s="39" t="str">
        <f t="shared" si="1080"/>
        <v/>
      </c>
      <c r="V990" s="132">
        <f t="shared" si="1088"/>
        <v>0</v>
      </c>
      <c r="W990" s="35">
        <v>0</v>
      </c>
      <c r="X990" s="118">
        <v>0</v>
      </c>
      <c r="Y990" s="118">
        <v>0</v>
      </c>
      <c r="Z990" s="35">
        <v>0</v>
      </c>
      <c r="AA990" s="35" t="e">
        <f>G990+#REF!</f>
        <v>#REF!</v>
      </c>
      <c r="AB990" s="94" t="str">
        <f>IF(OR(E990="",E990=0),"",(G990+#REF!)/E990)</f>
        <v/>
      </c>
      <c r="AC990" s="35">
        <f t="shared" si="1068"/>
        <v>0</v>
      </c>
      <c r="AD990" s="35">
        <f t="shared" si="1069"/>
        <v>0</v>
      </c>
      <c r="AE990" s="118">
        <v>0</v>
      </c>
      <c r="AF990" s="118">
        <f t="shared" si="1070"/>
        <v>0</v>
      </c>
      <c r="AG990" s="118">
        <v>0</v>
      </c>
      <c r="AH990" s="118">
        <f t="shared" si="1071"/>
        <v>0</v>
      </c>
      <c r="AI990" s="36"/>
      <c r="AJ990" s="72"/>
    </row>
    <row r="991" spans="1:36" s="73" customFormat="1" ht="18" customHeight="1">
      <c r="A991" s="14" t="str">
        <f t="shared" si="1067"/>
        <v>a</v>
      </c>
      <c r="B991" s="28" t="s">
        <v>27</v>
      </c>
      <c r="C991" s="29" t="s">
        <v>34</v>
      </c>
      <c r="D991" s="30">
        <v>4770</v>
      </c>
      <c r="E991" s="31">
        <v>4317.3999999999996</v>
      </c>
      <c r="F991" s="31">
        <v>3232.4</v>
      </c>
      <c r="G991" s="31">
        <v>3600</v>
      </c>
      <c r="H991" s="31">
        <v>2959.9891600000001</v>
      </c>
      <c r="I991" s="32">
        <v>2676.82537</v>
      </c>
      <c r="J991" s="33">
        <v>2354.74622</v>
      </c>
      <c r="K991" s="33">
        <v>2070.2424099999998</v>
      </c>
      <c r="L991" s="34">
        <f t="shared" si="1078"/>
        <v>1.1137235490657096</v>
      </c>
      <c r="M991" s="30">
        <v>0</v>
      </c>
      <c r="N991" s="30">
        <v>534.09009999999989</v>
      </c>
      <c r="O991" s="30">
        <v>341.2684999999999</v>
      </c>
      <c r="P991" s="30">
        <v>284.50381000000016</v>
      </c>
      <c r="Q991" s="30">
        <f>297-Q987</f>
        <v>294</v>
      </c>
      <c r="R991" s="30">
        <v>322.07915000000003</v>
      </c>
      <c r="S991" s="30">
        <f t="shared" si="1081"/>
        <v>640.01083999999992</v>
      </c>
      <c r="T991" s="32">
        <f t="shared" si="1079"/>
        <v>-367.59999999999991</v>
      </c>
      <c r="U991" s="34">
        <f t="shared" si="1080"/>
        <v>0.8338351785797008</v>
      </c>
      <c r="V991" s="131">
        <f t="shared" si="1088"/>
        <v>717.39999999999964</v>
      </c>
      <c r="W991" s="30">
        <v>3319.1297500000001</v>
      </c>
      <c r="X991" s="125">
        <v>3319.1297500000001</v>
      </c>
      <c r="Y991" s="125">
        <v>656.8</v>
      </c>
      <c r="Z991" s="30">
        <v>999</v>
      </c>
      <c r="AA991" s="30" t="e">
        <f>G991+#REF!</f>
        <v>#REF!</v>
      </c>
      <c r="AB991" s="92" t="e">
        <f>IF(OR(E991="",E991=0),"",(G991+#REF!)/E991)</f>
        <v>#REF!</v>
      </c>
      <c r="AC991" s="30">
        <f t="shared" si="1068"/>
        <v>4256.8</v>
      </c>
      <c r="AD991" s="30">
        <f t="shared" si="1069"/>
        <v>60.599999999999454</v>
      </c>
      <c r="AE991" s="125">
        <v>5.7</v>
      </c>
      <c r="AF991" s="125">
        <f t="shared" si="1070"/>
        <v>4311.7</v>
      </c>
      <c r="AG991" s="125">
        <v>4311.7</v>
      </c>
      <c r="AH991" s="125">
        <f t="shared" si="1071"/>
        <v>54.899999999999636</v>
      </c>
      <c r="AI991" s="31"/>
      <c r="AJ991" s="72"/>
    </row>
    <row r="992" spans="1:36" s="73" customFormat="1" ht="18" customHeight="1">
      <c r="A992" s="14" t="str">
        <f t="shared" si="1067"/>
        <v>b</v>
      </c>
      <c r="B992" s="28" t="s">
        <v>27</v>
      </c>
      <c r="C992" s="29" t="s">
        <v>35</v>
      </c>
      <c r="D992" s="35">
        <v>0</v>
      </c>
      <c r="E992" s="36">
        <v>0</v>
      </c>
      <c r="F992" s="36">
        <v>0</v>
      </c>
      <c r="G992" s="36">
        <v>0</v>
      </c>
      <c r="H992" s="36">
        <v>0</v>
      </c>
      <c r="I992" s="37">
        <v>0</v>
      </c>
      <c r="J992" s="38">
        <v>0</v>
      </c>
      <c r="K992" s="38">
        <v>0</v>
      </c>
      <c r="L992" s="39" t="str">
        <f t="shared" si="1078"/>
        <v/>
      </c>
      <c r="M992" s="35">
        <v>0</v>
      </c>
      <c r="N992" s="35">
        <v>0</v>
      </c>
      <c r="O992" s="35">
        <v>0</v>
      </c>
      <c r="P992" s="35">
        <v>0</v>
      </c>
      <c r="Q992" s="35"/>
      <c r="R992" s="35">
        <v>0</v>
      </c>
      <c r="S992" s="35">
        <f t="shared" si="1081"/>
        <v>0</v>
      </c>
      <c r="T992" s="37">
        <f t="shared" si="1079"/>
        <v>0</v>
      </c>
      <c r="U992" s="39" t="str">
        <f t="shared" si="1080"/>
        <v/>
      </c>
      <c r="V992" s="132">
        <f t="shared" si="1088"/>
        <v>0</v>
      </c>
      <c r="W992" s="35">
        <v>0</v>
      </c>
      <c r="X992" s="118">
        <v>0</v>
      </c>
      <c r="Y992" s="118">
        <v>0</v>
      </c>
      <c r="Z992" s="35">
        <v>0</v>
      </c>
      <c r="AA992" s="35" t="e">
        <f>G992+#REF!</f>
        <v>#REF!</v>
      </c>
      <c r="AB992" s="94" t="str">
        <f>IF(OR(E992="",E992=0),"",(G992+#REF!)/E992)</f>
        <v/>
      </c>
      <c r="AC992" s="35">
        <f t="shared" si="1068"/>
        <v>0</v>
      </c>
      <c r="AD992" s="35">
        <f t="shared" si="1069"/>
        <v>0</v>
      </c>
      <c r="AE992" s="118">
        <v>0</v>
      </c>
      <c r="AF992" s="118">
        <f t="shared" si="1070"/>
        <v>0</v>
      </c>
      <c r="AG992" s="118">
        <v>0</v>
      </c>
      <c r="AH992" s="118">
        <f t="shared" si="1071"/>
        <v>0</v>
      </c>
      <c r="AI992" s="36"/>
      <c r="AJ992" s="72"/>
    </row>
    <row r="993" spans="1:36" s="73" customFormat="1" ht="30" customHeight="1">
      <c r="A993" s="14" t="str">
        <f t="shared" si="1067"/>
        <v>b</v>
      </c>
      <c r="B993" s="21" t="s">
        <v>27</v>
      </c>
      <c r="C993" s="40" t="s">
        <v>36</v>
      </c>
      <c r="D993" s="41">
        <v>0</v>
      </c>
      <c r="E993" s="42">
        <v>0</v>
      </c>
      <c r="F993" s="42">
        <v>0</v>
      </c>
      <c r="G993" s="42">
        <v>0</v>
      </c>
      <c r="H993" s="42">
        <v>0</v>
      </c>
      <c r="I993" s="43">
        <v>0</v>
      </c>
      <c r="J993" s="44">
        <v>0</v>
      </c>
      <c r="K993" s="44">
        <v>0</v>
      </c>
      <c r="L993" s="45" t="str">
        <f t="shared" si="1078"/>
        <v/>
      </c>
      <c r="M993" s="41">
        <v>0</v>
      </c>
      <c r="N993" s="41">
        <v>0</v>
      </c>
      <c r="O993" s="41">
        <v>0</v>
      </c>
      <c r="P993" s="41">
        <v>0</v>
      </c>
      <c r="Q993" s="41">
        <v>0</v>
      </c>
      <c r="R993" s="41">
        <v>0</v>
      </c>
      <c r="S993" s="41">
        <f t="shared" si="1081"/>
        <v>0</v>
      </c>
      <c r="T993" s="43">
        <f t="shared" si="1079"/>
        <v>0</v>
      </c>
      <c r="U993" s="45" t="str">
        <f t="shared" si="1080"/>
        <v/>
      </c>
      <c r="V993" s="133">
        <f t="shared" si="1088"/>
        <v>0</v>
      </c>
      <c r="W993" s="41">
        <v>0</v>
      </c>
      <c r="X993" s="119">
        <v>0</v>
      </c>
      <c r="Y993" s="119">
        <v>0</v>
      </c>
      <c r="Z993" s="41">
        <v>0</v>
      </c>
      <c r="AA993" s="41" t="e">
        <f>G993+#REF!</f>
        <v>#REF!</v>
      </c>
      <c r="AB993" s="96" t="str">
        <f>IF(OR(E993="",E993=0),"",(G993+#REF!)/E993)</f>
        <v/>
      </c>
      <c r="AC993" s="41">
        <f t="shared" si="1068"/>
        <v>0</v>
      </c>
      <c r="AD993" s="41">
        <f t="shared" si="1069"/>
        <v>0</v>
      </c>
      <c r="AE993" s="119">
        <v>0</v>
      </c>
      <c r="AF993" s="119">
        <f t="shared" si="1070"/>
        <v>0</v>
      </c>
      <c r="AG993" s="119">
        <v>0</v>
      </c>
      <c r="AH993" s="119">
        <f t="shared" si="1071"/>
        <v>0</v>
      </c>
      <c r="AI993" s="42"/>
      <c r="AJ993" s="72"/>
    </row>
    <row r="994" spans="1:36" s="73" customFormat="1" ht="15" customHeight="1">
      <c r="A994" s="14" t="str">
        <f t="shared" si="1067"/>
        <v>b</v>
      </c>
      <c r="B994" s="21" t="s">
        <v>27</v>
      </c>
      <c r="C994" s="40" t="s">
        <v>37</v>
      </c>
      <c r="D994" s="41">
        <v>0</v>
      </c>
      <c r="E994" s="42">
        <v>0</v>
      </c>
      <c r="F994" s="42">
        <v>0</v>
      </c>
      <c r="G994" s="42">
        <v>0</v>
      </c>
      <c r="H994" s="42">
        <v>0</v>
      </c>
      <c r="I994" s="43">
        <v>0</v>
      </c>
      <c r="J994" s="44">
        <v>0</v>
      </c>
      <c r="K994" s="44">
        <v>0</v>
      </c>
      <c r="L994" s="45" t="str">
        <f t="shared" si="1078"/>
        <v/>
      </c>
      <c r="M994" s="41">
        <v>0</v>
      </c>
      <c r="N994" s="41">
        <v>0</v>
      </c>
      <c r="O994" s="41">
        <v>0</v>
      </c>
      <c r="P994" s="41">
        <v>0</v>
      </c>
      <c r="Q994" s="41">
        <v>0</v>
      </c>
      <c r="R994" s="41">
        <v>0</v>
      </c>
      <c r="S994" s="41">
        <f t="shared" si="1081"/>
        <v>0</v>
      </c>
      <c r="T994" s="43">
        <f t="shared" si="1079"/>
        <v>0</v>
      </c>
      <c r="U994" s="45" t="str">
        <f t="shared" si="1080"/>
        <v/>
      </c>
      <c r="V994" s="133">
        <f t="shared" si="1088"/>
        <v>0</v>
      </c>
      <c r="W994" s="41">
        <v>0</v>
      </c>
      <c r="X994" s="119">
        <v>0</v>
      </c>
      <c r="Y994" s="119">
        <v>0</v>
      </c>
      <c r="Z994" s="41">
        <v>0</v>
      </c>
      <c r="AA994" s="41" t="e">
        <f>G994+#REF!</f>
        <v>#REF!</v>
      </c>
      <c r="AB994" s="96" t="str">
        <f>IF(OR(E994="",E994=0),"",(G994+#REF!)/E994)</f>
        <v/>
      </c>
      <c r="AC994" s="41">
        <f t="shared" si="1068"/>
        <v>0</v>
      </c>
      <c r="AD994" s="41">
        <f t="shared" si="1069"/>
        <v>0</v>
      </c>
      <c r="AE994" s="119">
        <v>0</v>
      </c>
      <c r="AF994" s="119">
        <f t="shared" si="1070"/>
        <v>0</v>
      </c>
      <c r="AG994" s="119">
        <v>0</v>
      </c>
      <c r="AH994" s="119">
        <f t="shared" si="1071"/>
        <v>0</v>
      </c>
      <c r="AI994" s="42"/>
      <c r="AJ994" s="72"/>
    </row>
    <row r="995" spans="1:36" s="73" customFormat="1" ht="15.75" customHeight="1" thickBot="1">
      <c r="A995" s="14" t="str">
        <f t="shared" si="1067"/>
        <v>b</v>
      </c>
      <c r="B995" s="46" t="s">
        <v>27</v>
      </c>
      <c r="C995" s="58" t="s">
        <v>38</v>
      </c>
      <c r="D995" s="59">
        <v>0</v>
      </c>
      <c r="E995" s="60">
        <v>0</v>
      </c>
      <c r="F995" s="60">
        <v>0</v>
      </c>
      <c r="G995" s="60">
        <v>0</v>
      </c>
      <c r="H995" s="60">
        <v>0</v>
      </c>
      <c r="I995" s="61">
        <v>0</v>
      </c>
      <c r="J995" s="62">
        <v>0</v>
      </c>
      <c r="K995" s="62">
        <v>0</v>
      </c>
      <c r="L995" s="63" t="str">
        <f t="shared" si="1078"/>
        <v/>
      </c>
      <c r="M995" s="59">
        <v>0</v>
      </c>
      <c r="N995" s="59">
        <v>0</v>
      </c>
      <c r="O995" s="59">
        <v>0</v>
      </c>
      <c r="P995" s="59">
        <v>0</v>
      </c>
      <c r="Q995" s="59">
        <v>0</v>
      </c>
      <c r="R995" s="59">
        <v>0</v>
      </c>
      <c r="S995" s="59">
        <f t="shared" si="1081"/>
        <v>0</v>
      </c>
      <c r="T995" s="61">
        <f t="shared" si="1079"/>
        <v>0</v>
      </c>
      <c r="U995" s="63" t="str">
        <f t="shared" si="1080"/>
        <v/>
      </c>
      <c r="V995" s="136">
        <f t="shared" si="1088"/>
        <v>0</v>
      </c>
      <c r="W995" s="59">
        <v>0</v>
      </c>
      <c r="X995" s="120">
        <v>0</v>
      </c>
      <c r="Y995" s="120">
        <v>0</v>
      </c>
      <c r="Z995" s="59">
        <v>0</v>
      </c>
      <c r="AA995" s="59" t="e">
        <f>G995+#REF!</f>
        <v>#REF!</v>
      </c>
      <c r="AB995" s="106" t="str">
        <f>IF(OR(E995="",E995=0),"",(G995+#REF!)/E995)</f>
        <v/>
      </c>
      <c r="AC995" s="59">
        <f t="shared" si="1068"/>
        <v>0</v>
      </c>
      <c r="AD995" s="59">
        <f t="shared" si="1069"/>
        <v>0</v>
      </c>
      <c r="AE995" s="120">
        <v>0</v>
      </c>
      <c r="AF995" s="120">
        <f t="shared" si="1070"/>
        <v>0</v>
      </c>
      <c r="AG995" s="120">
        <v>0</v>
      </c>
      <c r="AH995" s="120">
        <f t="shared" si="1071"/>
        <v>0</v>
      </c>
      <c r="AI995" s="60"/>
      <c r="AJ995" s="72"/>
    </row>
    <row r="996" spans="1:36" s="14" customFormat="1" ht="35.25" customHeight="1" thickTop="1" thickBot="1">
      <c r="A996" s="14" t="str">
        <f t="shared" si="1067"/>
        <v>a</v>
      </c>
      <c r="B996" s="139" t="s">
        <v>204</v>
      </c>
      <c r="C996" s="140" t="s">
        <v>205</v>
      </c>
      <c r="D996" s="140">
        <f t="shared" ref="D996:K996" si="1089">D997+D1005+D1006+D1007</f>
        <v>200</v>
      </c>
      <c r="E996" s="141">
        <f t="shared" si="1089"/>
        <v>200</v>
      </c>
      <c r="F996" s="141">
        <f t="shared" si="1089"/>
        <v>76.599999999999994</v>
      </c>
      <c r="G996" s="141">
        <f t="shared" si="1089"/>
        <v>84.4</v>
      </c>
      <c r="H996" s="141">
        <f t="shared" si="1089"/>
        <v>0</v>
      </c>
      <c r="I996" s="142">
        <f t="shared" si="1089"/>
        <v>0</v>
      </c>
      <c r="J996" s="143">
        <f t="shared" si="1089"/>
        <v>0</v>
      </c>
      <c r="K996" s="143">
        <f t="shared" si="1089"/>
        <v>0</v>
      </c>
      <c r="L996" s="144">
        <f t="shared" si="1078"/>
        <v>1.1018276762402091</v>
      </c>
      <c r="M996" s="140">
        <f>M997+M1005+M1006+M1007</f>
        <v>0</v>
      </c>
      <c r="N996" s="140">
        <f>N997+N1005+N1006+N1007</f>
        <v>0</v>
      </c>
      <c r="O996" s="140">
        <f>O997+O1005+O1006+O1007</f>
        <v>0</v>
      </c>
      <c r="P996" s="140">
        <f>P997+P1005+P1006+P1007</f>
        <v>0</v>
      </c>
      <c r="Q996" s="140">
        <f>Q997+Q1005+Q1006+Q1007</f>
        <v>0</v>
      </c>
      <c r="R996" s="140">
        <v>0</v>
      </c>
      <c r="S996" s="140">
        <f t="shared" si="1081"/>
        <v>84.4</v>
      </c>
      <c r="T996" s="142">
        <f t="shared" si="1079"/>
        <v>-7.8000000000000114</v>
      </c>
      <c r="U996" s="144">
        <f t="shared" si="1080"/>
        <v>0.42200000000000004</v>
      </c>
      <c r="V996" s="145">
        <f t="shared" si="1088"/>
        <v>115.6</v>
      </c>
      <c r="W996" s="140">
        <f t="shared" ref="W996:Y996" si="1090">W997+W1005+W1006+W1007</f>
        <v>23.51</v>
      </c>
      <c r="X996" s="149">
        <f t="shared" si="1090"/>
        <v>23.51</v>
      </c>
      <c r="Y996" s="149">
        <f t="shared" si="1090"/>
        <v>65.900000000000006</v>
      </c>
      <c r="Z996" s="140">
        <f>Z997+Z1005+Z1006+Z1007</f>
        <v>123.4</v>
      </c>
      <c r="AA996" s="140" t="e">
        <f>G996+#REF!</f>
        <v>#REF!</v>
      </c>
      <c r="AB996" s="147" t="e">
        <f>IF(OR(E996="",E996=0),"",(G996+#REF!)/E996)</f>
        <v>#REF!</v>
      </c>
      <c r="AC996" s="140">
        <f t="shared" si="1068"/>
        <v>150.30000000000001</v>
      </c>
      <c r="AD996" s="140">
        <f t="shared" si="1069"/>
        <v>49.699999999999989</v>
      </c>
      <c r="AE996" s="149">
        <f t="shared" ref="AE996" si="1091">AE997+AE1005+AE1006+AE1007</f>
        <v>23.9</v>
      </c>
      <c r="AF996" s="149">
        <f t="shared" si="1070"/>
        <v>176.1</v>
      </c>
      <c r="AG996" s="149">
        <f t="shared" ref="AG996" si="1092">AG997+AG1005+AG1006+AG1007</f>
        <v>176.1</v>
      </c>
      <c r="AH996" s="149">
        <f t="shared" si="1071"/>
        <v>25.799999999999983</v>
      </c>
      <c r="AI996" s="141"/>
      <c r="AJ996" s="72"/>
    </row>
    <row r="997" spans="1:36" s="14" customFormat="1" ht="18.75" customHeight="1" thickTop="1">
      <c r="A997" s="14" t="str">
        <f t="shared" si="1067"/>
        <v>a</v>
      </c>
      <c r="B997" s="21" t="s">
        <v>27</v>
      </c>
      <c r="C997" s="22" t="s">
        <v>28</v>
      </c>
      <c r="D997" s="23">
        <f t="shared" ref="D997:K997" si="1093">D998+D999+D1000+D1001+D1002+D1003+D1004</f>
        <v>200</v>
      </c>
      <c r="E997" s="24">
        <f t="shared" si="1093"/>
        <v>200</v>
      </c>
      <c r="F997" s="24">
        <f t="shared" si="1093"/>
        <v>76.599999999999994</v>
      </c>
      <c r="G997" s="24">
        <f t="shared" si="1093"/>
        <v>84.4</v>
      </c>
      <c r="H997" s="24">
        <f t="shared" si="1093"/>
        <v>0</v>
      </c>
      <c r="I997" s="25">
        <f t="shared" si="1093"/>
        <v>0</v>
      </c>
      <c r="J997" s="26">
        <f t="shared" si="1093"/>
        <v>0</v>
      </c>
      <c r="K997" s="26">
        <f t="shared" si="1093"/>
        <v>0</v>
      </c>
      <c r="L997" s="27">
        <f t="shared" si="1078"/>
        <v>1.1018276762402091</v>
      </c>
      <c r="M997" s="23">
        <f>M998+M999+M1000+M1001+M1002+M1003+M1004</f>
        <v>0</v>
      </c>
      <c r="N997" s="23">
        <f>N998+N999+N1000+N1001+N1002+N1003+N1004</f>
        <v>0</v>
      </c>
      <c r="O997" s="23">
        <f>O998+O999+O1000+O1001+O1002+O1003+O1004</f>
        <v>0</v>
      </c>
      <c r="P997" s="23">
        <f>P998+P999+P1000+P1001+P1002+P1003+P1004</f>
        <v>0</v>
      </c>
      <c r="Q997" s="23">
        <f>Q998+Q999+Q1000+Q1001+Q1002+Q1003+Q1004</f>
        <v>0</v>
      </c>
      <c r="R997" s="23">
        <v>0</v>
      </c>
      <c r="S997" s="23">
        <f t="shared" si="1081"/>
        <v>84.4</v>
      </c>
      <c r="T997" s="25">
        <f t="shared" si="1079"/>
        <v>-7.8000000000000114</v>
      </c>
      <c r="U997" s="27">
        <f t="shared" si="1080"/>
        <v>0.42200000000000004</v>
      </c>
      <c r="V997" s="130">
        <f t="shared" si="1088"/>
        <v>115.6</v>
      </c>
      <c r="W997" s="23">
        <f t="shared" ref="W997:Y997" si="1094">W998+W999+W1000+W1001+W1002+W1003+W1004</f>
        <v>23.51</v>
      </c>
      <c r="X997" s="107">
        <f t="shared" si="1094"/>
        <v>23.51</v>
      </c>
      <c r="Y997" s="107">
        <f t="shared" si="1094"/>
        <v>65.900000000000006</v>
      </c>
      <c r="Z997" s="23">
        <f>Z998+Z999+Z1000+Z1001+Z1002+Z1003+Z1004</f>
        <v>123.4</v>
      </c>
      <c r="AA997" s="23" t="e">
        <f>G997+#REF!</f>
        <v>#REF!</v>
      </c>
      <c r="AB997" s="90" t="e">
        <f>IF(OR(E997="",E997=0),"",(G997+#REF!)/E997)</f>
        <v>#REF!</v>
      </c>
      <c r="AC997" s="23">
        <f t="shared" si="1068"/>
        <v>150.30000000000001</v>
      </c>
      <c r="AD997" s="23">
        <f t="shared" si="1069"/>
        <v>49.699999999999989</v>
      </c>
      <c r="AE997" s="107">
        <f t="shared" ref="AE997" si="1095">AE998+AE999+AE1000+AE1001+AE1002+AE1003+AE1004</f>
        <v>23.9</v>
      </c>
      <c r="AF997" s="107">
        <f t="shared" si="1070"/>
        <v>176.1</v>
      </c>
      <c r="AG997" s="107">
        <f t="shared" ref="AG997" si="1096">AG998+AG999+AG1000+AG1001+AG1002+AG1003+AG1004</f>
        <v>176.1</v>
      </c>
      <c r="AH997" s="107">
        <f t="shared" si="1071"/>
        <v>25.799999999999983</v>
      </c>
      <c r="AI997" s="24"/>
      <c r="AJ997" s="72"/>
    </row>
    <row r="998" spans="1:36" s="14" customFormat="1" ht="18" customHeight="1">
      <c r="A998" s="14" t="str">
        <f t="shared" si="1067"/>
        <v>b</v>
      </c>
      <c r="B998" s="28" t="s">
        <v>27</v>
      </c>
      <c r="C998" s="29" t="s">
        <v>29</v>
      </c>
      <c r="D998" s="35">
        <v>0</v>
      </c>
      <c r="E998" s="36">
        <v>0</v>
      </c>
      <c r="F998" s="36">
        <v>0</v>
      </c>
      <c r="G998" s="36">
        <v>0</v>
      </c>
      <c r="H998" s="36">
        <v>0</v>
      </c>
      <c r="I998" s="37">
        <v>0</v>
      </c>
      <c r="J998" s="38">
        <v>0</v>
      </c>
      <c r="K998" s="38">
        <v>0</v>
      </c>
      <c r="L998" s="39" t="str">
        <f t="shared" si="1078"/>
        <v/>
      </c>
      <c r="M998" s="35">
        <v>0</v>
      </c>
      <c r="N998" s="35">
        <v>0</v>
      </c>
      <c r="O998" s="35">
        <v>0</v>
      </c>
      <c r="P998" s="35">
        <v>0</v>
      </c>
      <c r="Q998" s="35">
        <v>0</v>
      </c>
      <c r="R998" s="35">
        <v>0</v>
      </c>
      <c r="S998" s="35">
        <f t="shared" si="1081"/>
        <v>0</v>
      </c>
      <c r="T998" s="37">
        <f t="shared" si="1079"/>
        <v>0</v>
      </c>
      <c r="U998" s="39" t="str">
        <f t="shared" si="1080"/>
        <v/>
      </c>
      <c r="V998" s="132">
        <f t="shared" si="1088"/>
        <v>0</v>
      </c>
      <c r="W998" s="35">
        <v>0</v>
      </c>
      <c r="X998" s="127">
        <v>0</v>
      </c>
      <c r="Y998" s="127">
        <v>0</v>
      </c>
      <c r="Z998" s="35">
        <v>0</v>
      </c>
      <c r="AA998" s="35" t="e">
        <f>G998+#REF!</f>
        <v>#REF!</v>
      </c>
      <c r="AB998" s="94" t="str">
        <f>IF(OR(E998="",E998=0),"",(G998+#REF!)/E998)</f>
        <v/>
      </c>
      <c r="AC998" s="35">
        <f t="shared" si="1068"/>
        <v>0</v>
      </c>
      <c r="AD998" s="35">
        <f t="shared" si="1069"/>
        <v>0</v>
      </c>
      <c r="AE998" s="127">
        <v>0</v>
      </c>
      <c r="AF998" s="127">
        <f t="shared" si="1070"/>
        <v>0</v>
      </c>
      <c r="AG998" s="127">
        <v>0</v>
      </c>
      <c r="AH998" s="127">
        <f t="shared" si="1071"/>
        <v>0</v>
      </c>
      <c r="AI998" s="36"/>
      <c r="AJ998" s="72"/>
    </row>
    <row r="999" spans="1:36" s="14" customFormat="1" ht="31.5" customHeight="1">
      <c r="A999" s="14" t="str">
        <f t="shared" si="1067"/>
        <v>a</v>
      </c>
      <c r="B999" s="28" t="s">
        <v>27</v>
      </c>
      <c r="C999" s="29" t="s">
        <v>30</v>
      </c>
      <c r="D999" s="30">
        <v>200</v>
      </c>
      <c r="E999" s="31">
        <v>200</v>
      </c>
      <c r="F999" s="31">
        <v>76.599999999999994</v>
      </c>
      <c r="G999" s="31">
        <v>84.4</v>
      </c>
      <c r="H999" s="31">
        <v>0</v>
      </c>
      <c r="I999" s="32">
        <v>0</v>
      </c>
      <c r="J999" s="33">
        <v>0</v>
      </c>
      <c r="K999" s="33">
        <v>0</v>
      </c>
      <c r="L999" s="34">
        <f t="shared" si="1078"/>
        <v>1.1018276762402091</v>
      </c>
      <c r="M999" s="30">
        <v>0</v>
      </c>
      <c r="N999" s="30">
        <v>0</v>
      </c>
      <c r="O999" s="30">
        <v>0</v>
      </c>
      <c r="P999" s="30">
        <v>0</v>
      </c>
      <c r="Q999" s="30">
        <v>0</v>
      </c>
      <c r="R999" s="30">
        <v>0</v>
      </c>
      <c r="S999" s="30">
        <f t="shared" si="1081"/>
        <v>84.4</v>
      </c>
      <c r="T999" s="32">
        <f t="shared" si="1079"/>
        <v>-7.8000000000000114</v>
      </c>
      <c r="U999" s="34">
        <f t="shared" si="1080"/>
        <v>0.42200000000000004</v>
      </c>
      <c r="V999" s="131">
        <f t="shared" si="1088"/>
        <v>115.6</v>
      </c>
      <c r="W999" s="30">
        <v>23.51</v>
      </c>
      <c r="X999" s="108">
        <v>23.51</v>
      </c>
      <c r="Y999" s="108">
        <v>65.900000000000006</v>
      </c>
      <c r="Z999" s="30">
        <v>123.4</v>
      </c>
      <c r="AA999" s="30" t="e">
        <f>G999+#REF!</f>
        <v>#REF!</v>
      </c>
      <c r="AB999" s="92" t="e">
        <f>IF(OR(E999="",E999=0),"",(G999+#REF!)/E999)</f>
        <v>#REF!</v>
      </c>
      <c r="AC999" s="30">
        <f t="shared" si="1068"/>
        <v>150.30000000000001</v>
      </c>
      <c r="AD999" s="30">
        <f t="shared" si="1069"/>
        <v>49.699999999999989</v>
      </c>
      <c r="AE999" s="108">
        <v>23.9</v>
      </c>
      <c r="AF999" s="108">
        <f t="shared" si="1070"/>
        <v>176.1</v>
      </c>
      <c r="AG999" s="108">
        <v>176.1</v>
      </c>
      <c r="AH999" s="108">
        <f t="shared" si="1071"/>
        <v>25.799999999999983</v>
      </c>
      <c r="AI999" s="31"/>
      <c r="AJ999" s="72"/>
    </row>
    <row r="1000" spans="1:36" s="14" customFormat="1" ht="18" customHeight="1">
      <c r="A1000" s="14" t="str">
        <f t="shared" si="1067"/>
        <v>b</v>
      </c>
      <c r="B1000" s="28" t="s">
        <v>27</v>
      </c>
      <c r="C1000" s="29" t="s">
        <v>31</v>
      </c>
      <c r="D1000" s="35">
        <v>0</v>
      </c>
      <c r="E1000" s="36">
        <v>0</v>
      </c>
      <c r="F1000" s="36">
        <v>0</v>
      </c>
      <c r="G1000" s="36">
        <v>0</v>
      </c>
      <c r="H1000" s="36">
        <v>0</v>
      </c>
      <c r="I1000" s="37">
        <v>0</v>
      </c>
      <c r="J1000" s="38">
        <v>0</v>
      </c>
      <c r="K1000" s="38">
        <v>0</v>
      </c>
      <c r="L1000" s="39" t="str">
        <f t="shared" si="1078"/>
        <v/>
      </c>
      <c r="M1000" s="35">
        <v>0</v>
      </c>
      <c r="N1000" s="35">
        <v>0</v>
      </c>
      <c r="O1000" s="35">
        <v>0</v>
      </c>
      <c r="P1000" s="35">
        <v>0</v>
      </c>
      <c r="Q1000" s="35">
        <v>0</v>
      </c>
      <c r="R1000" s="35">
        <v>0</v>
      </c>
      <c r="S1000" s="35">
        <f t="shared" si="1081"/>
        <v>0</v>
      </c>
      <c r="T1000" s="37">
        <f t="shared" si="1079"/>
        <v>0</v>
      </c>
      <c r="U1000" s="39" t="str">
        <f t="shared" si="1080"/>
        <v/>
      </c>
      <c r="V1000" s="132">
        <f t="shared" si="1088"/>
        <v>0</v>
      </c>
      <c r="W1000" s="35">
        <v>0</v>
      </c>
      <c r="X1000" s="127">
        <v>0</v>
      </c>
      <c r="Y1000" s="127">
        <v>0</v>
      </c>
      <c r="Z1000" s="35">
        <v>0</v>
      </c>
      <c r="AA1000" s="35" t="e">
        <f>G1000+#REF!</f>
        <v>#REF!</v>
      </c>
      <c r="AB1000" s="94" t="str">
        <f>IF(OR(E1000="",E1000=0),"",(G1000+#REF!)/E1000)</f>
        <v/>
      </c>
      <c r="AC1000" s="35">
        <f t="shared" si="1068"/>
        <v>0</v>
      </c>
      <c r="AD1000" s="35">
        <f t="shared" si="1069"/>
        <v>0</v>
      </c>
      <c r="AE1000" s="127">
        <v>0</v>
      </c>
      <c r="AF1000" s="127">
        <f t="shared" si="1070"/>
        <v>0</v>
      </c>
      <c r="AG1000" s="127">
        <v>0</v>
      </c>
      <c r="AH1000" s="127">
        <f t="shared" si="1071"/>
        <v>0</v>
      </c>
      <c r="AI1000" s="36"/>
      <c r="AJ1000" s="72"/>
    </row>
    <row r="1001" spans="1:36" s="14" customFormat="1" ht="18" customHeight="1">
      <c r="A1001" s="14" t="str">
        <f t="shared" si="1067"/>
        <v>b</v>
      </c>
      <c r="B1001" s="28" t="s">
        <v>27</v>
      </c>
      <c r="C1001" s="29" t="s">
        <v>32</v>
      </c>
      <c r="D1001" s="35">
        <v>0</v>
      </c>
      <c r="E1001" s="36">
        <v>0</v>
      </c>
      <c r="F1001" s="36">
        <v>0</v>
      </c>
      <c r="G1001" s="36">
        <v>0</v>
      </c>
      <c r="H1001" s="36">
        <v>0</v>
      </c>
      <c r="I1001" s="37">
        <v>0</v>
      </c>
      <c r="J1001" s="38">
        <v>0</v>
      </c>
      <c r="K1001" s="38">
        <v>0</v>
      </c>
      <c r="L1001" s="39" t="str">
        <f t="shared" si="1078"/>
        <v/>
      </c>
      <c r="M1001" s="35">
        <v>0</v>
      </c>
      <c r="N1001" s="35">
        <v>0</v>
      </c>
      <c r="O1001" s="35">
        <v>0</v>
      </c>
      <c r="P1001" s="35">
        <v>0</v>
      </c>
      <c r="Q1001" s="35">
        <v>0</v>
      </c>
      <c r="R1001" s="35">
        <v>0</v>
      </c>
      <c r="S1001" s="35">
        <f t="shared" si="1081"/>
        <v>0</v>
      </c>
      <c r="T1001" s="37">
        <f t="shared" si="1079"/>
        <v>0</v>
      </c>
      <c r="U1001" s="39" t="str">
        <f t="shared" si="1080"/>
        <v/>
      </c>
      <c r="V1001" s="132">
        <f t="shared" si="1088"/>
        <v>0</v>
      </c>
      <c r="W1001" s="35">
        <v>0</v>
      </c>
      <c r="X1001" s="127">
        <v>0</v>
      </c>
      <c r="Y1001" s="127">
        <v>0</v>
      </c>
      <c r="Z1001" s="35">
        <v>0</v>
      </c>
      <c r="AA1001" s="35" t="e">
        <f>G1001+#REF!</f>
        <v>#REF!</v>
      </c>
      <c r="AB1001" s="94" t="str">
        <f>IF(OR(E1001="",E1001=0),"",(G1001+#REF!)/E1001)</f>
        <v/>
      </c>
      <c r="AC1001" s="35">
        <f t="shared" si="1068"/>
        <v>0</v>
      </c>
      <c r="AD1001" s="35">
        <f t="shared" si="1069"/>
        <v>0</v>
      </c>
      <c r="AE1001" s="127">
        <v>0</v>
      </c>
      <c r="AF1001" s="127">
        <f t="shared" si="1070"/>
        <v>0</v>
      </c>
      <c r="AG1001" s="127">
        <v>0</v>
      </c>
      <c r="AH1001" s="127">
        <f t="shared" si="1071"/>
        <v>0</v>
      </c>
      <c r="AI1001" s="36"/>
      <c r="AJ1001" s="72"/>
    </row>
    <row r="1002" spans="1:36" s="14" customFormat="1" ht="18" customHeight="1">
      <c r="A1002" s="14" t="str">
        <f t="shared" si="1067"/>
        <v>b</v>
      </c>
      <c r="B1002" s="28" t="s">
        <v>27</v>
      </c>
      <c r="C1002" s="29" t="s">
        <v>33</v>
      </c>
      <c r="D1002" s="35">
        <v>0</v>
      </c>
      <c r="E1002" s="36">
        <v>0</v>
      </c>
      <c r="F1002" s="36">
        <v>0</v>
      </c>
      <c r="G1002" s="36">
        <v>0</v>
      </c>
      <c r="H1002" s="36">
        <v>0</v>
      </c>
      <c r="I1002" s="37">
        <v>0</v>
      </c>
      <c r="J1002" s="38">
        <v>0</v>
      </c>
      <c r="K1002" s="38">
        <v>0</v>
      </c>
      <c r="L1002" s="39" t="str">
        <f t="shared" si="1078"/>
        <v/>
      </c>
      <c r="M1002" s="35">
        <v>0</v>
      </c>
      <c r="N1002" s="35">
        <v>0</v>
      </c>
      <c r="O1002" s="35">
        <v>0</v>
      </c>
      <c r="P1002" s="35">
        <v>0</v>
      </c>
      <c r="Q1002" s="35">
        <v>0</v>
      </c>
      <c r="R1002" s="35">
        <v>0</v>
      </c>
      <c r="S1002" s="35">
        <f t="shared" si="1081"/>
        <v>0</v>
      </c>
      <c r="T1002" s="37">
        <f t="shared" si="1079"/>
        <v>0</v>
      </c>
      <c r="U1002" s="39" t="str">
        <f t="shared" si="1080"/>
        <v/>
      </c>
      <c r="V1002" s="132">
        <f t="shared" si="1088"/>
        <v>0</v>
      </c>
      <c r="W1002" s="35">
        <v>0</v>
      </c>
      <c r="X1002" s="127">
        <v>0</v>
      </c>
      <c r="Y1002" s="127">
        <v>0</v>
      </c>
      <c r="Z1002" s="35">
        <v>0</v>
      </c>
      <c r="AA1002" s="35" t="e">
        <f>G1002+#REF!</f>
        <v>#REF!</v>
      </c>
      <c r="AB1002" s="94" t="str">
        <f>IF(OR(E1002="",E1002=0),"",(G1002+#REF!)/E1002)</f>
        <v/>
      </c>
      <c r="AC1002" s="35">
        <f t="shared" si="1068"/>
        <v>0</v>
      </c>
      <c r="AD1002" s="35">
        <f t="shared" si="1069"/>
        <v>0</v>
      </c>
      <c r="AE1002" s="127">
        <v>0</v>
      </c>
      <c r="AF1002" s="127">
        <f t="shared" si="1070"/>
        <v>0</v>
      </c>
      <c r="AG1002" s="127">
        <v>0</v>
      </c>
      <c r="AH1002" s="127">
        <f t="shared" si="1071"/>
        <v>0</v>
      </c>
      <c r="AI1002" s="36"/>
      <c r="AJ1002" s="72"/>
    </row>
    <row r="1003" spans="1:36" s="14" customFormat="1" ht="18" customHeight="1">
      <c r="A1003" s="14" t="str">
        <f t="shared" si="1067"/>
        <v>b</v>
      </c>
      <c r="B1003" s="28" t="s">
        <v>27</v>
      </c>
      <c r="C1003" s="29" t="s">
        <v>34</v>
      </c>
      <c r="D1003" s="35">
        <v>0</v>
      </c>
      <c r="E1003" s="36">
        <v>0</v>
      </c>
      <c r="F1003" s="36">
        <v>0</v>
      </c>
      <c r="G1003" s="36">
        <v>0</v>
      </c>
      <c r="H1003" s="36">
        <v>0</v>
      </c>
      <c r="I1003" s="37">
        <v>0</v>
      </c>
      <c r="J1003" s="38">
        <v>0</v>
      </c>
      <c r="K1003" s="38">
        <v>0</v>
      </c>
      <c r="L1003" s="39" t="str">
        <f t="shared" si="1078"/>
        <v/>
      </c>
      <c r="M1003" s="35">
        <v>0</v>
      </c>
      <c r="N1003" s="35">
        <v>0</v>
      </c>
      <c r="O1003" s="35">
        <v>0</v>
      </c>
      <c r="P1003" s="35">
        <v>0</v>
      </c>
      <c r="Q1003" s="35">
        <v>0</v>
      </c>
      <c r="R1003" s="35">
        <v>0</v>
      </c>
      <c r="S1003" s="35">
        <f t="shared" si="1081"/>
        <v>0</v>
      </c>
      <c r="T1003" s="37">
        <f t="shared" si="1079"/>
        <v>0</v>
      </c>
      <c r="U1003" s="39" t="str">
        <f t="shared" si="1080"/>
        <v/>
      </c>
      <c r="V1003" s="132">
        <f t="shared" si="1088"/>
        <v>0</v>
      </c>
      <c r="W1003" s="35">
        <v>0</v>
      </c>
      <c r="X1003" s="127">
        <v>0</v>
      </c>
      <c r="Y1003" s="127">
        <v>0</v>
      </c>
      <c r="Z1003" s="35">
        <v>0</v>
      </c>
      <c r="AA1003" s="35" t="e">
        <f>G1003+#REF!</f>
        <v>#REF!</v>
      </c>
      <c r="AB1003" s="94" t="str">
        <f>IF(OR(E1003="",E1003=0),"",(G1003+#REF!)/E1003)</f>
        <v/>
      </c>
      <c r="AC1003" s="35">
        <f t="shared" si="1068"/>
        <v>0</v>
      </c>
      <c r="AD1003" s="35">
        <f t="shared" si="1069"/>
        <v>0</v>
      </c>
      <c r="AE1003" s="127">
        <v>0</v>
      </c>
      <c r="AF1003" s="127">
        <f t="shared" si="1070"/>
        <v>0</v>
      </c>
      <c r="AG1003" s="127">
        <v>0</v>
      </c>
      <c r="AH1003" s="127">
        <f t="shared" si="1071"/>
        <v>0</v>
      </c>
      <c r="AI1003" s="36"/>
      <c r="AJ1003" s="72"/>
    </row>
    <row r="1004" spans="1:36" s="14" customFormat="1" ht="18" customHeight="1">
      <c r="A1004" s="14" t="str">
        <f t="shared" si="1067"/>
        <v>b</v>
      </c>
      <c r="B1004" s="28" t="s">
        <v>27</v>
      </c>
      <c r="C1004" s="29" t="s">
        <v>35</v>
      </c>
      <c r="D1004" s="35">
        <v>0</v>
      </c>
      <c r="E1004" s="36">
        <v>0</v>
      </c>
      <c r="F1004" s="36">
        <v>0</v>
      </c>
      <c r="G1004" s="36">
        <v>0</v>
      </c>
      <c r="H1004" s="36">
        <v>0</v>
      </c>
      <c r="I1004" s="37">
        <v>0</v>
      </c>
      <c r="J1004" s="38">
        <v>0</v>
      </c>
      <c r="K1004" s="38">
        <v>0</v>
      </c>
      <c r="L1004" s="39" t="str">
        <f t="shared" si="1078"/>
        <v/>
      </c>
      <c r="M1004" s="35">
        <v>0</v>
      </c>
      <c r="N1004" s="35">
        <v>0</v>
      </c>
      <c r="O1004" s="35">
        <v>0</v>
      </c>
      <c r="P1004" s="35">
        <v>0</v>
      </c>
      <c r="Q1004" s="35">
        <v>0</v>
      </c>
      <c r="R1004" s="35">
        <v>0</v>
      </c>
      <c r="S1004" s="35">
        <f t="shared" si="1081"/>
        <v>0</v>
      </c>
      <c r="T1004" s="37">
        <f t="shared" si="1079"/>
        <v>0</v>
      </c>
      <c r="U1004" s="39" t="str">
        <f t="shared" si="1080"/>
        <v/>
      </c>
      <c r="V1004" s="132">
        <f t="shared" si="1088"/>
        <v>0</v>
      </c>
      <c r="W1004" s="35">
        <v>0</v>
      </c>
      <c r="X1004" s="127">
        <v>0</v>
      </c>
      <c r="Y1004" s="127">
        <v>0</v>
      </c>
      <c r="Z1004" s="35">
        <v>0</v>
      </c>
      <c r="AA1004" s="35" t="e">
        <f>G1004+#REF!</f>
        <v>#REF!</v>
      </c>
      <c r="AB1004" s="94" t="str">
        <f>IF(OR(E1004="",E1004=0),"",(G1004+#REF!)/E1004)</f>
        <v/>
      </c>
      <c r="AC1004" s="35">
        <f t="shared" si="1068"/>
        <v>0</v>
      </c>
      <c r="AD1004" s="35">
        <f t="shared" si="1069"/>
        <v>0</v>
      </c>
      <c r="AE1004" s="127">
        <v>0</v>
      </c>
      <c r="AF1004" s="127">
        <f t="shared" si="1070"/>
        <v>0</v>
      </c>
      <c r="AG1004" s="127">
        <v>0</v>
      </c>
      <c r="AH1004" s="127">
        <f t="shared" si="1071"/>
        <v>0</v>
      </c>
      <c r="AI1004" s="36"/>
      <c r="AJ1004" s="72"/>
    </row>
    <row r="1005" spans="1:36" s="14" customFormat="1" ht="30" customHeight="1">
      <c r="A1005" s="14" t="str">
        <f t="shared" si="1067"/>
        <v>b</v>
      </c>
      <c r="B1005" s="21" t="s">
        <v>27</v>
      </c>
      <c r="C1005" s="40" t="s">
        <v>36</v>
      </c>
      <c r="D1005" s="41">
        <v>0</v>
      </c>
      <c r="E1005" s="42">
        <v>0</v>
      </c>
      <c r="F1005" s="42">
        <v>0</v>
      </c>
      <c r="G1005" s="42">
        <v>0</v>
      </c>
      <c r="H1005" s="42">
        <v>0</v>
      </c>
      <c r="I1005" s="43">
        <v>0</v>
      </c>
      <c r="J1005" s="44">
        <v>0</v>
      </c>
      <c r="K1005" s="44">
        <v>0</v>
      </c>
      <c r="L1005" s="45" t="str">
        <f t="shared" si="1078"/>
        <v/>
      </c>
      <c r="M1005" s="41">
        <v>0</v>
      </c>
      <c r="N1005" s="41">
        <v>0</v>
      </c>
      <c r="O1005" s="41">
        <v>0</v>
      </c>
      <c r="P1005" s="41">
        <v>0</v>
      </c>
      <c r="Q1005" s="41">
        <v>0</v>
      </c>
      <c r="R1005" s="41">
        <v>0</v>
      </c>
      <c r="S1005" s="41">
        <f t="shared" si="1081"/>
        <v>0</v>
      </c>
      <c r="T1005" s="43">
        <f t="shared" si="1079"/>
        <v>0</v>
      </c>
      <c r="U1005" s="45" t="str">
        <f t="shared" si="1080"/>
        <v/>
      </c>
      <c r="V1005" s="133">
        <f t="shared" si="1088"/>
        <v>0</v>
      </c>
      <c r="W1005" s="41">
        <v>0</v>
      </c>
      <c r="X1005" s="110">
        <v>0</v>
      </c>
      <c r="Y1005" s="110">
        <v>0</v>
      </c>
      <c r="Z1005" s="41">
        <v>0</v>
      </c>
      <c r="AA1005" s="41" t="e">
        <f>G1005+#REF!</f>
        <v>#REF!</v>
      </c>
      <c r="AB1005" s="96" t="str">
        <f>IF(OR(E1005="",E1005=0),"",(G1005+#REF!)/E1005)</f>
        <v/>
      </c>
      <c r="AC1005" s="41">
        <f t="shared" si="1068"/>
        <v>0</v>
      </c>
      <c r="AD1005" s="41">
        <f t="shared" si="1069"/>
        <v>0</v>
      </c>
      <c r="AE1005" s="110">
        <v>0</v>
      </c>
      <c r="AF1005" s="110">
        <f t="shared" si="1070"/>
        <v>0</v>
      </c>
      <c r="AG1005" s="110">
        <v>0</v>
      </c>
      <c r="AH1005" s="110">
        <f t="shared" si="1071"/>
        <v>0</v>
      </c>
      <c r="AI1005" s="42"/>
      <c r="AJ1005" s="72"/>
    </row>
    <row r="1006" spans="1:36" s="14" customFormat="1" ht="15" customHeight="1">
      <c r="A1006" s="14" t="str">
        <f t="shared" si="1067"/>
        <v>b</v>
      </c>
      <c r="B1006" s="21" t="s">
        <v>27</v>
      </c>
      <c r="C1006" s="40" t="s">
        <v>37</v>
      </c>
      <c r="D1006" s="41">
        <v>0</v>
      </c>
      <c r="E1006" s="42">
        <v>0</v>
      </c>
      <c r="F1006" s="42">
        <v>0</v>
      </c>
      <c r="G1006" s="42">
        <v>0</v>
      </c>
      <c r="H1006" s="42">
        <v>0</v>
      </c>
      <c r="I1006" s="43">
        <v>0</v>
      </c>
      <c r="J1006" s="44">
        <v>0</v>
      </c>
      <c r="K1006" s="44">
        <v>0</v>
      </c>
      <c r="L1006" s="45" t="str">
        <f t="shared" si="1078"/>
        <v/>
      </c>
      <c r="M1006" s="41">
        <v>0</v>
      </c>
      <c r="N1006" s="41">
        <v>0</v>
      </c>
      <c r="O1006" s="41">
        <v>0</v>
      </c>
      <c r="P1006" s="41">
        <v>0</v>
      </c>
      <c r="Q1006" s="41">
        <v>0</v>
      </c>
      <c r="R1006" s="41">
        <v>0</v>
      </c>
      <c r="S1006" s="41">
        <f t="shared" si="1081"/>
        <v>0</v>
      </c>
      <c r="T1006" s="43">
        <f t="shared" si="1079"/>
        <v>0</v>
      </c>
      <c r="U1006" s="45" t="str">
        <f t="shared" si="1080"/>
        <v/>
      </c>
      <c r="V1006" s="133">
        <f t="shared" si="1088"/>
        <v>0</v>
      </c>
      <c r="W1006" s="41">
        <v>0</v>
      </c>
      <c r="X1006" s="110">
        <v>0</v>
      </c>
      <c r="Y1006" s="110">
        <v>0</v>
      </c>
      <c r="Z1006" s="41">
        <v>0</v>
      </c>
      <c r="AA1006" s="41" t="e">
        <f>G1006+#REF!</f>
        <v>#REF!</v>
      </c>
      <c r="AB1006" s="96" t="str">
        <f>IF(OR(E1006="",E1006=0),"",(G1006+#REF!)/E1006)</f>
        <v/>
      </c>
      <c r="AC1006" s="41">
        <f t="shared" si="1068"/>
        <v>0</v>
      </c>
      <c r="AD1006" s="41">
        <f t="shared" si="1069"/>
        <v>0</v>
      </c>
      <c r="AE1006" s="110">
        <v>0</v>
      </c>
      <c r="AF1006" s="110">
        <f t="shared" si="1070"/>
        <v>0</v>
      </c>
      <c r="AG1006" s="110">
        <v>0</v>
      </c>
      <c r="AH1006" s="110">
        <f t="shared" si="1071"/>
        <v>0</v>
      </c>
      <c r="AI1006" s="42"/>
      <c r="AJ1006" s="72"/>
    </row>
    <row r="1007" spans="1:36" s="14" customFormat="1" ht="15.75" customHeight="1" thickBot="1">
      <c r="A1007" s="14" t="str">
        <f t="shared" si="1067"/>
        <v>b</v>
      </c>
      <c r="B1007" s="46" t="s">
        <v>27</v>
      </c>
      <c r="C1007" s="58" t="s">
        <v>38</v>
      </c>
      <c r="D1007" s="59">
        <v>0</v>
      </c>
      <c r="E1007" s="60">
        <v>0</v>
      </c>
      <c r="F1007" s="60">
        <v>0</v>
      </c>
      <c r="G1007" s="60">
        <v>0</v>
      </c>
      <c r="H1007" s="60">
        <v>0</v>
      </c>
      <c r="I1007" s="61">
        <v>0</v>
      </c>
      <c r="J1007" s="62">
        <v>0</v>
      </c>
      <c r="K1007" s="62">
        <v>0</v>
      </c>
      <c r="L1007" s="63" t="str">
        <f t="shared" si="1078"/>
        <v/>
      </c>
      <c r="M1007" s="59">
        <v>0</v>
      </c>
      <c r="N1007" s="59">
        <v>0</v>
      </c>
      <c r="O1007" s="59">
        <v>0</v>
      </c>
      <c r="P1007" s="59">
        <v>0</v>
      </c>
      <c r="Q1007" s="59">
        <v>0</v>
      </c>
      <c r="R1007" s="59">
        <v>0</v>
      </c>
      <c r="S1007" s="59">
        <f t="shared" si="1081"/>
        <v>0</v>
      </c>
      <c r="T1007" s="61">
        <f t="shared" si="1079"/>
        <v>0</v>
      </c>
      <c r="U1007" s="63" t="str">
        <f t="shared" si="1080"/>
        <v/>
      </c>
      <c r="V1007" s="136">
        <f t="shared" si="1088"/>
        <v>0</v>
      </c>
      <c r="W1007" s="59">
        <v>0</v>
      </c>
      <c r="X1007" s="111">
        <v>0</v>
      </c>
      <c r="Y1007" s="111">
        <v>0</v>
      </c>
      <c r="Z1007" s="59">
        <v>0</v>
      </c>
      <c r="AA1007" s="59" t="e">
        <f>G1007+#REF!</f>
        <v>#REF!</v>
      </c>
      <c r="AB1007" s="106" t="str">
        <f>IF(OR(E1007="",E1007=0),"",(G1007+#REF!)/E1007)</f>
        <v/>
      </c>
      <c r="AC1007" s="59">
        <f t="shared" si="1068"/>
        <v>0</v>
      </c>
      <c r="AD1007" s="59">
        <f t="shared" si="1069"/>
        <v>0</v>
      </c>
      <c r="AE1007" s="111">
        <v>0</v>
      </c>
      <c r="AF1007" s="111">
        <f t="shared" si="1070"/>
        <v>0</v>
      </c>
      <c r="AG1007" s="111">
        <v>0</v>
      </c>
      <c r="AH1007" s="111">
        <f t="shared" si="1071"/>
        <v>0</v>
      </c>
      <c r="AI1007" s="60"/>
      <c r="AJ1007" s="72"/>
    </row>
    <row r="1008" spans="1:36" s="14" customFormat="1" ht="33.75" customHeight="1" thickTop="1" thickBot="1">
      <c r="A1008" s="14" t="str">
        <f t="shared" si="1067"/>
        <v>a</v>
      </c>
      <c r="B1008" s="139" t="s">
        <v>206</v>
      </c>
      <c r="C1008" s="140" t="s">
        <v>207</v>
      </c>
      <c r="D1008" s="140">
        <f t="shared" ref="D1008:K1008" si="1097">D1009+D1017+D1018+D1019</f>
        <v>0</v>
      </c>
      <c r="E1008" s="141">
        <f t="shared" si="1097"/>
        <v>5784.9</v>
      </c>
      <c r="F1008" s="141">
        <f t="shared" si="1097"/>
        <v>1120.364</v>
      </c>
      <c r="G1008" s="141">
        <f t="shared" si="1097"/>
        <v>3119.5</v>
      </c>
      <c r="H1008" s="141">
        <f t="shared" si="1097"/>
        <v>742.87240999999995</v>
      </c>
      <c r="I1008" s="142">
        <f t="shared" si="1097"/>
        <v>288.68558999999999</v>
      </c>
      <c r="J1008" s="143">
        <f t="shared" si="1097"/>
        <v>126.80012000000001</v>
      </c>
      <c r="K1008" s="143">
        <f t="shared" si="1097"/>
        <v>2.27258</v>
      </c>
      <c r="L1008" s="144">
        <f t="shared" si="1078"/>
        <v>2.7843629391876212</v>
      </c>
      <c r="M1008" s="140">
        <f>M1009+M1017+M1018+M1019</f>
        <v>0</v>
      </c>
      <c r="N1008" s="140">
        <f>N1009+N1017+N1018+N1019</f>
        <v>0</v>
      </c>
      <c r="O1008" s="140">
        <f>O1009+O1017+O1018+O1019</f>
        <v>2.27258</v>
      </c>
      <c r="P1008" s="140">
        <f>P1009+P1017+P1018+P1019</f>
        <v>124.52754</v>
      </c>
      <c r="Q1008" s="140">
        <f>Q1009+Q1017+Q1018+Q1019</f>
        <v>558.5</v>
      </c>
      <c r="R1008" s="140">
        <v>161.88547</v>
      </c>
      <c r="S1008" s="140">
        <f t="shared" si="1081"/>
        <v>2376.6275900000001</v>
      </c>
      <c r="T1008" s="142">
        <f t="shared" si="1079"/>
        <v>-1999.136</v>
      </c>
      <c r="U1008" s="144">
        <f t="shared" si="1080"/>
        <v>0.53924873377240756</v>
      </c>
      <c r="V1008" s="145">
        <f t="shared" si="1088"/>
        <v>2665.3999999999996</v>
      </c>
      <c r="W1008" s="140">
        <f t="shared" ref="W1008:Y1008" si="1098">W1009+W1017+W1018+W1019</f>
        <v>2057.4594299999999</v>
      </c>
      <c r="X1008" s="149">
        <f t="shared" si="1098"/>
        <v>2057.4594299999999</v>
      </c>
      <c r="Y1008" s="149">
        <f t="shared" si="1098"/>
        <v>3222</v>
      </c>
      <c r="Z1008" s="140">
        <f>Z1009+Z1017+Z1018+Z1019</f>
        <v>259.69499999999999</v>
      </c>
      <c r="AA1008" s="140" t="e">
        <f>G1008+#REF!</f>
        <v>#REF!</v>
      </c>
      <c r="AB1008" s="147" t="e">
        <f>IF(OR(E1008="",E1008=0),"",(G1008+#REF!)/E1008)</f>
        <v>#REF!</v>
      </c>
      <c r="AC1008" s="140">
        <f t="shared" si="1068"/>
        <v>6341.5</v>
      </c>
      <c r="AD1008" s="140">
        <f t="shared" si="1069"/>
        <v>-556.60000000000036</v>
      </c>
      <c r="AE1008" s="149">
        <f t="shared" ref="AE1008:AG1008" si="1099">AE1009+AE1017+AE1018+AE1019</f>
        <v>145.1</v>
      </c>
      <c r="AF1008" s="149">
        <f t="shared" si="1070"/>
        <v>5639.7999999999993</v>
      </c>
      <c r="AG1008" s="149">
        <f t="shared" si="1099"/>
        <v>6373.4</v>
      </c>
      <c r="AH1008" s="149">
        <f t="shared" si="1071"/>
        <v>31.899999999999636</v>
      </c>
      <c r="AI1008" s="141"/>
      <c r="AJ1008" s="72"/>
    </row>
    <row r="1009" spans="1:36" s="14" customFormat="1" ht="18.75" customHeight="1" thickTop="1">
      <c r="A1009" s="14" t="str">
        <f t="shared" si="1067"/>
        <v>a</v>
      </c>
      <c r="B1009" s="21" t="s">
        <v>27</v>
      </c>
      <c r="C1009" s="22" t="s">
        <v>28</v>
      </c>
      <c r="D1009" s="23">
        <f t="shared" ref="D1009:K1009" si="1100">D1010+D1011+D1012+D1013+D1014+D1015+D1016</f>
        <v>0</v>
      </c>
      <c r="E1009" s="24">
        <f t="shared" si="1100"/>
        <v>5784.9</v>
      </c>
      <c r="F1009" s="24">
        <f t="shared" si="1100"/>
        <v>1120.364</v>
      </c>
      <c r="G1009" s="24">
        <f t="shared" si="1100"/>
        <v>3119.5</v>
      </c>
      <c r="H1009" s="24">
        <f t="shared" si="1100"/>
        <v>742.87240999999995</v>
      </c>
      <c r="I1009" s="25">
        <f t="shared" si="1100"/>
        <v>288.68558999999999</v>
      </c>
      <c r="J1009" s="26">
        <f t="shared" si="1100"/>
        <v>126.80012000000001</v>
      </c>
      <c r="K1009" s="26">
        <f t="shared" si="1100"/>
        <v>2.27258</v>
      </c>
      <c r="L1009" s="27">
        <f t="shared" si="1078"/>
        <v>2.7843629391876212</v>
      </c>
      <c r="M1009" s="23">
        <f>M1010+M1011+M1012+M1013+M1014+M1015+M1016</f>
        <v>0</v>
      </c>
      <c r="N1009" s="23">
        <f>N1010+N1011+N1012+N1013+N1014+N1015+N1016</f>
        <v>0</v>
      </c>
      <c r="O1009" s="23">
        <f>O1010+O1011+O1012+O1013+O1014+O1015+O1016</f>
        <v>2.27258</v>
      </c>
      <c r="P1009" s="23">
        <f>P1010+P1011+P1012+P1013+P1014+P1015+P1016</f>
        <v>124.52754</v>
      </c>
      <c r="Q1009" s="23">
        <f>Q1010+Q1011+Q1012+Q1013+Q1014+Q1015+Q1016</f>
        <v>558.5</v>
      </c>
      <c r="R1009" s="23">
        <v>161.88547</v>
      </c>
      <c r="S1009" s="23">
        <f t="shared" si="1081"/>
        <v>2376.6275900000001</v>
      </c>
      <c r="T1009" s="25">
        <f t="shared" si="1079"/>
        <v>-1999.136</v>
      </c>
      <c r="U1009" s="27">
        <f t="shared" si="1080"/>
        <v>0.53924873377240756</v>
      </c>
      <c r="V1009" s="130">
        <f t="shared" si="1088"/>
        <v>2665.3999999999996</v>
      </c>
      <c r="W1009" s="23">
        <f t="shared" ref="W1009:Y1009" si="1101">W1010+W1011+W1012+W1013+W1014+W1015+W1016</f>
        <v>2057.4594299999999</v>
      </c>
      <c r="X1009" s="107">
        <f t="shared" si="1101"/>
        <v>2057.4594299999999</v>
      </c>
      <c r="Y1009" s="107">
        <f t="shared" si="1101"/>
        <v>3222</v>
      </c>
      <c r="Z1009" s="23">
        <f>Z1010+Z1011+Z1012+Z1013+Z1014+Z1015+Z1016</f>
        <v>259.69499999999999</v>
      </c>
      <c r="AA1009" s="23" t="e">
        <f>G1009+#REF!</f>
        <v>#REF!</v>
      </c>
      <c r="AB1009" s="90" t="e">
        <f>IF(OR(E1009="",E1009=0),"",(G1009+#REF!)/E1009)</f>
        <v>#REF!</v>
      </c>
      <c r="AC1009" s="23">
        <f t="shared" si="1068"/>
        <v>6341.5</v>
      </c>
      <c r="AD1009" s="23">
        <f t="shared" si="1069"/>
        <v>-556.60000000000036</v>
      </c>
      <c r="AE1009" s="107">
        <f t="shared" ref="AE1009:AG1009" si="1102">AE1010+AE1011+AE1012+AE1013+AE1014+AE1015+AE1016</f>
        <v>145.1</v>
      </c>
      <c r="AF1009" s="107">
        <f t="shared" si="1070"/>
        <v>5639.7999999999993</v>
      </c>
      <c r="AG1009" s="107">
        <f t="shared" si="1102"/>
        <v>6373.4</v>
      </c>
      <c r="AH1009" s="107">
        <f t="shared" si="1071"/>
        <v>31.899999999999636</v>
      </c>
      <c r="AI1009" s="24"/>
      <c r="AJ1009" s="72"/>
    </row>
    <row r="1010" spans="1:36" s="14" customFormat="1" ht="18" customHeight="1">
      <c r="A1010" s="14" t="str">
        <f t="shared" si="1067"/>
        <v>b</v>
      </c>
      <c r="B1010" s="28" t="s">
        <v>27</v>
      </c>
      <c r="C1010" s="29" t="s">
        <v>29</v>
      </c>
      <c r="D1010" s="35">
        <v>0</v>
      </c>
      <c r="E1010" s="36">
        <v>0</v>
      </c>
      <c r="F1010" s="36">
        <v>0</v>
      </c>
      <c r="G1010" s="36">
        <v>0</v>
      </c>
      <c r="H1010" s="36">
        <v>0</v>
      </c>
      <c r="I1010" s="37">
        <v>0</v>
      </c>
      <c r="J1010" s="38">
        <v>0</v>
      </c>
      <c r="K1010" s="38">
        <v>0</v>
      </c>
      <c r="L1010" s="39" t="str">
        <f t="shared" si="1078"/>
        <v/>
      </c>
      <c r="M1010" s="35">
        <v>0</v>
      </c>
      <c r="N1010" s="35">
        <v>0</v>
      </c>
      <c r="O1010" s="35">
        <v>0</v>
      </c>
      <c r="P1010" s="35">
        <v>0</v>
      </c>
      <c r="Q1010" s="35">
        <v>0</v>
      </c>
      <c r="R1010" s="35">
        <v>0</v>
      </c>
      <c r="S1010" s="35">
        <f t="shared" si="1081"/>
        <v>0</v>
      </c>
      <c r="T1010" s="37">
        <f t="shared" si="1079"/>
        <v>0</v>
      </c>
      <c r="U1010" s="39" t="str">
        <f t="shared" si="1080"/>
        <v/>
      </c>
      <c r="V1010" s="132">
        <f t="shared" si="1088"/>
        <v>0</v>
      </c>
      <c r="W1010" s="35">
        <v>0</v>
      </c>
      <c r="X1010" s="118">
        <v>0</v>
      </c>
      <c r="Y1010" s="118">
        <v>0</v>
      </c>
      <c r="Z1010" s="35">
        <v>0</v>
      </c>
      <c r="AA1010" s="35" t="e">
        <f>G1010+#REF!</f>
        <v>#REF!</v>
      </c>
      <c r="AB1010" s="94" t="str">
        <f>IF(OR(E1010="",E1010=0),"",(G1010+#REF!)/E1010)</f>
        <v/>
      </c>
      <c r="AC1010" s="35">
        <f t="shared" si="1068"/>
        <v>0</v>
      </c>
      <c r="AD1010" s="35">
        <f t="shared" si="1069"/>
        <v>0</v>
      </c>
      <c r="AE1010" s="118">
        <v>0</v>
      </c>
      <c r="AF1010" s="118">
        <f t="shared" si="1070"/>
        <v>0</v>
      </c>
      <c r="AG1010" s="118">
        <v>0</v>
      </c>
      <c r="AH1010" s="118">
        <f t="shared" si="1071"/>
        <v>0</v>
      </c>
      <c r="AI1010" s="36"/>
      <c r="AJ1010" s="72"/>
    </row>
    <row r="1011" spans="1:36" s="14" customFormat="1" ht="18" customHeight="1">
      <c r="A1011" s="14" t="str">
        <f t="shared" si="1067"/>
        <v>a</v>
      </c>
      <c r="B1011" s="28" t="s">
        <v>27</v>
      </c>
      <c r="C1011" s="29" t="s">
        <v>30</v>
      </c>
      <c r="D1011" s="30">
        <v>0</v>
      </c>
      <c r="E1011" s="31">
        <v>146.6</v>
      </c>
      <c r="F1011" s="31">
        <v>44.633000000000003</v>
      </c>
      <c r="G1011" s="31">
        <v>60.9</v>
      </c>
      <c r="H1011" s="31">
        <v>26.39331</v>
      </c>
      <c r="I1011" s="32">
        <v>19.753310000000003</v>
      </c>
      <c r="J1011" s="33">
        <v>8.1248299999999993</v>
      </c>
      <c r="K1011" s="33">
        <v>1.8725799999999999</v>
      </c>
      <c r="L1011" s="34">
        <f t="shared" si="1078"/>
        <v>1.364461273049089</v>
      </c>
      <c r="M1011" s="30">
        <v>0</v>
      </c>
      <c r="N1011" s="30">
        <v>0</v>
      </c>
      <c r="O1011" s="30">
        <v>1.8725799999999999</v>
      </c>
      <c r="P1011" s="30">
        <v>6.2522499999999992</v>
      </c>
      <c r="Q1011" s="30">
        <v>3.5</v>
      </c>
      <c r="R1011" s="30">
        <v>11.628480000000003</v>
      </c>
      <c r="S1011" s="30">
        <f t="shared" si="1081"/>
        <v>34.506689999999999</v>
      </c>
      <c r="T1011" s="32">
        <f t="shared" si="1079"/>
        <v>-16.266999999999996</v>
      </c>
      <c r="U1011" s="34">
        <f t="shared" si="1080"/>
        <v>0.41541609822646658</v>
      </c>
      <c r="V1011" s="131">
        <f t="shared" si="1088"/>
        <v>85.699999999999989</v>
      </c>
      <c r="W1011" s="30">
        <v>45.626550000000002</v>
      </c>
      <c r="X1011" s="125">
        <v>45.626550000000002</v>
      </c>
      <c r="Y1011" s="125">
        <v>85</v>
      </c>
      <c r="Z1011" s="30">
        <v>0</v>
      </c>
      <c r="AA1011" s="30" t="e">
        <f>G1011+#REF!</f>
        <v>#REF!</v>
      </c>
      <c r="AB1011" s="92" t="e">
        <f>IF(OR(E1011="",E1011=0),"",(G1011+#REF!)/E1011)</f>
        <v>#REF!</v>
      </c>
      <c r="AC1011" s="30">
        <f t="shared" si="1068"/>
        <v>145.9</v>
      </c>
      <c r="AD1011" s="30">
        <f t="shared" si="1069"/>
        <v>0.69999999999998863</v>
      </c>
      <c r="AE1011" s="125">
        <v>0</v>
      </c>
      <c r="AF1011" s="125">
        <f t="shared" si="1070"/>
        <v>146.6</v>
      </c>
      <c r="AG1011" s="125">
        <v>146.6</v>
      </c>
      <c r="AH1011" s="125">
        <f t="shared" si="1071"/>
        <v>0.69999999999998863</v>
      </c>
      <c r="AI1011" s="31"/>
      <c r="AJ1011" s="72"/>
    </row>
    <row r="1012" spans="1:36" s="14" customFormat="1" ht="18" customHeight="1">
      <c r="A1012" s="14" t="str">
        <f t="shared" si="1067"/>
        <v>b</v>
      </c>
      <c r="B1012" s="28" t="s">
        <v>27</v>
      </c>
      <c r="C1012" s="29" t="s">
        <v>31</v>
      </c>
      <c r="D1012" s="35">
        <v>0</v>
      </c>
      <c r="E1012" s="36">
        <v>0</v>
      </c>
      <c r="F1012" s="36">
        <v>0</v>
      </c>
      <c r="G1012" s="36">
        <v>0</v>
      </c>
      <c r="H1012" s="36">
        <v>0</v>
      </c>
      <c r="I1012" s="37">
        <v>0</v>
      </c>
      <c r="J1012" s="38">
        <v>0</v>
      </c>
      <c r="K1012" s="38">
        <v>0</v>
      </c>
      <c r="L1012" s="39" t="str">
        <f t="shared" si="1078"/>
        <v/>
      </c>
      <c r="M1012" s="35">
        <v>0</v>
      </c>
      <c r="N1012" s="35">
        <v>0</v>
      </c>
      <c r="O1012" s="35">
        <v>0</v>
      </c>
      <c r="P1012" s="35">
        <v>0</v>
      </c>
      <c r="Q1012" s="35">
        <v>0</v>
      </c>
      <c r="R1012" s="35">
        <v>0</v>
      </c>
      <c r="S1012" s="35">
        <f t="shared" si="1081"/>
        <v>0</v>
      </c>
      <c r="T1012" s="37">
        <f t="shared" si="1079"/>
        <v>0</v>
      </c>
      <c r="U1012" s="39" t="str">
        <f t="shared" si="1080"/>
        <v/>
      </c>
      <c r="V1012" s="132">
        <f t="shared" si="1088"/>
        <v>0</v>
      </c>
      <c r="W1012" s="35">
        <v>0</v>
      </c>
      <c r="X1012" s="118">
        <v>0</v>
      </c>
      <c r="Y1012" s="118">
        <v>0</v>
      </c>
      <c r="Z1012" s="35">
        <v>0</v>
      </c>
      <c r="AA1012" s="35" t="e">
        <f>G1012+#REF!</f>
        <v>#REF!</v>
      </c>
      <c r="AB1012" s="94" t="str">
        <f>IF(OR(E1012="",E1012=0),"",(G1012+#REF!)/E1012)</f>
        <v/>
      </c>
      <c r="AC1012" s="35">
        <f t="shared" si="1068"/>
        <v>0</v>
      </c>
      <c r="AD1012" s="35">
        <f t="shared" si="1069"/>
        <v>0</v>
      </c>
      <c r="AE1012" s="118">
        <v>0</v>
      </c>
      <c r="AF1012" s="118">
        <f t="shared" si="1070"/>
        <v>0</v>
      </c>
      <c r="AG1012" s="118">
        <v>0</v>
      </c>
      <c r="AH1012" s="118">
        <f t="shared" si="1071"/>
        <v>0</v>
      </c>
      <c r="AI1012" s="36"/>
      <c r="AJ1012" s="72"/>
    </row>
    <row r="1013" spans="1:36" s="14" customFormat="1" ht="18" customHeight="1">
      <c r="A1013" s="14" t="str">
        <f t="shared" si="1067"/>
        <v>b</v>
      </c>
      <c r="B1013" s="28" t="s">
        <v>27</v>
      </c>
      <c r="C1013" s="29" t="s">
        <v>32</v>
      </c>
      <c r="D1013" s="35">
        <v>0</v>
      </c>
      <c r="E1013" s="36">
        <v>0</v>
      </c>
      <c r="F1013" s="36">
        <v>0</v>
      </c>
      <c r="G1013" s="36">
        <v>0</v>
      </c>
      <c r="H1013" s="36">
        <v>0</v>
      </c>
      <c r="I1013" s="37">
        <v>0</v>
      </c>
      <c r="J1013" s="38">
        <v>0</v>
      </c>
      <c r="K1013" s="38">
        <v>0</v>
      </c>
      <c r="L1013" s="39" t="str">
        <f t="shared" si="1078"/>
        <v/>
      </c>
      <c r="M1013" s="35">
        <v>0</v>
      </c>
      <c r="N1013" s="35">
        <v>0</v>
      </c>
      <c r="O1013" s="35">
        <v>0</v>
      </c>
      <c r="P1013" s="35">
        <v>0</v>
      </c>
      <c r="Q1013" s="35">
        <v>0</v>
      </c>
      <c r="R1013" s="35">
        <v>0</v>
      </c>
      <c r="S1013" s="35">
        <f t="shared" si="1081"/>
        <v>0</v>
      </c>
      <c r="T1013" s="37">
        <f t="shared" si="1079"/>
        <v>0</v>
      </c>
      <c r="U1013" s="39" t="str">
        <f t="shared" si="1080"/>
        <v/>
      </c>
      <c r="V1013" s="132">
        <f t="shared" si="1088"/>
        <v>0</v>
      </c>
      <c r="W1013" s="35">
        <v>0</v>
      </c>
      <c r="X1013" s="118">
        <v>0</v>
      </c>
      <c r="Y1013" s="118">
        <v>0</v>
      </c>
      <c r="Z1013" s="35">
        <v>0</v>
      </c>
      <c r="AA1013" s="35" t="e">
        <f>G1013+#REF!</f>
        <v>#REF!</v>
      </c>
      <c r="AB1013" s="94" t="str">
        <f>IF(OR(E1013="",E1013=0),"",(G1013+#REF!)/E1013)</f>
        <v/>
      </c>
      <c r="AC1013" s="35">
        <f t="shared" si="1068"/>
        <v>0</v>
      </c>
      <c r="AD1013" s="35">
        <f t="shared" si="1069"/>
        <v>0</v>
      </c>
      <c r="AE1013" s="118">
        <v>0</v>
      </c>
      <c r="AF1013" s="118">
        <f t="shared" si="1070"/>
        <v>0</v>
      </c>
      <c r="AG1013" s="118">
        <v>0</v>
      </c>
      <c r="AH1013" s="118">
        <f t="shared" si="1071"/>
        <v>0</v>
      </c>
      <c r="AI1013" s="36"/>
      <c r="AJ1013" s="72"/>
    </row>
    <row r="1014" spans="1:36" s="14" customFormat="1" ht="18" customHeight="1">
      <c r="A1014" s="14" t="str">
        <f t="shared" si="1067"/>
        <v>b</v>
      </c>
      <c r="B1014" s="28" t="s">
        <v>27</v>
      </c>
      <c r="C1014" s="29" t="s">
        <v>33</v>
      </c>
      <c r="D1014" s="35">
        <v>0</v>
      </c>
      <c r="E1014" s="36">
        <v>0</v>
      </c>
      <c r="F1014" s="36">
        <v>0</v>
      </c>
      <c r="G1014" s="36">
        <v>0</v>
      </c>
      <c r="H1014" s="36">
        <v>0</v>
      </c>
      <c r="I1014" s="37">
        <v>0</v>
      </c>
      <c r="J1014" s="38">
        <v>0</v>
      </c>
      <c r="K1014" s="38">
        <v>0</v>
      </c>
      <c r="L1014" s="39" t="str">
        <f t="shared" si="1078"/>
        <v/>
      </c>
      <c r="M1014" s="35">
        <v>0</v>
      </c>
      <c r="N1014" s="35">
        <v>0</v>
      </c>
      <c r="O1014" s="35">
        <v>0</v>
      </c>
      <c r="P1014" s="35">
        <v>0</v>
      </c>
      <c r="Q1014" s="35">
        <v>0</v>
      </c>
      <c r="R1014" s="35">
        <v>0</v>
      </c>
      <c r="S1014" s="35">
        <f t="shared" si="1081"/>
        <v>0</v>
      </c>
      <c r="T1014" s="37">
        <f t="shared" si="1079"/>
        <v>0</v>
      </c>
      <c r="U1014" s="39" t="str">
        <f t="shared" si="1080"/>
        <v/>
      </c>
      <c r="V1014" s="132">
        <f t="shared" si="1088"/>
        <v>0</v>
      </c>
      <c r="W1014" s="35">
        <v>0</v>
      </c>
      <c r="X1014" s="118">
        <v>0</v>
      </c>
      <c r="Y1014" s="118">
        <v>0</v>
      </c>
      <c r="Z1014" s="35">
        <v>0</v>
      </c>
      <c r="AA1014" s="35" t="e">
        <f>G1014+#REF!</f>
        <v>#REF!</v>
      </c>
      <c r="AB1014" s="94" t="str">
        <f>IF(OR(E1014="",E1014=0),"",(G1014+#REF!)/E1014)</f>
        <v/>
      </c>
      <c r="AC1014" s="35">
        <f t="shared" si="1068"/>
        <v>0</v>
      </c>
      <c r="AD1014" s="35">
        <f t="shared" si="1069"/>
        <v>0</v>
      </c>
      <c r="AE1014" s="118">
        <v>0</v>
      </c>
      <c r="AF1014" s="118">
        <f t="shared" si="1070"/>
        <v>0</v>
      </c>
      <c r="AG1014" s="118">
        <v>0</v>
      </c>
      <c r="AH1014" s="118">
        <f t="shared" si="1071"/>
        <v>0</v>
      </c>
      <c r="AI1014" s="36"/>
      <c r="AJ1014" s="72"/>
    </row>
    <row r="1015" spans="1:36" s="14" customFormat="1" ht="18" customHeight="1">
      <c r="A1015" s="14" t="str">
        <f t="shared" si="1067"/>
        <v>a</v>
      </c>
      <c r="B1015" s="28" t="s">
        <v>27</v>
      </c>
      <c r="C1015" s="29" t="s">
        <v>34</v>
      </c>
      <c r="D1015" s="35">
        <v>0</v>
      </c>
      <c r="E1015" s="36">
        <v>5637.9</v>
      </c>
      <c r="F1015" s="36">
        <v>1075.3309999999999</v>
      </c>
      <c r="G1015" s="36">
        <v>3058.2</v>
      </c>
      <c r="H1015" s="36">
        <v>716.07909999999993</v>
      </c>
      <c r="I1015" s="37">
        <v>268.53228000000001</v>
      </c>
      <c r="J1015" s="38">
        <v>118.27529</v>
      </c>
      <c r="K1015" s="38">
        <v>0</v>
      </c>
      <c r="L1015" s="39">
        <f t="shared" si="1078"/>
        <v>2.8439615337045061</v>
      </c>
      <c r="M1015" s="35">
        <v>0</v>
      </c>
      <c r="N1015" s="35">
        <v>0</v>
      </c>
      <c r="O1015" s="35">
        <v>0</v>
      </c>
      <c r="P1015" s="35">
        <v>118.27529</v>
      </c>
      <c r="Q1015" s="35">
        <v>555</v>
      </c>
      <c r="R1015" s="35">
        <v>150.25699000000003</v>
      </c>
      <c r="S1015" s="35">
        <f t="shared" si="1081"/>
        <v>2342.1208999999999</v>
      </c>
      <c r="T1015" s="37">
        <f t="shared" si="1079"/>
        <v>-1982.8689999999999</v>
      </c>
      <c r="U1015" s="39">
        <f t="shared" si="1080"/>
        <v>0.54243601340924807</v>
      </c>
      <c r="V1015" s="132">
        <f t="shared" si="1088"/>
        <v>2579.6999999999998</v>
      </c>
      <c r="W1015" s="35">
        <v>2011.4328799999998</v>
      </c>
      <c r="X1015" s="118">
        <v>2011.4328799999998</v>
      </c>
      <c r="Y1015" s="118">
        <v>3137</v>
      </c>
      <c r="Z1015" s="35">
        <v>259.69499999999999</v>
      </c>
      <c r="AA1015" s="35" t="e">
        <f>G1015+#REF!</f>
        <v>#REF!</v>
      </c>
      <c r="AB1015" s="94" t="e">
        <f>IF(OR(E1015="",E1015=0),"",(G1015+#REF!)/E1015)</f>
        <v>#REF!</v>
      </c>
      <c r="AC1015" s="35">
        <f t="shared" si="1068"/>
        <v>6195.2</v>
      </c>
      <c r="AD1015" s="35">
        <f t="shared" si="1069"/>
        <v>-557.30000000000018</v>
      </c>
      <c r="AE1015" s="118">
        <v>145.1</v>
      </c>
      <c r="AF1015" s="118">
        <f t="shared" si="1070"/>
        <v>5492.7999999999993</v>
      </c>
      <c r="AG1015" s="118">
        <v>6226.4</v>
      </c>
      <c r="AH1015" s="118">
        <f t="shared" si="1071"/>
        <v>31.199999999999818</v>
      </c>
      <c r="AI1015" s="36"/>
      <c r="AJ1015" s="72"/>
    </row>
    <row r="1016" spans="1:36" s="14" customFormat="1" ht="18" customHeight="1">
      <c r="A1016" s="14" t="str">
        <f t="shared" si="1067"/>
        <v>a</v>
      </c>
      <c r="B1016" s="28" t="s">
        <v>27</v>
      </c>
      <c r="C1016" s="29" t="s">
        <v>35</v>
      </c>
      <c r="D1016" s="35">
        <v>0</v>
      </c>
      <c r="E1016" s="36">
        <v>0.4</v>
      </c>
      <c r="F1016" s="36">
        <v>0.4</v>
      </c>
      <c r="G1016" s="36">
        <v>0.4</v>
      </c>
      <c r="H1016" s="36">
        <v>0.4</v>
      </c>
      <c r="I1016" s="37">
        <v>0.4</v>
      </c>
      <c r="J1016" s="38">
        <v>0.4</v>
      </c>
      <c r="K1016" s="38">
        <v>0.4</v>
      </c>
      <c r="L1016" s="39">
        <f t="shared" si="1078"/>
        <v>1</v>
      </c>
      <c r="M1016" s="35">
        <v>0</v>
      </c>
      <c r="N1016" s="35">
        <v>0</v>
      </c>
      <c r="O1016" s="35">
        <v>0.4</v>
      </c>
      <c r="P1016" s="35">
        <v>0</v>
      </c>
      <c r="Q1016" s="35">
        <v>0</v>
      </c>
      <c r="R1016" s="35">
        <v>0</v>
      </c>
      <c r="S1016" s="35">
        <f t="shared" si="1081"/>
        <v>0</v>
      </c>
      <c r="T1016" s="37">
        <f t="shared" si="1079"/>
        <v>0</v>
      </c>
      <c r="U1016" s="39">
        <f t="shared" si="1080"/>
        <v>1</v>
      </c>
      <c r="V1016" s="132">
        <f t="shared" si="1088"/>
        <v>0</v>
      </c>
      <c r="W1016" s="35">
        <v>0.4</v>
      </c>
      <c r="X1016" s="118">
        <v>0.4</v>
      </c>
      <c r="Y1016" s="118">
        <v>0</v>
      </c>
      <c r="Z1016" s="35">
        <v>0</v>
      </c>
      <c r="AA1016" s="35" t="e">
        <f>G1016+#REF!</f>
        <v>#REF!</v>
      </c>
      <c r="AB1016" s="94" t="e">
        <f>IF(OR(E1016="",E1016=0),"",(G1016+#REF!)/E1016)</f>
        <v>#REF!</v>
      </c>
      <c r="AC1016" s="35">
        <f t="shared" si="1068"/>
        <v>0.4</v>
      </c>
      <c r="AD1016" s="35">
        <f t="shared" si="1069"/>
        <v>0</v>
      </c>
      <c r="AE1016" s="118">
        <v>0</v>
      </c>
      <c r="AF1016" s="118">
        <f t="shared" si="1070"/>
        <v>0.4</v>
      </c>
      <c r="AG1016" s="118">
        <v>0.4</v>
      </c>
      <c r="AH1016" s="118">
        <f t="shared" si="1071"/>
        <v>0</v>
      </c>
      <c r="AI1016" s="36"/>
      <c r="AJ1016" s="72"/>
    </row>
    <row r="1017" spans="1:36" s="14" customFormat="1" ht="30" customHeight="1">
      <c r="A1017" s="14" t="str">
        <f t="shared" si="1067"/>
        <v>b</v>
      </c>
      <c r="B1017" s="21" t="s">
        <v>27</v>
      </c>
      <c r="C1017" s="40" t="s">
        <v>36</v>
      </c>
      <c r="D1017" s="41">
        <v>0</v>
      </c>
      <c r="E1017" s="42">
        <v>0</v>
      </c>
      <c r="F1017" s="42">
        <v>0</v>
      </c>
      <c r="G1017" s="42">
        <v>0</v>
      </c>
      <c r="H1017" s="42">
        <v>0</v>
      </c>
      <c r="I1017" s="43">
        <v>0</v>
      </c>
      <c r="J1017" s="44">
        <v>0</v>
      </c>
      <c r="K1017" s="44">
        <v>0</v>
      </c>
      <c r="L1017" s="45" t="str">
        <f t="shared" si="1078"/>
        <v/>
      </c>
      <c r="M1017" s="41">
        <v>0</v>
      </c>
      <c r="N1017" s="41">
        <v>0</v>
      </c>
      <c r="O1017" s="41">
        <v>0</v>
      </c>
      <c r="P1017" s="41">
        <v>0</v>
      </c>
      <c r="Q1017" s="41">
        <v>0</v>
      </c>
      <c r="R1017" s="41">
        <v>0</v>
      </c>
      <c r="S1017" s="41">
        <f t="shared" si="1081"/>
        <v>0</v>
      </c>
      <c r="T1017" s="43">
        <f t="shared" si="1079"/>
        <v>0</v>
      </c>
      <c r="U1017" s="45" t="str">
        <f t="shared" si="1080"/>
        <v/>
      </c>
      <c r="V1017" s="133">
        <f t="shared" si="1088"/>
        <v>0</v>
      </c>
      <c r="W1017" s="41">
        <v>0</v>
      </c>
      <c r="X1017" s="119">
        <v>0</v>
      </c>
      <c r="Y1017" s="119">
        <v>0</v>
      </c>
      <c r="Z1017" s="41">
        <v>0</v>
      </c>
      <c r="AA1017" s="41" t="e">
        <f>G1017+#REF!</f>
        <v>#REF!</v>
      </c>
      <c r="AB1017" s="96" t="str">
        <f>IF(OR(E1017="",E1017=0),"",(G1017+#REF!)/E1017)</f>
        <v/>
      </c>
      <c r="AC1017" s="41">
        <f t="shared" si="1068"/>
        <v>0</v>
      </c>
      <c r="AD1017" s="41">
        <f t="shared" si="1069"/>
        <v>0</v>
      </c>
      <c r="AE1017" s="119">
        <v>0</v>
      </c>
      <c r="AF1017" s="119">
        <f t="shared" si="1070"/>
        <v>0</v>
      </c>
      <c r="AG1017" s="119">
        <v>0</v>
      </c>
      <c r="AH1017" s="119">
        <f t="shared" si="1071"/>
        <v>0</v>
      </c>
      <c r="AI1017" s="42"/>
      <c r="AJ1017" s="72"/>
    </row>
    <row r="1018" spans="1:36" s="14" customFormat="1" ht="15" customHeight="1">
      <c r="A1018" s="14" t="str">
        <f t="shared" si="1067"/>
        <v>b</v>
      </c>
      <c r="B1018" s="21" t="s">
        <v>27</v>
      </c>
      <c r="C1018" s="40" t="s">
        <v>37</v>
      </c>
      <c r="D1018" s="41">
        <v>0</v>
      </c>
      <c r="E1018" s="42">
        <v>0</v>
      </c>
      <c r="F1018" s="42">
        <v>0</v>
      </c>
      <c r="G1018" s="42">
        <v>0</v>
      </c>
      <c r="H1018" s="42">
        <v>0</v>
      </c>
      <c r="I1018" s="43">
        <v>0</v>
      </c>
      <c r="J1018" s="44">
        <v>0</v>
      </c>
      <c r="K1018" s="44">
        <v>0</v>
      </c>
      <c r="L1018" s="45" t="str">
        <f t="shared" si="1078"/>
        <v/>
      </c>
      <c r="M1018" s="41">
        <v>0</v>
      </c>
      <c r="N1018" s="41">
        <v>0</v>
      </c>
      <c r="O1018" s="41">
        <v>0</v>
      </c>
      <c r="P1018" s="41">
        <v>0</v>
      </c>
      <c r="Q1018" s="41">
        <v>0</v>
      </c>
      <c r="R1018" s="41">
        <v>0</v>
      </c>
      <c r="S1018" s="41">
        <f t="shared" si="1081"/>
        <v>0</v>
      </c>
      <c r="T1018" s="43">
        <f t="shared" si="1079"/>
        <v>0</v>
      </c>
      <c r="U1018" s="45" t="str">
        <f t="shared" si="1080"/>
        <v/>
      </c>
      <c r="V1018" s="133">
        <f t="shared" si="1088"/>
        <v>0</v>
      </c>
      <c r="W1018" s="41">
        <v>0</v>
      </c>
      <c r="X1018" s="119">
        <v>0</v>
      </c>
      <c r="Y1018" s="119">
        <v>0</v>
      </c>
      <c r="Z1018" s="41">
        <v>0</v>
      </c>
      <c r="AA1018" s="41" t="e">
        <f>G1018+#REF!</f>
        <v>#REF!</v>
      </c>
      <c r="AB1018" s="96" t="str">
        <f>IF(OR(E1018="",E1018=0),"",(G1018+#REF!)/E1018)</f>
        <v/>
      </c>
      <c r="AC1018" s="41">
        <f t="shared" si="1068"/>
        <v>0</v>
      </c>
      <c r="AD1018" s="41">
        <f t="shared" si="1069"/>
        <v>0</v>
      </c>
      <c r="AE1018" s="119">
        <v>0</v>
      </c>
      <c r="AF1018" s="119">
        <f t="shared" si="1070"/>
        <v>0</v>
      </c>
      <c r="AG1018" s="119">
        <v>0</v>
      </c>
      <c r="AH1018" s="119">
        <f t="shared" si="1071"/>
        <v>0</v>
      </c>
      <c r="AI1018" s="42"/>
      <c r="AJ1018" s="72"/>
    </row>
    <row r="1019" spans="1:36" s="14" customFormat="1" ht="15.75" customHeight="1" thickBot="1">
      <c r="A1019" s="14" t="str">
        <f t="shared" si="1067"/>
        <v>b</v>
      </c>
      <c r="B1019" s="46" t="s">
        <v>27</v>
      </c>
      <c r="C1019" s="58" t="s">
        <v>38</v>
      </c>
      <c r="D1019" s="59">
        <v>0</v>
      </c>
      <c r="E1019" s="60">
        <v>0</v>
      </c>
      <c r="F1019" s="60">
        <v>0</v>
      </c>
      <c r="G1019" s="60">
        <v>0</v>
      </c>
      <c r="H1019" s="60">
        <v>0</v>
      </c>
      <c r="I1019" s="61">
        <v>0</v>
      </c>
      <c r="J1019" s="62">
        <v>0</v>
      </c>
      <c r="K1019" s="62">
        <v>0</v>
      </c>
      <c r="L1019" s="63" t="str">
        <f t="shared" si="1078"/>
        <v/>
      </c>
      <c r="M1019" s="59">
        <v>0</v>
      </c>
      <c r="N1019" s="59">
        <v>0</v>
      </c>
      <c r="O1019" s="59">
        <v>0</v>
      </c>
      <c r="P1019" s="59">
        <v>0</v>
      </c>
      <c r="Q1019" s="59">
        <v>0</v>
      </c>
      <c r="R1019" s="59">
        <v>0</v>
      </c>
      <c r="S1019" s="59">
        <f t="shared" si="1081"/>
        <v>0</v>
      </c>
      <c r="T1019" s="61">
        <f t="shared" si="1079"/>
        <v>0</v>
      </c>
      <c r="U1019" s="63" t="str">
        <f t="shared" si="1080"/>
        <v/>
      </c>
      <c r="V1019" s="136">
        <f t="shared" si="1088"/>
        <v>0</v>
      </c>
      <c r="W1019" s="59">
        <v>0</v>
      </c>
      <c r="X1019" s="120">
        <v>0</v>
      </c>
      <c r="Y1019" s="120">
        <v>0</v>
      </c>
      <c r="Z1019" s="59">
        <v>0</v>
      </c>
      <c r="AA1019" s="59" t="e">
        <f>G1019+#REF!</f>
        <v>#REF!</v>
      </c>
      <c r="AB1019" s="106" t="str">
        <f>IF(OR(E1019="",E1019=0),"",(G1019+#REF!)/E1019)</f>
        <v/>
      </c>
      <c r="AC1019" s="59">
        <f t="shared" si="1068"/>
        <v>0</v>
      </c>
      <c r="AD1019" s="59">
        <f t="shared" si="1069"/>
        <v>0</v>
      </c>
      <c r="AE1019" s="120">
        <v>0</v>
      </c>
      <c r="AF1019" s="120">
        <f t="shared" si="1070"/>
        <v>0</v>
      </c>
      <c r="AG1019" s="120">
        <v>0</v>
      </c>
      <c r="AH1019" s="120">
        <f t="shared" si="1071"/>
        <v>0</v>
      </c>
      <c r="AI1019" s="60"/>
      <c r="AJ1019" s="72"/>
    </row>
    <row r="1020" spans="1:36" s="14" customFormat="1" ht="64.5" thickTop="1" thickBot="1">
      <c r="A1020" s="14" t="str">
        <f t="shared" si="1067"/>
        <v>a</v>
      </c>
      <c r="B1020" s="139" t="s">
        <v>208</v>
      </c>
      <c r="C1020" s="140" t="s">
        <v>209</v>
      </c>
      <c r="D1020" s="140">
        <f t="shared" ref="D1020:K1031" si="1103">D1032+D1044+D1056+D1068+D1104+D1116+D1128+D1164+D1176+D1188</f>
        <v>132799</v>
      </c>
      <c r="E1020" s="141">
        <f t="shared" si="1103"/>
        <v>137343.82399999999</v>
      </c>
      <c r="F1020" s="141">
        <f t="shared" si="1103"/>
        <v>102965.916</v>
      </c>
      <c r="G1020" s="141">
        <f t="shared" si="1103"/>
        <v>117380.02309</v>
      </c>
      <c r="H1020" s="141">
        <f t="shared" si="1103"/>
        <v>89653.44382</v>
      </c>
      <c r="I1020" s="142">
        <f t="shared" si="1103"/>
        <v>79262.197600000014</v>
      </c>
      <c r="J1020" s="143">
        <f t="shared" si="1103"/>
        <v>65205.222010000005</v>
      </c>
      <c r="K1020" s="143">
        <f t="shared" si="1103"/>
        <v>53536.017160000003</v>
      </c>
      <c r="L1020" s="144">
        <f t="shared" si="1078"/>
        <v>1.1399891114453835</v>
      </c>
      <c r="M1020" s="140">
        <f t="shared" ref="M1020:Q1031" si="1104">M1032+M1044+M1056+M1068+M1104+M1116+M1128+M1164+M1176+M1188</f>
        <v>0</v>
      </c>
      <c r="N1020" s="140">
        <f t="shared" si="1104"/>
        <v>14416.437599999999</v>
      </c>
      <c r="O1020" s="140">
        <f t="shared" si="1104"/>
        <v>10535.575209999997</v>
      </c>
      <c r="P1020" s="140">
        <f t="shared" si="1104"/>
        <v>11669.20485</v>
      </c>
      <c r="Q1020" s="140">
        <f t="shared" si="1104"/>
        <v>11995.708999999999</v>
      </c>
      <c r="R1020" s="140">
        <v>14056.975590000009</v>
      </c>
      <c r="S1020" s="140">
        <f t="shared" si="1081"/>
        <v>27726.579270000002</v>
      </c>
      <c r="T1020" s="142">
        <f t="shared" si="1079"/>
        <v>-14414.107090000005</v>
      </c>
      <c r="U1020" s="144">
        <f t="shared" si="1080"/>
        <v>0.85464362117950066</v>
      </c>
      <c r="V1020" s="145">
        <f t="shared" si="1088"/>
        <v>19963.800909999991</v>
      </c>
      <c r="W1020" s="140">
        <f t="shared" ref="W1020:Y1020" si="1105">W1032+W1044+W1056+W1068+W1104+W1116+W1128+W1164+W1176+W1188</f>
        <v>107845.77305999999</v>
      </c>
      <c r="X1020" s="146">
        <f t="shared" si="1105"/>
        <v>107845.77305999999</v>
      </c>
      <c r="Y1020" s="146">
        <f t="shared" si="1105"/>
        <v>21687.260870000002</v>
      </c>
      <c r="Z1020" s="140">
        <f t="shared" ref="Z1020:Z1031" si="1106">Z1032+Z1044+Z1056+Z1068+Z1104+Z1116+Z1128+Z1164+Z1176+Z1188</f>
        <v>27480.5</v>
      </c>
      <c r="AA1020" s="140" t="e">
        <f>G1020+#REF!</f>
        <v>#REF!</v>
      </c>
      <c r="AB1020" s="147" t="e">
        <f>IF(OR(E1020="",E1020=0),"",(G1020+#REF!)/E1020)</f>
        <v>#REF!</v>
      </c>
      <c r="AC1020" s="140">
        <f t="shared" si="1068"/>
        <v>139067.28396</v>
      </c>
      <c r="AD1020" s="140">
        <f t="shared" si="1069"/>
        <v>-1723.4599600000074</v>
      </c>
      <c r="AE1020" s="146">
        <f t="shared" ref="AE1020" si="1107">AE1032+AE1044+AE1056+AE1068+AE1104+AE1116+AE1128+AE1164+AE1176+AE1188</f>
        <v>467.8</v>
      </c>
      <c r="AF1020" s="146">
        <f t="shared" si="1070"/>
        <v>136876.024</v>
      </c>
      <c r="AG1020" s="146">
        <f t="shared" ref="AG1020" si="1108">AG1032+AG1044+AG1056+AG1068+AG1104+AG1116+AG1128+AG1164+AG1176+AG1188</f>
        <v>136876.024</v>
      </c>
      <c r="AH1020" s="146">
        <f t="shared" si="1071"/>
        <v>-2191.2599599999958</v>
      </c>
      <c r="AI1020" s="141"/>
      <c r="AJ1020" s="72"/>
    </row>
    <row r="1021" spans="1:36" s="14" customFormat="1" ht="18.75" thickTop="1">
      <c r="A1021" s="14" t="str">
        <f t="shared" si="1067"/>
        <v>a</v>
      </c>
      <c r="B1021" s="21" t="s">
        <v>27</v>
      </c>
      <c r="C1021" s="22" t="s">
        <v>28</v>
      </c>
      <c r="D1021" s="23">
        <f t="shared" si="1103"/>
        <v>132799</v>
      </c>
      <c r="E1021" s="24">
        <f t="shared" si="1103"/>
        <v>137232.4</v>
      </c>
      <c r="F1021" s="24">
        <f t="shared" si="1103"/>
        <v>102854.514</v>
      </c>
      <c r="G1021" s="24">
        <f t="shared" si="1103"/>
        <v>117268.6</v>
      </c>
      <c r="H1021" s="24">
        <f t="shared" si="1103"/>
        <v>89542.059860000008</v>
      </c>
      <c r="I1021" s="25">
        <f t="shared" si="1103"/>
        <v>79150.813640000008</v>
      </c>
      <c r="J1021" s="26">
        <f t="shared" si="1103"/>
        <v>65093.838049999998</v>
      </c>
      <c r="K1021" s="26">
        <f t="shared" si="1103"/>
        <v>53424.633200000004</v>
      </c>
      <c r="L1021" s="27">
        <f t="shared" si="1078"/>
        <v>1.1401405289805755</v>
      </c>
      <c r="M1021" s="23">
        <f t="shared" si="1104"/>
        <v>0</v>
      </c>
      <c r="N1021" s="23">
        <f t="shared" si="1104"/>
        <v>14416.437599999999</v>
      </c>
      <c r="O1021" s="23">
        <f t="shared" si="1104"/>
        <v>10535.575209999997</v>
      </c>
      <c r="P1021" s="23">
        <f t="shared" si="1104"/>
        <v>11669.20485</v>
      </c>
      <c r="Q1021" s="23">
        <f t="shared" si="1104"/>
        <v>11994.909</v>
      </c>
      <c r="R1021" s="23">
        <v>14056.975590000009</v>
      </c>
      <c r="S1021" s="23">
        <f t="shared" si="1081"/>
        <v>27726.540139999997</v>
      </c>
      <c r="T1021" s="25">
        <f t="shared" si="1079"/>
        <v>-14414.08600000001</v>
      </c>
      <c r="U1021" s="27">
        <f t="shared" si="1080"/>
        <v>0.85452560765533514</v>
      </c>
      <c r="V1021" s="130">
        <f t="shared" si="1088"/>
        <v>19963.799999999988</v>
      </c>
      <c r="W1021" s="23">
        <f t="shared" ref="W1021:Y1021" si="1109">W1033+W1045+W1057+W1069+W1105+W1117+W1129+W1165+W1177+W1189</f>
        <v>107734.38909999999</v>
      </c>
      <c r="X1021" s="89">
        <f t="shared" si="1109"/>
        <v>107734.38909999999</v>
      </c>
      <c r="Y1021" s="89">
        <f t="shared" si="1109"/>
        <v>21677.5</v>
      </c>
      <c r="Z1021" s="23">
        <f t="shared" si="1106"/>
        <v>27480.5</v>
      </c>
      <c r="AA1021" s="23" t="e">
        <f>G1021+#REF!</f>
        <v>#REF!</v>
      </c>
      <c r="AB1021" s="90" t="e">
        <f>IF(OR(E1021="",E1021=0),"",(G1021+#REF!)/E1021)</f>
        <v>#REF!</v>
      </c>
      <c r="AC1021" s="23">
        <f t="shared" si="1068"/>
        <v>138946.1</v>
      </c>
      <c r="AD1021" s="23">
        <f t="shared" si="1069"/>
        <v>-1713.7000000000116</v>
      </c>
      <c r="AE1021" s="89">
        <f t="shared" ref="AE1021" si="1110">AE1033+AE1045+AE1057+AE1069+AE1105+AE1117+AE1129+AE1165+AE1177+AE1189</f>
        <v>467.8</v>
      </c>
      <c r="AF1021" s="89">
        <f t="shared" si="1070"/>
        <v>136764.6</v>
      </c>
      <c r="AG1021" s="89">
        <f t="shared" ref="AG1021" si="1111">AG1033+AG1045+AG1057+AG1069+AG1105+AG1117+AG1129+AG1165+AG1177+AG1189</f>
        <v>136764.6</v>
      </c>
      <c r="AH1021" s="89">
        <f t="shared" si="1071"/>
        <v>-2181.5</v>
      </c>
      <c r="AI1021" s="24"/>
      <c r="AJ1021" s="72"/>
    </row>
    <row r="1022" spans="1:36" s="14" customFormat="1" ht="18" customHeight="1">
      <c r="A1022" s="14" t="str">
        <f t="shared" si="1067"/>
        <v>b</v>
      </c>
      <c r="B1022" s="28" t="s">
        <v>27</v>
      </c>
      <c r="C1022" s="29" t="s">
        <v>29</v>
      </c>
      <c r="D1022" s="35">
        <f t="shared" si="1103"/>
        <v>0</v>
      </c>
      <c r="E1022" s="36">
        <f t="shared" si="1103"/>
        <v>0</v>
      </c>
      <c r="F1022" s="36">
        <f t="shared" si="1103"/>
        <v>0</v>
      </c>
      <c r="G1022" s="36">
        <f t="shared" si="1103"/>
        <v>0</v>
      </c>
      <c r="H1022" s="36">
        <f t="shared" si="1103"/>
        <v>0</v>
      </c>
      <c r="I1022" s="37">
        <f t="shared" si="1103"/>
        <v>0</v>
      </c>
      <c r="J1022" s="38">
        <f t="shared" si="1103"/>
        <v>0</v>
      </c>
      <c r="K1022" s="38">
        <f t="shared" si="1103"/>
        <v>0</v>
      </c>
      <c r="L1022" s="39" t="str">
        <f t="shared" si="1078"/>
        <v/>
      </c>
      <c r="M1022" s="35">
        <f t="shared" si="1104"/>
        <v>0</v>
      </c>
      <c r="N1022" s="35">
        <f t="shared" si="1104"/>
        <v>0</v>
      </c>
      <c r="O1022" s="35">
        <f t="shared" si="1104"/>
        <v>0</v>
      </c>
      <c r="P1022" s="35">
        <f t="shared" si="1104"/>
        <v>0</v>
      </c>
      <c r="Q1022" s="35">
        <f t="shared" si="1104"/>
        <v>0</v>
      </c>
      <c r="R1022" s="35">
        <v>0</v>
      </c>
      <c r="S1022" s="35">
        <f t="shared" si="1081"/>
        <v>0</v>
      </c>
      <c r="T1022" s="37">
        <f t="shared" si="1079"/>
        <v>0</v>
      </c>
      <c r="U1022" s="39" t="str">
        <f t="shared" si="1080"/>
        <v/>
      </c>
      <c r="V1022" s="132">
        <f t="shared" si="1088"/>
        <v>0</v>
      </c>
      <c r="W1022" s="35">
        <f t="shared" ref="W1022:Y1022" si="1112">W1034+W1046+W1058+W1070+W1106+W1118+W1130+W1166+W1178+W1190</f>
        <v>0</v>
      </c>
      <c r="X1022" s="93">
        <f t="shared" si="1112"/>
        <v>0</v>
      </c>
      <c r="Y1022" s="93">
        <f t="shared" si="1112"/>
        <v>0</v>
      </c>
      <c r="Z1022" s="35">
        <f t="shared" si="1106"/>
        <v>0</v>
      </c>
      <c r="AA1022" s="35" t="e">
        <f>G1022+#REF!</f>
        <v>#REF!</v>
      </c>
      <c r="AB1022" s="94" t="str">
        <f>IF(OR(E1022="",E1022=0),"",(G1022+#REF!)/E1022)</f>
        <v/>
      </c>
      <c r="AC1022" s="35">
        <f t="shared" si="1068"/>
        <v>0</v>
      </c>
      <c r="AD1022" s="35">
        <f t="shared" si="1069"/>
        <v>0</v>
      </c>
      <c r="AE1022" s="93">
        <f t="shared" ref="AE1022" si="1113">AE1034+AE1046+AE1058+AE1070+AE1106+AE1118+AE1130+AE1166+AE1178+AE1190</f>
        <v>0</v>
      </c>
      <c r="AF1022" s="93">
        <f t="shared" si="1070"/>
        <v>0</v>
      </c>
      <c r="AG1022" s="93">
        <f t="shared" ref="AG1022" si="1114">AG1034+AG1046+AG1058+AG1070+AG1106+AG1118+AG1130+AG1166+AG1178+AG1190</f>
        <v>0</v>
      </c>
      <c r="AH1022" s="93">
        <f t="shared" si="1071"/>
        <v>0</v>
      </c>
      <c r="AI1022" s="36"/>
      <c r="AJ1022" s="72"/>
    </row>
    <row r="1023" spans="1:36" s="14" customFormat="1" ht="18">
      <c r="A1023" s="14" t="str">
        <f t="shared" si="1067"/>
        <v>a</v>
      </c>
      <c r="B1023" s="28" t="s">
        <v>27</v>
      </c>
      <c r="C1023" s="29" t="s">
        <v>30</v>
      </c>
      <c r="D1023" s="30">
        <f t="shared" si="1103"/>
        <v>20501</v>
      </c>
      <c r="E1023" s="31">
        <f t="shared" si="1103"/>
        <v>22820.9</v>
      </c>
      <c r="F1023" s="31">
        <f t="shared" si="1103"/>
        <v>15723.468999999999</v>
      </c>
      <c r="G1023" s="31">
        <f t="shared" si="1103"/>
        <v>17932.900000000001</v>
      </c>
      <c r="H1023" s="31">
        <f t="shared" si="1103"/>
        <v>12492.748649999998</v>
      </c>
      <c r="I1023" s="32">
        <f t="shared" si="1103"/>
        <v>10626.881440000001</v>
      </c>
      <c r="J1023" s="33">
        <f t="shared" si="1103"/>
        <v>8892.4940699999988</v>
      </c>
      <c r="K1023" s="33">
        <f t="shared" si="1103"/>
        <v>7025.1092300000009</v>
      </c>
      <c r="L1023" s="34">
        <f t="shared" si="1078"/>
        <v>1.1405180370820207</v>
      </c>
      <c r="M1023" s="30">
        <f t="shared" si="1104"/>
        <v>0</v>
      </c>
      <c r="N1023" s="30">
        <f t="shared" si="1104"/>
        <v>1825.7011200000004</v>
      </c>
      <c r="O1023" s="30">
        <f t="shared" si="1104"/>
        <v>1666.3668399999999</v>
      </c>
      <c r="P1023" s="30">
        <f t="shared" si="1104"/>
        <v>1867.384839999999</v>
      </c>
      <c r="Q1023" s="30">
        <f t="shared" si="1104"/>
        <v>3146.9949999999999</v>
      </c>
      <c r="R1023" s="30">
        <v>1734.3873700000022</v>
      </c>
      <c r="S1023" s="30">
        <f t="shared" si="1081"/>
        <v>5440.1513500000037</v>
      </c>
      <c r="T1023" s="32">
        <f t="shared" si="1079"/>
        <v>-2209.4310000000023</v>
      </c>
      <c r="U1023" s="34">
        <f t="shared" si="1080"/>
        <v>0.78581037557677391</v>
      </c>
      <c r="V1023" s="131">
        <f t="shared" si="1088"/>
        <v>4888</v>
      </c>
      <c r="W1023" s="30">
        <f t="shared" ref="W1023:Y1023" si="1115">W1035+W1047+W1059+W1071+W1107+W1119+W1131+W1167+W1179+W1191</f>
        <v>16081.102869999999</v>
      </c>
      <c r="X1023" s="91">
        <f t="shared" si="1115"/>
        <v>16081.102869999999</v>
      </c>
      <c r="Y1023" s="91">
        <f t="shared" si="1115"/>
        <v>4444.7999999999993</v>
      </c>
      <c r="Z1023" s="30">
        <f t="shared" si="1106"/>
        <v>5976.2</v>
      </c>
      <c r="AA1023" s="30" t="e">
        <f>G1023+#REF!</f>
        <v>#REF!</v>
      </c>
      <c r="AB1023" s="92" t="e">
        <f>IF(OR(E1023="",E1023=0),"",(G1023+#REF!)/E1023)</f>
        <v>#REF!</v>
      </c>
      <c r="AC1023" s="30">
        <f t="shared" si="1068"/>
        <v>22377.7</v>
      </c>
      <c r="AD1023" s="30">
        <f t="shared" si="1069"/>
        <v>443.20000000000073</v>
      </c>
      <c r="AE1023" s="91">
        <f t="shared" ref="AE1023" si="1116">AE1035+AE1047+AE1059+AE1071+AE1107+AE1119+AE1131+AE1167+AE1179+AE1191</f>
        <v>47.6</v>
      </c>
      <c r="AF1023" s="91">
        <f t="shared" si="1070"/>
        <v>22773.300000000003</v>
      </c>
      <c r="AG1023" s="91">
        <f t="shared" ref="AG1023" si="1117">AG1035+AG1047+AG1059+AG1071+AG1107+AG1119+AG1131+AG1167+AG1179+AG1191</f>
        <v>22773.300000000003</v>
      </c>
      <c r="AH1023" s="91">
        <f t="shared" si="1071"/>
        <v>395.60000000000218</v>
      </c>
      <c r="AI1023" s="31"/>
      <c r="AJ1023" s="72"/>
    </row>
    <row r="1024" spans="1:36" s="14" customFormat="1" ht="18" customHeight="1">
      <c r="A1024" s="14" t="str">
        <f t="shared" si="1067"/>
        <v>b</v>
      </c>
      <c r="B1024" s="28" t="s">
        <v>27</v>
      </c>
      <c r="C1024" s="29" t="s">
        <v>31</v>
      </c>
      <c r="D1024" s="35">
        <f t="shared" si="1103"/>
        <v>0</v>
      </c>
      <c r="E1024" s="36">
        <f t="shared" si="1103"/>
        <v>0</v>
      </c>
      <c r="F1024" s="36">
        <f t="shared" si="1103"/>
        <v>0</v>
      </c>
      <c r="G1024" s="36">
        <f t="shared" si="1103"/>
        <v>0</v>
      </c>
      <c r="H1024" s="36">
        <f t="shared" si="1103"/>
        <v>0</v>
      </c>
      <c r="I1024" s="37">
        <f t="shared" si="1103"/>
        <v>0</v>
      </c>
      <c r="J1024" s="38">
        <f t="shared" si="1103"/>
        <v>0</v>
      </c>
      <c r="K1024" s="38">
        <f t="shared" si="1103"/>
        <v>0</v>
      </c>
      <c r="L1024" s="39" t="str">
        <f t="shared" si="1078"/>
        <v/>
      </c>
      <c r="M1024" s="35">
        <f t="shared" si="1104"/>
        <v>0</v>
      </c>
      <c r="N1024" s="35">
        <f t="shared" si="1104"/>
        <v>0</v>
      </c>
      <c r="O1024" s="35">
        <f t="shared" si="1104"/>
        <v>0</v>
      </c>
      <c r="P1024" s="35">
        <f t="shared" si="1104"/>
        <v>0</v>
      </c>
      <c r="Q1024" s="35">
        <f t="shared" si="1104"/>
        <v>0</v>
      </c>
      <c r="R1024" s="35">
        <v>0</v>
      </c>
      <c r="S1024" s="35">
        <f t="shared" si="1081"/>
        <v>0</v>
      </c>
      <c r="T1024" s="37">
        <f t="shared" si="1079"/>
        <v>0</v>
      </c>
      <c r="U1024" s="39" t="str">
        <f t="shared" si="1080"/>
        <v/>
      </c>
      <c r="V1024" s="132">
        <f t="shared" si="1088"/>
        <v>0</v>
      </c>
      <c r="W1024" s="35">
        <f t="shared" ref="W1024:Y1024" si="1118">W1036+W1048+W1060+W1072+W1108+W1120+W1132+W1168+W1180+W1192</f>
        <v>0</v>
      </c>
      <c r="X1024" s="93">
        <f t="shared" si="1118"/>
        <v>0</v>
      </c>
      <c r="Y1024" s="93">
        <f t="shared" si="1118"/>
        <v>0</v>
      </c>
      <c r="Z1024" s="35">
        <f t="shared" si="1106"/>
        <v>0</v>
      </c>
      <c r="AA1024" s="35" t="e">
        <f>G1024+#REF!</f>
        <v>#REF!</v>
      </c>
      <c r="AB1024" s="94" t="str">
        <f>IF(OR(E1024="",E1024=0),"",(G1024+#REF!)/E1024)</f>
        <v/>
      </c>
      <c r="AC1024" s="35">
        <f t="shared" si="1068"/>
        <v>0</v>
      </c>
      <c r="AD1024" s="35">
        <f t="shared" si="1069"/>
        <v>0</v>
      </c>
      <c r="AE1024" s="93">
        <f t="shared" ref="AE1024" si="1119">AE1036+AE1048+AE1060+AE1072+AE1108+AE1120+AE1132+AE1168+AE1180+AE1192</f>
        <v>0</v>
      </c>
      <c r="AF1024" s="93">
        <f t="shared" si="1070"/>
        <v>0</v>
      </c>
      <c r="AG1024" s="93">
        <f t="shared" ref="AG1024" si="1120">AG1036+AG1048+AG1060+AG1072+AG1108+AG1120+AG1132+AG1168+AG1180+AG1192</f>
        <v>0</v>
      </c>
      <c r="AH1024" s="93">
        <f t="shared" si="1071"/>
        <v>0</v>
      </c>
      <c r="AI1024" s="36"/>
      <c r="AJ1024" s="72"/>
    </row>
    <row r="1025" spans="1:36" s="14" customFormat="1" ht="18" customHeight="1">
      <c r="A1025" s="14" t="str">
        <f t="shared" si="1067"/>
        <v>b</v>
      </c>
      <c r="B1025" s="28" t="s">
        <v>27</v>
      </c>
      <c r="C1025" s="29" t="s">
        <v>32</v>
      </c>
      <c r="D1025" s="35">
        <f t="shared" si="1103"/>
        <v>0</v>
      </c>
      <c r="E1025" s="36">
        <f t="shared" si="1103"/>
        <v>0</v>
      </c>
      <c r="F1025" s="36">
        <f t="shared" si="1103"/>
        <v>0</v>
      </c>
      <c r="G1025" s="36">
        <f t="shared" si="1103"/>
        <v>0</v>
      </c>
      <c r="H1025" s="36">
        <f t="shared" si="1103"/>
        <v>0</v>
      </c>
      <c r="I1025" s="37">
        <f t="shared" si="1103"/>
        <v>0</v>
      </c>
      <c r="J1025" s="38">
        <f t="shared" si="1103"/>
        <v>0</v>
      </c>
      <c r="K1025" s="38">
        <f t="shared" si="1103"/>
        <v>0</v>
      </c>
      <c r="L1025" s="39" t="str">
        <f t="shared" si="1078"/>
        <v/>
      </c>
      <c r="M1025" s="35">
        <f t="shared" si="1104"/>
        <v>0</v>
      </c>
      <c r="N1025" s="35">
        <f t="shared" si="1104"/>
        <v>0</v>
      </c>
      <c r="O1025" s="35">
        <f t="shared" si="1104"/>
        <v>0</v>
      </c>
      <c r="P1025" s="35">
        <f t="shared" si="1104"/>
        <v>0</v>
      </c>
      <c r="Q1025" s="35">
        <f t="shared" si="1104"/>
        <v>0</v>
      </c>
      <c r="R1025" s="35">
        <v>0</v>
      </c>
      <c r="S1025" s="35">
        <f t="shared" si="1081"/>
        <v>0</v>
      </c>
      <c r="T1025" s="37">
        <f t="shared" si="1079"/>
        <v>0</v>
      </c>
      <c r="U1025" s="39" t="str">
        <f t="shared" si="1080"/>
        <v/>
      </c>
      <c r="V1025" s="132">
        <f t="shared" si="1088"/>
        <v>0</v>
      </c>
      <c r="W1025" s="35">
        <f t="shared" ref="W1025:Y1025" si="1121">W1037+W1049+W1061+W1073+W1109+W1121+W1133+W1169+W1181+W1193</f>
        <v>0</v>
      </c>
      <c r="X1025" s="93">
        <f t="shared" si="1121"/>
        <v>0</v>
      </c>
      <c r="Y1025" s="93">
        <f t="shared" si="1121"/>
        <v>0</v>
      </c>
      <c r="Z1025" s="35">
        <f t="shared" si="1106"/>
        <v>0</v>
      </c>
      <c r="AA1025" s="35" t="e">
        <f>G1025+#REF!</f>
        <v>#REF!</v>
      </c>
      <c r="AB1025" s="94" t="str">
        <f>IF(OR(E1025="",E1025=0),"",(G1025+#REF!)/E1025)</f>
        <v/>
      </c>
      <c r="AC1025" s="35">
        <f t="shared" si="1068"/>
        <v>0</v>
      </c>
      <c r="AD1025" s="35">
        <f t="shared" si="1069"/>
        <v>0</v>
      </c>
      <c r="AE1025" s="93">
        <f t="shared" ref="AE1025" si="1122">AE1037+AE1049+AE1061+AE1073+AE1109+AE1121+AE1133+AE1169+AE1181+AE1193</f>
        <v>0</v>
      </c>
      <c r="AF1025" s="93">
        <f t="shared" si="1070"/>
        <v>0</v>
      </c>
      <c r="AG1025" s="93">
        <f t="shared" ref="AG1025" si="1123">AG1037+AG1049+AG1061+AG1073+AG1109+AG1121+AG1133+AG1169+AG1181+AG1193</f>
        <v>0</v>
      </c>
      <c r="AH1025" s="93">
        <f t="shared" si="1071"/>
        <v>0</v>
      </c>
      <c r="AI1025" s="36"/>
      <c r="AJ1025" s="72"/>
    </row>
    <row r="1026" spans="1:36" s="14" customFormat="1" ht="18" customHeight="1">
      <c r="A1026" s="14" t="str">
        <f t="shared" si="1067"/>
        <v>b</v>
      </c>
      <c r="B1026" s="28" t="s">
        <v>27</v>
      </c>
      <c r="C1026" s="29" t="s">
        <v>33</v>
      </c>
      <c r="D1026" s="35">
        <f t="shared" si="1103"/>
        <v>0</v>
      </c>
      <c r="E1026" s="36">
        <f t="shared" si="1103"/>
        <v>0</v>
      </c>
      <c r="F1026" s="36">
        <f t="shared" si="1103"/>
        <v>0</v>
      </c>
      <c r="G1026" s="36">
        <f t="shared" si="1103"/>
        <v>0</v>
      </c>
      <c r="H1026" s="36">
        <f t="shared" si="1103"/>
        <v>0</v>
      </c>
      <c r="I1026" s="37">
        <f t="shared" si="1103"/>
        <v>0</v>
      </c>
      <c r="J1026" s="38">
        <f t="shared" si="1103"/>
        <v>0</v>
      </c>
      <c r="K1026" s="38">
        <f t="shared" si="1103"/>
        <v>0</v>
      </c>
      <c r="L1026" s="39" t="str">
        <f t="shared" si="1078"/>
        <v/>
      </c>
      <c r="M1026" s="35">
        <f t="shared" si="1104"/>
        <v>0</v>
      </c>
      <c r="N1026" s="35">
        <f t="shared" si="1104"/>
        <v>0</v>
      </c>
      <c r="O1026" s="35">
        <f t="shared" si="1104"/>
        <v>0</v>
      </c>
      <c r="P1026" s="35">
        <f t="shared" si="1104"/>
        <v>0</v>
      </c>
      <c r="Q1026" s="35">
        <f t="shared" si="1104"/>
        <v>0</v>
      </c>
      <c r="R1026" s="35">
        <v>0</v>
      </c>
      <c r="S1026" s="35">
        <f t="shared" si="1081"/>
        <v>0</v>
      </c>
      <c r="T1026" s="37">
        <f t="shared" si="1079"/>
        <v>0</v>
      </c>
      <c r="U1026" s="39" t="str">
        <f t="shared" si="1080"/>
        <v/>
      </c>
      <c r="V1026" s="132">
        <f t="shared" si="1088"/>
        <v>0</v>
      </c>
      <c r="W1026" s="35">
        <f t="shared" ref="W1026:Y1026" si="1124">W1038+W1050+W1062+W1074+W1110+W1122+W1134+W1170+W1182+W1194</f>
        <v>0</v>
      </c>
      <c r="X1026" s="93">
        <f t="shared" si="1124"/>
        <v>0</v>
      </c>
      <c r="Y1026" s="93">
        <f t="shared" si="1124"/>
        <v>0</v>
      </c>
      <c r="Z1026" s="35">
        <f t="shared" si="1106"/>
        <v>0</v>
      </c>
      <c r="AA1026" s="35" t="e">
        <f>G1026+#REF!</f>
        <v>#REF!</v>
      </c>
      <c r="AB1026" s="94" t="str">
        <f>IF(OR(E1026="",E1026=0),"",(G1026+#REF!)/E1026)</f>
        <v/>
      </c>
      <c r="AC1026" s="35">
        <f t="shared" si="1068"/>
        <v>0</v>
      </c>
      <c r="AD1026" s="35">
        <f t="shared" si="1069"/>
        <v>0</v>
      </c>
      <c r="AE1026" s="93">
        <f t="shared" ref="AE1026" si="1125">AE1038+AE1050+AE1062+AE1074+AE1110+AE1122+AE1134+AE1170+AE1182+AE1194</f>
        <v>0</v>
      </c>
      <c r="AF1026" s="93">
        <f t="shared" si="1070"/>
        <v>0</v>
      </c>
      <c r="AG1026" s="93">
        <f t="shared" ref="AG1026" si="1126">AG1038+AG1050+AG1062+AG1074+AG1110+AG1122+AG1134+AG1170+AG1182+AG1194</f>
        <v>0</v>
      </c>
      <c r="AH1026" s="93">
        <f t="shared" si="1071"/>
        <v>0</v>
      </c>
      <c r="AI1026" s="36"/>
      <c r="AJ1026" s="72"/>
    </row>
    <row r="1027" spans="1:36" s="14" customFormat="1" ht="18">
      <c r="A1027" s="14" t="str">
        <f t="shared" si="1067"/>
        <v>a</v>
      </c>
      <c r="B1027" s="28" t="s">
        <v>27</v>
      </c>
      <c r="C1027" s="29" t="s">
        <v>34</v>
      </c>
      <c r="D1027" s="30">
        <f t="shared" si="1103"/>
        <v>111633</v>
      </c>
      <c r="E1027" s="31">
        <f t="shared" si="1103"/>
        <v>114150.9</v>
      </c>
      <c r="F1027" s="31">
        <f t="shared" si="1103"/>
        <v>86982.334999999992</v>
      </c>
      <c r="G1027" s="31">
        <f t="shared" si="1103"/>
        <v>99161.7</v>
      </c>
      <c r="H1027" s="31">
        <f t="shared" si="1103"/>
        <v>76934.209520000004</v>
      </c>
      <c r="I1027" s="32">
        <f t="shared" si="1103"/>
        <v>68438.009340000004</v>
      </c>
      <c r="J1027" s="33">
        <f t="shared" si="1103"/>
        <v>56143.670020000005</v>
      </c>
      <c r="K1027" s="33">
        <f t="shared" si="1103"/>
        <v>46370.901040000004</v>
      </c>
      <c r="L1027" s="34">
        <f t="shared" si="1078"/>
        <v>1.1400211318769495</v>
      </c>
      <c r="M1027" s="30">
        <f t="shared" si="1104"/>
        <v>0</v>
      </c>
      <c r="N1027" s="30">
        <f t="shared" si="1104"/>
        <v>12590.73648</v>
      </c>
      <c r="O1027" s="30">
        <f t="shared" si="1104"/>
        <v>8840.7854399999997</v>
      </c>
      <c r="P1027" s="30">
        <f t="shared" si="1104"/>
        <v>9772.7689800000007</v>
      </c>
      <c r="Q1027" s="30">
        <f t="shared" si="1104"/>
        <v>8817.9140000000007</v>
      </c>
      <c r="R1027" s="30">
        <v>12294.339319999999</v>
      </c>
      <c r="S1027" s="30">
        <f t="shared" si="1081"/>
        <v>22227.490479999993</v>
      </c>
      <c r="T1027" s="32">
        <f t="shared" si="1079"/>
        <v>-12179.365000000005</v>
      </c>
      <c r="U1027" s="34">
        <f t="shared" si="1080"/>
        <v>0.86868960297290698</v>
      </c>
      <c r="V1027" s="131">
        <f t="shared" si="1088"/>
        <v>14989.199999999997</v>
      </c>
      <c r="W1027" s="30">
        <f t="shared" ref="W1027:Y1027" si="1127">W1039+W1051+W1063+W1075+W1111+W1123+W1135+W1171+W1183+W1195</f>
        <v>91507.758690000002</v>
      </c>
      <c r="X1027" s="91">
        <f t="shared" si="1127"/>
        <v>91507.758690000002</v>
      </c>
      <c r="Y1027" s="91">
        <f t="shared" si="1127"/>
        <v>17146.300000000003</v>
      </c>
      <c r="Z1027" s="30">
        <f t="shared" si="1106"/>
        <v>21392.411999999997</v>
      </c>
      <c r="AA1027" s="30" t="e">
        <f>G1027+#REF!</f>
        <v>#REF!</v>
      </c>
      <c r="AB1027" s="92" t="e">
        <f>IF(OR(E1027="",E1027=0),"",(G1027+#REF!)/E1027)</f>
        <v>#REF!</v>
      </c>
      <c r="AC1027" s="30">
        <f t="shared" si="1068"/>
        <v>116308</v>
      </c>
      <c r="AD1027" s="30">
        <f t="shared" si="1069"/>
        <v>-2157.1000000000058</v>
      </c>
      <c r="AE1027" s="91">
        <f t="shared" ref="AE1027" si="1128">AE1039+AE1051+AE1063+AE1075+AE1111+AE1123+AE1135+AE1171+AE1183+AE1195</f>
        <v>420.2</v>
      </c>
      <c r="AF1027" s="91">
        <f t="shared" si="1070"/>
        <v>113730.7</v>
      </c>
      <c r="AG1027" s="91">
        <f t="shared" ref="AG1027" si="1129">AG1039+AG1051+AG1063+AG1075+AG1111+AG1123+AG1135+AG1171+AG1183+AG1195</f>
        <v>113730.69999999998</v>
      </c>
      <c r="AH1027" s="91">
        <f t="shared" si="1071"/>
        <v>-2577.3000000000175</v>
      </c>
      <c r="AI1027" s="31"/>
      <c r="AJ1027" s="72"/>
    </row>
    <row r="1028" spans="1:36" s="14" customFormat="1" ht="18">
      <c r="A1028" s="14" t="str">
        <f t="shared" si="1067"/>
        <v>a</v>
      </c>
      <c r="B1028" s="28" t="s">
        <v>27</v>
      </c>
      <c r="C1028" s="29" t="s">
        <v>35</v>
      </c>
      <c r="D1028" s="30">
        <f t="shared" si="1103"/>
        <v>665</v>
      </c>
      <c r="E1028" s="31">
        <f t="shared" si="1103"/>
        <v>260.60000000000002</v>
      </c>
      <c r="F1028" s="31">
        <f t="shared" si="1103"/>
        <v>148.71</v>
      </c>
      <c r="G1028" s="31">
        <f t="shared" si="1103"/>
        <v>174</v>
      </c>
      <c r="H1028" s="31">
        <f t="shared" si="1103"/>
        <v>115.10169</v>
      </c>
      <c r="I1028" s="32">
        <f t="shared" si="1103"/>
        <v>85.92286</v>
      </c>
      <c r="J1028" s="33">
        <f t="shared" si="1103"/>
        <v>57.673960000000001</v>
      </c>
      <c r="K1028" s="33">
        <f t="shared" si="1103"/>
        <v>28.62293</v>
      </c>
      <c r="L1028" s="34">
        <f t="shared" si="1078"/>
        <v>1.1700625378252976</v>
      </c>
      <c r="M1028" s="30">
        <f t="shared" si="1104"/>
        <v>0</v>
      </c>
      <c r="N1028" s="30">
        <f t="shared" si="1104"/>
        <v>0</v>
      </c>
      <c r="O1028" s="30">
        <f t="shared" si="1104"/>
        <v>28.422930000000001</v>
      </c>
      <c r="P1028" s="30">
        <f t="shared" si="1104"/>
        <v>29.051030000000001</v>
      </c>
      <c r="Q1028" s="30">
        <f t="shared" si="1104"/>
        <v>30</v>
      </c>
      <c r="R1028" s="30">
        <v>28.248899999999999</v>
      </c>
      <c r="S1028" s="30">
        <f t="shared" si="1081"/>
        <v>58.898309999999995</v>
      </c>
      <c r="T1028" s="32">
        <f t="shared" si="1079"/>
        <v>-25.289999999999992</v>
      </c>
      <c r="U1028" s="34">
        <f t="shared" si="1080"/>
        <v>0.6676899462778203</v>
      </c>
      <c r="V1028" s="131">
        <f t="shared" si="1088"/>
        <v>86.600000000000023</v>
      </c>
      <c r="W1028" s="30">
        <f t="shared" ref="W1028:Y1028" si="1130">W1040+W1052+W1064+W1076+W1112+W1124+W1136+W1172+W1184+W1196</f>
        <v>145.52754000000002</v>
      </c>
      <c r="X1028" s="91">
        <f t="shared" si="1130"/>
        <v>145.52754000000002</v>
      </c>
      <c r="Y1028" s="91">
        <f t="shared" si="1130"/>
        <v>86.4</v>
      </c>
      <c r="Z1028" s="30">
        <f t="shared" si="1106"/>
        <v>111.88800000000001</v>
      </c>
      <c r="AA1028" s="30" t="e">
        <f>G1028+#REF!</f>
        <v>#REF!</v>
      </c>
      <c r="AB1028" s="92" t="e">
        <f>IF(OR(E1028="",E1028=0),"",(G1028+#REF!)/E1028)</f>
        <v>#REF!</v>
      </c>
      <c r="AC1028" s="30">
        <f t="shared" si="1068"/>
        <v>260.39999999999998</v>
      </c>
      <c r="AD1028" s="30">
        <f t="shared" si="1069"/>
        <v>0.20000000000004547</v>
      </c>
      <c r="AE1028" s="91">
        <f t="shared" ref="AE1028" si="1131">AE1040+AE1052+AE1064+AE1076+AE1112+AE1124+AE1136+AE1172+AE1184+AE1196</f>
        <v>0</v>
      </c>
      <c r="AF1028" s="91">
        <f t="shared" si="1070"/>
        <v>260.60000000000002</v>
      </c>
      <c r="AG1028" s="91">
        <f t="shared" ref="AG1028" si="1132">AG1040+AG1052+AG1064+AG1076+AG1112+AG1124+AG1136+AG1172+AG1184+AG1196</f>
        <v>260.60000000000002</v>
      </c>
      <c r="AH1028" s="91">
        <f t="shared" si="1071"/>
        <v>0.20000000000004547</v>
      </c>
      <c r="AI1028" s="31"/>
      <c r="AJ1028" s="72"/>
    </row>
    <row r="1029" spans="1:36" s="14" customFormat="1" ht="30" customHeight="1">
      <c r="A1029" s="14" t="str">
        <f t="shared" ref="A1029:A1092" si="1133">IF((E1029+G1029+V1029+Y1029+AC1029+AD1029+AE1029&lt;&gt;0),"a","b")</f>
        <v>a</v>
      </c>
      <c r="B1029" s="21" t="s">
        <v>27</v>
      </c>
      <c r="C1029" s="40" t="s">
        <v>36</v>
      </c>
      <c r="D1029" s="41">
        <f t="shared" si="1103"/>
        <v>0</v>
      </c>
      <c r="E1029" s="42">
        <f t="shared" si="1103"/>
        <v>0</v>
      </c>
      <c r="F1029" s="42">
        <f t="shared" si="1103"/>
        <v>0</v>
      </c>
      <c r="G1029" s="42">
        <f t="shared" si="1103"/>
        <v>0</v>
      </c>
      <c r="H1029" s="42">
        <f t="shared" si="1103"/>
        <v>0</v>
      </c>
      <c r="I1029" s="43">
        <f t="shared" si="1103"/>
        <v>0</v>
      </c>
      <c r="J1029" s="44">
        <f t="shared" si="1103"/>
        <v>0</v>
      </c>
      <c r="K1029" s="44">
        <f t="shared" si="1103"/>
        <v>0</v>
      </c>
      <c r="L1029" s="45" t="str">
        <f t="shared" si="1078"/>
        <v/>
      </c>
      <c r="M1029" s="41">
        <f t="shared" si="1104"/>
        <v>0</v>
      </c>
      <c r="N1029" s="41">
        <f t="shared" si="1104"/>
        <v>0</v>
      </c>
      <c r="O1029" s="41">
        <f t="shared" si="1104"/>
        <v>0</v>
      </c>
      <c r="P1029" s="41">
        <f t="shared" si="1104"/>
        <v>0</v>
      </c>
      <c r="Q1029" s="41">
        <f t="shared" si="1104"/>
        <v>0.8</v>
      </c>
      <c r="R1029" s="41">
        <v>0</v>
      </c>
      <c r="S1029" s="41">
        <f t="shared" si="1081"/>
        <v>0</v>
      </c>
      <c r="T1029" s="43">
        <f t="shared" si="1079"/>
        <v>0</v>
      </c>
      <c r="U1029" s="45" t="str">
        <f t="shared" si="1080"/>
        <v/>
      </c>
      <c r="V1029" s="133">
        <f t="shared" si="1088"/>
        <v>0</v>
      </c>
      <c r="W1029" s="41">
        <f t="shared" ref="W1029:Y1029" si="1134">W1041+W1053+W1065+W1077+W1113+W1125+W1137+W1173+W1185+W1197</f>
        <v>0</v>
      </c>
      <c r="X1029" s="95">
        <f t="shared" si="1134"/>
        <v>0</v>
      </c>
      <c r="Y1029" s="95">
        <f t="shared" si="1134"/>
        <v>1.6</v>
      </c>
      <c r="Z1029" s="41">
        <f t="shared" si="1106"/>
        <v>0</v>
      </c>
      <c r="AA1029" s="41" t="e">
        <f>G1029+#REF!</f>
        <v>#REF!</v>
      </c>
      <c r="AB1029" s="96" t="str">
        <f>IF(OR(E1029="",E1029=0),"",(G1029+#REF!)/E1029)</f>
        <v/>
      </c>
      <c r="AC1029" s="41">
        <f t="shared" ref="AC1029:AC1092" si="1135">G1029+Y1029</f>
        <v>1.6</v>
      </c>
      <c r="AD1029" s="41">
        <f t="shared" ref="AD1029:AD1092" si="1136">E1029-AC1029</f>
        <v>-1.6</v>
      </c>
      <c r="AE1029" s="95">
        <f t="shared" ref="AE1029" si="1137">AE1041+AE1053+AE1065+AE1077+AE1113+AE1125+AE1137+AE1173+AE1185+AE1197</f>
        <v>0</v>
      </c>
      <c r="AF1029" s="95">
        <f t="shared" ref="AF1029:AF1092" si="1138">E1029-AE1029</f>
        <v>0</v>
      </c>
      <c r="AG1029" s="95">
        <f t="shared" ref="AG1029" si="1139">AG1041+AG1053+AG1065+AG1077+AG1113+AG1125+AG1137+AG1173+AG1185+AG1197</f>
        <v>0</v>
      </c>
      <c r="AH1029" s="95">
        <f t="shared" ref="AH1029:AH1092" si="1140">AG1029-AC1029</f>
        <v>-1.6</v>
      </c>
      <c r="AI1029" s="42"/>
      <c r="AJ1029" s="72"/>
    </row>
    <row r="1030" spans="1:36" s="14" customFormat="1" ht="15" customHeight="1">
      <c r="A1030" s="14" t="str">
        <f t="shared" si="1133"/>
        <v>b</v>
      </c>
      <c r="B1030" s="21" t="s">
        <v>27</v>
      </c>
      <c r="C1030" s="40" t="s">
        <v>37</v>
      </c>
      <c r="D1030" s="41">
        <f t="shared" si="1103"/>
        <v>0</v>
      </c>
      <c r="E1030" s="42">
        <f t="shared" si="1103"/>
        <v>0</v>
      </c>
      <c r="F1030" s="42">
        <f t="shared" si="1103"/>
        <v>0</v>
      </c>
      <c r="G1030" s="42">
        <f t="shared" si="1103"/>
        <v>0</v>
      </c>
      <c r="H1030" s="42">
        <f t="shared" si="1103"/>
        <v>0</v>
      </c>
      <c r="I1030" s="43">
        <f t="shared" si="1103"/>
        <v>0</v>
      </c>
      <c r="J1030" s="44">
        <f t="shared" si="1103"/>
        <v>0</v>
      </c>
      <c r="K1030" s="44">
        <f t="shared" si="1103"/>
        <v>0</v>
      </c>
      <c r="L1030" s="45" t="str">
        <f t="shared" si="1078"/>
        <v/>
      </c>
      <c r="M1030" s="41">
        <f t="shared" si="1104"/>
        <v>0</v>
      </c>
      <c r="N1030" s="41">
        <f t="shared" si="1104"/>
        <v>0</v>
      </c>
      <c r="O1030" s="41">
        <f t="shared" si="1104"/>
        <v>0</v>
      </c>
      <c r="P1030" s="41">
        <f t="shared" si="1104"/>
        <v>0</v>
      </c>
      <c r="Q1030" s="41">
        <f t="shared" si="1104"/>
        <v>0</v>
      </c>
      <c r="R1030" s="41">
        <v>0</v>
      </c>
      <c r="S1030" s="41">
        <f t="shared" si="1081"/>
        <v>0</v>
      </c>
      <c r="T1030" s="43">
        <f t="shared" si="1079"/>
        <v>0</v>
      </c>
      <c r="U1030" s="45" t="str">
        <f t="shared" si="1080"/>
        <v/>
      </c>
      <c r="V1030" s="133">
        <f t="shared" si="1088"/>
        <v>0</v>
      </c>
      <c r="W1030" s="41">
        <f t="shared" ref="W1030:Y1030" si="1141">W1042+W1054+W1066+W1078+W1114+W1126+W1138+W1174+W1186+W1198</f>
        <v>0</v>
      </c>
      <c r="X1030" s="95">
        <f t="shared" si="1141"/>
        <v>0</v>
      </c>
      <c r="Y1030" s="95">
        <f t="shared" si="1141"/>
        <v>0</v>
      </c>
      <c r="Z1030" s="41">
        <f t="shared" si="1106"/>
        <v>0</v>
      </c>
      <c r="AA1030" s="41" t="e">
        <f>G1030+#REF!</f>
        <v>#REF!</v>
      </c>
      <c r="AB1030" s="96" t="str">
        <f>IF(OR(E1030="",E1030=0),"",(G1030+#REF!)/E1030)</f>
        <v/>
      </c>
      <c r="AC1030" s="41">
        <f t="shared" si="1135"/>
        <v>0</v>
      </c>
      <c r="AD1030" s="41">
        <f t="shared" si="1136"/>
        <v>0</v>
      </c>
      <c r="AE1030" s="95">
        <f t="shared" ref="AE1030" si="1142">AE1042+AE1054+AE1066+AE1078+AE1114+AE1126+AE1138+AE1174+AE1186+AE1198</f>
        <v>0</v>
      </c>
      <c r="AF1030" s="95">
        <f t="shared" si="1138"/>
        <v>0</v>
      </c>
      <c r="AG1030" s="95">
        <f t="shared" ref="AG1030" si="1143">AG1042+AG1054+AG1066+AG1078+AG1114+AG1126+AG1138+AG1174+AG1186+AG1198</f>
        <v>0</v>
      </c>
      <c r="AH1030" s="95">
        <f t="shared" si="1140"/>
        <v>0</v>
      </c>
      <c r="AI1030" s="42"/>
      <c r="AJ1030" s="72"/>
    </row>
    <row r="1031" spans="1:36" s="14" customFormat="1" ht="18.75" thickBot="1">
      <c r="A1031" s="14" t="str">
        <f t="shared" si="1133"/>
        <v>a</v>
      </c>
      <c r="B1031" s="46" t="s">
        <v>27</v>
      </c>
      <c r="C1031" s="47" t="s">
        <v>38</v>
      </c>
      <c r="D1031" s="48">
        <f t="shared" si="1103"/>
        <v>0</v>
      </c>
      <c r="E1031" s="49">
        <f t="shared" si="1103"/>
        <v>111.42400000000001</v>
      </c>
      <c r="F1031" s="49">
        <f t="shared" si="1103"/>
        <v>111.402</v>
      </c>
      <c r="G1031" s="49">
        <f t="shared" si="1103"/>
        <v>111.42309</v>
      </c>
      <c r="H1031" s="49">
        <f t="shared" si="1103"/>
        <v>111.38396</v>
      </c>
      <c r="I1031" s="50">
        <f t="shared" si="1103"/>
        <v>111.38396</v>
      </c>
      <c r="J1031" s="51">
        <f t="shared" si="1103"/>
        <v>111.38396</v>
      </c>
      <c r="K1031" s="51">
        <f t="shared" si="1103"/>
        <v>111.38396</v>
      </c>
      <c r="L1031" s="52">
        <f t="shared" si="1078"/>
        <v>1.0001893143749663</v>
      </c>
      <c r="M1031" s="48">
        <f t="shared" si="1104"/>
        <v>0</v>
      </c>
      <c r="N1031" s="48">
        <f t="shared" si="1104"/>
        <v>0</v>
      </c>
      <c r="O1031" s="48">
        <f t="shared" si="1104"/>
        <v>0</v>
      </c>
      <c r="P1031" s="48">
        <f t="shared" si="1104"/>
        <v>0</v>
      </c>
      <c r="Q1031" s="48">
        <f t="shared" si="1104"/>
        <v>0</v>
      </c>
      <c r="R1031" s="48">
        <v>0</v>
      </c>
      <c r="S1031" s="48">
        <f t="shared" si="1081"/>
        <v>3.9130000000000109E-2</v>
      </c>
      <c r="T1031" s="50">
        <f t="shared" si="1079"/>
        <v>-2.1090000000000941E-2</v>
      </c>
      <c r="U1031" s="52">
        <f t="shared" si="1080"/>
        <v>0.99999183299827676</v>
      </c>
      <c r="V1031" s="134">
        <f t="shared" si="1088"/>
        <v>9.1000000000462933E-4</v>
      </c>
      <c r="W1031" s="48">
        <f t="shared" ref="W1031:Y1031" si="1144">W1043+W1055+W1067+W1079+W1115+W1127+W1139+W1175+W1187+W1199</f>
        <v>111.38396</v>
      </c>
      <c r="X1031" s="97">
        <f t="shared" si="1144"/>
        <v>111.38396</v>
      </c>
      <c r="Y1031" s="97">
        <f t="shared" si="1144"/>
        <v>8.1608699999999992</v>
      </c>
      <c r="Z1031" s="48">
        <f t="shared" si="1106"/>
        <v>0</v>
      </c>
      <c r="AA1031" s="48" t="e">
        <f>G1031+#REF!</f>
        <v>#REF!</v>
      </c>
      <c r="AB1031" s="98" t="e">
        <f>IF(OR(E1031="",E1031=0),"",(G1031+#REF!)/E1031)</f>
        <v>#REF!</v>
      </c>
      <c r="AC1031" s="48">
        <f t="shared" si="1135"/>
        <v>119.58396</v>
      </c>
      <c r="AD1031" s="48">
        <f t="shared" si="1136"/>
        <v>-8.1599599999999981</v>
      </c>
      <c r="AE1031" s="97">
        <f t="shared" ref="AE1031" si="1145">AE1043+AE1055+AE1067+AE1079+AE1115+AE1127+AE1139+AE1175+AE1187+AE1199</f>
        <v>0</v>
      </c>
      <c r="AF1031" s="97">
        <f t="shared" si="1138"/>
        <v>111.42400000000001</v>
      </c>
      <c r="AG1031" s="97">
        <f t="shared" ref="AG1031" si="1146">AG1043+AG1055+AG1067+AG1079+AG1115+AG1127+AG1139+AG1175+AG1187+AG1199</f>
        <v>111.42400000000001</v>
      </c>
      <c r="AH1031" s="97">
        <f t="shared" si="1140"/>
        <v>-8.1599599999999981</v>
      </c>
      <c r="AI1031" s="49"/>
      <c r="AJ1031" s="72"/>
    </row>
    <row r="1032" spans="1:36" s="73" customFormat="1" ht="30.75" customHeight="1" thickTop="1" thickBot="1">
      <c r="A1032" s="14" t="str">
        <f t="shared" si="1133"/>
        <v>a</v>
      </c>
      <c r="B1032" s="139" t="s">
        <v>210</v>
      </c>
      <c r="C1032" s="140" t="s">
        <v>211</v>
      </c>
      <c r="D1032" s="140">
        <f t="shared" ref="D1032:K1032" si="1147">D1033+D1041+D1042+D1043</f>
        <v>15000</v>
      </c>
      <c r="E1032" s="141">
        <f t="shared" si="1147"/>
        <v>15645.4</v>
      </c>
      <c r="F1032" s="141">
        <f t="shared" si="1147"/>
        <v>12082.4</v>
      </c>
      <c r="G1032" s="141">
        <f t="shared" si="1147"/>
        <v>13949.1</v>
      </c>
      <c r="H1032" s="141">
        <f t="shared" si="1147"/>
        <v>10462.96146</v>
      </c>
      <c r="I1032" s="142">
        <f t="shared" si="1147"/>
        <v>8818.8553200000006</v>
      </c>
      <c r="J1032" s="143">
        <f t="shared" si="1147"/>
        <v>7959.9825499999997</v>
      </c>
      <c r="K1032" s="143">
        <f t="shared" si="1147"/>
        <v>6541.25533</v>
      </c>
      <c r="L1032" s="144">
        <f t="shared" si="1078"/>
        <v>1.154497450837582</v>
      </c>
      <c r="M1032" s="140">
        <f>M1033+M1041+M1042+M1043</f>
        <v>0</v>
      </c>
      <c r="N1032" s="140">
        <f>N1033+N1041+N1042+N1043</f>
        <v>1356.8026500000003</v>
      </c>
      <c r="O1032" s="140">
        <f>O1033+O1041+O1042+O1043</f>
        <v>1274.4526799999994</v>
      </c>
      <c r="P1032" s="140">
        <f>P1033+P1041+P1042+P1043</f>
        <v>1418.7272199999998</v>
      </c>
      <c r="Q1032" s="140">
        <f>Q1033+Q1041+Q1042+Q1043</f>
        <v>1420</v>
      </c>
      <c r="R1032" s="140">
        <v>858.87277000000086</v>
      </c>
      <c r="S1032" s="140">
        <f t="shared" si="1081"/>
        <v>3486.1385399999999</v>
      </c>
      <c r="T1032" s="142">
        <f t="shared" si="1079"/>
        <v>-1866.7000000000007</v>
      </c>
      <c r="U1032" s="144">
        <f t="shared" si="1080"/>
        <v>0.89157835529932128</v>
      </c>
      <c r="V1032" s="145">
        <f t="shared" si="1088"/>
        <v>1696.2999999999993</v>
      </c>
      <c r="W1032" s="140">
        <f t="shared" ref="W1032:Y1032" si="1148">W1033+W1041+W1042+W1043</f>
        <v>12476.626289999998</v>
      </c>
      <c r="X1032" s="149">
        <f t="shared" si="1148"/>
        <v>12476.626289999998</v>
      </c>
      <c r="Y1032" s="149">
        <f t="shared" si="1148"/>
        <v>2226.3000000000002</v>
      </c>
      <c r="Z1032" s="140">
        <f>Z1033+Z1041+Z1042+Z1043</f>
        <v>3290</v>
      </c>
      <c r="AA1032" s="140" t="e">
        <f>G1032+#REF!</f>
        <v>#REF!</v>
      </c>
      <c r="AB1032" s="147" t="e">
        <f>IF(OR(E1032="",E1032=0),"",(G1032+#REF!)/E1032)</f>
        <v>#REF!</v>
      </c>
      <c r="AC1032" s="140">
        <f t="shared" si="1135"/>
        <v>16175.400000000001</v>
      </c>
      <c r="AD1032" s="140">
        <f t="shared" si="1136"/>
        <v>-530.00000000000182</v>
      </c>
      <c r="AE1032" s="149">
        <f t="shared" ref="AE1032:AG1032" si="1149">AE1033+AE1041+AE1042+AE1043</f>
        <v>0</v>
      </c>
      <c r="AF1032" s="149">
        <f t="shared" si="1138"/>
        <v>15645.4</v>
      </c>
      <c r="AG1032" s="149">
        <f t="shared" si="1149"/>
        <v>15645.4</v>
      </c>
      <c r="AH1032" s="149">
        <f t="shared" si="1140"/>
        <v>-530.00000000000182</v>
      </c>
      <c r="AI1032" s="141"/>
      <c r="AJ1032" s="72"/>
    </row>
    <row r="1033" spans="1:36" s="73" customFormat="1" ht="18.75" customHeight="1" thickTop="1">
      <c r="A1033" s="14" t="str">
        <f t="shared" si="1133"/>
        <v>a</v>
      </c>
      <c r="B1033" s="21" t="s">
        <v>27</v>
      </c>
      <c r="C1033" s="22" t="s">
        <v>28</v>
      </c>
      <c r="D1033" s="23">
        <f t="shared" ref="D1033:K1033" si="1150">D1034+D1035+D1036+D1037+D1038+D1039+D1040</f>
        <v>15000</v>
      </c>
      <c r="E1033" s="24">
        <f t="shared" si="1150"/>
        <v>15645.4</v>
      </c>
      <c r="F1033" s="24">
        <f t="shared" si="1150"/>
        <v>12082.4</v>
      </c>
      <c r="G1033" s="24">
        <f t="shared" si="1150"/>
        <v>13949.1</v>
      </c>
      <c r="H1033" s="24">
        <f t="shared" si="1150"/>
        <v>10462.96146</v>
      </c>
      <c r="I1033" s="25">
        <f t="shared" si="1150"/>
        <v>8818.8553200000006</v>
      </c>
      <c r="J1033" s="26">
        <f t="shared" si="1150"/>
        <v>7959.9825499999997</v>
      </c>
      <c r="K1033" s="26">
        <f t="shared" si="1150"/>
        <v>6541.25533</v>
      </c>
      <c r="L1033" s="27">
        <f t="shared" si="1078"/>
        <v>1.154497450837582</v>
      </c>
      <c r="M1033" s="23">
        <f>M1034+M1035+M1036+M1037+M1038+M1039+M1040</f>
        <v>0</v>
      </c>
      <c r="N1033" s="23">
        <f>N1034+N1035+N1036+N1037+N1038+N1039+N1040</f>
        <v>1356.8026500000003</v>
      </c>
      <c r="O1033" s="23">
        <f>O1034+O1035+O1036+O1037+O1038+O1039+O1040</f>
        <v>1274.4526799999994</v>
      </c>
      <c r="P1033" s="23">
        <f>P1034+P1035+P1036+P1037+P1038+P1039+P1040</f>
        <v>1418.7272199999998</v>
      </c>
      <c r="Q1033" s="23">
        <f>Q1034+Q1035+Q1036+Q1037+Q1038+Q1039+Q1040</f>
        <v>1420</v>
      </c>
      <c r="R1033" s="23">
        <v>858.87277000000086</v>
      </c>
      <c r="S1033" s="23">
        <f t="shared" si="1081"/>
        <v>3486.1385399999999</v>
      </c>
      <c r="T1033" s="25">
        <f t="shared" si="1079"/>
        <v>-1866.7000000000007</v>
      </c>
      <c r="U1033" s="27">
        <f t="shared" si="1080"/>
        <v>0.89157835529932128</v>
      </c>
      <c r="V1033" s="130">
        <f t="shared" si="1088"/>
        <v>1696.2999999999993</v>
      </c>
      <c r="W1033" s="23">
        <f t="shared" ref="W1033:Y1033" si="1151">W1034+W1035+W1036+W1037+W1038+W1039+W1040</f>
        <v>12476.626289999998</v>
      </c>
      <c r="X1033" s="107">
        <f t="shared" si="1151"/>
        <v>12476.626289999998</v>
      </c>
      <c r="Y1033" s="107">
        <f t="shared" si="1151"/>
        <v>2226.3000000000002</v>
      </c>
      <c r="Z1033" s="23">
        <f>Z1034+Z1035+Z1036+Z1037+Z1038+Z1039+Z1040</f>
        <v>3290</v>
      </c>
      <c r="AA1033" s="23" t="e">
        <f>G1033+#REF!</f>
        <v>#REF!</v>
      </c>
      <c r="AB1033" s="90" t="e">
        <f>IF(OR(E1033="",E1033=0),"",(G1033+#REF!)/E1033)</f>
        <v>#REF!</v>
      </c>
      <c r="AC1033" s="23">
        <f t="shared" si="1135"/>
        <v>16175.400000000001</v>
      </c>
      <c r="AD1033" s="23">
        <f t="shared" si="1136"/>
        <v>-530.00000000000182</v>
      </c>
      <c r="AE1033" s="107">
        <f t="shared" ref="AE1033:AG1033" si="1152">AE1034+AE1035+AE1036+AE1037+AE1038+AE1039+AE1040</f>
        <v>0</v>
      </c>
      <c r="AF1033" s="107">
        <f t="shared" si="1138"/>
        <v>15645.4</v>
      </c>
      <c r="AG1033" s="107">
        <f t="shared" si="1152"/>
        <v>15645.4</v>
      </c>
      <c r="AH1033" s="107">
        <f t="shared" si="1140"/>
        <v>-530.00000000000182</v>
      </c>
      <c r="AI1033" s="24"/>
      <c r="AJ1033" s="72"/>
    </row>
    <row r="1034" spans="1:36" s="73" customFormat="1" ht="18" customHeight="1">
      <c r="A1034" s="14" t="str">
        <f t="shared" si="1133"/>
        <v>b</v>
      </c>
      <c r="B1034" s="28" t="s">
        <v>27</v>
      </c>
      <c r="C1034" s="29" t="s">
        <v>29</v>
      </c>
      <c r="D1034" s="35">
        <v>0</v>
      </c>
      <c r="E1034" s="36">
        <v>0</v>
      </c>
      <c r="F1034" s="36">
        <v>0</v>
      </c>
      <c r="G1034" s="36">
        <v>0</v>
      </c>
      <c r="H1034" s="36">
        <v>0</v>
      </c>
      <c r="I1034" s="37">
        <v>0</v>
      </c>
      <c r="J1034" s="38">
        <v>0</v>
      </c>
      <c r="K1034" s="38">
        <v>0</v>
      </c>
      <c r="L1034" s="39" t="str">
        <f t="shared" si="1078"/>
        <v/>
      </c>
      <c r="M1034" s="35">
        <v>0</v>
      </c>
      <c r="N1034" s="35">
        <v>0</v>
      </c>
      <c r="O1034" s="35">
        <v>0</v>
      </c>
      <c r="P1034" s="35">
        <v>0</v>
      </c>
      <c r="Q1034" s="35">
        <v>0</v>
      </c>
      <c r="R1034" s="35">
        <v>0</v>
      </c>
      <c r="S1034" s="35">
        <f t="shared" si="1081"/>
        <v>0</v>
      </c>
      <c r="T1034" s="37">
        <f t="shared" si="1079"/>
        <v>0</v>
      </c>
      <c r="U1034" s="39" t="str">
        <f t="shared" si="1080"/>
        <v/>
      </c>
      <c r="V1034" s="132">
        <f t="shared" si="1088"/>
        <v>0</v>
      </c>
      <c r="W1034" s="35">
        <v>0</v>
      </c>
      <c r="X1034" s="118">
        <v>0</v>
      </c>
      <c r="Y1034" s="118">
        <v>0</v>
      </c>
      <c r="Z1034" s="35">
        <v>0</v>
      </c>
      <c r="AA1034" s="35" t="e">
        <f>G1034+#REF!</f>
        <v>#REF!</v>
      </c>
      <c r="AB1034" s="94" t="str">
        <f>IF(OR(E1034="",E1034=0),"",(G1034+#REF!)/E1034)</f>
        <v/>
      </c>
      <c r="AC1034" s="35">
        <f t="shared" si="1135"/>
        <v>0</v>
      </c>
      <c r="AD1034" s="35">
        <f t="shared" si="1136"/>
        <v>0</v>
      </c>
      <c r="AE1034" s="118">
        <v>0</v>
      </c>
      <c r="AF1034" s="118">
        <f t="shared" si="1138"/>
        <v>0</v>
      </c>
      <c r="AG1034" s="118">
        <v>0</v>
      </c>
      <c r="AH1034" s="118">
        <f t="shared" si="1140"/>
        <v>0</v>
      </c>
      <c r="AI1034" s="36"/>
      <c r="AJ1034" s="72"/>
    </row>
    <row r="1035" spans="1:36" s="73" customFormat="1" ht="18" customHeight="1">
      <c r="A1035" s="14" t="str">
        <f t="shared" si="1133"/>
        <v>b</v>
      </c>
      <c r="B1035" s="28" t="s">
        <v>27</v>
      </c>
      <c r="C1035" s="29" t="s">
        <v>30</v>
      </c>
      <c r="D1035" s="35">
        <v>0</v>
      </c>
      <c r="E1035" s="36">
        <v>0</v>
      </c>
      <c r="F1035" s="36">
        <v>0</v>
      </c>
      <c r="G1035" s="36">
        <v>0</v>
      </c>
      <c r="H1035" s="36">
        <v>0</v>
      </c>
      <c r="I1035" s="37">
        <v>0</v>
      </c>
      <c r="J1035" s="38">
        <v>0</v>
      </c>
      <c r="K1035" s="38">
        <v>0</v>
      </c>
      <c r="L1035" s="39" t="str">
        <f t="shared" si="1078"/>
        <v/>
      </c>
      <c r="M1035" s="35">
        <v>0</v>
      </c>
      <c r="N1035" s="35">
        <v>0</v>
      </c>
      <c r="O1035" s="35">
        <v>0</v>
      </c>
      <c r="P1035" s="35">
        <v>0</v>
      </c>
      <c r="Q1035" s="35">
        <v>0</v>
      </c>
      <c r="R1035" s="35">
        <v>0</v>
      </c>
      <c r="S1035" s="35">
        <f t="shared" si="1081"/>
        <v>0</v>
      </c>
      <c r="T1035" s="37">
        <f t="shared" si="1079"/>
        <v>0</v>
      </c>
      <c r="U1035" s="39" t="str">
        <f t="shared" si="1080"/>
        <v/>
      </c>
      <c r="V1035" s="132">
        <f t="shared" si="1088"/>
        <v>0</v>
      </c>
      <c r="W1035" s="35">
        <v>0</v>
      </c>
      <c r="X1035" s="118">
        <v>0</v>
      </c>
      <c r="Y1035" s="118">
        <v>0</v>
      </c>
      <c r="Z1035" s="35">
        <v>0</v>
      </c>
      <c r="AA1035" s="35" t="e">
        <f>G1035+#REF!</f>
        <v>#REF!</v>
      </c>
      <c r="AB1035" s="94" t="str">
        <f>IF(OR(E1035="",E1035=0),"",(G1035+#REF!)/E1035)</f>
        <v/>
      </c>
      <c r="AC1035" s="35">
        <f t="shared" si="1135"/>
        <v>0</v>
      </c>
      <c r="AD1035" s="35">
        <f t="shared" si="1136"/>
        <v>0</v>
      </c>
      <c r="AE1035" s="118">
        <v>0</v>
      </c>
      <c r="AF1035" s="118">
        <f t="shared" si="1138"/>
        <v>0</v>
      </c>
      <c r="AG1035" s="118">
        <v>0</v>
      </c>
      <c r="AH1035" s="118">
        <f t="shared" si="1140"/>
        <v>0</v>
      </c>
      <c r="AI1035" s="36"/>
      <c r="AJ1035" s="72"/>
    </row>
    <row r="1036" spans="1:36" s="73" customFormat="1" ht="18" customHeight="1">
      <c r="A1036" s="14" t="str">
        <f t="shared" si="1133"/>
        <v>b</v>
      </c>
      <c r="B1036" s="28" t="s">
        <v>27</v>
      </c>
      <c r="C1036" s="29" t="s">
        <v>31</v>
      </c>
      <c r="D1036" s="35">
        <v>0</v>
      </c>
      <c r="E1036" s="36">
        <v>0</v>
      </c>
      <c r="F1036" s="36">
        <v>0</v>
      </c>
      <c r="G1036" s="36">
        <v>0</v>
      </c>
      <c r="H1036" s="36">
        <v>0</v>
      </c>
      <c r="I1036" s="37">
        <v>0</v>
      </c>
      <c r="J1036" s="38">
        <v>0</v>
      </c>
      <c r="K1036" s="38">
        <v>0</v>
      </c>
      <c r="L1036" s="39" t="str">
        <f t="shared" si="1078"/>
        <v/>
      </c>
      <c r="M1036" s="35">
        <v>0</v>
      </c>
      <c r="N1036" s="35">
        <v>0</v>
      </c>
      <c r="O1036" s="35">
        <v>0</v>
      </c>
      <c r="P1036" s="35">
        <v>0</v>
      </c>
      <c r="Q1036" s="35">
        <v>0</v>
      </c>
      <c r="R1036" s="35">
        <v>0</v>
      </c>
      <c r="S1036" s="35">
        <f t="shared" si="1081"/>
        <v>0</v>
      </c>
      <c r="T1036" s="37">
        <f t="shared" si="1079"/>
        <v>0</v>
      </c>
      <c r="U1036" s="39" t="str">
        <f t="shared" si="1080"/>
        <v/>
      </c>
      <c r="V1036" s="132">
        <f t="shared" si="1088"/>
        <v>0</v>
      </c>
      <c r="W1036" s="35">
        <v>0</v>
      </c>
      <c r="X1036" s="118">
        <v>0</v>
      </c>
      <c r="Y1036" s="118">
        <v>0</v>
      </c>
      <c r="Z1036" s="35">
        <v>0</v>
      </c>
      <c r="AA1036" s="35" t="e">
        <f>G1036+#REF!</f>
        <v>#REF!</v>
      </c>
      <c r="AB1036" s="94" t="str">
        <f>IF(OR(E1036="",E1036=0),"",(G1036+#REF!)/E1036)</f>
        <v/>
      </c>
      <c r="AC1036" s="35">
        <f t="shared" si="1135"/>
        <v>0</v>
      </c>
      <c r="AD1036" s="35">
        <f t="shared" si="1136"/>
        <v>0</v>
      </c>
      <c r="AE1036" s="118">
        <v>0</v>
      </c>
      <c r="AF1036" s="118">
        <f t="shared" si="1138"/>
        <v>0</v>
      </c>
      <c r="AG1036" s="118">
        <v>0</v>
      </c>
      <c r="AH1036" s="118">
        <f t="shared" si="1140"/>
        <v>0</v>
      </c>
      <c r="AI1036" s="36"/>
      <c r="AJ1036" s="72"/>
    </row>
    <row r="1037" spans="1:36" s="73" customFormat="1" ht="18" customHeight="1">
      <c r="A1037" s="14" t="str">
        <f t="shared" si="1133"/>
        <v>b</v>
      </c>
      <c r="B1037" s="28" t="s">
        <v>27</v>
      </c>
      <c r="C1037" s="29" t="s">
        <v>32</v>
      </c>
      <c r="D1037" s="35">
        <v>0</v>
      </c>
      <c r="E1037" s="36">
        <v>0</v>
      </c>
      <c r="F1037" s="36">
        <v>0</v>
      </c>
      <c r="G1037" s="36">
        <v>0</v>
      </c>
      <c r="H1037" s="36">
        <v>0</v>
      </c>
      <c r="I1037" s="37">
        <v>0</v>
      </c>
      <c r="J1037" s="38">
        <v>0</v>
      </c>
      <c r="K1037" s="38">
        <v>0</v>
      </c>
      <c r="L1037" s="39" t="str">
        <f t="shared" si="1078"/>
        <v/>
      </c>
      <c r="M1037" s="35">
        <v>0</v>
      </c>
      <c r="N1037" s="35">
        <v>0</v>
      </c>
      <c r="O1037" s="35">
        <v>0</v>
      </c>
      <c r="P1037" s="35">
        <v>0</v>
      </c>
      <c r="Q1037" s="35">
        <v>0</v>
      </c>
      <c r="R1037" s="35">
        <v>0</v>
      </c>
      <c r="S1037" s="35">
        <f t="shared" si="1081"/>
        <v>0</v>
      </c>
      <c r="T1037" s="37">
        <f t="shared" si="1079"/>
        <v>0</v>
      </c>
      <c r="U1037" s="39" t="str">
        <f t="shared" si="1080"/>
        <v/>
      </c>
      <c r="V1037" s="132">
        <f t="shared" si="1088"/>
        <v>0</v>
      </c>
      <c r="W1037" s="35">
        <v>0</v>
      </c>
      <c r="X1037" s="118">
        <v>0</v>
      </c>
      <c r="Y1037" s="118">
        <v>0</v>
      </c>
      <c r="Z1037" s="35">
        <v>0</v>
      </c>
      <c r="AA1037" s="35" t="e">
        <f>G1037+#REF!</f>
        <v>#REF!</v>
      </c>
      <c r="AB1037" s="94" t="str">
        <f>IF(OR(E1037="",E1037=0),"",(G1037+#REF!)/E1037)</f>
        <v/>
      </c>
      <c r="AC1037" s="35">
        <f t="shared" si="1135"/>
        <v>0</v>
      </c>
      <c r="AD1037" s="35">
        <f t="shared" si="1136"/>
        <v>0</v>
      </c>
      <c r="AE1037" s="118">
        <v>0</v>
      </c>
      <c r="AF1037" s="118">
        <f t="shared" si="1138"/>
        <v>0</v>
      </c>
      <c r="AG1037" s="118">
        <v>0</v>
      </c>
      <c r="AH1037" s="118">
        <f t="shared" si="1140"/>
        <v>0</v>
      </c>
      <c r="AI1037" s="36"/>
      <c r="AJ1037" s="72"/>
    </row>
    <row r="1038" spans="1:36" s="73" customFormat="1" ht="18" customHeight="1">
      <c r="A1038" s="14" t="str">
        <f t="shared" si="1133"/>
        <v>b</v>
      </c>
      <c r="B1038" s="28" t="s">
        <v>27</v>
      </c>
      <c r="C1038" s="29" t="s">
        <v>33</v>
      </c>
      <c r="D1038" s="35">
        <v>0</v>
      </c>
      <c r="E1038" s="36">
        <v>0</v>
      </c>
      <c r="F1038" s="36">
        <v>0</v>
      </c>
      <c r="G1038" s="36">
        <v>0</v>
      </c>
      <c r="H1038" s="36">
        <v>0</v>
      </c>
      <c r="I1038" s="37">
        <v>0</v>
      </c>
      <c r="J1038" s="38">
        <v>0</v>
      </c>
      <c r="K1038" s="38">
        <v>0</v>
      </c>
      <c r="L1038" s="39" t="str">
        <f t="shared" si="1078"/>
        <v/>
      </c>
      <c r="M1038" s="35">
        <v>0</v>
      </c>
      <c r="N1038" s="35">
        <v>0</v>
      </c>
      <c r="O1038" s="35">
        <v>0</v>
      </c>
      <c r="P1038" s="35">
        <v>0</v>
      </c>
      <c r="Q1038" s="35">
        <v>0</v>
      </c>
      <c r="R1038" s="35">
        <v>0</v>
      </c>
      <c r="S1038" s="35">
        <f t="shared" si="1081"/>
        <v>0</v>
      </c>
      <c r="T1038" s="37">
        <f t="shared" si="1079"/>
        <v>0</v>
      </c>
      <c r="U1038" s="39" t="str">
        <f t="shared" si="1080"/>
        <v/>
      </c>
      <c r="V1038" s="132">
        <f t="shared" si="1088"/>
        <v>0</v>
      </c>
      <c r="W1038" s="35">
        <v>0</v>
      </c>
      <c r="X1038" s="118">
        <v>0</v>
      </c>
      <c r="Y1038" s="118">
        <v>0</v>
      </c>
      <c r="Z1038" s="35">
        <v>0</v>
      </c>
      <c r="AA1038" s="35" t="e">
        <f>G1038+#REF!</f>
        <v>#REF!</v>
      </c>
      <c r="AB1038" s="94" t="str">
        <f>IF(OR(E1038="",E1038=0),"",(G1038+#REF!)/E1038)</f>
        <v/>
      </c>
      <c r="AC1038" s="35">
        <f t="shared" si="1135"/>
        <v>0</v>
      </c>
      <c r="AD1038" s="35">
        <f t="shared" si="1136"/>
        <v>0</v>
      </c>
      <c r="AE1038" s="118">
        <v>0</v>
      </c>
      <c r="AF1038" s="118">
        <f t="shared" si="1138"/>
        <v>0</v>
      </c>
      <c r="AG1038" s="118">
        <v>0</v>
      </c>
      <c r="AH1038" s="118">
        <f t="shared" si="1140"/>
        <v>0</v>
      </c>
      <c r="AI1038" s="36"/>
      <c r="AJ1038" s="72"/>
    </row>
    <row r="1039" spans="1:36" s="73" customFormat="1" ht="18" customHeight="1">
      <c r="A1039" s="14" t="str">
        <f t="shared" si="1133"/>
        <v>a</v>
      </c>
      <c r="B1039" s="28" t="s">
        <v>27</v>
      </c>
      <c r="C1039" s="29" t="s">
        <v>34</v>
      </c>
      <c r="D1039" s="30">
        <v>15000</v>
      </c>
      <c r="E1039" s="31">
        <v>15645.4</v>
      </c>
      <c r="F1039" s="31">
        <v>12082.4</v>
      </c>
      <c r="G1039" s="31">
        <v>13949.1</v>
      </c>
      <c r="H1039" s="31">
        <v>10462.96146</v>
      </c>
      <c r="I1039" s="32">
        <v>8818.8553200000006</v>
      </c>
      <c r="J1039" s="33">
        <v>7959.9825499999997</v>
      </c>
      <c r="K1039" s="33">
        <v>6541.25533</v>
      </c>
      <c r="L1039" s="34">
        <f t="shared" si="1078"/>
        <v>1.154497450837582</v>
      </c>
      <c r="M1039" s="30">
        <v>0</v>
      </c>
      <c r="N1039" s="30">
        <v>1356.8026500000003</v>
      </c>
      <c r="O1039" s="30">
        <v>1274.4526799999994</v>
      </c>
      <c r="P1039" s="30">
        <v>1418.7272199999998</v>
      </c>
      <c r="Q1039" s="30">
        <v>1420</v>
      </c>
      <c r="R1039" s="30">
        <v>858.87277000000086</v>
      </c>
      <c r="S1039" s="30">
        <f t="shared" si="1081"/>
        <v>3486.1385399999999</v>
      </c>
      <c r="T1039" s="32">
        <f t="shared" si="1079"/>
        <v>-1866.7000000000007</v>
      </c>
      <c r="U1039" s="34">
        <f t="shared" si="1080"/>
        <v>0.89157835529932128</v>
      </c>
      <c r="V1039" s="131">
        <f t="shared" si="1088"/>
        <v>1696.2999999999993</v>
      </c>
      <c r="W1039" s="30">
        <v>12476.626289999998</v>
      </c>
      <c r="X1039" s="125">
        <v>12476.626289999998</v>
      </c>
      <c r="Y1039" s="125">
        <v>2226.3000000000002</v>
      </c>
      <c r="Z1039" s="30">
        <v>3290</v>
      </c>
      <c r="AA1039" s="30" t="e">
        <f>G1039+#REF!</f>
        <v>#REF!</v>
      </c>
      <c r="AB1039" s="92" t="e">
        <f>IF(OR(E1039="",E1039=0),"",(G1039+#REF!)/E1039)</f>
        <v>#REF!</v>
      </c>
      <c r="AC1039" s="30">
        <f t="shared" si="1135"/>
        <v>16175.400000000001</v>
      </c>
      <c r="AD1039" s="30">
        <f t="shared" si="1136"/>
        <v>-530.00000000000182</v>
      </c>
      <c r="AE1039" s="125">
        <v>0</v>
      </c>
      <c r="AF1039" s="125">
        <f t="shared" si="1138"/>
        <v>15645.4</v>
      </c>
      <c r="AG1039" s="125">
        <v>15645.4</v>
      </c>
      <c r="AH1039" s="125">
        <f t="shared" si="1140"/>
        <v>-530.00000000000182</v>
      </c>
      <c r="AI1039" s="31"/>
      <c r="AJ1039" s="72"/>
    </row>
    <row r="1040" spans="1:36" s="73" customFormat="1" ht="18" customHeight="1">
      <c r="A1040" s="14" t="str">
        <f t="shared" si="1133"/>
        <v>b</v>
      </c>
      <c r="B1040" s="28" t="s">
        <v>27</v>
      </c>
      <c r="C1040" s="29" t="s">
        <v>35</v>
      </c>
      <c r="D1040" s="35">
        <v>0</v>
      </c>
      <c r="E1040" s="36">
        <v>0</v>
      </c>
      <c r="F1040" s="36">
        <v>0</v>
      </c>
      <c r="G1040" s="36">
        <v>0</v>
      </c>
      <c r="H1040" s="36">
        <v>0</v>
      </c>
      <c r="I1040" s="37">
        <v>0</v>
      </c>
      <c r="J1040" s="38">
        <v>0</v>
      </c>
      <c r="K1040" s="38">
        <v>0</v>
      </c>
      <c r="L1040" s="39" t="str">
        <f t="shared" si="1078"/>
        <v/>
      </c>
      <c r="M1040" s="35">
        <v>0</v>
      </c>
      <c r="N1040" s="35">
        <v>0</v>
      </c>
      <c r="O1040" s="35">
        <v>0</v>
      </c>
      <c r="P1040" s="35">
        <v>0</v>
      </c>
      <c r="Q1040" s="35">
        <v>0</v>
      </c>
      <c r="R1040" s="35">
        <v>0</v>
      </c>
      <c r="S1040" s="35">
        <f t="shared" si="1081"/>
        <v>0</v>
      </c>
      <c r="T1040" s="37">
        <f t="shared" si="1079"/>
        <v>0</v>
      </c>
      <c r="U1040" s="39" t="str">
        <f t="shared" si="1080"/>
        <v/>
      </c>
      <c r="V1040" s="132">
        <f t="shared" si="1088"/>
        <v>0</v>
      </c>
      <c r="W1040" s="35">
        <v>0</v>
      </c>
      <c r="X1040" s="118">
        <v>0</v>
      </c>
      <c r="Y1040" s="118">
        <v>0</v>
      </c>
      <c r="Z1040" s="35">
        <v>0</v>
      </c>
      <c r="AA1040" s="35" t="e">
        <f>G1040+#REF!</f>
        <v>#REF!</v>
      </c>
      <c r="AB1040" s="94" t="str">
        <f>IF(OR(E1040="",E1040=0),"",(G1040+#REF!)/E1040)</f>
        <v/>
      </c>
      <c r="AC1040" s="35">
        <f t="shared" si="1135"/>
        <v>0</v>
      </c>
      <c r="AD1040" s="35">
        <f t="shared" si="1136"/>
        <v>0</v>
      </c>
      <c r="AE1040" s="118">
        <v>0</v>
      </c>
      <c r="AF1040" s="118">
        <f t="shared" si="1138"/>
        <v>0</v>
      </c>
      <c r="AG1040" s="118">
        <v>0</v>
      </c>
      <c r="AH1040" s="118">
        <f t="shared" si="1140"/>
        <v>0</v>
      </c>
      <c r="AI1040" s="36"/>
      <c r="AJ1040" s="72"/>
    </row>
    <row r="1041" spans="1:36" s="73" customFormat="1" ht="30" customHeight="1">
      <c r="A1041" s="14" t="str">
        <f t="shared" si="1133"/>
        <v>b</v>
      </c>
      <c r="B1041" s="21" t="s">
        <v>27</v>
      </c>
      <c r="C1041" s="40" t="s">
        <v>36</v>
      </c>
      <c r="D1041" s="41">
        <v>0</v>
      </c>
      <c r="E1041" s="42">
        <v>0</v>
      </c>
      <c r="F1041" s="42">
        <v>0</v>
      </c>
      <c r="G1041" s="42">
        <v>0</v>
      </c>
      <c r="H1041" s="42">
        <v>0</v>
      </c>
      <c r="I1041" s="43">
        <v>0</v>
      </c>
      <c r="J1041" s="44">
        <v>0</v>
      </c>
      <c r="K1041" s="44">
        <v>0</v>
      </c>
      <c r="L1041" s="45" t="str">
        <f t="shared" ref="L1041:L1104" si="1153">IF(OR(F1041="",F1041=0),"",G1041/F1041)</f>
        <v/>
      </c>
      <c r="M1041" s="41">
        <v>0</v>
      </c>
      <c r="N1041" s="41">
        <v>0</v>
      </c>
      <c r="O1041" s="41">
        <v>0</v>
      </c>
      <c r="P1041" s="41">
        <v>0</v>
      </c>
      <c r="Q1041" s="41">
        <v>0</v>
      </c>
      <c r="R1041" s="41">
        <v>0</v>
      </c>
      <c r="S1041" s="41">
        <f t="shared" si="1081"/>
        <v>0</v>
      </c>
      <c r="T1041" s="43">
        <f t="shared" ref="T1041:T1104" si="1154">IF(OR(C1041="თანამდებობრივი სარგო",C1041="პრემია",C1041="დანამატი",C1041="მ.შ. შტატგარეშეთა შრომის ანაზღაურება"),"",F1041-G1041)</f>
        <v>0</v>
      </c>
      <c r="U1041" s="45" t="str">
        <f t="shared" ref="U1041:U1104" si="1155">IF(OR(E1041="",E1041=0),"",G1041/E1041)</f>
        <v/>
      </c>
      <c r="V1041" s="133">
        <f t="shared" si="1088"/>
        <v>0</v>
      </c>
      <c r="W1041" s="41">
        <v>0</v>
      </c>
      <c r="X1041" s="119">
        <v>0</v>
      </c>
      <c r="Y1041" s="119">
        <v>0</v>
      </c>
      <c r="Z1041" s="41">
        <v>0</v>
      </c>
      <c r="AA1041" s="41" t="e">
        <f>G1041+#REF!</f>
        <v>#REF!</v>
      </c>
      <c r="AB1041" s="96" t="str">
        <f>IF(OR(E1041="",E1041=0),"",(G1041+#REF!)/E1041)</f>
        <v/>
      </c>
      <c r="AC1041" s="41">
        <f t="shared" si="1135"/>
        <v>0</v>
      </c>
      <c r="AD1041" s="41">
        <f t="shared" si="1136"/>
        <v>0</v>
      </c>
      <c r="AE1041" s="119">
        <v>0</v>
      </c>
      <c r="AF1041" s="119">
        <f t="shared" si="1138"/>
        <v>0</v>
      </c>
      <c r="AG1041" s="119">
        <v>0</v>
      </c>
      <c r="AH1041" s="119">
        <f t="shared" si="1140"/>
        <v>0</v>
      </c>
      <c r="AI1041" s="42"/>
      <c r="AJ1041" s="72"/>
    </row>
    <row r="1042" spans="1:36" s="73" customFormat="1" ht="15" customHeight="1">
      <c r="A1042" s="14" t="str">
        <f t="shared" si="1133"/>
        <v>b</v>
      </c>
      <c r="B1042" s="21" t="s">
        <v>27</v>
      </c>
      <c r="C1042" s="40" t="s">
        <v>37</v>
      </c>
      <c r="D1042" s="41">
        <v>0</v>
      </c>
      <c r="E1042" s="42">
        <v>0</v>
      </c>
      <c r="F1042" s="42">
        <v>0</v>
      </c>
      <c r="G1042" s="42">
        <v>0</v>
      </c>
      <c r="H1042" s="42">
        <v>0</v>
      </c>
      <c r="I1042" s="43">
        <v>0</v>
      </c>
      <c r="J1042" s="44">
        <v>0</v>
      </c>
      <c r="K1042" s="44">
        <v>0</v>
      </c>
      <c r="L1042" s="45" t="str">
        <f t="shared" si="1153"/>
        <v/>
      </c>
      <c r="M1042" s="41">
        <v>0</v>
      </c>
      <c r="N1042" s="41">
        <v>0</v>
      </c>
      <c r="O1042" s="41">
        <v>0</v>
      </c>
      <c r="P1042" s="41">
        <v>0</v>
      </c>
      <c r="Q1042" s="41">
        <v>0</v>
      </c>
      <c r="R1042" s="41">
        <v>0</v>
      </c>
      <c r="S1042" s="41">
        <f t="shared" ref="S1042:S1105" si="1156">G1042-H1042</f>
        <v>0</v>
      </c>
      <c r="T1042" s="43">
        <f t="shared" si="1154"/>
        <v>0</v>
      </c>
      <c r="U1042" s="45" t="str">
        <f t="shared" si="1155"/>
        <v/>
      </c>
      <c r="V1042" s="133">
        <f t="shared" si="1088"/>
        <v>0</v>
      </c>
      <c r="W1042" s="41">
        <v>0</v>
      </c>
      <c r="X1042" s="119">
        <v>0</v>
      </c>
      <c r="Y1042" s="119">
        <v>0</v>
      </c>
      <c r="Z1042" s="41">
        <v>0</v>
      </c>
      <c r="AA1042" s="41" t="e">
        <f>G1042+#REF!</f>
        <v>#REF!</v>
      </c>
      <c r="AB1042" s="96" t="str">
        <f>IF(OR(E1042="",E1042=0),"",(G1042+#REF!)/E1042)</f>
        <v/>
      </c>
      <c r="AC1042" s="41">
        <f t="shared" si="1135"/>
        <v>0</v>
      </c>
      <c r="AD1042" s="41">
        <f t="shared" si="1136"/>
        <v>0</v>
      </c>
      <c r="AE1042" s="119">
        <v>0</v>
      </c>
      <c r="AF1042" s="119">
        <f t="shared" si="1138"/>
        <v>0</v>
      </c>
      <c r="AG1042" s="119">
        <v>0</v>
      </c>
      <c r="AH1042" s="119">
        <f t="shared" si="1140"/>
        <v>0</v>
      </c>
      <c r="AI1042" s="42"/>
      <c r="AJ1042" s="72"/>
    </row>
    <row r="1043" spans="1:36" s="73" customFormat="1" ht="15.75" customHeight="1" thickBot="1">
      <c r="A1043" s="14" t="str">
        <f t="shared" si="1133"/>
        <v>b</v>
      </c>
      <c r="B1043" s="46" t="s">
        <v>27</v>
      </c>
      <c r="C1043" s="58" t="s">
        <v>38</v>
      </c>
      <c r="D1043" s="59">
        <v>0</v>
      </c>
      <c r="E1043" s="60">
        <v>0</v>
      </c>
      <c r="F1043" s="60">
        <v>0</v>
      </c>
      <c r="G1043" s="60">
        <v>0</v>
      </c>
      <c r="H1043" s="60">
        <v>0</v>
      </c>
      <c r="I1043" s="61">
        <v>0</v>
      </c>
      <c r="J1043" s="62">
        <v>0</v>
      </c>
      <c r="K1043" s="62">
        <v>0</v>
      </c>
      <c r="L1043" s="63" t="str">
        <f t="shared" si="1153"/>
        <v/>
      </c>
      <c r="M1043" s="59">
        <v>0</v>
      </c>
      <c r="N1043" s="59">
        <v>0</v>
      </c>
      <c r="O1043" s="59">
        <v>0</v>
      </c>
      <c r="P1043" s="59">
        <v>0</v>
      </c>
      <c r="Q1043" s="59">
        <v>0</v>
      </c>
      <c r="R1043" s="59">
        <v>0</v>
      </c>
      <c r="S1043" s="59">
        <f t="shared" si="1156"/>
        <v>0</v>
      </c>
      <c r="T1043" s="61">
        <f t="shared" si="1154"/>
        <v>0</v>
      </c>
      <c r="U1043" s="63" t="str">
        <f t="shared" si="1155"/>
        <v/>
      </c>
      <c r="V1043" s="136">
        <f t="shared" si="1088"/>
        <v>0</v>
      </c>
      <c r="W1043" s="59">
        <v>0</v>
      </c>
      <c r="X1043" s="120">
        <v>0</v>
      </c>
      <c r="Y1043" s="120">
        <v>0</v>
      </c>
      <c r="Z1043" s="59">
        <v>0</v>
      </c>
      <c r="AA1043" s="59" t="e">
        <f>G1043+#REF!</f>
        <v>#REF!</v>
      </c>
      <c r="AB1043" s="106" t="str">
        <f>IF(OR(E1043="",E1043=0),"",(G1043+#REF!)/E1043)</f>
        <v/>
      </c>
      <c r="AC1043" s="59">
        <f t="shared" si="1135"/>
        <v>0</v>
      </c>
      <c r="AD1043" s="59">
        <f t="shared" si="1136"/>
        <v>0</v>
      </c>
      <c r="AE1043" s="120">
        <v>0</v>
      </c>
      <c r="AF1043" s="120">
        <f t="shared" si="1138"/>
        <v>0</v>
      </c>
      <c r="AG1043" s="120">
        <v>0</v>
      </c>
      <c r="AH1043" s="120">
        <f t="shared" si="1140"/>
        <v>0</v>
      </c>
      <c r="AI1043" s="60"/>
      <c r="AJ1043" s="72"/>
    </row>
    <row r="1044" spans="1:36" s="73" customFormat="1" ht="30.75" customHeight="1" thickTop="1" thickBot="1">
      <c r="A1044" s="14" t="str">
        <f t="shared" si="1133"/>
        <v>a</v>
      </c>
      <c r="B1044" s="139" t="s">
        <v>212</v>
      </c>
      <c r="C1044" s="140" t="s">
        <v>213</v>
      </c>
      <c r="D1044" s="140">
        <f t="shared" ref="D1044:K1044" si="1157">D1045+D1053+D1054+D1055</f>
        <v>6500</v>
      </c>
      <c r="E1044" s="141">
        <f t="shared" si="1157"/>
        <v>7654.3</v>
      </c>
      <c r="F1044" s="141">
        <f t="shared" si="1157"/>
        <v>6562.1</v>
      </c>
      <c r="G1044" s="141">
        <f t="shared" si="1157"/>
        <v>7033.4</v>
      </c>
      <c r="H1044" s="141">
        <f t="shared" si="1157"/>
        <v>5599.2262599999995</v>
      </c>
      <c r="I1044" s="142">
        <f t="shared" si="1157"/>
        <v>4082.27207</v>
      </c>
      <c r="J1044" s="143">
        <f t="shared" si="1157"/>
        <v>3570.91842</v>
      </c>
      <c r="K1044" s="143">
        <f t="shared" si="1157"/>
        <v>2755.3294000000001</v>
      </c>
      <c r="L1044" s="144">
        <f t="shared" si="1153"/>
        <v>1.0718215205498238</v>
      </c>
      <c r="M1044" s="140">
        <f>M1045+M1053+M1054+M1055</f>
        <v>0</v>
      </c>
      <c r="N1044" s="140">
        <f>N1045+N1053+N1054+N1055</f>
        <v>648.49954999999977</v>
      </c>
      <c r="O1044" s="140">
        <f>O1045+O1053+O1054+O1055</f>
        <v>395.82989000000043</v>
      </c>
      <c r="P1044" s="140">
        <f>P1045+P1053+P1054+P1055</f>
        <v>815.58901999999989</v>
      </c>
      <c r="Q1044" s="140">
        <f>Q1045+Q1053+Q1054+Q1055</f>
        <v>848.38</v>
      </c>
      <c r="R1044" s="140">
        <v>511.35365000000002</v>
      </c>
      <c r="S1044" s="140">
        <f t="shared" si="1156"/>
        <v>1434.1737400000002</v>
      </c>
      <c r="T1044" s="142">
        <f t="shared" si="1154"/>
        <v>-471.29999999999927</v>
      </c>
      <c r="U1044" s="144">
        <f t="shared" si="1155"/>
        <v>0.91888219693505602</v>
      </c>
      <c r="V1044" s="145">
        <f t="shared" si="1088"/>
        <v>620.90000000000055</v>
      </c>
      <c r="W1044" s="140">
        <f t="shared" ref="W1044:Y1044" si="1158">W1045+W1053+W1054+W1055</f>
        <v>6888.3533399999997</v>
      </c>
      <c r="X1044" s="149">
        <f t="shared" si="1158"/>
        <v>6888.3533399999997</v>
      </c>
      <c r="Y1044" s="149">
        <f t="shared" si="1158"/>
        <v>604.6</v>
      </c>
      <c r="Z1044" s="140">
        <f>Z1045+Z1053+Z1054+Z1055</f>
        <v>570</v>
      </c>
      <c r="AA1044" s="140" t="e">
        <f>G1044+#REF!</f>
        <v>#REF!</v>
      </c>
      <c r="AB1044" s="147" t="e">
        <f>IF(OR(E1044="",E1044=0),"",(G1044+#REF!)/E1044)</f>
        <v>#REF!</v>
      </c>
      <c r="AC1044" s="140">
        <f t="shared" si="1135"/>
        <v>7638</v>
      </c>
      <c r="AD1044" s="140">
        <f t="shared" si="1136"/>
        <v>16.300000000000182</v>
      </c>
      <c r="AE1044" s="149">
        <f t="shared" ref="AE1044" si="1159">AE1045+AE1053+AE1054+AE1055</f>
        <v>0</v>
      </c>
      <c r="AF1044" s="149">
        <f t="shared" si="1138"/>
        <v>7654.3</v>
      </c>
      <c r="AG1044" s="149">
        <f t="shared" ref="AG1044" si="1160">AG1045+AG1053+AG1054+AG1055</f>
        <v>7654.3</v>
      </c>
      <c r="AH1044" s="149">
        <f t="shared" si="1140"/>
        <v>16.300000000000182</v>
      </c>
      <c r="AI1044" s="141"/>
      <c r="AJ1044" s="72"/>
    </row>
    <row r="1045" spans="1:36" s="73" customFormat="1" ht="18.75" customHeight="1" thickTop="1">
      <c r="A1045" s="14" t="str">
        <f t="shared" si="1133"/>
        <v>a</v>
      </c>
      <c r="B1045" s="21" t="s">
        <v>27</v>
      </c>
      <c r="C1045" s="22" t="s">
        <v>28</v>
      </c>
      <c r="D1045" s="23">
        <f t="shared" ref="D1045:K1045" si="1161">D1046+D1047+D1048+D1049+D1050+D1051+D1052</f>
        <v>6500</v>
      </c>
      <c r="E1045" s="24">
        <f t="shared" si="1161"/>
        <v>7654.3</v>
      </c>
      <c r="F1045" s="24">
        <f t="shared" si="1161"/>
        <v>6562.1</v>
      </c>
      <c r="G1045" s="24">
        <f t="shared" si="1161"/>
        <v>7033.4</v>
      </c>
      <c r="H1045" s="24">
        <f t="shared" si="1161"/>
        <v>5599.2262599999995</v>
      </c>
      <c r="I1045" s="25">
        <f t="shared" si="1161"/>
        <v>4082.27207</v>
      </c>
      <c r="J1045" s="26">
        <f t="shared" si="1161"/>
        <v>3570.91842</v>
      </c>
      <c r="K1045" s="26">
        <f t="shared" si="1161"/>
        <v>2755.3294000000001</v>
      </c>
      <c r="L1045" s="27">
        <f t="shared" si="1153"/>
        <v>1.0718215205498238</v>
      </c>
      <c r="M1045" s="23">
        <f>M1046+M1047+M1048+M1049+M1050+M1051+M1052</f>
        <v>0</v>
      </c>
      <c r="N1045" s="23">
        <f>N1046+N1047+N1048+N1049+N1050+N1051+N1052</f>
        <v>648.49954999999977</v>
      </c>
      <c r="O1045" s="23">
        <f>O1046+O1047+O1048+O1049+O1050+O1051+O1052</f>
        <v>395.82989000000043</v>
      </c>
      <c r="P1045" s="23">
        <f>P1046+P1047+P1048+P1049+P1050+P1051+P1052</f>
        <v>815.58901999999989</v>
      </c>
      <c r="Q1045" s="23">
        <f>Q1046+Q1047+Q1048+Q1049+Q1050+Q1051+Q1052</f>
        <v>848.38</v>
      </c>
      <c r="R1045" s="23">
        <v>511.35365000000002</v>
      </c>
      <c r="S1045" s="23">
        <f t="shared" si="1156"/>
        <v>1434.1737400000002</v>
      </c>
      <c r="T1045" s="25">
        <f t="shared" si="1154"/>
        <v>-471.29999999999927</v>
      </c>
      <c r="U1045" s="27">
        <f t="shared" si="1155"/>
        <v>0.91888219693505602</v>
      </c>
      <c r="V1045" s="130">
        <f t="shared" si="1088"/>
        <v>620.90000000000055</v>
      </c>
      <c r="W1045" s="23">
        <f t="shared" ref="W1045:Y1045" si="1162">W1046+W1047+W1048+W1049+W1050+W1051+W1052</f>
        <v>6888.3533399999997</v>
      </c>
      <c r="X1045" s="107">
        <f t="shared" si="1162"/>
        <v>6888.3533399999997</v>
      </c>
      <c r="Y1045" s="107">
        <f t="shared" si="1162"/>
        <v>604.6</v>
      </c>
      <c r="Z1045" s="23">
        <f>Z1046+Z1047+Z1048+Z1049+Z1050+Z1051+Z1052</f>
        <v>570</v>
      </c>
      <c r="AA1045" s="23" t="e">
        <f>G1045+#REF!</f>
        <v>#REF!</v>
      </c>
      <c r="AB1045" s="90" t="e">
        <f>IF(OR(E1045="",E1045=0),"",(G1045+#REF!)/E1045)</f>
        <v>#REF!</v>
      </c>
      <c r="AC1045" s="23">
        <f t="shared" si="1135"/>
        <v>7638</v>
      </c>
      <c r="AD1045" s="23">
        <f t="shared" si="1136"/>
        <v>16.300000000000182</v>
      </c>
      <c r="AE1045" s="107">
        <f t="shared" ref="AE1045" si="1163">AE1046+AE1047+AE1048+AE1049+AE1050+AE1051+AE1052</f>
        <v>0</v>
      </c>
      <c r="AF1045" s="107">
        <f t="shared" si="1138"/>
        <v>7654.3</v>
      </c>
      <c r="AG1045" s="107">
        <f t="shared" ref="AG1045" si="1164">AG1046+AG1047+AG1048+AG1049+AG1050+AG1051+AG1052</f>
        <v>7654.3</v>
      </c>
      <c r="AH1045" s="107">
        <f t="shared" si="1140"/>
        <v>16.300000000000182</v>
      </c>
      <c r="AI1045" s="24"/>
      <c r="AJ1045" s="72"/>
    </row>
    <row r="1046" spans="1:36" s="73" customFormat="1" ht="18" customHeight="1">
      <c r="A1046" s="14" t="str">
        <f t="shared" si="1133"/>
        <v>b</v>
      </c>
      <c r="B1046" s="28" t="s">
        <v>27</v>
      </c>
      <c r="C1046" s="29" t="s">
        <v>29</v>
      </c>
      <c r="D1046" s="35">
        <v>0</v>
      </c>
      <c r="E1046" s="36">
        <v>0</v>
      </c>
      <c r="F1046" s="36">
        <v>0</v>
      </c>
      <c r="G1046" s="36">
        <v>0</v>
      </c>
      <c r="H1046" s="36">
        <v>0</v>
      </c>
      <c r="I1046" s="37">
        <v>0</v>
      </c>
      <c r="J1046" s="38">
        <v>0</v>
      </c>
      <c r="K1046" s="38">
        <v>0</v>
      </c>
      <c r="L1046" s="39" t="str">
        <f t="shared" si="1153"/>
        <v/>
      </c>
      <c r="M1046" s="35">
        <v>0</v>
      </c>
      <c r="N1046" s="35">
        <v>0</v>
      </c>
      <c r="O1046" s="35">
        <v>0</v>
      </c>
      <c r="P1046" s="35">
        <v>0</v>
      </c>
      <c r="Q1046" s="35">
        <v>0</v>
      </c>
      <c r="R1046" s="35">
        <v>0</v>
      </c>
      <c r="S1046" s="35">
        <f t="shared" si="1156"/>
        <v>0</v>
      </c>
      <c r="T1046" s="37">
        <f t="shared" si="1154"/>
        <v>0</v>
      </c>
      <c r="U1046" s="39" t="str">
        <f t="shared" si="1155"/>
        <v/>
      </c>
      <c r="V1046" s="132">
        <f t="shared" si="1088"/>
        <v>0</v>
      </c>
      <c r="W1046" s="35">
        <v>0</v>
      </c>
      <c r="X1046" s="118">
        <v>0</v>
      </c>
      <c r="Y1046" s="118">
        <v>0</v>
      </c>
      <c r="Z1046" s="35">
        <v>0</v>
      </c>
      <c r="AA1046" s="35" t="e">
        <f>G1046+#REF!</f>
        <v>#REF!</v>
      </c>
      <c r="AB1046" s="94" t="str">
        <f>IF(OR(E1046="",E1046=0),"",(G1046+#REF!)/E1046)</f>
        <v/>
      </c>
      <c r="AC1046" s="35">
        <f t="shared" si="1135"/>
        <v>0</v>
      </c>
      <c r="AD1046" s="35">
        <f t="shared" si="1136"/>
        <v>0</v>
      </c>
      <c r="AE1046" s="118">
        <v>0</v>
      </c>
      <c r="AF1046" s="118">
        <f t="shared" si="1138"/>
        <v>0</v>
      </c>
      <c r="AG1046" s="118">
        <v>0</v>
      </c>
      <c r="AH1046" s="118">
        <f t="shared" si="1140"/>
        <v>0</v>
      </c>
      <c r="AI1046" s="36"/>
      <c r="AJ1046" s="72"/>
    </row>
    <row r="1047" spans="1:36" s="73" customFormat="1" ht="18" customHeight="1">
      <c r="A1047" s="14" t="str">
        <f t="shared" si="1133"/>
        <v>a</v>
      </c>
      <c r="B1047" s="28" t="s">
        <v>27</v>
      </c>
      <c r="C1047" s="29" t="s">
        <v>30</v>
      </c>
      <c r="D1047" s="30">
        <v>204</v>
      </c>
      <c r="E1047" s="31">
        <v>204</v>
      </c>
      <c r="F1047" s="31">
        <v>153</v>
      </c>
      <c r="G1047" s="31">
        <v>187</v>
      </c>
      <c r="H1047" s="31">
        <v>136</v>
      </c>
      <c r="I1047" s="32">
        <v>119</v>
      </c>
      <c r="J1047" s="33">
        <v>102</v>
      </c>
      <c r="K1047" s="33">
        <v>85</v>
      </c>
      <c r="L1047" s="34">
        <f t="shared" si="1153"/>
        <v>1.2222222222222223</v>
      </c>
      <c r="M1047" s="30">
        <v>0</v>
      </c>
      <c r="N1047" s="30">
        <v>17</v>
      </c>
      <c r="O1047" s="30">
        <v>17</v>
      </c>
      <c r="P1047" s="30">
        <v>17</v>
      </c>
      <c r="Q1047" s="30">
        <v>17</v>
      </c>
      <c r="R1047" s="30">
        <v>17</v>
      </c>
      <c r="S1047" s="30">
        <f t="shared" si="1156"/>
        <v>51</v>
      </c>
      <c r="T1047" s="32">
        <f t="shared" si="1154"/>
        <v>-34</v>
      </c>
      <c r="U1047" s="34">
        <f t="shared" si="1155"/>
        <v>0.91666666666666663</v>
      </c>
      <c r="V1047" s="131">
        <f t="shared" si="1088"/>
        <v>17</v>
      </c>
      <c r="W1047" s="30">
        <v>170</v>
      </c>
      <c r="X1047" s="125">
        <v>170</v>
      </c>
      <c r="Y1047" s="125">
        <v>17</v>
      </c>
      <c r="Z1047" s="30">
        <v>51</v>
      </c>
      <c r="AA1047" s="30" t="e">
        <f>G1047+#REF!</f>
        <v>#REF!</v>
      </c>
      <c r="AB1047" s="92" t="e">
        <f>IF(OR(E1047="",E1047=0),"",(G1047+#REF!)/E1047)</f>
        <v>#REF!</v>
      </c>
      <c r="AC1047" s="30">
        <f t="shared" si="1135"/>
        <v>204</v>
      </c>
      <c r="AD1047" s="30">
        <f t="shared" si="1136"/>
        <v>0</v>
      </c>
      <c r="AE1047" s="125">
        <v>0</v>
      </c>
      <c r="AF1047" s="125">
        <f t="shared" si="1138"/>
        <v>204</v>
      </c>
      <c r="AG1047" s="125">
        <v>204</v>
      </c>
      <c r="AH1047" s="125">
        <f t="shared" si="1140"/>
        <v>0</v>
      </c>
      <c r="AI1047" s="31"/>
      <c r="AJ1047" s="72"/>
    </row>
    <row r="1048" spans="1:36" s="73" customFormat="1" ht="18" customHeight="1">
      <c r="A1048" s="14" t="str">
        <f t="shared" si="1133"/>
        <v>b</v>
      </c>
      <c r="B1048" s="28" t="s">
        <v>27</v>
      </c>
      <c r="C1048" s="29" t="s">
        <v>31</v>
      </c>
      <c r="D1048" s="35">
        <v>0</v>
      </c>
      <c r="E1048" s="36">
        <v>0</v>
      </c>
      <c r="F1048" s="36">
        <v>0</v>
      </c>
      <c r="G1048" s="36">
        <v>0</v>
      </c>
      <c r="H1048" s="36">
        <v>0</v>
      </c>
      <c r="I1048" s="37">
        <v>0</v>
      </c>
      <c r="J1048" s="38">
        <v>0</v>
      </c>
      <c r="K1048" s="38">
        <v>0</v>
      </c>
      <c r="L1048" s="39" t="str">
        <f t="shared" si="1153"/>
        <v/>
      </c>
      <c r="M1048" s="35">
        <v>0</v>
      </c>
      <c r="N1048" s="35">
        <v>0</v>
      </c>
      <c r="O1048" s="35">
        <v>0</v>
      </c>
      <c r="P1048" s="35">
        <v>0</v>
      </c>
      <c r="Q1048" s="35">
        <v>0</v>
      </c>
      <c r="R1048" s="35">
        <v>0</v>
      </c>
      <c r="S1048" s="35">
        <f t="shared" si="1156"/>
        <v>0</v>
      </c>
      <c r="T1048" s="37">
        <f t="shared" si="1154"/>
        <v>0</v>
      </c>
      <c r="U1048" s="39" t="str">
        <f t="shared" si="1155"/>
        <v/>
      </c>
      <c r="V1048" s="132">
        <f t="shared" si="1088"/>
        <v>0</v>
      </c>
      <c r="W1048" s="35">
        <v>0</v>
      </c>
      <c r="X1048" s="118">
        <v>0</v>
      </c>
      <c r="Y1048" s="118">
        <v>0</v>
      </c>
      <c r="Z1048" s="35">
        <v>0</v>
      </c>
      <c r="AA1048" s="35" t="e">
        <f>G1048+#REF!</f>
        <v>#REF!</v>
      </c>
      <c r="AB1048" s="94" t="str">
        <f>IF(OR(E1048="",E1048=0),"",(G1048+#REF!)/E1048)</f>
        <v/>
      </c>
      <c r="AC1048" s="35">
        <f t="shared" si="1135"/>
        <v>0</v>
      </c>
      <c r="AD1048" s="35">
        <f t="shared" si="1136"/>
        <v>0</v>
      </c>
      <c r="AE1048" s="118">
        <v>0</v>
      </c>
      <c r="AF1048" s="118">
        <f t="shared" si="1138"/>
        <v>0</v>
      </c>
      <c r="AG1048" s="118">
        <v>0</v>
      </c>
      <c r="AH1048" s="118">
        <f t="shared" si="1140"/>
        <v>0</v>
      </c>
      <c r="AI1048" s="36"/>
      <c r="AJ1048" s="72"/>
    </row>
    <row r="1049" spans="1:36" s="73" customFormat="1" ht="18" customHeight="1">
      <c r="A1049" s="14" t="str">
        <f t="shared" si="1133"/>
        <v>b</v>
      </c>
      <c r="B1049" s="28" t="s">
        <v>27</v>
      </c>
      <c r="C1049" s="29" t="s">
        <v>32</v>
      </c>
      <c r="D1049" s="35">
        <v>0</v>
      </c>
      <c r="E1049" s="36">
        <v>0</v>
      </c>
      <c r="F1049" s="36">
        <v>0</v>
      </c>
      <c r="G1049" s="36">
        <v>0</v>
      </c>
      <c r="H1049" s="36">
        <v>0</v>
      </c>
      <c r="I1049" s="37">
        <v>0</v>
      </c>
      <c r="J1049" s="38">
        <v>0</v>
      </c>
      <c r="K1049" s="38">
        <v>0</v>
      </c>
      <c r="L1049" s="39" t="str">
        <f t="shared" si="1153"/>
        <v/>
      </c>
      <c r="M1049" s="35">
        <v>0</v>
      </c>
      <c r="N1049" s="35">
        <v>0</v>
      </c>
      <c r="O1049" s="35">
        <v>0</v>
      </c>
      <c r="P1049" s="35">
        <v>0</v>
      </c>
      <c r="Q1049" s="35">
        <v>0</v>
      </c>
      <c r="R1049" s="35">
        <v>0</v>
      </c>
      <c r="S1049" s="35">
        <f t="shared" si="1156"/>
        <v>0</v>
      </c>
      <c r="T1049" s="37">
        <f t="shared" si="1154"/>
        <v>0</v>
      </c>
      <c r="U1049" s="39" t="str">
        <f t="shared" si="1155"/>
        <v/>
      </c>
      <c r="V1049" s="132">
        <f t="shared" si="1088"/>
        <v>0</v>
      </c>
      <c r="W1049" s="35">
        <v>0</v>
      </c>
      <c r="X1049" s="118">
        <v>0</v>
      </c>
      <c r="Y1049" s="118">
        <v>0</v>
      </c>
      <c r="Z1049" s="35">
        <v>0</v>
      </c>
      <c r="AA1049" s="35" t="e">
        <f>G1049+#REF!</f>
        <v>#REF!</v>
      </c>
      <c r="AB1049" s="94" t="str">
        <f>IF(OR(E1049="",E1049=0),"",(G1049+#REF!)/E1049)</f>
        <v/>
      </c>
      <c r="AC1049" s="35">
        <f t="shared" si="1135"/>
        <v>0</v>
      </c>
      <c r="AD1049" s="35">
        <f t="shared" si="1136"/>
        <v>0</v>
      </c>
      <c r="AE1049" s="118">
        <v>0</v>
      </c>
      <c r="AF1049" s="118">
        <f t="shared" si="1138"/>
        <v>0</v>
      </c>
      <c r="AG1049" s="118">
        <v>0</v>
      </c>
      <c r="AH1049" s="118">
        <f t="shared" si="1140"/>
        <v>0</v>
      </c>
      <c r="AI1049" s="36"/>
      <c r="AJ1049" s="72"/>
    </row>
    <row r="1050" spans="1:36" s="73" customFormat="1" ht="18" customHeight="1">
      <c r="A1050" s="14" t="str">
        <f t="shared" si="1133"/>
        <v>b</v>
      </c>
      <c r="B1050" s="28" t="s">
        <v>27</v>
      </c>
      <c r="C1050" s="29" t="s">
        <v>33</v>
      </c>
      <c r="D1050" s="35">
        <v>0</v>
      </c>
      <c r="E1050" s="36">
        <v>0</v>
      </c>
      <c r="F1050" s="36">
        <v>0</v>
      </c>
      <c r="G1050" s="36">
        <v>0</v>
      </c>
      <c r="H1050" s="36">
        <v>0</v>
      </c>
      <c r="I1050" s="37">
        <v>0</v>
      </c>
      <c r="J1050" s="38">
        <v>0</v>
      </c>
      <c r="K1050" s="38">
        <v>0</v>
      </c>
      <c r="L1050" s="39" t="str">
        <f t="shared" si="1153"/>
        <v/>
      </c>
      <c r="M1050" s="35">
        <v>0</v>
      </c>
      <c r="N1050" s="35">
        <v>0</v>
      </c>
      <c r="O1050" s="35">
        <v>0</v>
      </c>
      <c r="P1050" s="35">
        <v>0</v>
      </c>
      <c r="Q1050" s="35">
        <v>0</v>
      </c>
      <c r="R1050" s="35">
        <v>0</v>
      </c>
      <c r="S1050" s="35">
        <f t="shared" si="1156"/>
        <v>0</v>
      </c>
      <c r="T1050" s="37">
        <f t="shared" si="1154"/>
        <v>0</v>
      </c>
      <c r="U1050" s="39" t="str">
        <f t="shared" si="1155"/>
        <v/>
      </c>
      <c r="V1050" s="132">
        <f t="shared" si="1088"/>
        <v>0</v>
      </c>
      <c r="W1050" s="35">
        <v>0</v>
      </c>
      <c r="X1050" s="118">
        <v>0</v>
      </c>
      <c r="Y1050" s="118">
        <v>0</v>
      </c>
      <c r="Z1050" s="35">
        <v>0</v>
      </c>
      <c r="AA1050" s="35" t="e">
        <f>G1050+#REF!</f>
        <v>#REF!</v>
      </c>
      <c r="AB1050" s="94" t="str">
        <f>IF(OR(E1050="",E1050=0),"",(G1050+#REF!)/E1050)</f>
        <v/>
      </c>
      <c r="AC1050" s="35">
        <f t="shared" si="1135"/>
        <v>0</v>
      </c>
      <c r="AD1050" s="35">
        <f t="shared" si="1136"/>
        <v>0</v>
      </c>
      <c r="AE1050" s="118">
        <v>0</v>
      </c>
      <c r="AF1050" s="118">
        <f t="shared" si="1138"/>
        <v>0</v>
      </c>
      <c r="AG1050" s="118">
        <v>0</v>
      </c>
      <c r="AH1050" s="118">
        <f t="shared" si="1140"/>
        <v>0</v>
      </c>
      <c r="AI1050" s="36"/>
      <c r="AJ1050" s="72"/>
    </row>
    <row r="1051" spans="1:36" s="73" customFormat="1" ht="18" customHeight="1">
      <c r="A1051" s="14" t="str">
        <f t="shared" si="1133"/>
        <v>a</v>
      </c>
      <c r="B1051" s="28" t="s">
        <v>27</v>
      </c>
      <c r="C1051" s="29" t="s">
        <v>34</v>
      </c>
      <c r="D1051" s="30">
        <v>6296</v>
      </c>
      <c r="E1051" s="31">
        <v>7450.3</v>
      </c>
      <c r="F1051" s="31">
        <v>6409.1</v>
      </c>
      <c r="G1051" s="31">
        <v>6846.4</v>
      </c>
      <c r="H1051" s="31">
        <v>5463.2262599999995</v>
      </c>
      <c r="I1051" s="32">
        <v>3963.27207</v>
      </c>
      <c r="J1051" s="33">
        <v>3468.91842</v>
      </c>
      <c r="K1051" s="33">
        <v>2670.3294000000001</v>
      </c>
      <c r="L1051" s="34">
        <f t="shared" si="1153"/>
        <v>1.068231108892044</v>
      </c>
      <c r="M1051" s="30">
        <v>0</v>
      </c>
      <c r="N1051" s="30">
        <v>631.49954999999977</v>
      </c>
      <c r="O1051" s="30">
        <v>378.82989000000043</v>
      </c>
      <c r="P1051" s="30">
        <v>798.58901999999989</v>
      </c>
      <c r="Q1051" s="30">
        <f>848.38-Q1047</f>
        <v>831.38</v>
      </c>
      <c r="R1051" s="30">
        <v>494.35365000000002</v>
      </c>
      <c r="S1051" s="30">
        <f t="shared" si="1156"/>
        <v>1383.1737400000002</v>
      </c>
      <c r="T1051" s="32">
        <f t="shared" si="1154"/>
        <v>-437.29999999999927</v>
      </c>
      <c r="U1051" s="34">
        <f t="shared" si="1155"/>
        <v>0.91894286136128744</v>
      </c>
      <c r="V1051" s="131">
        <f t="shared" si="1088"/>
        <v>603.90000000000055</v>
      </c>
      <c r="W1051" s="30">
        <v>6718.3533399999997</v>
      </c>
      <c r="X1051" s="125">
        <v>6718.3533399999997</v>
      </c>
      <c r="Y1051" s="125">
        <v>587.6</v>
      </c>
      <c r="Z1051" s="30">
        <v>519</v>
      </c>
      <c r="AA1051" s="30" t="e">
        <f>G1051+#REF!</f>
        <v>#REF!</v>
      </c>
      <c r="AB1051" s="92" t="e">
        <f>IF(OR(E1051="",E1051=0),"",(G1051+#REF!)/E1051)</f>
        <v>#REF!</v>
      </c>
      <c r="AC1051" s="30">
        <f t="shared" si="1135"/>
        <v>7434</v>
      </c>
      <c r="AD1051" s="30">
        <f t="shared" si="1136"/>
        <v>16.300000000000182</v>
      </c>
      <c r="AE1051" s="125">
        <v>0</v>
      </c>
      <c r="AF1051" s="125">
        <f t="shared" si="1138"/>
        <v>7450.3</v>
      </c>
      <c r="AG1051" s="125">
        <v>7450.3</v>
      </c>
      <c r="AH1051" s="125">
        <f t="shared" si="1140"/>
        <v>16.300000000000182</v>
      </c>
      <c r="AI1051" s="31"/>
      <c r="AJ1051" s="72"/>
    </row>
    <row r="1052" spans="1:36" s="73" customFormat="1" ht="18" customHeight="1">
      <c r="A1052" s="14" t="str">
        <f t="shared" si="1133"/>
        <v>b</v>
      </c>
      <c r="B1052" s="28" t="s">
        <v>27</v>
      </c>
      <c r="C1052" s="29" t="s">
        <v>35</v>
      </c>
      <c r="D1052" s="35">
        <v>0</v>
      </c>
      <c r="E1052" s="36">
        <v>0</v>
      </c>
      <c r="F1052" s="36">
        <v>0</v>
      </c>
      <c r="G1052" s="36">
        <v>0</v>
      </c>
      <c r="H1052" s="36">
        <v>0</v>
      </c>
      <c r="I1052" s="37">
        <v>0</v>
      </c>
      <c r="J1052" s="38">
        <v>0</v>
      </c>
      <c r="K1052" s="38">
        <v>0</v>
      </c>
      <c r="L1052" s="39" t="str">
        <f t="shared" si="1153"/>
        <v/>
      </c>
      <c r="M1052" s="35">
        <v>0</v>
      </c>
      <c r="N1052" s="35">
        <v>0</v>
      </c>
      <c r="O1052" s="35">
        <v>0</v>
      </c>
      <c r="P1052" s="35">
        <v>0</v>
      </c>
      <c r="Q1052" s="35">
        <v>0</v>
      </c>
      <c r="R1052" s="35">
        <v>0</v>
      </c>
      <c r="S1052" s="35">
        <f t="shared" si="1156"/>
        <v>0</v>
      </c>
      <c r="T1052" s="37">
        <f t="shared" si="1154"/>
        <v>0</v>
      </c>
      <c r="U1052" s="39" t="str">
        <f t="shared" si="1155"/>
        <v/>
      </c>
      <c r="V1052" s="132">
        <f t="shared" si="1088"/>
        <v>0</v>
      </c>
      <c r="W1052" s="35">
        <v>0</v>
      </c>
      <c r="X1052" s="118">
        <v>0</v>
      </c>
      <c r="Y1052" s="118">
        <v>0</v>
      </c>
      <c r="Z1052" s="35">
        <v>0</v>
      </c>
      <c r="AA1052" s="35" t="e">
        <f>G1052+#REF!</f>
        <v>#REF!</v>
      </c>
      <c r="AB1052" s="94" t="str">
        <f>IF(OR(E1052="",E1052=0),"",(G1052+#REF!)/E1052)</f>
        <v/>
      </c>
      <c r="AC1052" s="35">
        <f t="shared" si="1135"/>
        <v>0</v>
      </c>
      <c r="AD1052" s="35">
        <f t="shared" si="1136"/>
        <v>0</v>
      </c>
      <c r="AE1052" s="118">
        <v>0</v>
      </c>
      <c r="AF1052" s="118">
        <f t="shared" si="1138"/>
        <v>0</v>
      </c>
      <c r="AG1052" s="118">
        <v>0</v>
      </c>
      <c r="AH1052" s="118">
        <f t="shared" si="1140"/>
        <v>0</v>
      </c>
      <c r="AI1052" s="36"/>
      <c r="AJ1052" s="72"/>
    </row>
    <row r="1053" spans="1:36" s="73" customFormat="1" ht="30" customHeight="1">
      <c r="A1053" s="14" t="str">
        <f t="shared" si="1133"/>
        <v>b</v>
      </c>
      <c r="B1053" s="21" t="s">
        <v>27</v>
      </c>
      <c r="C1053" s="40" t="s">
        <v>36</v>
      </c>
      <c r="D1053" s="41">
        <v>0</v>
      </c>
      <c r="E1053" s="42">
        <v>0</v>
      </c>
      <c r="F1053" s="42">
        <v>0</v>
      </c>
      <c r="G1053" s="42">
        <v>0</v>
      </c>
      <c r="H1053" s="42">
        <v>0</v>
      </c>
      <c r="I1053" s="43">
        <v>0</v>
      </c>
      <c r="J1053" s="44">
        <v>0</v>
      </c>
      <c r="K1053" s="44">
        <v>0</v>
      </c>
      <c r="L1053" s="45" t="str">
        <f t="shared" si="1153"/>
        <v/>
      </c>
      <c r="M1053" s="41">
        <v>0</v>
      </c>
      <c r="N1053" s="41">
        <v>0</v>
      </c>
      <c r="O1053" s="41">
        <v>0</v>
      </c>
      <c r="P1053" s="41">
        <v>0</v>
      </c>
      <c r="Q1053" s="41">
        <v>0</v>
      </c>
      <c r="R1053" s="41">
        <v>0</v>
      </c>
      <c r="S1053" s="41">
        <f t="shared" si="1156"/>
        <v>0</v>
      </c>
      <c r="T1053" s="43">
        <f t="shared" si="1154"/>
        <v>0</v>
      </c>
      <c r="U1053" s="45" t="str">
        <f t="shared" si="1155"/>
        <v/>
      </c>
      <c r="V1053" s="133">
        <f t="shared" ref="V1053:V1116" si="1165">E1053-G1053</f>
        <v>0</v>
      </c>
      <c r="W1053" s="41">
        <v>0</v>
      </c>
      <c r="X1053" s="119">
        <v>0</v>
      </c>
      <c r="Y1053" s="119">
        <v>0</v>
      </c>
      <c r="Z1053" s="41">
        <v>0</v>
      </c>
      <c r="AA1053" s="41" t="e">
        <f>G1053+#REF!</f>
        <v>#REF!</v>
      </c>
      <c r="AB1053" s="96" t="str">
        <f>IF(OR(E1053="",E1053=0),"",(G1053+#REF!)/E1053)</f>
        <v/>
      </c>
      <c r="AC1053" s="41">
        <f t="shared" si="1135"/>
        <v>0</v>
      </c>
      <c r="AD1053" s="41">
        <f t="shared" si="1136"/>
        <v>0</v>
      </c>
      <c r="AE1053" s="119">
        <v>0</v>
      </c>
      <c r="AF1053" s="119">
        <f t="shared" si="1138"/>
        <v>0</v>
      </c>
      <c r="AG1053" s="119">
        <v>0</v>
      </c>
      <c r="AH1053" s="119">
        <f t="shared" si="1140"/>
        <v>0</v>
      </c>
      <c r="AI1053" s="42"/>
      <c r="AJ1053" s="72"/>
    </row>
    <row r="1054" spans="1:36" s="73" customFormat="1" ht="15" customHeight="1">
      <c r="A1054" s="14" t="str">
        <f t="shared" si="1133"/>
        <v>b</v>
      </c>
      <c r="B1054" s="21" t="s">
        <v>27</v>
      </c>
      <c r="C1054" s="40" t="s">
        <v>37</v>
      </c>
      <c r="D1054" s="41">
        <v>0</v>
      </c>
      <c r="E1054" s="42">
        <v>0</v>
      </c>
      <c r="F1054" s="42">
        <v>0</v>
      </c>
      <c r="G1054" s="42">
        <v>0</v>
      </c>
      <c r="H1054" s="42">
        <v>0</v>
      </c>
      <c r="I1054" s="43">
        <v>0</v>
      </c>
      <c r="J1054" s="44">
        <v>0</v>
      </c>
      <c r="K1054" s="44">
        <v>0</v>
      </c>
      <c r="L1054" s="45" t="str">
        <f t="shared" si="1153"/>
        <v/>
      </c>
      <c r="M1054" s="41">
        <v>0</v>
      </c>
      <c r="N1054" s="41">
        <v>0</v>
      </c>
      <c r="O1054" s="41">
        <v>0</v>
      </c>
      <c r="P1054" s="41">
        <v>0</v>
      </c>
      <c r="Q1054" s="41">
        <v>0</v>
      </c>
      <c r="R1054" s="41">
        <v>0</v>
      </c>
      <c r="S1054" s="41">
        <f t="shared" si="1156"/>
        <v>0</v>
      </c>
      <c r="T1054" s="43">
        <f t="shared" si="1154"/>
        <v>0</v>
      </c>
      <c r="U1054" s="45" t="str">
        <f t="shared" si="1155"/>
        <v/>
      </c>
      <c r="V1054" s="133">
        <f t="shared" si="1165"/>
        <v>0</v>
      </c>
      <c r="W1054" s="41">
        <v>0</v>
      </c>
      <c r="X1054" s="119">
        <v>0</v>
      </c>
      <c r="Y1054" s="119">
        <v>0</v>
      </c>
      <c r="Z1054" s="41">
        <v>0</v>
      </c>
      <c r="AA1054" s="41" t="e">
        <f>G1054+#REF!</f>
        <v>#REF!</v>
      </c>
      <c r="AB1054" s="96" t="str">
        <f>IF(OR(E1054="",E1054=0),"",(G1054+#REF!)/E1054)</f>
        <v/>
      </c>
      <c r="AC1054" s="41">
        <f t="shared" si="1135"/>
        <v>0</v>
      </c>
      <c r="AD1054" s="41">
        <f t="shared" si="1136"/>
        <v>0</v>
      </c>
      <c r="AE1054" s="119">
        <v>0</v>
      </c>
      <c r="AF1054" s="119">
        <f t="shared" si="1138"/>
        <v>0</v>
      </c>
      <c r="AG1054" s="119">
        <v>0</v>
      </c>
      <c r="AH1054" s="119">
        <f t="shared" si="1140"/>
        <v>0</v>
      </c>
      <c r="AI1054" s="42"/>
      <c r="AJ1054" s="72"/>
    </row>
    <row r="1055" spans="1:36" s="73" customFormat="1" ht="15.75" customHeight="1" thickBot="1">
      <c r="A1055" s="14" t="str">
        <f t="shared" si="1133"/>
        <v>b</v>
      </c>
      <c r="B1055" s="46" t="s">
        <v>27</v>
      </c>
      <c r="C1055" s="58" t="s">
        <v>38</v>
      </c>
      <c r="D1055" s="59">
        <v>0</v>
      </c>
      <c r="E1055" s="60">
        <v>0</v>
      </c>
      <c r="F1055" s="60">
        <v>0</v>
      </c>
      <c r="G1055" s="60">
        <v>0</v>
      </c>
      <c r="H1055" s="60">
        <v>0</v>
      </c>
      <c r="I1055" s="61">
        <v>0</v>
      </c>
      <c r="J1055" s="62">
        <v>0</v>
      </c>
      <c r="K1055" s="62">
        <v>0</v>
      </c>
      <c r="L1055" s="63" t="str">
        <f t="shared" si="1153"/>
        <v/>
      </c>
      <c r="M1055" s="59">
        <v>0</v>
      </c>
      <c r="N1055" s="59">
        <v>0</v>
      </c>
      <c r="O1055" s="59">
        <v>0</v>
      </c>
      <c r="P1055" s="59">
        <v>0</v>
      </c>
      <c r="Q1055" s="59">
        <v>0</v>
      </c>
      <c r="R1055" s="59">
        <v>0</v>
      </c>
      <c r="S1055" s="59">
        <f t="shared" si="1156"/>
        <v>0</v>
      </c>
      <c r="T1055" s="61">
        <f t="shared" si="1154"/>
        <v>0</v>
      </c>
      <c r="U1055" s="63" t="str">
        <f t="shared" si="1155"/>
        <v/>
      </c>
      <c r="V1055" s="136">
        <f t="shared" si="1165"/>
        <v>0</v>
      </c>
      <c r="W1055" s="59">
        <v>0</v>
      </c>
      <c r="X1055" s="120">
        <v>0</v>
      </c>
      <c r="Y1055" s="120">
        <v>0</v>
      </c>
      <c r="Z1055" s="59">
        <v>0</v>
      </c>
      <c r="AA1055" s="59" t="e">
        <f>G1055+#REF!</f>
        <v>#REF!</v>
      </c>
      <c r="AB1055" s="106" t="str">
        <f>IF(OR(E1055="",E1055=0),"",(G1055+#REF!)/E1055)</f>
        <v/>
      </c>
      <c r="AC1055" s="59">
        <f t="shared" si="1135"/>
        <v>0</v>
      </c>
      <c r="AD1055" s="59">
        <f t="shared" si="1136"/>
        <v>0</v>
      </c>
      <c r="AE1055" s="120">
        <v>0</v>
      </c>
      <c r="AF1055" s="120">
        <f t="shared" si="1138"/>
        <v>0</v>
      </c>
      <c r="AG1055" s="120">
        <v>0</v>
      </c>
      <c r="AH1055" s="120">
        <f t="shared" si="1140"/>
        <v>0</v>
      </c>
      <c r="AI1055" s="60"/>
      <c r="AJ1055" s="72"/>
    </row>
    <row r="1056" spans="1:36" s="73" customFormat="1" ht="48.75" thickTop="1" thickBot="1">
      <c r="A1056" s="14" t="str">
        <f t="shared" si="1133"/>
        <v>a</v>
      </c>
      <c r="B1056" s="139" t="s">
        <v>214</v>
      </c>
      <c r="C1056" s="140" t="s">
        <v>215</v>
      </c>
      <c r="D1056" s="140">
        <f t="shared" ref="D1056:K1056" si="1166">D1057+D1065+D1066+D1067</f>
        <v>2000</v>
      </c>
      <c r="E1056" s="141">
        <f t="shared" si="1166"/>
        <v>1274</v>
      </c>
      <c r="F1056" s="141">
        <f t="shared" si="1166"/>
        <v>956</v>
      </c>
      <c r="G1056" s="141">
        <f t="shared" si="1166"/>
        <v>1061.7</v>
      </c>
      <c r="H1056" s="141">
        <f t="shared" si="1166"/>
        <v>849.33328000000006</v>
      </c>
      <c r="I1056" s="142">
        <f t="shared" si="1166"/>
        <v>743.16661999999997</v>
      </c>
      <c r="J1056" s="143">
        <f t="shared" si="1166"/>
        <v>636.99995999999999</v>
      </c>
      <c r="K1056" s="143">
        <f t="shared" si="1166"/>
        <v>530.83330000000001</v>
      </c>
      <c r="L1056" s="144">
        <f t="shared" si="1153"/>
        <v>1.1105648535564854</v>
      </c>
      <c r="M1056" s="140">
        <f>M1057+M1065+M1066+M1067</f>
        <v>0</v>
      </c>
      <c r="N1056" s="140">
        <f>N1057+N1065+N1066+N1067</f>
        <v>106.16666000000004</v>
      </c>
      <c r="O1056" s="140">
        <f>O1057+O1065+O1066+O1067</f>
        <v>106.16665999999998</v>
      </c>
      <c r="P1056" s="140">
        <f>P1057+P1065+P1066+P1067</f>
        <v>106.16665999999998</v>
      </c>
      <c r="Q1056" s="140">
        <f>Q1057+Q1065+Q1066+Q1067</f>
        <v>106.167</v>
      </c>
      <c r="R1056" s="140">
        <v>106.16665999999998</v>
      </c>
      <c r="S1056" s="140">
        <f t="shared" si="1156"/>
        <v>212.36671999999999</v>
      </c>
      <c r="T1056" s="142">
        <f t="shared" si="1154"/>
        <v>-105.70000000000005</v>
      </c>
      <c r="U1056" s="144">
        <f t="shared" si="1155"/>
        <v>0.833359497645212</v>
      </c>
      <c r="V1056" s="145">
        <f t="shared" si="1165"/>
        <v>212.29999999999995</v>
      </c>
      <c r="W1056" s="140">
        <f t="shared" ref="W1056:Y1056" si="1167">W1057+W1065+W1066+W1067</f>
        <v>1061.6666</v>
      </c>
      <c r="X1056" s="149">
        <f t="shared" si="1167"/>
        <v>1061.6666</v>
      </c>
      <c r="Y1056" s="149">
        <f t="shared" si="1167"/>
        <v>212.3</v>
      </c>
      <c r="Z1056" s="140">
        <f>Z1057+Z1065+Z1066+Z1067</f>
        <v>318</v>
      </c>
      <c r="AA1056" s="140" t="e">
        <f>G1056+#REF!</f>
        <v>#REF!</v>
      </c>
      <c r="AB1056" s="147" t="e">
        <f>IF(OR(E1056="",E1056=0),"",(G1056+#REF!)/E1056)</f>
        <v>#REF!</v>
      </c>
      <c r="AC1056" s="140">
        <f t="shared" si="1135"/>
        <v>1274</v>
      </c>
      <c r="AD1056" s="140">
        <f t="shared" si="1136"/>
        <v>0</v>
      </c>
      <c r="AE1056" s="149">
        <f t="shared" ref="AE1056:AG1056" si="1168">AE1057+AE1065+AE1066+AE1067</f>
        <v>0</v>
      </c>
      <c r="AF1056" s="149">
        <f t="shared" si="1138"/>
        <v>1274</v>
      </c>
      <c r="AG1056" s="149">
        <f t="shared" si="1168"/>
        <v>1274</v>
      </c>
      <c r="AH1056" s="149">
        <f t="shared" si="1140"/>
        <v>0</v>
      </c>
      <c r="AI1056" s="141"/>
      <c r="AJ1056" s="72"/>
    </row>
    <row r="1057" spans="1:36" s="73" customFormat="1" ht="18.75" customHeight="1" thickTop="1">
      <c r="A1057" s="14" t="str">
        <f t="shared" si="1133"/>
        <v>a</v>
      </c>
      <c r="B1057" s="21" t="s">
        <v>27</v>
      </c>
      <c r="C1057" s="22" t="s">
        <v>28</v>
      </c>
      <c r="D1057" s="23">
        <f t="shared" ref="D1057:K1057" si="1169">D1058+D1059+D1060+D1061+D1062+D1063+D1064</f>
        <v>2000</v>
      </c>
      <c r="E1057" s="24">
        <f t="shared" si="1169"/>
        <v>1274</v>
      </c>
      <c r="F1057" s="24">
        <f t="shared" si="1169"/>
        <v>956</v>
      </c>
      <c r="G1057" s="24">
        <f t="shared" si="1169"/>
        <v>1061.7</v>
      </c>
      <c r="H1057" s="24">
        <f t="shared" si="1169"/>
        <v>849.33328000000006</v>
      </c>
      <c r="I1057" s="25">
        <f t="shared" si="1169"/>
        <v>743.16661999999997</v>
      </c>
      <c r="J1057" s="26">
        <f t="shared" si="1169"/>
        <v>636.99995999999999</v>
      </c>
      <c r="K1057" s="26">
        <f t="shared" si="1169"/>
        <v>530.83330000000001</v>
      </c>
      <c r="L1057" s="27">
        <f t="shared" si="1153"/>
        <v>1.1105648535564854</v>
      </c>
      <c r="M1057" s="23">
        <f>M1058+M1059+M1060+M1061+M1062+M1063+M1064</f>
        <v>0</v>
      </c>
      <c r="N1057" s="23">
        <f>N1058+N1059+N1060+N1061+N1062+N1063+N1064</f>
        <v>106.16666000000004</v>
      </c>
      <c r="O1057" s="23">
        <f>O1058+O1059+O1060+O1061+O1062+O1063+O1064</f>
        <v>106.16665999999998</v>
      </c>
      <c r="P1057" s="23">
        <f>P1058+P1059+P1060+P1061+P1062+P1063+P1064</f>
        <v>106.16665999999998</v>
      </c>
      <c r="Q1057" s="23">
        <f>Q1058+Q1059+Q1060+Q1061+Q1062+Q1063+Q1064</f>
        <v>106.167</v>
      </c>
      <c r="R1057" s="23">
        <v>106.16665999999998</v>
      </c>
      <c r="S1057" s="23">
        <f t="shared" si="1156"/>
        <v>212.36671999999999</v>
      </c>
      <c r="T1057" s="25">
        <f t="shared" si="1154"/>
        <v>-105.70000000000005</v>
      </c>
      <c r="U1057" s="27">
        <f t="shared" si="1155"/>
        <v>0.833359497645212</v>
      </c>
      <c r="V1057" s="130">
        <f t="shared" si="1165"/>
        <v>212.29999999999995</v>
      </c>
      <c r="W1057" s="23">
        <f t="shared" ref="W1057:Y1057" si="1170">W1058+W1059+W1060+W1061+W1062+W1063+W1064</f>
        <v>1061.6666</v>
      </c>
      <c r="X1057" s="107">
        <f t="shared" si="1170"/>
        <v>1061.6666</v>
      </c>
      <c r="Y1057" s="107">
        <f t="shared" si="1170"/>
        <v>212.3</v>
      </c>
      <c r="Z1057" s="23">
        <f>Z1058+Z1059+Z1060+Z1061+Z1062+Z1063+Z1064</f>
        <v>318</v>
      </c>
      <c r="AA1057" s="23" t="e">
        <f>G1057+#REF!</f>
        <v>#REF!</v>
      </c>
      <c r="AB1057" s="90" t="e">
        <f>IF(OR(E1057="",E1057=0),"",(G1057+#REF!)/E1057)</f>
        <v>#REF!</v>
      </c>
      <c r="AC1057" s="23">
        <f t="shared" si="1135"/>
        <v>1274</v>
      </c>
      <c r="AD1057" s="23">
        <f t="shared" si="1136"/>
        <v>0</v>
      </c>
      <c r="AE1057" s="107">
        <f t="shared" ref="AE1057:AG1057" si="1171">AE1058+AE1059+AE1060+AE1061+AE1062+AE1063+AE1064</f>
        <v>0</v>
      </c>
      <c r="AF1057" s="107">
        <f t="shared" si="1138"/>
        <v>1274</v>
      </c>
      <c r="AG1057" s="107">
        <f t="shared" si="1171"/>
        <v>1274</v>
      </c>
      <c r="AH1057" s="107">
        <f t="shared" si="1140"/>
        <v>0</v>
      </c>
      <c r="AI1057" s="24"/>
      <c r="AJ1057" s="72"/>
    </row>
    <row r="1058" spans="1:36" s="73" customFormat="1" ht="18" customHeight="1">
      <c r="A1058" s="14" t="str">
        <f t="shared" si="1133"/>
        <v>b</v>
      </c>
      <c r="B1058" s="28" t="s">
        <v>27</v>
      </c>
      <c r="C1058" s="29" t="s">
        <v>29</v>
      </c>
      <c r="D1058" s="35">
        <v>0</v>
      </c>
      <c r="E1058" s="36">
        <v>0</v>
      </c>
      <c r="F1058" s="36">
        <v>0</v>
      </c>
      <c r="G1058" s="36">
        <v>0</v>
      </c>
      <c r="H1058" s="36">
        <v>0</v>
      </c>
      <c r="I1058" s="37">
        <v>0</v>
      </c>
      <c r="J1058" s="38">
        <v>0</v>
      </c>
      <c r="K1058" s="38">
        <v>0</v>
      </c>
      <c r="L1058" s="39" t="str">
        <f t="shared" si="1153"/>
        <v/>
      </c>
      <c r="M1058" s="35">
        <v>0</v>
      </c>
      <c r="N1058" s="35">
        <v>0</v>
      </c>
      <c r="O1058" s="35">
        <v>0</v>
      </c>
      <c r="P1058" s="35">
        <v>0</v>
      </c>
      <c r="Q1058" s="35">
        <v>0</v>
      </c>
      <c r="R1058" s="35">
        <v>0</v>
      </c>
      <c r="S1058" s="35">
        <f t="shared" si="1156"/>
        <v>0</v>
      </c>
      <c r="T1058" s="37">
        <f t="shared" si="1154"/>
        <v>0</v>
      </c>
      <c r="U1058" s="39" t="str">
        <f t="shared" si="1155"/>
        <v/>
      </c>
      <c r="V1058" s="132">
        <f t="shared" si="1165"/>
        <v>0</v>
      </c>
      <c r="W1058" s="35">
        <v>0</v>
      </c>
      <c r="X1058" s="118">
        <v>0</v>
      </c>
      <c r="Y1058" s="118">
        <v>0</v>
      </c>
      <c r="Z1058" s="35">
        <v>0</v>
      </c>
      <c r="AA1058" s="35" t="e">
        <f>G1058+#REF!</f>
        <v>#REF!</v>
      </c>
      <c r="AB1058" s="94" t="str">
        <f>IF(OR(E1058="",E1058=0),"",(G1058+#REF!)/E1058)</f>
        <v/>
      </c>
      <c r="AC1058" s="35">
        <f t="shared" si="1135"/>
        <v>0</v>
      </c>
      <c r="AD1058" s="35">
        <f t="shared" si="1136"/>
        <v>0</v>
      </c>
      <c r="AE1058" s="118">
        <v>0</v>
      </c>
      <c r="AF1058" s="118">
        <f t="shared" si="1138"/>
        <v>0</v>
      </c>
      <c r="AG1058" s="118">
        <v>0</v>
      </c>
      <c r="AH1058" s="118">
        <f t="shared" si="1140"/>
        <v>0</v>
      </c>
      <c r="AI1058" s="36"/>
      <c r="AJ1058" s="72"/>
    </row>
    <row r="1059" spans="1:36" s="73" customFormat="1" ht="18" customHeight="1">
      <c r="A1059" s="14" t="str">
        <f t="shared" si="1133"/>
        <v>b</v>
      </c>
      <c r="B1059" s="28" t="s">
        <v>27</v>
      </c>
      <c r="C1059" s="29" t="s">
        <v>30</v>
      </c>
      <c r="D1059" s="35">
        <v>0</v>
      </c>
      <c r="E1059" s="36">
        <v>0</v>
      </c>
      <c r="F1059" s="36">
        <v>0</v>
      </c>
      <c r="G1059" s="36">
        <v>0</v>
      </c>
      <c r="H1059" s="36">
        <v>0</v>
      </c>
      <c r="I1059" s="37">
        <v>0</v>
      </c>
      <c r="J1059" s="38">
        <v>0</v>
      </c>
      <c r="K1059" s="38">
        <v>0</v>
      </c>
      <c r="L1059" s="39" t="str">
        <f t="shared" si="1153"/>
        <v/>
      </c>
      <c r="M1059" s="35">
        <v>0</v>
      </c>
      <c r="N1059" s="35">
        <v>0</v>
      </c>
      <c r="O1059" s="35">
        <v>0</v>
      </c>
      <c r="P1059" s="35">
        <v>0</v>
      </c>
      <c r="Q1059" s="35">
        <v>0</v>
      </c>
      <c r="R1059" s="35">
        <v>0</v>
      </c>
      <c r="S1059" s="35">
        <f t="shared" si="1156"/>
        <v>0</v>
      </c>
      <c r="T1059" s="37">
        <f t="shared" si="1154"/>
        <v>0</v>
      </c>
      <c r="U1059" s="39" t="str">
        <f t="shared" si="1155"/>
        <v/>
      </c>
      <c r="V1059" s="132">
        <f t="shared" si="1165"/>
        <v>0</v>
      </c>
      <c r="W1059" s="35">
        <v>0</v>
      </c>
      <c r="X1059" s="118">
        <v>0</v>
      </c>
      <c r="Y1059" s="118">
        <v>0</v>
      </c>
      <c r="Z1059" s="35">
        <v>0</v>
      </c>
      <c r="AA1059" s="35" t="e">
        <f>G1059+#REF!</f>
        <v>#REF!</v>
      </c>
      <c r="AB1059" s="94" t="str">
        <f>IF(OR(E1059="",E1059=0),"",(G1059+#REF!)/E1059)</f>
        <v/>
      </c>
      <c r="AC1059" s="35">
        <f t="shared" si="1135"/>
        <v>0</v>
      </c>
      <c r="AD1059" s="35">
        <f t="shared" si="1136"/>
        <v>0</v>
      </c>
      <c r="AE1059" s="118">
        <v>0</v>
      </c>
      <c r="AF1059" s="118">
        <f t="shared" si="1138"/>
        <v>0</v>
      </c>
      <c r="AG1059" s="118">
        <v>0</v>
      </c>
      <c r="AH1059" s="118">
        <f t="shared" si="1140"/>
        <v>0</v>
      </c>
      <c r="AI1059" s="36"/>
      <c r="AJ1059" s="72"/>
    </row>
    <row r="1060" spans="1:36" s="73" customFormat="1" ht="18" customHeight="1">
      <c r="A1060" s="14" t="str">
        <f t="shared" si="1133"/>
        <v>b</v>
      </c>
      <c r="B1060" s="28" t="s">
        <v>27</v>
      </c>
      <c r="C1060" s="29" t="s">
        <v>31</v>
      </c>
      <c r="D1060" s="35">
        <v>0</v>
      </c>
      <c r="E1060" s="36">
        <v>0</v>
      </c>
      <c r="F1060" s="36">
        <v>0</v>
      </c>
      <c r="G1060" s="36">
        <v>0</v>
      </c>
      <c r="H1060" s="36">
        <v>0</v>
      </c>
      <c r="I1060" s="37">
        <v>0</v>
      </c>
      <c r="J1060" s="38">
        <v>0</v>
      </c>
      <c r="K1060" s="38">
        <v>0</v>
      </c>
      <c r="L1060" s="39" t="str">
        <f t="shared" si="1153"/>
        <v/>
      </c>
      <c r="M1060" s="35">
        <v>0</v>
      </c>
      <c r="N1060" s="35">
        <v>0</v>
      </c>
      <c r="O1060" s="35">
        <v>0</v>
      </c>
      <c r="P1060" s="35">
        <v>0</v>
      </c>
      <c r="Q1060" s="35">
        <v>0</v>
      </c>
      <c r="R1060" s="35">
        <v>0</v>
      </c>
      <c r="S1060" s="35">
        <f t="shared" si="1156"/>
        <v>0</v>
      </c>
      <c r="T1060" s="37">
        <f t="shared" si="1154"/>
        <v>0</v>
      </c>
      <c r="U1060" s="39" t="str">
        <f t="shared" si="1155"/>
        <v/>
      </c>
      <c r="V1060" s="132">
        <f t="shared" si="1165"/>
        <v>0</v>
      </c>
      <c r="W1060" s="35">
        <v>0</v>
      </c>
      <c r="X1060" s="118">
        <v>0</v>
      </c>
      <c r="Y1060" s="118">
        <v>0</v>
      </c>
      <c r="Z1060" s="35">
        <v>0</v>
      </c>
      <c r="AA1060" s="35" t="e">
        <f>G1060+#REF!</f>
        <v>#REF!</v>
      </c>
      <c r="AB1060" s="94" t="str">
        <f>IF(OR(E1060="",E1060=0),"",(G1060+#REF!)/E1060)</f>
        <v/>
      </c>
      <c r="AC1060" s="35">
        <f t="shared" si="1135"/>
        <v>0</v>
      </c>
      <c r="AD1060" s="35">
        <f t="shared" si="1136"/>
        <v>0</v>
      </c>
      <c r="AE1060" s="118">
        <v>0</v>
      </c>
      <c r="AF1060" s="118">
        <f t="shared" si="1138"/>
        <v>0</v>
      </c>
      <c r="AG1060" s="118">
        <v>0</v>
      </c>
      <c r="AH1060" s="118">
        <f t="shared" si="1140"/>
        <v>0</v>
      </c>
      <c r="AI1060" s="36"/>
      <c r="AJ1060" s="72"/>
    </row>
    <row r="1061" spans="1:36" s="73" customFormat="1" ht="18" customHeight="1">
      <c r="A1061" s="14" t="str">
        <f t="shared" si="1133"/>
        <v>b</v>
      </c>
      <c r="B1061" s="28" t="s">
        <v>27</v>
      </c>
      <c r="C1061" s="29" t="s">
        <v>32</v>
      </c>
      <c r="D1061" s="35">
        <v>0</v>
      </c>
      <c r="E1061" s="36">
        <v>0</v>
      </c>
      <c r="F1061" s="36">
        <v>0</v>
      </c>
      <c r="G1061" s="36">
        <v>0</v>
      </c>
      <c r="H1061" s="36">
        <v>0</v>
      </c>
      <c r="I1061" s="37">
        <v>0</v>
      </c>
      <c r="J1061" s="38">
        <v>0</v>
      </c>
      <c r="K1061" s="38">
        <v>0</v>
      </c>
      <c r="L1061" s="39" t="str">
        <f t="shared" si="1153"/>
        <v/>
      </c>
      <c r="M1061" s="35">
        <v>0</v>
      </c>
      <c r="N1061" s="35">
        <v>0</v>
      </c>
      <c r="O1061" s="35">
        <v>0</v>
      </c>
      <c r="P1061" s="35">
        <v>0</v>
      </c>
      <c r="Q1061" s="35">
        <v>0</v>
      </c>
      <c r="R1061" s="35">
        <v>0</v>
      </c>
      <c r="S1061" s="35">
        <f t="shared" si="1156"/>
        <v>0</v>
      </c>
      <c r="T1061" s="37">
        <f t="shared" si="1154"/>
        <v>0</v>
      </c>
      <c r="U1061" s="39" t="str">
        <f t="shared" si="1155"/>
        <v/>
      </c>
      <c r="V1061" s="132">
        <f t="shared" si="1165"/>
        <v>0</v>
      </c>
      <c r="W1061" s="35">
        <v>0</v>
      </c>
      <c r="X1061" s="118">
        <v>0</v>
      </c>
      <c r="Y1061" s="118">
        <v>0</v>
      </c>
      <c r="Z1061" s="35">
        <v>0</v>
      </c>
      <c r="AA1061" s="35" t="e">
        <f>G1061+#REF!</f>
        <v>#REF!</v>
      </c>
      <c r="AB1061" s="94" t="str">
        <f>IF(OR(E1061="",E1061=0),"",(G1061+#REF!)/E1061)</f>
        <v/>
      </c>
      <c r="AC1061" s="35">
        <f t="shared" si="1135"/>
        <v>0</v>
      </c>
      <c r="AD1061" s="35">
        <f t="shared" si="1136"/>
        <v>0</v>
      </c>
      <c r="AE1061" s="118">
        <v>0</v>
      </c>
      <c r="AF1061" s="118">
        <f t="shared" si="1138"/>
        <v>0</v>
      </c>
      <c r="AG1061" s="118">
        <v>0</v>
      </c>
      <c r="AH1061" s="118">
        <f t="shared" si="1140"/>
        <v>0</v>
      </c>
      <c r="AI1061" s="36"/>
      <c r="AJ1061" s="72"/>
    </row>
    <row r="1062" spans="1:36" s="73" customFormat="1" ht="18" customHeight="1">
      <c r="A1062" s="14" t="str">
        <f t="shared" si="1133"/>
        <v>b</v>
      </c>
      <c r="B1062" s="28" t="s">
        <v>27</v>
      </c>
      <c r="C1062" s="29" t="s">
        <v>33</v>
      </c>
      <c r="D1062" s="35">
        <v>0</v>
      </c>
      <c r="E1062" s="36">
        <v>0</v>
      </c>
      <c r="F1062" s="36">
        <v>0</v>
      </c>
      <c r="G1062" s="36">
        <v>0</v>
      </c>
      <c r="H1062" s="36">
        <v>0</v>
      </c>
      <c r="I1062" s="37">
        <v>0</v>
      </c>
      <c r="J1062" s="38">
        <v>0</v>
      </c>
      <c r="K1062" s="38">
        <v>0</v>
      </c>
      <c r="L1062" s="39" t="str">
        <f t="shared" si="1153"/>
        <v/>
      </c>
      <c r="M1062" s="35">
        <v>0</v>
      </c>
      <c r="N1062" s="35">
        <v>0</v>
      </c>
      <c r="O1062" s="35">
        <v>0</v>
      </c>
      <c r="P1062" s="35">
        <v>0</v>
      </c>
      <c r="Q1062" s="35">
        <v>0</v>
      </c>
      <c r="R1062" s="35">
        <v>0</v>
      </c>
      <c r="S1062" s="35">
        <f t="shared" si="1156"/>
        <v>0</v>
      </c>
      <c r="T1062" s="37">
        <f t="shared" si="1154"/>
        <v>0</v>
      </c>
      <c r="U1062" s="39" t="str">
        <f t="shared" si="1155"/>
        <v/>
      </c>
      <c r="V1062" s="132">
        <f t="shared" si="1165"/>
        <v>0</v>
      </c>
      <c r="W1062" s="35">
        <v>0</v>
      </c>
      <c r="X1062" s="118">
        <v>0</v>
      </c>
      <c r="Y1062" s="118">
        <v>0</v>
      </c>
      <c r="Z1062" s="35">
        <v>0</v>
      </c>
      <c r="AA1062" s="35" t="e">
        <f>G1062+#REF!</f>
        <v>#REF!</v>
      </c>
      <c r="AB1062" s="94" t="str">
        <f>IF(OR(E1062="",E1062=0),"",(G1062+#REF!)/E1062)</f>
        <v/>
      </c>
      <c r="AC1062" s="35">
        <f t="shared" si="1135"/>
        <v>0</v>
      </c>
      <c r="AD1062" s="35">
        <f t="shared" si="1136"/>
        <v>0</v>
      </c>
      <c r="AE1062" s="118">
        <v>0</v>
      </c>
      <c r="AF1062" s="118">
        <f t="shared" si="1138"/>
        <v>0</v>
      </c>
      <c r="AG1062" s="118">
        <v>0</v>
      </c>
      <c r="AH1062" s="118">
        <f t="shared" si="1140"/>
        <v>0</v>
      </c>
      <c r="AI1062" s="36"/>
      <c r="AJ1062" s="72"/>
    </row>
    <row r="1063" spans="1:36" s="73" customFormat="1" ht="18" customHeight="1">
      <c r="A1063" s="14" t="str">
        <f t="shared" si="1133"/>
        <v>a</v>
      </c>
      <c r="B1063" s="28" t="s">
        <v>27</v>
      </c>
      <c r="C1063" s="29" t="s">
        <v>34</v>
      </c>
      <c r="D1063" s="30">
        <v>2000</v>
      </c>
      <c r="E1063" s="31">
        <v>1274</v>
      </c>
      <c r="F1063" s="31">
        <v>956</v>
      </c>
      <c r="G1063" s="31">
        <v>1061.7</v>
      </c>
      <c r="H1063" s="31">
        <v>849.33328000000006</v>
      </c>
      <c r="I1063" s="32">
        <v>743.16661999999997</v>
      </c>
      <c r="J1063" s="33">
        <v>636.99995999999999</v>
      </c>
      <c r="K1063" s="33">
        <v>530.83330000000001</v>
      </c>
      <c r="L1063" s="34">
        <f t="shared" si="1153"/>
        <v>1.1105648535564854</v>
      </c>
      <c r="M1063" s="30">
        <v>0</v>
      </c>
      <c r="N1063" s="30">
        <v>106.16666000000004</v>
      </c>
      <c r="O1063" s="30">
        <v>106.16665999999998</v>
      </c>
      <c r="P1063" s="30">
        <v>106.16665999999998</v>
      </c>
      <c r="Q1063" s="30">
        <v>106.167</v>
      </c>
      <c r="R1063" s="30">
        <v>106.16665999999998</v>
      </c>
      <c r="S1063" s="30">
        <f t="shared" si="1156"/>
        <v>212.36671999999999</v>
      </c>
      <c r="T1063" s="32">
        <f t="shared" si="1154"/>
        <v>-105.70000000000005</v>
      </c>
      <c r="U1063" s="34">
        <f t="shared" si="1155"/>
        <v>0.833359497645212</v>
      </c>
      <c r="V1063" s="131">
        <f t="shared" si="1165"/>
        <v>212.29999999999995</v>
      </c>
      <c r="W1063" s="30">
        <v>1061.6666</v>
      </c>
      <c r="X1063" s="125">
        <v>1061.6666</v>
      </c>
      <c r="Y1063" s="125">
        <v>212.3</v>
      </c>
      <c r="Z1063" s="30">
        <v>318</v>
      </c>
      <c r="AA1063" s="30" t="e">
        <f>G1063+#REF!</f>
        <v>#REF!</v>
      </c>
      <c r="AB1063" s="92" t="e">
        <f>IF(OR(E1063="",E1063=0),"",(G1063+#REF!)/E1063)</f>
        <v>#REF!</v>
      </c>
      <c r="AC1063" s="30">
        <f t="shared" si="1135"/>
        <v>1274</v>
      </c>
      <c r="AD1063" s="30">
        <f t="shared" si="1136"/>
        <v>0</v>
      </c>
      <c r="AE1063" s="125">
        <v>0</v>
      </c>
      <c r="AF1063" s="125">
        <f t="shared" si="1138"/>
        <v>1274</v>
      </c>
      <c r="AG1063" s="125">
        <v>1274</v>
      </c>
      <c r="AH1063" s="125">
        <f t="shared" si="1140"/>
        <v>0</v>
      </c>
      <c r="AI1063" s="31"/>
      <c r="AJ1063" s="72"/>
    </row>
    <row r="1064" spans="1:36" s="73" customFormat="1" ht="18" customHeight="1">
      <c r="A1064" s="14" t="str">
        <f t="shared" si="1133"/>
        <v>b</v>
      </c>
      <c r="B1064" s="28" t="s">
        <v>27</v>
      </c>
      <c r="C1064" s="29" t="s">
        <v>35</v>
      </c>
      <c r="D1064" s="35">
        <v>0</v>
      </c>
      <c r="E1064" s="36">
        <v>0</v>
      </c>
      <c r="F1064" s="36">
        <v>0</v>
      </c>
      <c r="G1064" s="36">
        <v>0</v>
      </c>
      <c r="H1064" s="36">
        <v>0</v>
      </c>
      <c r="I1064" s="37">
        <v>0</v>
      </c>
      <c r="J1064" s="38">
        <v>0</v>
      </c>
      <c r="K1064" s="38">
        <v>0</v>
      </c>
      <c r="L1064" s="39" t="str">
        <f t="shared" si="1153"/>
        <v/>
      </c>
      <c r="M1064" s="35">
        <v>0</v>
      </c>
      <c r="N1064" s="35">
        <v>0</v>
      </c>
      <c r="O1064" s="35">
        <v>0</v>
      </c>
      <c r="P1064" s="35">
        <v>0</v>
      </c>
      <c r="Q1064" s="35">
        <v>0</v>
      </c>
      <c r="R1064" s="35">
        <v>0</v>
      </c>
      <c r="S1064" s="35">
        <f t="shared" si="1156"/>
        <v>0</v>
      </c>
      <c r="T1064" s="37">
        <f t="shared" si="1154"/>
        <v>0</v>
      </c>
      <c r="U1064" s="39" t="str">
        <f t="shared" si="1155"/>
        <v/>
      </c>
      <c r="V1064" s="132">
        <f t="shared" si="1165"/>
        <v>0</v>
      </c>
      <c r="W1064" s="35">
        <v>0</v>
      </c>
      <c r="X1064" s="118">
        <v>0</v>
      </c>
      <c r="Y1064" s="118">
        <v>0</v>
      </c>
      <c r="Z1064" s="35">
        <v>0</v>
      </c>
      <c r="AA1064" s="35" t="e">
        <f>G1064+#REF!</f>
        <v>#REF!</v>
      </c>
      <c r="AB1064" s="94" t="str">
        <f>IF(OR(E1064="",E1064=0),"",(G1064+#REF!)/E1064)</f>
        <v/>
      </c>
      <c r="AC1064" s="35">
        <f t="shared" si="1135"/>
        <v>0</v>
      </c>
      <c r="AD1064" s="35">
        <f t="shared" si="1136"/>
        <v>0</v>
      </c>
      <c r="AE1064" s="118">
        <v>0</v>
      </c>
      <c r="AF1064" s="118">
        <f t="shared" si="1138"/>
        <v>0</v>
      </c>
      <c r="AG1064" s="118">
        <v>0</v>
      </c>
      <c r="AH1064" s="118">
        <f t="shared" si="1140"/>
        <v>0</v>
      </c>
      <c r="AI1064" s="36"/>
      <c r="AJ1064" s="72"/>
    </row>
    <row r="1065" spans="1:36" s="73" customFormat="1" ht="30" customHeight="1">
      <c r="A1065" s="14" t="str">
        <f t="shared" si="1133"/>
        <v>b</v>
      </c>
      <c r="B1065" s="21" t="s">
        <v>27</v>
      </c>
      <c r="C1065" s="40" t="s">
        <v>36</v>
      </c>
      <c r="D1065" s="41">
        <v>0</v>
      </c>
      <c r="E1065" s="42">
        <v>0</v>
      </c>
      <c r="F1065" s="42">
        <v>0</v>
      </c>
      <c r="G1065" s="42">
        <v>0</v>
      </c>
      <c r="H1065" s="42">
        <v>0</v>
      </c>
      <c r="I1065" s="43">
        <v>0</v>
      </c>
      <c r="J1065" s="44">
        <v>0</v>
      </c>
      <c r="K1065" s="44">
        <v>0</v>
      </c>
      <c r="L1065" s="45" t="str">
        <f t="shared" si="1153"/>
        <v/>
      </c>
      <c r="M1065" s="41">
        <v>0</v>
      </c>
      <c r="N1065" s="41">
        <v>0</v>
      </c>
      <c r="O1065" s="41">
        <v>0</v>
      </c>
      <c r="P1065" s="41">
        <v>0</v>
      </c>
      <c r="Q1065" s="41">
        <v>0</v>
      </c>
      <c r="R1065" s="41">
        <v>0</v>
      </c>
      <c r="S1065" s="41">
        <f t="shared" si="1156"/>
        <v>0</v>
      </c>
      <c r="T1065" s="43">
        <f t="shared" si="1154"/>
        <v>0</v>
      </c>
      <c r="U1065" s="45" t="str">
        <f t="shared" si="1155"/>
        <v/>
      </c>
      <c r="V1065" s="133">
        <f t="shared" si="1165"/>
        <v>0</v>
      </c>
      <c r="W1065" s="41">
        <v>0</v>
      </c>
      <c r="X1065" s="119">
        <v>0</v>
      </c>
      <c r="Y1065" s="119">
        <v>0</v>
      </c>
      <c r="Z1065" s="41">
        <v>0</v>
      </c>
      <c r="AA1065" s="41" t="e">
        <f>G1065+#REF!</f>
        <v>#REF!</v>
      </c>
      <c r="AB1065" s="96" t="str">
        <f>IF(OR(E1065="",E1065=0),"",(G1065+#REF!)/E1065)</f>
        <v/>
      </c>
      <c r="AC1065" s="41">
        <f t="shared" si="1135"/>
        <v>0</v>
      </c>
      <c r="AD1065" s="41">
        <f t="shared" si="1136"/>
        <v>0</v>
      </c>
      <c r="AE1065" s="119">
        <v>0</v>
      </c>
      <c r="AF1065" s="119">
        <f t="shared" si="1138"/>
        <v>0</v>
      </c>
      <c r="AG1065" s="119">
        <v>0</v>
      </c>
      <c r="AH1065" s="119">
        <f t="shared" si="1140"/>
        <v>0</v>
      </c>
      <c r="AI1065" s="42"/>
      <c r="AJ1065" s="72"/>
    </row>
    <row r="1066" spans="1:36" s="73" customFormat="1" ht="15" customHeight="1">
      <c r="A1066" s="14" t="str">
        <f t="shared" si="1133"/>
        <v>b</v>
      </c>
      <c r="B1066" s="21" t="s">
        <v>27</v>
      </c>
      <c r="C1066" s="40" t="s">
        <v>37</v>
      </c>
      <c r="D1066" s="41">
        <v>0</v>
      </c>
      <c r="E1066" s="42">
        <v>0</v>
      </c>
      <c r="F1066" s="42">
        <v>0</v>
      </c>
      <c r="G1066" s="42">
        <v>0</v>
      </c>
      <c r="H1066" s="42">
        <v>0</v>
      </c>
      <c r="I1066" s="43">
        <v>0</v>
      </c>
      <c r="J1066" s="44">
        <v>0</v>
      </c>
      <c r="K1066" s="44">
        <v>0</v>
      </c>
      <c r="L1066" s="45" t="str">
        <f t="shared" si="1153"/>
        <v/>
      </c>
      <c r="M1066" s="41">
        <v>0</v>
      </c>
      <c r="N1066" s="41">
        <v>0</v>
      </c>
      <c r="O1066" s="41">
        <v>0</v>
      </c>
      <c r="P1066" s="41">
        <v>0</v>
      </c>
      <c r="Q1066" s="41">
        <v>0</v>
      </c>
      <c r="R1066" s="41">
        <v>0</v>
      </c>
      <c r="S1066" s="41">
        <f t="shared" si="1156"/>
        <v>0</v>
      </c>
      <c r="T1066" s="43">
        <f t="shared" si="1154"/>
        <v>0</v>
      </c>
      <c r="U1066" s="45" t="str">
        <f t="shared" si="1155"/>
        <v/>
      </c>
      <c r="V1066" s="133">
        <f t="shared" si="1165"/>
        <v>0</v>
      </c>
      <c r="W1066" s="41">
        <v>0</v>
      </c>
      <c r="X1066" s="119">
        <v>0</v>
      </c>
      <c r="Y1066" s="119">
        <v>0</v>
      </c>
      <c r="Z1066" s="41">
        <v>0</v>
      </c>
      <c r="AA1066" s="41" t="e">
        <f>G1066+#REF!</f>
        <v>#REF!</v>
      </c>
      <c r="AB1066" s="96" t="str">
        <f>IF(OR(E1066="",E1066=0),"",(G1066+#REF!)/E1066)</f>
        <v/>
      </c>
      <c r="AC1066" s="41">
        <f t="shared" si="1135"/>
        <v>0</v>
      </c>
      <c r="AD1066" s="41">
        <f t="shared" si="1136"/>
        <v>0</v>
      </c>
      <c r="AE1066" s="119">
        <v>0</v>
      </c>
      <c r="AF1066" s="119">
        <f t="shared" si="1138"/>
        <v>0</v>
      </c>
      <c r="AG1066" s="119">
        <v>0</v>
      </c>
      <c r="AH1066" s="119">
        <f t="shared" si="1140"/>
        <v>0</v>
      </c>
      <c r="AI1066" s="42"/>
      <c r="AJ1066" s="72"/>
    </row>
    <row r="1067" spans="1:36" s="73" customFormat="1" ht="15.75" customHeight="1" thickBot="1">
      <c r="A1067" s="14" t="str">
        <f t="shared" si="1133"/>
        <v>b</v>
      </c>
      <c r="B1067" s="46" t="s">
        <v>27</v>
      </c>
      <c r="C1067" s="58" t="s">
        <v>38</v>
      </c>
      <c r="D1067" s="59">
        <v>0</v>
      </c>
      <c r="E1067" s="60">
        <v>0</v>
      </c>
      <c r="F1067" s="60">
        <v>0</v>
      </c>
      <c r="G1067" s="60">
        <v>0</v>
      </c>
      <c r="H1067" s="60">
        <v>0</v>
      </c>
      <c r="I1067" s="61">
        <v>0</v>
      </c>
      <c r="J1067" s="62">
        <v>0</v>
      </c>
      <c r="K1067" s="62">
        <v>0</v>
      </c>
      <c r="L1067" s="63" t="str">
        <f t="shared" si="1153"/>
        <v/>
      </c>
      <c r="M1067" s="59">
        <v>0</v>
      </c>
      <c r="N1067" s="59">
        <v>0</v>
      </c>
      <c r="O1067" s="59">
        <v>0</v>
      </c>
      <c r="P1067" s="59">
        <v>0</v>
      </c>
      <c r="Q1067" s="59">
        <v>0</v>
      </c>
      <c r="R1067" s="59">
        <v>0</v>
      </c>
      <c r="S1067" s="59">
        <f t="shared" si="1156"/>
        <v>0</v>
      </c>
      <c r="T1067" s="61">
        <f t="shared" si="1154"/>
        <v>0</v>
      </c>
      <c r="U1067" s="63" t="str">
        <f t="shared" si="1155"/>
        <v/>
      </c>
      <c r="V1067" s="136">
        <f t="shared" si="1165"/>
        <v>0</v>
      </c>
      <c r="W1067" s="59">
        <v>0</v>
      </c>
      <c r="X1067" s="120">
        <v>0</v>
      </c>
      <c r="Y1067" s="120">
        <v>0</v>
      </c>
      <c r="Z1067" s="59">
        <v>0</v>
      </c>
      <c r="AA1067" s="59" t="e">
        <f>G1067+#REF!</f>
        <v>#REF!</v>
      </c>
      <c r="AB1067" s="106" t="str">
        <f>IF(OR(E1067="",E1067=0),"",(G1067+#REF!)/E1067)</f>
        <v/>
      </c>
      <c r="AC1067" s="59">
        <f t="shared" si="1135"/>
        <v>0</v>
      </c>
      <c r="AD1067" s="59">
        <f t="shared" si="1136"/>
        <v>0</v>
      </c>
      <c r="AE1067" s="120">
        <v>0</v>
      </c>
      <c r="AF1067" s="120">
        <f t="shared" si="1138"/>
        <v>0</v>
      </c>
      <c r="AG1067" s="120">
        <v>0</v>
      </c>
      <c r="AH1067" s="120">
        <f t="shared" si="1140"/>
        <v>0</v>
      </c>
      <c r="AI1067" s="60"/>
      <c r="AJ1067" s="72"/>
    </row>
    <row r="1068" spans="1:36" s="73" customFormat="1" ht="33" thickTop="1" thickBot="1">
      <c r="A1068" s="14" t="str">
        <f t="shared" si="1133"/>
        <v>a</v>
      </c>
      <c r="B1068" s="139" t="s">
        <v>216</v>
      </c>
      <c r="C1068" s="140" t="s">
        <v>217</v>
      </c>
      <c r="D1068" s="140">
        <f t="shared" ref="D1068:K1079" si="1172">D1080+D1092</f>
        <v>29465</v>
      </c>
      <c r="E1068" s="141">
        <f t="shared" si="1172"/>
        <v>31303</v>
      </c>
      <c r="F1068" s="141">
        <f t="shared" si="1172"/>
        <v>21939.887999999999</v>
      </c>
      <c r="G1068" s="141">
        <f t="shared" si="1172"/>
        <v>25993.5</v>
      </c>
      <c r="H1068" s="141">
        <f t="shared" si="1172"/>
        <v>19374.067279999999</v>
      </c>
      <c r="I1068" s="142">
        <f t="shared" si="1172"/>
        <v>17528.920770000001</v>
      </c>
      <c r="J1068" s="143">
        <f t="shared" si="1172"/>
        <v>13484.956600000001</v>
      </c>
      <c r="K1068" s="143">
        <f t="shared" si="1172"/>
        <v>11540.94766</v>
      </c>
      <c r="L1068" s="144">
        <f t="shared" si="1153"/>
        <v>1.1847599222019729</v>
      </c>
      <c r="M1068" s="140">
        <f t="shared" ref="M1068:Q1079" si="1173">M1080+M1092</f>
        <v>0</v>
      </c>
      <c r="N1068" s="140">
        <f t="shared" si="1173"/>
        <v>3243.2137599999996</v>
      </c>
      <c r="O1068" s="140">
        <f t="shared" si="1173"/>
        <v>2696.2866299999996</v>
      </c>
      <c r="P1068" s="140">
        <f t="shared" si="1173"/>
        <v>1944.0089400000006</v>
      </c>
      <c r="Q1068" s="140">
        <f t="shared" si="1173"/>
        <v>1086.0999999999999</v>
      </c>
      <c r="R1068" s="140">
        <v>4043.9641699999993</v>
      </c>
      <c r="S1068" s="140">
        <f t="shared" si="1156"/>
        <v>6619.4327200000007</v>
      </c>
      <c r="T1068" s="142">
        <f t="shared" si="1154"/>
        <v>-4053.612000000001</v>
      </c>
      <c r="U1068" s="144">
        <f t="shared" si="1155"/>
        <v>0.83038366929687246</v>
      </c>
      <c r="V1068" s="145">
        <f t="shared" si="1165"/>
        <v>5309.5</v>
      </c>
      <c r="W1068" s="140">
        <f t="shared" ref="W1068:Y1068" si="1174">W1080+W1092</f>
        <v>23777.943780000001</v>
      </c>
      <c r="X1068" s="146">
        <f t="shared" si="1174"/>
        <v>23777.943780000001</v>
      </c>
      <c r="Y1068" s="146">
        <f t="shared" si="1174"/>
        <v>4871.1608699999997</v>
      </c>
      <c r="Z1068" s="140">
        <f t="shared" ref="Z1068:Z1079" si="1175">Z1080+Z1092</f>
        <v>6057.5119999999997</v>
      </c>
      <c r="AA1068" s="140" t="e">
        <f>G1068+#REF!</f>
        <v>#REF!</v>
      </c>
      <c r="AB1068" s="147" t="e">
        <f>IF(OR(E1068="",E1068=0),"",(G1068+#REF!)/E1068)</f>
        <v>#REF!</v>
      </c>
      <c r="AC1068" s="140">
        <f t="shared" si="1135"/>
        <v>30864.66087</v>
      </c>
      <c r="AD1068" s="140">
        <f t="shared" si="1136"/>
        <v>438.3391300000003</v>
      </c>
      <c r="AE1068" s="146">
        <f t="shared" ref="AE1068" si="1176">AE1080+AE1092</f>
        <v>419.9</v>
      </c>
      <c r="AF1068" s="146">
        <f t="shared" si="1138"/>
        <v>30883.1</v>
      </c>
      <c r="AG1068" s="146">
        <f t="shared" ref="AG1068" si="1177">AG1080+AG1092</f>
        <v>30883.1</v>
      </c>
      <c r="AH1068" s="146">
        <f t="shared" si="1140"/>
        <v>18.439129999998841</v>
      </c>
      <c r="AI1068" s="141"/>
      <c r="AJ1068" s="72"/>
    </row>
    <row r="1069" spans="1:36" s="73" customFormat="1" ht="18.75" thickTop="1">
      <c r="A1069" s="14" t="str">
        <f t="shared" si="1133"/>
        <v>a</v>
      </c>
      <c r="B1069" s="21" t="s">
        <v>27</v>
      </c>
      <c r="C1069" s="22" t="s">
        <v>28</v>
      </c>
      <c r="D1069" s="23">
        <f t="shared" si="1172"/>
        <v>29465</v>
      </c>
      <c r="E1069" s="24">
        <f t="shared" si="1172"/>
        <v>31294.799999999999</v>
      </c>
      <c r="F1069" s="24">
        <f t="shared" si="1172"/>
        <v>21931.71</v>
      </c>
      <c r="G1069" s="24">
        <f t="shared" si="1172"/>
        <v>25985.300000000003</v>
      </c>
      <c r="H1069" s="24">
        <f t="shared" si="1172"/>
        <v>19365.90641</v>
      </c>
      <c r="I1069" s="25">
        <f t="shared" si="1172"/>
        <v>17520.759900000001</v>
      </c>
      <c r="J1069" s="26">
        <f t="shared" si="1172"/>
        <v>13476.795730000002</v>
      </c>
      <c r="K1069" s="26">
        <f t="shared" si="1172"/>
        <v>11532.78679</v>
      </c>
      <c r="L1069" s="27">
        <f t="shared" si="1153"/>
        <v>1.1848278132439287</v>
      </c>
      <c r="M1069" s="23">
        <f t="shared" si="1173"/>
        <v>0</v>
      </c>
      <c r="N1069" s="23">
        <f t="shared" si="1173"/>
        <v>3243.2137599999996</v>
      </c>
      <c r="O1069" s="23">
        <f t="shared" si="1173"/>
        <v>2696.2866299999996</v>
      </c>
      <c r="P1069" s="23">
        <f t="shared" si="1173"/>
        <v>1944.0089400000006</v>
      </c>
      <c r="Q1069" s="23">
        <f t="shared" si="1173"/>
        <v>1086.0999999999999</v>
      </c>
      <c r="R1069" s="23">
        <v>4043.9641699999993</v>
      </c>
      <c r="S1069" s="23">
        <f t="shared" si="1156"/>
        <v>6619.3935900000033</v>
      </c>
      <c r="T1069" s="25">
        <f t="shared" si="1154"/>
        <v>-4053.5900000000038</v>
      </c>
      <c r="U1069" s="27">
        <f t="shared" si="1155"/>
        <v>0.83033922568605656</v>
      </c>
      <c r="V1069" s="130">
        <f t="shared" si="1165"/>
        <v>5309.4999999999964</v>
      </c>
      <c r="W1069" s="23">
        <f t="shared" ref="W1069:Y1069" si="1178">W1081+W1093</f>
        <v>23769.782910000002</v>
      </c>
      <c r="X1069" s="89">
        <f t="shared" si="1178"/>
        <v>23769.782910000002</v>
      </c>
      <c r="Y1069" s="89">
        <f t="shared" si="1178"/>
        <v>4863</v>
      </c>
      <c r="Z1069" s="23">
        <f t="shared" si="1175"/>
        <v>6057.5119999999997</v>
      </c>
      <c r="AA1069" s="23" t="e">
        <f>G1069+#REF!</f>
        <v>#REF!</v>
      </c>
      <c r="AB1069" s="90" t="e">
        <f>IF(OR(E1069="",E1069=0),"",(G1069+#REF!)/E1069)</f>
        <v>#REF!</v>
      </c>
      <c r="AC1069" s="23">
        <f t="shared" si="1135"/>
        <v>30848.300000000003</v>
      </c>
      <c r="AD1069" s="23">
        <f t="shared" si="1136"/>
        <v>446.49999999999636</v>
      </c>
      <c r="AE1069" s="89">
        <f t="shared" ref="AE1069" si="1179">AE1081+AE1093</f>
        <v>419.9</v>
      </c>
      <c r="AF1069" s="89">
        <f t="shared" si="1138"/>
        <v>30874.899999999998</v>
      </c>
      <c r="AG1069" s="89">
        <f t="shared" ref="AG1069" si="1180">AG1081+AG1093</f>
        <v>30874.899999999998</v>
      </c>
      <c r="AH1069" s="89">
        <f t="shared" si="1140"/>
        <v>26.599999999994907</v>
      </c>
      <c r="AI1069" s="24"/>
      <c r="AJ1069" s="72"/>
    </row>
    <row r="1070" spans="1:36" s="73" customFormat="1" ht="18" customHeight="1">
      <c r="A1070" s="14" t="str">
        <f t="shared" si="1133"/>
        <v>b</v>
      </c>
      <c r="B1070" s="28" t="s">
        <v>27</v>
      </c>
      <c r="C1070" s="29" t="s">
        <v>29</v>
      </c>
      <c r="D1070" s="35">
        <f t="shared" si="1172"/>
        <v>0</v>
      </c>
      <c r="E1070" s="36">
        <f t="shared" si="1172"/>
        <v>0</v>
      </c>
      <c r="F1070" s="36">
        <f t="shared" si="1172"/>
        <v>0</v>
      </c>
      <c r="G1070" s="36">
        <f t="shared" si="1172"/>
        <v>0</v>
      </c>
      <c r="H1070" s="36">
        <f t="shared" si="1172"/>
        <v>0</v>
      </c>
      <c r="I1070" s="37">
        <f t="shared" si="1172"/>
        <v>0</v>
      </c>
      <c r="J1070" s="38">
        <f t="shared" si="1172"/>
        <v>0</v>
      </c>
      <c r="K1070" s="38">
        <f t="shared" si="1172"/>
        <v>0</v>
      </c>
      <c r="L1070" s="39" t="str">
        <f t="shared" si="1153"/>
        <v/>
      </c>
      <c r="M1070" s="35">
        <f t="shared" si="1173"/>
        <v>0</v>
      </c>
      <c r="N1070" s="35">
        <f t="shared" si="1173"/>
        <v>0</v>
      </c>
      <c r="O1070" s="35">
        <f t="shared" si="1173"/>
        <v>0</v>
      </c>
      <c r="P1070" s="35">
        <f t="shared" si="1173"/>
        <v>0</v>
      </c>
      <c r="Q1070" s="35">
        <f t="shared" si="1173"/>
        <v>0</v>
      </c>
      <c r="R1070" s="35">
        <v>0</v>
      </c>
      <c r="S1070" s="35">
        <f t="shared" si="1156"/>
        <v>0</v>
      </c>
      <c r="T1070" s="37">
        <f t="shared" si="1154"/>
        <v>0</v>
      </c>
      <c r="U1070" s="39" t="str">
        <f t="shared" si="1155"/>
        <v/>
      </c>
      <c r="V1070" s="132">
        <f t="shared" si="1165"/>
        <v>0</v>
      </c>
      <c r="W1070" s="35">
        <f t="shared" ref="W1070:Y1070" si="1181">W1082+W1094</f>
        <v>0</v>
      </c>
      <c r="X1070" s="93">
        <f t="shared" si="1181"/>
        <v>0</v>
      </c>
      <c r="Y1070" s="93">
        <f t="shared" si="1181"/>
        <v>0</v>
      </c>
      <c r="Z1070" s="35">
        <f t="shared" si="1175"/>
        <v>0</v>
      </c>
      <c r="AA1070" s="35" t="e">
        <f>G1070+#REF!</f>
        <v>#REF!</v>
      </c>
      <c r="AB1070" s="94" t="str">
        <f>IF(OR(E1070="",E1070=0),"",(G1070+#REF!)/E1070)</f>
        <v/>
      </c>
      <c r="AC1070" s="35">
        <f t="shared" si="1135"/>
        <v>0</v>
      </c>
      <c r="AD1070" s="35">
        <f t="shared" si="1136"/>
        <v>0</v>
      </c>
      <c r="AE1070" s="93">
        <f t="shared" ref="AE1070" si="1182">AE1082+AE1094</f>
        <v>0</v>
      </c>
      <c r="AF1070" s="93">
        <f t="shared" si="1138"/>
        <v>0</v>
      </c>
      <c r="AG1070" s="93">
        <f t="shared" ref="AG1070" si="1183">AG1082+AG1094</f>
        <v>0</v>
      </c>
      <c r="AH1070" s="93">
        <f t="shared" si="1140"/>
        <v>0</v>
      </c>
      <c r="AI1070" s="36"/>
      <c r="AJ1070" s="72"/>
    </row>
    <row r="1071" spans="1:36" s="73" customFormat="1" ht="18">
      <c r="A1071" s="14" t="str">
        <f t="shared" si="1133"/>
        <v>a</v>
      </c>
      <c r="B1071" s="28" t="s">
        <v>27</v>
      </c>
      <c r="C1071" s="29" t="s">
        <v>30</v>
      </c>
      <c r="D1071" s="30">
        <f t="shared" si="1172"/>
        <v>36</v>
      </c>
      <c r="E1071" s="31">
        <f t="shared" si="1172"/>
        <v>36</v>
      </c>
      <c r="F1071" s="31">
        <f t="shared" si="1172"/>
        <v>27</v>
      </c>
      <c r="G1071" s="31">
        <f t="shared" si="1172"/>
        <v>33</v>
      </c>
      <c r="H1071" s="31">
        <f t="shared" si="1172"/>
        <v>24</v>
      </c>
      <c r="I1071" s="32">
        <f t="shared" si="1172"/>
        <v>21</v>
      </c>
      <c r="J1071" s="33">
        <f t="shared" si="1172"/>
        <v>18</v>
      </c>
      <c r="K1071" s="33">
        <f t="shared" si="1172"/>
        <v>15</v>
      </c>
      <c r="L1071" s="34">
        <f t="shared" si="1153"/>
        <v>1.2222222222222223</v>
      </c>
      <c r="M1071" s="30">
        <f t="shared" si="1173"/>
        <v>0</v>
      </c>
      <c r="N1071" s="30">
        <f t="shared" si="1173"/>
        <v>3</v>
      </c>
      <c r="O1071" s="30">
        <f t="shared" si="1173"/>
        <v>3</v>
      </c>
      <c r="P1071" s="30">
        <f t="shared" si="1173"/>
        <v>3</v>
      </c>
      <c r="Q1071" s="30">
        <f t="shared" si="1173"/>
        <v>3</v>
      </c>
      <c r="R1071" s="30">
        <v>3</v>
      </c>
      <c r="S1071" s="30">
        <f t="shared" si="1156"/>
        <v>9</v>
      </c>
      <c r="T1071" s="32">
        <f t="shared" si="1154"/>
        <v>-6</v>
      </c>
      <c r="U1071" s="34">
        <f t="shared" si="1155"/>
        <v>0.91666666666666663</v>
      </c>
      <c r="V1071" s="131">
        <f t="shared" si="1165"/>
        <v>3</v>
      </c>
      <c r="W1071" s="30">
        <f t="shared" ref="W1071:Y1071" si="1184">W1083+W1095</f>
        <v>30</v>
      </c>
      <c r="X1071" s="91">
        <f t="shared" si="1184"/>
        <v>30</v>
      </c>
      <c r="Y1071" s="91">
        <f t="shared" si="1184"/>
        <v>3</v>
      </c>
      <c r="Z1071" s="30">
        <f t="shared" si="1175"/>
        <v>9</v>
      </c>
      <c r="AA1071" s="30" t="e">
        <f>G1071+#REF!</f>
        <v>#REF!</v>
      </c>
      <c r="AB1071" s="92" t="e">
        <f>IF(OR(E1071="",E1071=0),"",(G1071+#REF!)/E1071)</f>
        <v>#REF!</v>
      </c>
      <c r="AC1071" s="30">
        <f t="shared" si="1135"/>
        <v>36</v>
      </c>
      <c r="AD1071" s="30">
        <f t="shared" si="1136"/>
        <v>0</v>
      </c>
      <c r="AE1071" s="91">
        <f t="shared" ref="AE1071" si="1185">AE1083+AE1095</f>
        <v>0</v>
      </c>
      <c r="AF1071" s="91">
        <f t="shared" si="1138"/>
        <v>36</v>
      </c>
      <c r="AG1071" s="91">
        <f t="shared" ref="AG1071" si="1186">AG1083+AG1095</f>
        <v>36</v>
      </c>
      <c r="AH1071" s="91">
        <f t="shared" si="1140"/>
        <v>0</v>
      </c>
      <c r="AI1071" s="31"/>
      <c r="AJ1071" s="72"/>
    </row>
    <row r="1072" spans="1:36" s="73" customFormat="1" ht="18" customHeight="1">
      <c r="A1072" s="14" t="str">
        <f t="shared" si="1133"/>
        <v>b</v>
      </c>
      <c r="B1072" s="28" t="s">
        <v>27</v>
      </c>
      <c r="C1072" s="29" t="s">
        <v>31</v>
      </c>
      <c r="D1072" s="35">
        <f t="shared" si="1172"/>
        <v>0</v>
      </c>
      <c r="E1072" s="36">
        <f t="shared" si="1172"/>
        <v>0</v>
      </c>
      <c r="F1072" s="36">
        <f t="shared" si="1172"/>
        <v>0</v>
      </c>
      <c r="G1072" s="36">
        <f t="shared" si="1172"/>
        <v>0</v>
      </c>
      <c r="H1072" s="36">
        <f t="shared" si="1172"/>
        <v>0</v>
      </c>
      <c r="I1072" s="37">
        <f t="shared" si="1172"/>
        <v>0</v>
      </c>
      <c r="J1072" s="38">
        <f t="shared" si="1172"/>
        <v>0</v>
      </c>
      <c r="K1072" s="38">
        <f t="shared" si="1172"/>
        <v>0</v>
      </c>
      <c r="L1072" s="39" t="str">
        <f t="shared" si="1153"/>
        <v/>
      </c>
      <c r="M1072" s="35">
        <f t="shared" si="1173"/>
        <v>0</v>
      </c>
      <c r="N1072" s="35">
        <f t="shared" si="1173"/>
        <v>0</v>
      </c>
      <c r="O1072" s="35">
        <f t="shared" si="1173"/>
        <v>0</v>
      </c>
      <c r="P1072" s="35">
        <f t="shared" si="1173"/>
        <v>0</v>
      </c>
      <c r="Q1072" s="35">
        <f t="shared" si="1173"/>
        <v>0</v>
      </c>
      <c r="R1072" s="35">
        <v>0</v>
      </c>
      <c r="S1072" s="35">
        <f t="shared" si="1156"/>
        <v>0</v>
      </c>
      <c r="T1072" s="37">
        <f t="shared" si="1154"/>
        <v>0</v>
      </c>
      <c r="U1072" s="39" t="str">
        <f t="shared" si="1155"/>
        <v/>
      </c>
      <c r="V1072" s="132">
        <f t="shared" si="1165"/>
        <v>0</v>
      </c>
      <c r="W1072" s="35">
        <f t="shared" ref="W1072:Y1072" si="1187">W1084+W1096</f>
        <v>0</v>
      </c>
      <c r="X1072" s="93">
        <f t="shared" si="1187"/>
        <v>0</v>
      </c>
      <c r="Y1072" s="93">
        <f t="shared" si="1187"/>
        <v>0</v>
      </c>
      <c r="Z1072" s="35">
        <f t="shared" si="1175"/>
        <v>0</v>
      </c>
      <c r="AA1072" s="35" t="e">
        <f>G1072+#REF!</f>
        <v>#REF!</v>
      </c>
      <c r="AB1072" s="94" t="str">
        <f>IF(OR(E1072="",E1072=0),"",(G1072+#REF!)/E1072)</f>
        <v/>
      </c>
      <c r="AC1072" s="35">
        <f t="shared" si="1135"/>
        <v>0</v>
      </c>
      <c r="AD1072" s="35">
        <f t="shared" si="1136"/>
        <v>0</v>
      </c>
      <c r="AE1072" s="93">
        <f t="shared" ref="AE1072" si="1188">AE1084+AE1096</f>
        <v>0</v>
      </c>
      <c r="AF1072" s="93">
        <f t="shared" si="1138"/>
        <v>0</v>
      </c>
      <c r="AG1072" s="93">
        <f t="shared" ref="AG1072" si="1189">AG1084+AG1096</f>
        <v>0</v>
      </c>
      <c r="AH1072" s="93">
        <f t="shared" si="1140"/>
        <v>0</v>
      </c>
      <c r="AI1072" s="36"/>
      <c r="AJ1072" s="72"/>
    </row>
    <row r="1073" spans="1:36" s="73" customFormat="1" ht="18" customHeight="1">
      <c r="A1073" s="14" t="str">
        <f t="shared" si="1133"/>
        <v>b</v>
      </c>
      <c r="B1073" s="28" t="s">
        <v>27</v>
      </c>
      <c r="C1073" s="29" t="s">
        <v>32</v>
      </c>
      <c r="D1073" s="35">
        <f t="shared" si="1172"/>
        <v>0</v>
      </c>
      <c r="E1073" s="36">
        <f t="shared" si="1172"/>
        <v>0</v>
      </c>
      <c r="F1073" s="36">
        <f t="shared" si="1172"/>
        <v>0</v>
      </c>
      <c r="G1073" s="36">
        <f t="shared" si="1172"/>
        <v>0</v>
      </c>
      <c r="H1073" s="36">
        <f t="shared" si="1172"/>
        <v>0</v>
      </c>
      <c r="I1073" s="37">
        <f t="shared" si="1172"/>
        <v>0</v>
      </c>
      <c r="J1073" s="38">
        <f t="shared" si="1172"/>
        <v>0</v>
      </c>
      <c r="K1073" s="38">
        <f t="shared" si="1172"/>
        <v>0</v>
      </c>
      <c r="L1073" s="39" t="str">
        <f t="shared" si="1153"/>
        <v/>
      </c>
      <c r="M1073" s="35">
        <f t="shared" si="1173"/>
        <v>0</v>
      </c>
      <c r="N1073" s="35">
        <f t="shared" si="1173"/>
        <v>0</v>
      </c>
      <c r="O1073" s="35">
        <f t="shared" si="1173"/>
        <v>0</v>
      </c>
      <c r="P1073" s="35">
        <f t="shared" si="1173"/>
        <v>0</v>
      </c>
      <c r="Q1073" s="35">
        <f t="shared" si="1173"/>
        <v>0</v>
      </c>
      <c r="R1073" s="35">
        <v>0</v>
      </c>
      <c r="S1073" s="35">
        <f t="shared" si="1156"/>
        <v>0</v>
      </c>
      <c r="T1073" s="37">
        <f t="shared" si="1154"/>
        <v>0</v>
      </c>
      <c r="U1073" s="39" t="str">
        <f t="shared" si="1155"/>
        <v/>
      </c>
      <c r="V1073" s="132">
        <f t="shared" si="1165"/>
        <v>0</v>
      </c>
      <c r="W1073" s="35">
        <f t="shared" ref="W1073:Y1073" si="1190">W1085+W1097</f>
        <v>0</v>
      </c>
      <c r="X1073" s="93">
        <f t="shared" si="1190"/>
        <v>0</v>
      </c>
      <c r="Y1073" s="93">
        <f t="shared" si="1190"/>
        <v>0</v>
      </c>
      <c r="Z1073" s="35">
        <f t="shared" si="1175"/>
        <v>0</v>
      </c>
      <c r="AA1073" s="35" t="e">
        <f>G1073+#REF!</f>
        <v>#REF!</v>
      </c>
      <c r="AB1073" s="94" t="str">
        <f>IF(OR(E1073="",E1073=0),"",(G1073+#REF!)/E1073)</f>
        <v/>
      </c>
      <c r="AC1073" s="35">
        <f t="shared" si="1135"/>
        <v>0</v>
      </c>
      <c r="AD1073" s="35">
        <f t="shared" si="1136"/>
        <v>0</v>
      </c>
      <c r="AE1073" s="93">
        <f t="shared" ref="AE1073" si="1191">AE1085+AE1097</f>
        <v>0</v>
      </c>
      <c r="AF1073" s="93">
        <f t="shared" si="1138"/>
        <v>0</v>
      </c>
      <c r="AG1073" s="93">
        <f t="shared" ref="AG1073" si="1192">AG1085+AG1097</f>
        <v>0</v>
      </c>
      <c r="AH1073" s="93">
        <f t="shared" si="1140"/>
        <v>0</v>
      </c>
      <c r="AI1073" s="36"/>
      <c r="AJ1073" s="72"/>
    </row>
    <row r="1074" spans="1:36" s="73" customFormat="1" ht="18" customHeight="1">
      <c r="A1074" s="14" t="str">
        <f t="shared" si="1133"/>
        <v>b</v>
      </c>
      <c r="B1074" s="28" t="s">
        <v>27</v>
      </c>
      <c r="C1074" s="29" t="s">
        <v>33</v>
      </c>
      <c r="D1074" s="35">
        <f t="shared" si="1172"/>
        <v>0</v>
      </c>
      <c r="E1074" s="36">
        <f t="shared" si="1172"/>
        <v>0</v>
      </c>
      <c r="F1074" s="36">
        <f t="shared" si="1172"/>
        <v>0</v>
      </c>
      <c r="G1074" s="36">
        <f t="shared" si="1172"/>
        <v>0</v>
      </c>
      <c r="H1074" s="36">
        <f t="shared" si="1172"/>
        <v>0</v>
      </c>
      <c r="I1074" s="37">
        <f t="shared" si="1172"/>
        <v>0</v>
      </c>
      <c r="J1074" s="38">
        <f t="shared" si="1172"/>
        <v>0</v>
      </c>
      <c r="K1074" s="38">
        <f t="shared" si="1172"/>
        <v>0</v>
      </c>
      <c r="L1074" s="39" t="str">
        <f t="shared" si="1153"/>
        <v/>
      </c>
      <c r="M1074" s="35">
        <f t="shared" si="1173"/>
        <v>0</v>
      </c>
      <c r="N1074" s="35">
        <f t="shared" si="1173"/>
        <v>0</v>
      </c>
      <c r="O1074" s="35">
        <f t="shared" si="1173"/>
        <v>0</v>
      </c>
      <c r="P1074" s="35">
        <f t="shared" si="1173"/>
        <v>0</v>
      </c>
      <c r="Q1074" s="35">
        <f t="shared" si="1173"/>
        <v>0</v>
      </c>
      <c r="R1074" s="35">
        <v>0</v>
      </c>
      <c r="S1074" s="35">
        <f t="shared" si="1156"/>
        <v>0</v>
      </c>
      <c r="T1074" s="37">
        <f t="shared" si="1154"/>
        <v>0</v>
      </c>
      <c r="U1074" s="39" t="str">
        <f t="shared" si="1155"/>
        <v/>
      </c>
      <c r="V1074" s="132">
        <f t="shared" si="1165"/>
        <v>0</v>
      </c>
      <c r="W1074" s="35">
        <f t="shared" ref="W1074:Y1074" si="1193">W1086+W1098</f>
        <v>0</v>
      </c>
      <c r="X1074" s="93">
        <f t="shared" si="1193"/>
        <v>0</v>
      </c>
      <c r="Y1074" s="93">
        <f t="shared" si="1193"/>
        <v>0</v>
      </c>
      <c r="Z1074" s="35">
        <f t="shared" si="1175"/>
        <v>0</v>
      </c>
      <c r="AA1074" s="35" t="e">
        <f>G1074+#REF!</f>
        <v>#REF!</v>
      </c>
      <c r="AB1074" s="94" t="str">
        <f>IF(OR(E1074="",E1074=0),"",(G1074+#REF!)/E1074)</f>
        <v/>
      </c>
      <c r="AC1074" s="35">
        <f t="shared" si="1135"/>
        <v>0</v>
      </c>
      <c r="AD1074" s="35">
        <f t="shared" si="1136"/>
        <v>0</v>
      </c>
      <c r="AE1074" s="93">
        <f t="shared" ref="AE1074" si="1194">AE1086+AE1098</f>
        <v>0</v>
      </c>
      <c r="AF1074" s="93">
        <f t="shared" si="1138"/>
        <v>0</v>
      </c>
      <c r="AG1074" s="93">
        <f t="shared" ref="AG1074" si="1195">AG1086+AG1098</f>
        <v>0</v>
      </c>
      <c r="AH1074" s="93">
        <f t="shared" si="1140"/>
        <v>0</v>
      </c>
      <c r="AI1074" s="36"/>
      <c r="AJ1074" s="72"/>
    </row>
    <row r="1075" spans="1:36" s="73" customFormat="1" ht="18">
      <c r="A1075" s="14" t="str">
        <f t="shared" si="1133"/>
        <v>a</v>
      </c>
      <c r="B1075" s="28" t="s">
        <v>27</v>
      </c>
      <c r="C1075" s="29" t="s">
        <v>34</v>
      </c>
      <c r="D1075" s="30">
        <f t="shared" si="1172"/>
        <v>29429</v>
      </c>
      <c r="E1075" s="31">
        <f t="shared" si="1172"/>
        <v>31258.799999999999</v>
      </c>
      <c r="F1075" s="31">
        <f t="shared" si="1172"/>
        <v>21904.71</v>
      </c>
      <c r="G1075" s="31">
        <f t="shared" si="1172"/>
        <v>25952.300000000003</v>
      </c>
      <c r="H1075" s="31">
        <f t="shared" si="1172"/>
        <v>19341.90641</v>
      </c>
      <c r="I1075" s="32">
        <f t="shared" si="1172"/>
        <v>17499.759900000001</v>
      </c>
      <c r="J1075" s="33">
        <f t="shared" si="1172"/>
        <v>13458.795730000002</v>
      </c>
      <c r="K1075" s="33">
        <f t="shared" si="1172"/>
        <v>11517.78679</v>
      </c>
      <c r="L1075" s="34">
        <f t="shared" si="1153"/>
        <v>1.1847817204610334</v>
      </c>
      <c r="M1075" s="30">
        <f>M1087+M1099</f>
        <v>0</v>
      </c>
      <c r="N1075" s="30">
        <f t="shared" si="1173"/>
        <v>3240.2137599999996</v>
      </c>
      <c r="O1075" s="30">
        <f t="shared" si="1173"/>
        <v>2693.2866299999996</v>
      </c>
      <c r="P1075" s="30">
        <f t="shared" si="1173"/>
        <v>1941.0089400000006</v>
      </c>
      <c r="Q1075" s="30">
        <f t="shared" si="1173"/>
        <v>1083.0999999999999</v>
      </c>
      <c r="R1075" s="30">
        <v>4040.9641699999993</v>
      </c>
      <c r="S1075" s="30">
        <f t="shared" si="1156"/>
        <v>6610.3935900000033</v>
      </c>
      <c r="T1075" s="32">
        <f t="shared" si="1154"/>
        <v>-4047.5900000000038</v>
      </c>
      <c r="U1075" s="34">
        <f t="shared" si="1155"/>
        <v>0.83023980447106105</v>
      </c>
      <c r="V1075" s="131">
        <f t="shared" si="1165"/>
        <v>5306.4999999999964</v>
      </c>
      <c r="W1075" s="30">
        <f t="shared" ref="W1075:Y1075" si="1196">W1087+W1099</f>
        <v>23739.782910000002</v>
      </c>
      <c r="X1075" s="91">
        <f t="shared" si="1196"/>
        <v>23739.782910000002</v>
      </c>
      <c r="Y1075" s="91">
        <f t="shared" si="1196"/>
        <v>4860</v>
      </c>
      <c r="Z1075" s="30">
        <f t="shared" si="1175"/>
        <v>6048.5119999999997</v>
      </c>
      <c r="AA1075" s="30" t="e">
        <f>G1075+#REF!</f>
        <v>#REF!</v>
      </c>
      <c r="AB1075" s="92" t="e">
        <f>IF(OR(E1075="",E1075=0),"",(G1075+#REF!)/E1075)</f>
        <v>#REF!</v>
      </c>
      <c r="AC1075" s="30">
        <f t="shared" si="1135"/>
        <v>30812.300000000003</v>
      </c>
      <c r="AD1075" s="30">
        <f t="shared" si="1136"/>
        <v>446.49999999999636</v>
      </c>
      <c r="AE1075" s="91">
        <f t="shared" ref="AE1075" si="1197">AE1087+AE1099</f>
        <v>419.9</v>
      </c>
      <c r="AF1075" s="91">
        <f t="shared" si="1138"/>
        <v>30838.899999999998</v>
      </c>
      <c r="AG1075" s="91">
        <f t="shared" ref="AG1075" si="1198">AG1087+AG1099</f>
        <v>30838.899999999998</v>
      </c>
      <c r="AH1075" s="91">
        <f t="shared" si="1140"/>
        <v>26.599999999994907</v>
      </c>
      <c r="AI1075" s="31"/>
      <c r="AJ1075" s="72"/>
    </row>
    <row r="1076" spans="1:36" s="73" customFormat="1" ht="18" customHeight="1">
      <c r="A1076" s="14" t="str">
        <f t="shared" si="1133"/>
        <v>b</v>
      </c>
      <c r="B1076" s="28" t="s">
        <v>27</v>
      </c>
      <c r="C1076" s="29" t="s">
        <v>35</v>
      </c>
      <c r="D1076" s="35">
        <f t="shared" si="1172"/>
        <v>0</v>
      </c>
      <c r="E1076" s="36">
        <f t="shared" si="1172"/>
        <v>0</v>
      </c>
      <c r="F1076" s="36">
        <f t="shared" si="1172"/>
        <v>0</v>
      </c>
      <c r="G1076" s="36">
        <f t="shared" si="1172"/>
        <v>0</v>
      </c>
      <c r="H1076" s="36">
        <f t="shared" si="1172"/>
        <v>0</v>
      </c>
      <c r="I1076" s="37">
        <f t="shared" si="1172"/>
        <v>0</v>
      </c>
      <c r="J1076" s="38">
        <f t="shared" si="1172"/>
        <v>0</v>
      </c>
      <c r="K1076" s="38">
        <f t="shared" si="1172"/>
        <v>0</v>
      </c>
      <c r="L1076" s="39" t="str">
        <f t="shared" si="1153"/>
        <v/>
      </c>
      <c r="M1076" s="35">
        <f t="shared" si="1173"/>
        <v>0</v>
      </c>
      <c r="N1076" s="35">
        <f t="shared" si="1173"/>
        <v>0</v>
      </c>
      <c r="O1076" s="35">
        <f t="shared" si="1173"/>
        <v>0</v>
      </c>
      <c r="P1076" s="35">
        <f t="shared" si="1173"/>
        <v>0</v>
      </c>
      <c r="Q1076" s="35">
        <f t="shared" si="1173"/>
        <v>0</v>
      </c>
      <c r="R1076" s="35">
        <v>0</v>
      </c>
      <c r="S1076" s="35">
        <f t="shared" si="1156"/>
        <v>0</v>
      </c>
      <c r="T1076" s="37">
        <f t="shared" si="1154"/>
        <v>0</v>
      </c>
      <c r="U1076" s="39" t="str">
        <f t="shared" si="1155"/>
        <v/>
      </c>
      <c r="V1076" s="132">
        <f t="shared" si="1165"/>
        <v>0</v>
      </c>
      <c r="W1076" s="35">
        <f t="shared" ref="W1076:Y1076" si="1199">W1088+W1100</f>
        <v>0</v>
      </c>
      <c r="X1076" s="93">
        <f t="shared" si="1199"/>
        <v>0</v>
      </c>
      <c r="Y1076" s="93">
        <f t="shared" si="1199"/>
        <v>0</v>
      </c>
      <c r="Z1076" s="35">
        <f t="shared" si="1175"/>
        <v>0</v>
      </c>
      <c r="AA1076" s="35" t="e">
        <f>G1076+#REF!</f>
        <v>#REF!</v>
      </c>
      <c r="AB1076" s="94" t="str">
        <f>IF(OR(E1076="",E1076=0),"",(G1076+#REF!)/E1076)</f>
        <v/>
      </c>
      <c r="AC1076" s="35">
        <f t="shared" si="1135"/>
        <v>0</v>
      </c>
      <c r="AD1076" s="35">
        <f t="shared" si="1136"/>
        <v>0</v>
      </c>
      <c r="AE1076" s="93">
        <f t="shared" ref="AE1076" si="1200">AE1088+AE1100</f>
        <v>0</v>
      </c>
      <c r="AF1076" s="93">
        <f t="shared" si="1138"/>
        <v>0</v>
      </c>
      <c r="AG1076" s="93">
        <f t="shared" ref="AG1076" si="1201">AG1088+AG1100</f>
        <v>0</v>
      </c>
      <c r="AH1076" s="93">
        <f t="shared" si="1140"/>
        <v>0</v>
      </c>
      <c r="AI1076" s="36"/>
      <c r="AJ1076" s="72"/>
    </row>
    <row r="1077" spans="1:36" s="73" customFormat="1" ht="30" customHeight="1">
      <c r="A1077" s="14" t="str">
        <f t="shared" si="1133"/>
        <v>b</v>
      </c>
      <c r="B1077" s="21" t="s">
        <v>27</v>
      </c>
      <c r="C1077" s="40" t="s">
        <v>36</v>
      </c>
      <c r="D1077" s="41">
        <f t="shared" si="1172"/>
        <v>0</v>
      </c>
      <c r="E1077" s="42">
        <f t="shared" si="1172"/>
        <v>0</v>
      </c>
      <c r="F1077" s="42">
        <f t="shared" si="1172"/>
        <v>0</v>
      </c>
      <c r="G1077" s="42">
        <f t="shared" si="1172"/>
        <v>0</v>
      </c>
      <c r="H1077" s="42">
        <f t="shared" si="1172"/>
        <v>0</v>
      </c>
      <c r="I1077" s="43">
        <f t="shared" si="1172"/>
        <v>0</v>
      </c>
      <c r="J1077" s="44">
        <f t="shared" si="1172"/>
        <v>0</v>
      </c>
      <c r="K1077" s="44">
        <f t="shared" si="1172"/>
        <v>0</v>
      </c>
      <c r="L1077" s="45" t="str">
        <f t="shared" si="1153"/>
        <v/>
      </c>
      <c r="M1077" s="41">
        <f t="shared" si="1173"/>
        <v>0</v>
      </c>
      <c r="N1077" s="41">
        <f t="shared" si="1173"/>
        <v>0</v>
      </c>
      <c r="O1077" s="41">
        <f t="shared" si="1173"/>
        <v>0</v>
      </c>
      <c r="P1077" s="41">
        <f t="shared" si="1173"/>
        <v>0</v>
      </c>
      <c r="Q1077" s="41">
        <f t="shared" si="1173"/>
        <v>0</v>
      </c>
      <c r="R1077" s="41">
        <v>0</v>
      </c>
      <c r="S1077" s="41">
        <f t="shared" si="1156"/>
        <v>0</v>
      </c>
      <c r="T1077" s="43">
        <f t="shared" si="1154"/>
        <v>0</v>
      </c>
      <c r="U1077" s="45" t="str">
        <f t="shared" si="1155"/>
        <v/>
      </c>
      <c r="V1077" s="133">
        <f t="shared" si="1165"/>
        <v>0</v>
      </c>
      <c r="W1077" s="41">
        <f t="shared" ref="W1077:Y1077" si="1202">W1089+W1101</f>
        <v>0</v>
      </c>
      <c r="X1077" s="95">
        <f t="shared" si="1202"/>
        <v>0</v>
      </c>
      <c r="Y1077" s="95">
        <f t="shared" si="1202"/>
        <v>0</v>
      </c>
      <c r="Z1077" s="41">
        <f t="shared" si="1175"/>
        <v>0</v>
      </c>
      <c r="AA1077" s="41" t="e">
        <f>G1077+#REF!</f>
        <v>#REF!</v>
      </c>
      <c r="AB1077" s="96" t="str">
        <f>IF(OR(E1077="",E1077=0),"",(G1077+#REF!)/E1077)</f>
        <v/>
      </c>
      <c r="AC1077" s="41">
        <f t="shared" si="1135"/>
        <v>0</v>
      </c>
      <c r="AD1077" s="41">
        <f t="shared" si="1136"/>
        <v>0</v>
      </c>
      <c r="AE1077" s="95">
        <f t="shared" ref="AE1077" si="1203">AE1089+AE1101</f>
        <v>0</v>
      </c>
      <c r="AF1077" s="95">
        <f t="shared" si="1138"/>
        <v>0</v>
      </c>
      <c r="AG1077" s="95">
        <f t="shared" ref="AG1077" si="1204">AG1089+AG1101</f>
        <v>0</v>
      </c>
      <c r="AH1077" s="95">
        <f t="shared" si="1140"/>
        <v>0</v>
      </c>
      <c r="AI1077" s="42"/>
      <c r="AJ1077" s="72"/>
    </row>
    <row r="1078" spans="1:36" s="73" customFormat="1" ht="15" customHeight="1">
      <c r="A1078" s="14" t="str">
        <f t="shared" si="1133"/>
        <v>b</v>
      </c>
      <c r="B1078" s="21" t="s">
        <v>27</v>
      </c>
      <c r="C1078" s="40" t="s">
        <v>37</v>
      </c>
      <c r="D1078" s="41">
        <f t="shared" si="1172"/>
        <v>0</v>
      </c>
      <c r="E1078" s="42">
        <f t="shared" si="1172"/>
        <v>0</v>
      </c>
      <c r="F1078" s="42">
        <f t="shared" si="1172"/>
        <v>0</v>
      </c>
      <c r="G1078" s="42">
        <f t="shared" si="1172"/>
        <v>0</v>
      </c>
      <c r="H1078" s="42">
        <f t="shared" si="1172"/>
        <v>0</v>
      </c>
      <c r="I1078" s="43">
        <f t="shared" si="1172"/>
        <v>0</v>
      </c>
      <c r="J1078" s="44">
        <f t="shared" si="1172"/>
        <v>0</v>
      </c>
      <c r="K1078" s="44">
        <f t="shared" si="1172"/>
        <v>0</v>
      </c>
      <c r="L1078" s="45" t="str">
        <f t="shared" si="1153"/>
        <v/>
      </c>
      <c r="M1078" s="41">
        <f t="shared" si="1173"/>
        <v>0</v>
      </c>
      <c r="N1078" s="41">
        <f t="shared" si="1173"/>
        <v>0</v>
      </c>
      <c r="O1078" s="41">
        <f t="shared" si="1173"/>
        <v>0</v>
      </c>
      <c r="P1078" s="41">
        <f t="shared" si="1173"/>
        <v>0</v>
      </c>
      <c r="Q1078" s="41">
        <f t="shared" si="1173"/>
        <v>0</v>
      </c>
      <c r="R1078" s="41">
        <v>0</v>
      </c>
      <c r="S1078" s="41">
        <f t="shared" si="1156"/>
        <v>0</v>
      </c>
      <c r="T1078" s="43">
        <f t="shared" si="1154"/>
        <v>0</v>
      </c>
      <c r="U1078" s="45" t="str">
        <f t="shared" si="1155"/>
        <v/>
      </c>
      <c r="V1078" s="133">
        <f t="shared" si="1165"/>
        <v>0</v>
      </c>
      <c r="W1078" s="41">
        <f t="shared" ref="W1078:Y1078" si="1205">W1090+W1102</f>
        <v>0</v>
      </c>
      <c r="X1078" s="95">
        <f t="shared" si="1205"/>
        <v>0</v>
      </c>
      <c r="Y1078" s="95">
        <f t="shared" si="1205"/>
        <v>0</v>
      </c>
      <c r="Z1078" s="41">
        <f t="shared" si="1175"/>
        <v>0</v>
      </c>
      <c r="AA1078" s="41" t="e">
        <f>G1078+#REF!</f>
        <v>#REF!</v>
      </c>
      <c r="AB1078" s="96" t="str">
        <f>IF(OR(E1078="",E1078=0),"",(G1078+#REF!)/E1078)</f>
        <v/>
      </c>
      <c r="AC1078" s="41">
        <f t="shared" si="1135"/>
        <v>0</v>
      </c>
      <c r="AD1078" s="41">
        <f t="shared" si="1136"/>
        <v>0</v>
      </c>
      <c r="AE1078" s="95">
        <f t="shared" ref="AE1078" si="1206">AE1090+AE1102</f>
        <v>0</v>
      </c>
      <c r="AF1078" s="95">
        <f t="shared" si="1138"/>
        <v>0</v>
      </c>
      <c r="AG1078" s="95">
        <f t="shared" ref="AG1078" si="1207">AG1090+AG1102</f>
        <v>0</v>
      </c>
      <c r="AH1078" s="95">
        <f t="shared" si="1140"/>
        <v>0</v>
      </c>
      <c r="AI1078" s="42"/>
      <c r="AJ1078" s="72"/>
    </row>
    <row r="1079" spans="1:36" s="73" customFormat="1" ht="18.75" thickBot="1">
      <c r="A1079" s="14" t="str">
        <f t="shared" si="1133"/>
        <v>a</v>
      </c>
      <c r="B1079" s="46" t="s">
        <v>27</v>
      </c>
      <c r="C1079" s="47" t="s">
        <v>38</v>
      </c>
      <c r="D1079" s="48">
        <f t="shared" si="1172"/>
        <v>0</v>
      </c>
      <c r="E1079" s="49">
        <f t="shared" si="1172"/>
        <v>8.1999999999999993</v>
      </c>
      <c r="F1079" s="49">
        <f t="shared" si="1172"/>
        <v>8.1780000000000008</v>
      </c>
      <c r="G1079" s="49">
        <f t="shared" si="1172"/>
        <v>8.1999999999999993</v>
      </c>
      <c r="H1079" s="49">
        <f t="shared" si="1172"/>
        <v>8.1608699999999992</v>
      </c>
      <c r="I1079" s="50">
        <f t="shared" si="1172"/>
        <v>8.1608699999999992</v>
      </c>
      <c r="J1079" s="51">
        <f t="shared" si="1172"/>
        <v>8.1608699999999992</v>
      </c>
      <c r="K1079" s="51">
        <f t="shared" si="1172"/>
        <v>8.1608699999999992</v>
      </c>
      <c r="L1079" s="52">
        <f t="shared" si="1153"/>
        <v>1.0026901442895571</v>
      </c>
      <c r="M1079" s="48">
        <f t="shared" si="1173"/>
        <v>0</v>
      </c>
      <c r="N1079" s="48">
        <f t="shared" si="1173"/>
        <v>0</v>
      </c>
      <c r="O1079" s="48">
        <f t="shared" si="1173"/>
        <v>0</v>
      </c>
      <c r="P1079" s="48">
        <f t="shared" si="1173"/>
        <v>0</v>
      </c>
      <c r="Q1079" s="48">
        <f t="shared" si="1173"/>
        <v>0</v>
      </c>
      <c r="R1079" s="48">
        <v>0</v>
      </c>
      <c r="S1079" s="48">
        <f t="shared" si="1156"/>
        <v>3.9130000000000109E-2</v>
      </c>
      <c r="T1079" s="50">
        <f t="shared" si="1154"/>
        <v>-2.1999999999998465E-2</v>
      </c>
      <c r="U1079" s="52">
        <f t="shared" si="1155"/>
        <v>1</v>
      </c>
      <c r="V1079" s="134">
        <f t="shared" si="1165"/>
        <v>0</v>
      </c>
      <c r="W1079" s="48">
        <f t="shared" ref="W1079:Y1079" si="1208">W1091+W1103</f>
        <v>8.1608699999999992</v>
      </c>
      <c r="X1079" s="97">
        <f t="shared" si="1208"/>
        <v>8.1608699999999992</v>
      </c>
      <c r="Y1079" s="97">
        <f t="shared" si="1208"/>
        <v>8.1608699999999992</v>
      </c>
      <c r="Z1079" s="48">
        <f t="shared" si="1175"/>
        <v>0</v>
      </c>
      <c r="AA1079" s="48" t="e">
        <f>G1079+#REF!</f>
        <v>#REF!</v>
      </c>
      <c r="AB1079" s="98" t="e">
        <f>IF(OR(E1079="",E1079=0),"",(G1079+#REF!)/E1079)</f>
        <v>#REF!</v>
      </c>
      <c r="AC1079" s="48">
        <f t="shared" si="1135"/>
        <v>16.360869999999998</v>
      </c>
      <c r="AD1079" s="48">
        <f t="shared" si="1136"/>
        <v>-8.1608699999999992</v>
      </c>
      <c r="AE1079" s="97">
        <f t="shared" ref="AE1079" si="1209">AE1091+AE1103</f>
        <v>0</v>
      </c>
      <c r="AF1079" s="97">
        <f t="shared" si="1138"/>
        <v>8.1999999999999993</v>
      </c>
      <c r="AG1079" s="97">
        <f t="shared" ref="AG1079" si="1210">AG1091+AG1103</f>
        <v>8.1999999999999993</v>
      </c>
      <c r="AH1079" s="97">
        <f t="shared" si="1140"/>
        <v>-8.1608699999999992</v>
      </c>
      <c r="AI1079" s="49"/>
      <c r="AJ1079" s="72"/>
    </row>
    <row r="1080" spans="1:36" s="73" customFormat="1" ht="53.25" customHeight="1" thickTop="1" thickBot="1">
      <c r="A1080" s="14" t="str">
        <f t="shared" si="1133"/>
        <v>a</v>
      </c>
      <c r="B1080" s="139" t="s">
        <v>218</v>
      </c>
      <c r="C1080" s="140" t="s">
        <v>217</v>
      </c>
      <c r="D1080" s="140">
        <f t="shared" ref="D1080:K1080" si="1211">D1081+D1089+D1090+D1091</f>
        <v>13597</v>
      </c>
      <c r="E1080" s="141">
        <f t="shared" si="1211"/>
        <v>25165.599999999999</v>
      </c>
      <c r="F1080" s="141">
        <f t="shared" si="1211"/>
        <v>15802.528</v>
      </c>
      <c r="G1080" s="141">
        <f t="shared" si="1211"/>
        <v>19896.900000000001</v>
      </c>
      <c r="H1080" s="141">
        <f t="shared" si="1211"/>
        <v>13277.55046</v>
      </c>
      <c r="I1080" s="142">
        <f t="shared" si="1211"/>
        <v>11432.40395</v>
      </c>
      <c r="J1080" s="143">
        <f t="shared" si="1211"/>
        <v>7388.4397800000006</v>
      </c>
      <c r="K1080" s="143">
        <f t="shared" si="1211"/>
        <v>5444.43084</v>
      </c>
      <c r="L1080" s="144">
        <f t="shared" si="1153"/>
        <v>1.2590960129923516</v>
      </c>
      <c r="M1080" s="140">
        <f>M1081+M1089+M1090+M1091</f>
        <v>0</v>
      </c>
      <c r="N1080" s="140">
        <f>N1081+N1089+N1090+N1091</f>
        <v>1121.4971799999996</v>
      </c>
      <c r="O1080" s="140">
        <f>O1081+O1089+O1090+O1091</f>
        <v>1290.6440000000002</v>
      </c>
      <c r="P1080" s="140">
        <f>P1081+P1089+P1090+P1091</f>
        <v>1944.0089400000006</v>
      </c>
      <c r="Q1080" s="140">
        <f>Q1081+Q1089+Q1090+Q1091</f>
        <v>1086.0999999999999</v>
      </c>
      <c r="R1080" s="140">
        <v>4043.9641699999993</v>
      </c>
      <c r="S1080" s="140">
        <f t="shared" si="1156"/>
        <v>6619.3495400000011</v>
      </c>
      <c r="T1080" s="142">
        <f t="shared" si="1154"/>
        <v>-4094.3720000000012</v>
      </c>
      <c r="U1080" s="144">
        <f t="shared" si="1155"/>
        <v>0.7906388085322823</v>
      </c>
      <c r="V1080" s="145">
        <f t="shared" si="1165"/>
        <v>5268.6999999999971</v>
      </c>
      <c r="W1080" s="140">
        <f t="shared" ref="W1080:Y1080" si="1212">W1081+W1089+W1090+W1091</f>
        <v>17681.426960000001</v>
      </c>
      <c r="X1080" s="149">
        <f t="shared" si="1212"/>
        <v>17681.426960000001</v>
      </c>
      <c r="Y1080" s="149">
        <f t="shared" si="1212"/>
        <v>4863</v>
      </c>
      <c r="Z1080" s="140">
        <f>Z1081+Z1089+Z1090+Z1091</f>
        <v>6057.5119999999997</v>
      </c>
      <c r="AA1080" s="140" t="e">
        <f>G1080+#REF!</f>
        <v>#REF!</v>
      </c>
      <c r="AB1080" s="147" t="e">
        <f>IF(OR(E1080="",E1080=0),"",(G1080+#REF!)/E1080)</f>
        <v>#REF!</v>
      </c>
      <c r="AC1080" s="140">
        <f t="shared" si="1135"/>
        <v>24759.9</v>
      </c>
      <c r="AD1080" s="161">
        <f t="shared" si="1136"/>
        <v>405.69999999999709</v>
      </c>
      <c r="AE1080" s="149">
        <f t="shared" ref="AE1080:AG1080" si="1213">AE1081+AE1089+AE1090+AE1091</f>
        <v>419.9</v>
      </c>
      <c r="AF1080" s="149">
        <f t="shared" si="1138"/>
        <v>24745.699999999997</v>
      </c>
      <c r="AG1080" s="149">
        <f t="shared" si="1213"/>
        <v>24745.699999999997</v>
      </c>
      <c r="AH1080" s="149">
        <f t="shared" si="1140"/>
        <v>-14.200000000004366</v>
      </c>
      <c r="AI1080" s="141" t="s">
        <v>259</v>
      </c>
      <c r="AJ1080" s="72"/>
    </row>
    <row r="1081" spans="1:36" s="73" customFormat="1" ht="18.75" customHeight="1" thickTop="1">
      <c r="A1081" s="14" t="str">
        <f t="shared" si="1133"/>
        <v>a</v>
      </c>
      <c r="B1081" s="21" t="s">
        <v>27</v>
      </c>
      <c r="C1081" s="22" t="s">
        <v>28</v>
      </c>
      <c r="D1081" s="23">
        <f t="shared" ref="D1081:K1081" si="1214">D1082+D1083+D1084+D1085+D1086+D1087+D1088</f>
        <v>13597</v>
      </c>
      <c r="E1081" s="24">
        <f t="shared" si="1214"/>
        <v>25165.599999999999</v>
      </c>
      <c r="F1081" s="24">
        <f t="shared" si="1214"/>
        <v>15802.528</v>
      </c>
      <c r="G1081" s="24">
        <f t="shared" si="1214"/>
        <v>19896.900000000001</v>
      </c>
      <c r="H1081" s="24">
        <f t="shared" si="1214"/>
        <v>13277.55046</v>
      </c>
      <c r="I1081" s="25">
        <f t="shared" si="1214"/>
        <v>11432.40395</v>
      </c>
      <c r="J1081" s="26">
        <f t="shared" si="1214"/>
        <v>7388.4397800000006</v>
      </c>
      <c r="K1081" s="26">
        <f t="shared" si="1214"/>
        <v>5444.43084</v>
      </c>
      <c r="L1081" s="27">
        <f t="shared" si="1153"/>
        <v>1.2590960129923516</v>
      </c>
      <c r="M1081" s="23">
        <f>M1082+M1083+M1084+M1085+M1086+M1087+M1088</f>
        <v>0</v>
      </c>
      <c r="N1081" s="23">
        <f>N1082+N1083+N1084+N1085+N1086+N1087+N1088</f>
        <v>1121.4971799999996</v>
      </c>
      <c r="O1081" s="23">
        <f>O1082+O1083+O1084+O1085+O1086+O1087+O1088</f>
        <v>1290.6440000000002</v>
      </c>
      <c r="P1081" s="23">
        <f>P1082+P1083+P1084+P1085+P1086+P1087+P1088</f>
        <v>1944.0089400000006</v>
      </c>
      <c r="Q1081" s="23">
        <f>Q1082+Q1083+Q1084+Q1085+Q1086+Q1087+Q1088</f>
        <v>1086.0999999999999</v>
      </c>
      <c r="R1081" s="23">
        <v>4043.9641699999993</v>
      </c>
      <c r="S1081" s="23">
        <f t="shared" si="1156"/>
        <v>6619.3495400000011</v>
      </c>
      <c r="T1081" s="25">
        <f t="shared" si="1154"/>
        <v>-4094.3720000000012</v>
      </c>
      <c r="U1081" s="27">
        <f t="shared" si="1155"/>
        <v>0.7906388085322823</v>
      </c>
      <c r="V1081" s="130">
        <f t="shared" si="1165"/>
        <v>5268.6999999999971</v>
      </c>
      <c r="W1081" s="23">
        <f t="shared" ref="W1081:Y1081" si="1215">W1082+W1083+W1084+W1085+W1086+W1087+W1088</f>
        <v>17681.426960000001</v>
      </c>
      <c r="X1081" s="107">
        <f t="shared" si="1215"/>
        <v>17681.426960000001</v>
      </c>
      <c r="Y1081" s="107">
        <f t="shared" si="1215"/>
        <v>4863</v>
      </c>
      <c r="Z1081" s="23">
        <f>Z1082+Z1083+Z1084+Z1085+Z1086+Z1087+Z1088</f>
        <v>6057.5119999999997</v>
      </c>
      <c r="AA1081" s="23" t="e">
        <f>G1081+#REF!</f>
        <v>#REF!</v>
      </c>
      <c r="AB1081" s="90" t="e">
        <f>IF(OR(E1081="",E1081=0),"",(G1081+#REF!)/E1081)</f>
        <v>#REF!</v>
      </c>
      <c r="AC1081" s="23">
        <f t="shared" si="1135"/>
        <v>24759.9</v>
      </c>
      <c r="AD1081" s="23">
        <f t="shared" si="1136"/>
        <v>405.69999999999709</v>
      </c>
      <c r="AE1081" s="107">
        <f t="shared" ref="AE1081:AG1081" si="1216">AE1082+AE1083+AE1084+AE1085+AE1086+AE1087+AE1088</f>
        <v>419.9</v>
      </c>
      <c r="AF1081" s="107">
        <f t="shared" si="1138"/>
        <v>24745.699999999997</v>
      </c>
      <c r="AG1081" s="107">
        <f t="shared" si="1216"/>
        <v>24745.699999999997</v>
      </c>
      <c r="AH1081" s="107">
        <f t="shared" si="1140"/>
        <v>-14.200000000004366</v>
      </c>
      <c r="AI1081" s="24"/>
      <c r="AJ1081" s="72"/>
    </row>
    <row r="1082" spans="1:36" s="73" customFormat="1" ht="18" customHeight="1">
      <c r="A1082" s="14" t="str">
        <f t="shared" si="1133"/>
        <v>b</v>
      </c>
      <c r="B1082" s="28" t="s">
        <v>27</v>
      </c>
      <c r="C1082" s="29" t="s">
        <v>29</v>
      </c>
      <c r="D1082" s="35">
        <v>0</v>
      </c>
      <c r="E1082" s="36">
        <v>0</v>
      </c>
      <c r="F1082" s="36">
        <v>0</v>
      </c>
      <c r="G1082" s="36">
        <v>0</v>
      </c>
      <c r="H1082" s="36">
        <v>0</v>
      </c>
      <c r="I1082" s="37">
        <v>0</v>
      </c>
      <c r="J1082" s="38">
        <v>0</v>
      </c>
      <c r="K1082" s="38">
        <v>0</v>
      </c>
      <c r="L1082" s="39" t="str">
        <f t="shared" si="1153"/>
        <v/>
      </c>
      <c r="M1082" s="35">
        <v>0</v>
      </c>
      <c r="N1082" s="35">
        <v>0</v>
      </c>
      <c r="O1082" s="35">
        <v>0</v>
      </c>
      <c r="P1082" s="35">
        <v>0</v>
      </c>
      <c r="Q1082" s="35">
        <v>0</v>
      </c>
      <c r="R1082" s="35">
        <v>0</v>
      </c>
      <c r="S1082" s="35">
        <f t="shared" si="1156"/>
        <v>0</v>
      </c>
      <c r="T1082" s="37">
        <f t="shared" si="1154"/>
        <v>0</v>
      </c>
      <c r="U1082" s="39" t="str">
        <f t="shared" si="1155"/>
        <v/>
      </c>
      <c r="V1082" s="132">
        <f t="shared" si="1165"/>
        <v>0</v>
      </c>
      <c r="W1082" s="35">
        <v>0</v>
      </c>
      <c r="X1082" s="118">
        <v>0</v>
      </c>
      <c r="Y1082" s="118">
        <v>0</v>
      </c>
      <c r="Z1082" s="35">
        <v>0</v>
      </c>
      <c r="AA1082" s="35" t="e">
        <f>G1082+#REF!</f>
        <v>#REF!</v>
      </c>
      <c r="AB1082" s="94" t="str">
        <f>IF(OR(E1082="",E1082=0),"",(G1082+#REF!)/E1082)</f>
        <v/>
      </c>
      <c r="AC1082" s="35">
        <f t="shared" si="1135"/>
        <v>0</v>
      </c>
      <c r="AD1082" s="35">
        <f t="shared" si="1136"/>
        <v>0</v>
      </c>
      <c r="AE1082" s="118">
        <v>0</v>
      </c>
      <c r="AF1082" s="118">
        <f t="shared" si="1138"/>
        <v>0</v>
      </c>
      <c r="AG1082" s="118">
        <v>0</v>
      </c>
      <c r="AH1082" s="118">
        <f t="shared" si="1140"/>
        <v>0</v>
      </c>
      <c r="AI1082" s="36"/>
      <c r="AJ1082" s="72"/>
    </row>
    <row r="1083" spans="1:36" s="73" customFormat="1" ht="18" customHeight="1">
      <c r="A1083" s="14" t="str">
        <f t="shared" si="1133"/>
        <v>a</v>
      </c>
      <c r="B1083" s="28" t="s">
        <v>27</v>
      </c>
      <c r="C1083" s="29" t="s">
        <v>30</v>
      </c>
      <c r="D1083" s="30">
        <v>36</v>
      </c>
      <c r="E1083" s="31">
        <v>36</v>
      </c>
      <c r="F1083" s="31">
        <v>27</v>
      </c>
      <c r="G1083" s="31">
        <v>33</v>
      </c>
      <c r="H1083" s="31">
        <v>24</v>
      </c>
      <c r="I1083" s="32">
        <v>21</v>
      </c>
      <c r="J1083" s="33">
        <v>18</v>
      </c>
      <c r="K1083" s="33">
        <v>15</v>
      </c>
      <c r="L1083" s="34">
        <f t="shared" si="1153"/>
        <v>1.2222222222222223</v>
      </c>
      <c r="M1083" s="30"/>
      <c r="N1083" s="30">
        <v>3</v>
      </c>
      <c r="O1083" s="30">
        <v>3</v>
      </c>
      <c r="P1083" s="30">
        <v>3</v>
      </c>
      <c r="Q1083" s="30">
        <v>3</v>
      </c>
      <c r="R1083" s="30">
        <v>3</v>
      </c>
      <c r="S1083" s="30">
        <f t="shared" si="1156"/>
        <v>9</v>
      </c>
      <c r="T1083" s="32">
        <f t="shared" si="1154"/>
        <v>-6</v>
      </c>
      <c r="U1083" s="34">
        <f t="shared" si="1155"/>
        <v>0.91666666666666663</v>
      </c>
      <c r="V1083" s="131">
        <f t="shared" si="1165"/>
        <v>3</v>
      </c>
      <c r="W1083" s="30">
        <v>30</v>
      </c>
      <c r="X1083" s="125">
        <v>30</v>
      </c>
      <c r="Y1083" s="125">
        <v>3</v>
      </c>
      <c r="Z1083" s="30">
        <v>9</v>
      </c>
      <c r="AA1083" s="30" t="e">
        <f>G1083+#REF!</f>
        <v>#REF!</v>
      </c>
      <c r="AB1083" s="92" t="e">
        <f>IF(OR(E1083="",E1083=0),"",(G1083+#REF!)/E1083)</f>
        <v>#REF!</v>
      </c>
      <c r="AC1083" s="30">
        <f t="shared" si="1135"/>
        <v>36</v>
      </c>
      <c r="AD1083" s="30">
        <f t="shared" si="1136"/>
        <v>0</v>
      </c>
      <c r="AE1083" s="125">
        <v>0</v>
      </c>
      <c r="AF1083" s="125">
        <f t="shared" si="1138"/>
        <v>36</v>
      </c>
      <c r="AG1083" s="125">
        <v>36</v>
      </c>
      <c r="AH1083" s="125">
        <f t="shared" si="1140"/>
        <v>0</v>
      </c>
      <c r="AI1083" s="31"/>
      <c r="AJ1083" s="72"/>
    </row>
    <row r="1084" spans="1:36" s="73" customFormat="1" ht="18" customHeight="1">
      <c r="A1084" s="14" t="str">
        <f t="shared" si="1133"/>
        <v>b</v>
      </c>
      <c r="B1084" s="28" t="s">
        <v>27</v>
      </c>
      <c r="C1084" s="29" t="s">
        <v>31</v>
      </c>
      <c r="D1084" s="35">
        <v>0</v>
      </c>
      <c r="E1084" s="36">
        <v>0</v>
      </c>
      <c r="F1084" s="36">
        <v>0</v>
      </c>
      <c r="G1084" s="36">
        <v>0</v>
      </c>
      <c r="H1084" s="36">
        <v>0</v>
      </c>
      <c r="I1084" s="37">
        <v>0</v>
      </c>
      <c r="J1084" s="38">
        <v>0</v>
      </c>
      <c r="K1084" s="38">
        <v>0</v>
      </c>
      <c r="L1084" s="39" t="str">
        <f t="shared" si="1153"/>
        <v/>
      </c>
      <c r="M1084" s="35">
        <v>0</v>
      </c>
      <c r="N1084" s="35">
        <v>0</v>
      </c>
      <c r="O1084" s="35">
        <v>0</v>
      </c>
      <c r="P1084" s="35">
        <v>0</v>
      </c>
      <c r="Q1084" s="35">
        <v>0</v>
      </c>
      <c r="R1084" s="35">
        <v>0</v>
      </c>
      <c r="S1084" s="35">
        <f t="shared" si="1156"/>
        <v>0</v>
      </c>
      <c r="T1084" s="37">
        <f t="shared" si="1154"/>
        <v>0</v>
      </c>
      <c r="U1084" s="39" t="str">
        <f t="shared" si="1155"/>
        <v/>
      </c>
      <c r="V1084" s="132">
        <f t="shared" si="1165"/>
        <v>0</v>
      </c>
      <c r="W1084" s="35">
        <v>0</v>
      </c>
      <c r="X1084" s="118">
        <v>0</v>
      </c>
      <c r="Y1084" s="118">
        <v>0</v>
      </c>
      <c r="Z1084" s="35">
        <v>0</v>
      </c>
      <c r="AA1084" s="35" t="e">
        <f>G1084+#REF!</f>
        <v>#REF!</v>
      </c>
      <c r="AB1084" s="94" t="str">
        <f>IF(OR(E1084="",E1084=0),"",(G1084+#REF!)/E1084)</f>
        <v/>
      </c>
      <c r="AC1084" s="35">
        <f t="shared" si="1135"/>
        <v>0</v>
      </c>
      <c r="AD1084" s="35">
        <f t="shared" si="1136"/>
        <v>0</v>
      </c>
      <c r="AE1084" s="118">
        <v>0</v>
      </c>
      <c r="AF1084" s="118">
        <f t="shared" si="1138"/>
        <v>0</v>
      </c>
      <c r="AG1084" s="118">
        <v>0</v>
      </c>
      <c r="AH1084" s="118">
        <f t="shared" si="1140"/>
        <v>0</v>
      </c>
      <c r="AI1084" s="36"/>
      <c r="AJ1084" s="72"/>
    </row>
    <row r="1085" spans="1:36" s="73" customFormat="1" ht="18" customHeight="1">
      <c r="A1085" s="14" t="str">
        <f t="shared" si="1133"/>
        <v>b</v>
      </c>
      <c r="B1085" s="28" t="s">
        <v>27</v>
      </c>
      <c r="C1085" s="29" t="s">
        <v>32</v>
      </c>
      <c r="D1085" s="35">
        <v>0</v>
      </c>
      <c r="E1085" s="36">
        <v>0</v>
      </c>
      <c r="F1085" s="36">
        <v>0</v>
      </c>
      <c r="G1085" s="36">
        <v>0</v>
      </c>
      <c r="H1085" s="36">
        <v>0</v>
      </c>
      <c r="I1085" s="37">
        <v>0</v>
      </c>
      <c r="J1085" s="38">
        <v>0</v>
      </c>
      <c r="K1085" s="38">
        <v>0</v>
      </c>
      <c r="L1085" s="39" t="str">
        <f t="shared" si="1153"/>
        <v/>
      </c>
      <c r="M1085" s="35">
        <v>0</v>
      </c>
      <c r="N1085" s="35">
        <v>0</v>
      </c>
      <c r="O1085" s="35">
        <v>0</v>
      </c>
      <c r="P1085" s="35">
        <v>0</v>
      </c>
      <c r="Q1085" s="35">
        <v>0</v>
      </c>
      <c r="R1085" s="35">
        <v>0</v>
      </c>
      <c r="S1085" s="35">
        <f t="shared" si="1156"/>
        <v>0</v>
      </c>
      <c r="T1085" s="37">
        <f t="shared" si="1154"/>
        <v>0</v>
      </c>
      <c r="U1085" s="39" t="str">
        <f t="shared" si="1155"/>
        <v/>
      </c>
      <c r="V1085" s="132">
        <f t="shared" si="1165"/>
        <v>0</v>
      </c>
      <c r="W1085" s="35">
        <v>0</v>
      </c>
      <c r="X1085" s="118">
        <v>0</v>
      </c>
      <c r="Y1085" s="118">
        <v>0</v>
      </c>
      <c r="Z1085" s="35">
        <v>0</v>
      </c>
      <c r="AA1085" s="35" t="e">
        <f>G1085+#REF!</f>
        <v>#REF!</v>
      </c>
      <c r="AB1085" s="94" t="str">
        <f>IF(OR(E1085="",E1085=0),"",(G1085+#REF!)/E1085)</f>
        <v/>
      </c>
      <c r="AC1085" s="35">
        <f t="shared" si="1135"/>
        <v>0</v>
      </c>
      <c r="AD1085" s="35">
        <f t="shared" si="1136"/>
        <v>0</v>
      </c>
      <c r="AE1085" s="118">
        <v>0</v>
      </c>
      <c r="AF1085" s="118">
        <f t="shared" si="1138"/>
        <v>0</v>
      </c>
      <c r="AG1085" s="118">
        <v>0</v>
      </c>
      <c r="AH1085" s="118">
        <f t="shared" si="1140"/>
        <v>0</v>
      </c>
      <c r="AI1085" s="36"/>
      <c r="AJ1085" s="72"/>
    </row>
    <row r="1086" spans="1:36" s="73" customFormat="1" ht="18" customHeight="1">
      <c r="A1086" s="14" t="str">
        <f t="shared" si="1133"/>
        <v>b</v>
      </c>
      <c r="B1086" s="28" t="s">
        <v>27</v>
      </c>
      <c r="C1086" s="29" t="s">
        <v>33</v>
      </c>
      <c r="D1086" s="35">
        <v>0</v>
      </c>
      <c r="E1086" s="36">
        <v>0</v>
      </c>
      <c r="F1086" s="36">
        <v>0</v>
      </c>
      <c r="G1086" s="36">
        <v>0</v>
      </c>
      <c r="H1086" s="36">
        <v>0</v>
      </c>
      <c r="I1086" s="37">
        <v>0</v>
      </c>
      <c r="J1086" s="38">
        <v>0</v>
      </c>
      <c r="K1086" s="38">
        <v>0</v>
      </c>
      <c r="L1086" s="39" t="str">
        <f t="shared" si="1153"/>
        <v/>
      </c>
      <c r="M1086" s="35">
        <v>0</v>
      </c>
      <c r="N1086" s="35">
        <v>0</v>
      </c>
      <c r="O1086" s="35">
        <v>0</v>
      </c>
      <c r="P1086" s="35">
        <v>0</v>
      </c>
      <c r="Q1086" s="35">
        <v>0</v>
      </c>
      <c r="R1086" s="35">
        <v>0</v>
      </c>
      <c r="S1086" s="35">
        <f t="shared" si="1156"/>
        <v>0</v>
      </c>
      <c r="T1086" s="37">
        <f t="shared" si="1154"/>
        <v>0</v>
      </c>
      <c r="U1086" s="39" t="str">
        <f t="shared" si="1155"/>
        <v/>
      </c>
      <c r="V1086" s="132">
        <f t="shared" si="1165"/>
        <v>0</v>
      </c>
      <c r="W1086" s="35">
        <v>0</v>
      </c>
      <c r="X1086" s="118">
        <v>0</v>
      </c>
      <c r="Y1086" s="118">
        <v>0</v>
      </c>
      <c r="Z1086" s="35">
        <v>0</v>
      </c>
      <c r="AA1086" s="35" t="e">
        <f>G1086+#REF!</f>
        <v>#REF!</v>
      </c>
      <c r="AB1086" s="94" t="str">
        <f>IF(OR(E1086="",E1086=0),"",(G1086+#REF!)/E1086)</f>
        <v/>
      </c>
      <c r="AC1086" s="35">
        <f t="shared" si="1135"/>
        <v>0</v>
      </c>
      <c r="AD1086" s="35">
        <f t="shared" si="1136"/>
        <v>0</v>
      </c>
      <c r="AE1086" s="118">
        <v>0</v>
      </c>
      <c r="AF1086" s="118">
        <f t="shared" si="1138"/>
        <v>0</v>
      </c>
      <c r="AG1086" s="118">
        <v>0</v>
      </c>
      <c r="AH1086" s="118">
        <f t="shared" si="1140"/>
        <v>0</v>
      </c>
      <c r="AI1086" s="36"/>
      <c r="AJ1086" s="72"/>
    </row>
    <row r="1087" spans="1:36" s="73" customFormat="1" ht="18" customHeight="1">
      <c r="A1087" s="14" t="str">
        <f t="shared" si="1133"/>
        <v>a</v>
      </c>
      <c r="B1087" s="28" t="s">
        <v>27</v>
      </c>
      <c r="C1087" s="29" t="s">
        <v>34</v>
      </c>
      <c r="D1087" s="30">
        <v>13561</v>
      </c>
      <c r="E1087" s="31">
        <f>22779.6+2350</f>
        <v>25129.599999999999</v>
      </c>
      <c r="F1087" s="31">
        <v>15775.528</v>
      </c>
      <c r="G1087" s="31">
        <v>19863.900000000001</v>
      </c>
      <c r="H1087" s="31">
        <v>13253.55046</v>
      </c>
      <c r="I1087" s="32">
        <v>11411.40395</v>
      </c>
      <c r="J1087" s="33">
        <v>7370.4397800000006</v>
      </c>
      <c r="K1087" s="33">
        <v>5429.43084</v>
      </c>
      <c r="L1087" s="34">
        <f t="shared" si="1153"/>
        <v>1.2591591229149353</v>
      </c>
      <c r="M1087" s="30"/>
      <c r="N1087" s="30">
        <v>1118.4971799999996</v>
      </c>
      <c r="O1087" s="30">
        <v>1287.6440000000002</v>
      </c>
      <c r="P1087" s="30">
        <v>1941.0089400000006</v>
      </c>
      <c r="Q1087" s="30">
        <v>1083.0999999999999</v>
      </c>
      <c r="R1087" s="30">
        <v>4040.9641699999993</v>
      </c>
      <c r="S1087" s="30">
        <f t="shared" si="1156"/>
        <v>6610.3495400000011</v>
      </c>
      <c r="T1087" s="32">
        <f t="shared" si="1154"/>
        <v>-4088.3720000000012</v>
      </c>
      <c r="U1087" s="34">
        <f t="shared" si="1155"/>
        <v>0.79045826435757049</v>
      </c>
      <c r="V1087" s="131">
        <f t="shared" si="1165"/>
        <v>5265.6999999999971</v>
      </c>
      <c r="W1087" s="30">
        <v>17651.426960000001</v>
      </c>
      <c r="X1087" s="125">
        <v>17651.426960000001</v>
      </c>
      <c r="Y1087" s="125">
        <v>4860</v>
      </c>
      <c r="Z1087" s="30">
        <v>6048.5119999999997</v>
      </c>
      <c r="AA1087" s="30" t="e">
        <f>G1087+#REF!</f>
        <v>#REF!</v>
      </c>
      <c r="AB1087" s="92" t="e">
        <f>IF(OR(E1087="",E1087=0),"",(G1087+#REF!)/E1087)</f>
        <v>#REF!</v>
      </c>
      <c r="AC1087" s="30">
        <f t="shared" si="1135"/>
        <v>24723.9</v>
      </c>
      <c r="AD1087" s="30">
        <f t="shared" si="1136"/>
        <v>405.69999999999709</v>
      </c>
      <c r="AE1087" s="125">
        <v>419.9</v>
      </c>
      <c r="AF1087" s="125">
        <f t="shared" si="1138"/>
        <v>24709.699999999997</v>
      </c>
      <c r="AG1087" s="125">
        <v>24709.699999999997</v>
      </c>
      <c r="AH1087" s="125">
        <f t="shared" si="1140"/>
        <v>-14.200000000004366</v>
      </c>
      <c r="AI1087" s="31"/>
      <c r="AJ1087" s="72"/>
    </row>
    <row r="1088" spans="1:36" s="73" customFormat="1" ht="18" customHeight="1">
      <c r="A1088" s="14" t="str">
        <f t="shared" si="1133"/>
        <v>b</v>
      </c>
      <c r="B1088" s="28" t="s">
        <v>27</v>
      </c>
      <c r="C1088" s="29" t="s">
        <v>35</v>
      </c>
      <c r="D1088" s="35">
        <v>0</v>
      </c>
      <c r="E1088" s="36">
        <v>0</v>
      </c>
      <c r="F1088" s="36">
        <v>0</v>
      </c>
      <c r="G1088" s="36">
        <v>0</v>
      </c>
      <c r="H1088" s="36">
        <v>0</v>
      </c>
      <c r="I1088" s="37">
        <v>0</v>
      </c>
      <c r="J1088" s="38">
        <v>0</v>
      </c>
      <c r="K1088" s="38">
        <v>0</v>
      </c>
      <c r="L1088" s="39" t="str">
        <f t="shared" si="1153"/>
        <v/>
      </c>
      <c r="M1088" s="35">
        <v>0</v>
      </c>
      <c r="N1088" s="35">
        <v>0</v>
      </c>
      <c r="O1088" s="35">
        <v>0</v>
      </c>
      <c r="P1088" s="35">
        <v>0</v>
      </c>
      <c r="Q1088" s="35">
        <v>0</v>
      </c>
      <c r="R1088" s="35">
        <v>0</v>
      </c>
      <c r="S1088" s="35">
        <f t="shared" si="1156"/>
        <v>0</v>
      </c>
      <c r="T1088" s="37">
        <f t="shared" si="1154"/>
        <v>0</v>
      </c>
      <c r="U1088" s="39" t="str">
        <f t="shared" si="1155"/>
        <v/>
      </c>
      <c r="V1088" s="132">
        <f t="shared" si="1165"/>
        <v>0</v>
      </c>
      <c r="W1088" s="35">
        <v>0</v>
      </c>
      <c r="X1088" s="118">
        <v>0</v>
      </c>
      <c r="Y1088" s="118">
        <v>0</v>
      </c>
      <c r="Z1088" s="35">
        <v>0</v>
      </c>
      <c r="AA1088" s="35" t="e">
        <f>G1088+#REF!</f>
        <v>#REF!</v>
      </c>
      <c r="AB1088" s="94" t="str">
        <f>IF(OR(E1088="",E1088=0),"",(G1088+#REF!)/E1088)</f>
        <v/>
      </c>
      <c r="AC1088" s="35">
        <f t="shared" si="1135"/>
        <v>0</v>
      </c>
      <c r="AD1088" s="35">
        <f t="shared" si="1136"/>
        <v>0</v>
      </c>
      <c r="AE1088" s="118">
        <v>0</v>
      </c>
      <c r="AF1088" s="118">
        <f t="shared" si="1138"/>
        <v>0</v>
      </c>
      <c r="AG1088" s="118">
        <v>0</v>
      </c>
      <c r="AH1088" s="118">
        <f t="shared" si="1140"/>
        <v>0</v>
      </c>
      <c r="AI1088" s="36"/>
      <c r="AJ1088" s="72"/>
    </row>
    <row r="1089" spans="1:36" s="73" customFormat="1" ht="30" customHeight="1">
      <c r="A1089" s="14" t="str">
        <f t="shared" si="1133"/>
        <v>b</v>
      </c>
      <c r="B1089" s="21" t="s">
        <v>27</v>
      </c>
      <c r="C1089" s="40" t="s">
        <v>36</v>
      </c>
      <c r="D1089" s="41">
        <v>0</v>
      </c>
      <c r="E1089" s="42">
        <v>0</v>
      </c>
      <c r="F1089" s="42">
        <v>0</v>
      </c>
      <c r="G1089" s="42">
        <v>0</v>
      </c>
      <c r="H1089" s="42">
        <v>0</v>
      </c>
      <c r="I1089" s="43">
        <v>0</v>
      </c>
      <c r="J1089" s="44">
        <v>0</v>
      </c>
      <c r="K1089" s="44">
        <v>0</v>
      </c>
      <c r="L1089" s="45" t="str">
        <f t="shared" si="1153"/>
        <v/>
      </c>
      <c r="M1089" s="41">
        <v>0</v>
      </c>
      <c r="N1089" s="41">
        <v>0</v>
      </c>
      <c r="O1089" s="41">
        <v>0</v>
      </c>
      <c r="P1089" s="41">
        <v>0</v>
      </c>
      <c r="Q1089" s="41">
        <v>0</v>
      </c>
      <c r="R1089" s="41">
        <v>0</v>
      </c>
      <c r="S1089" s="41">
        <f t="shared" si="1156"/>
        <v>0</v>
      </c>
      <c r="T1089" s="43">
        <f t="shared" si="1154"/>
        <v>0</v>
      </c>
      <c r="U1089" s="45" t="str">
        <f t="shared" si="1155"/>
        <v/>
      </c>
      <c r="V1089" s="133">
        <f t="shared" si="1165"/>
        <v>0</v>
      </c>
      <c r="W1089" s="41">
        <v>0</v>
      </c>
      <c r="X1089" s="119">
        <v>0</v>
      </c>
      <c r="Y1089" s="119">
        <v>0</v>
      </c>
      <c r="Z1089" s="41">
        <v>0</v>
      </c>
      <c r="AA1089" s="41" t="e">
        <f>G1089+#REF!</f>
        <v>#REF!</v>
      </c>
      <c r="AB1089" s="96" t="str">
        <f>IF(OR(E1089="",E1089=0),"",(G1089+#REF!)/E1089)</f>
        <v/>
      </c>
      <c r="AC1089" s="41">
        <f t="shared" si="1135"/>
        <v>0</v>
      </c>
      <c r="AD1089" s="41">
        <f t="shared" si="1136"/>
        <v>0</v>
      </c>
      <c r="AE1089" s="119">
        <v>0</v>
      </c>
      <c r="AF1089" s="119">
        <f t="shared" si="1138"/>
        <v>0</v>
      </c>
      <c r="AG1089" s="119">
        <v>0</v>
      </c>
      <c r="AH1089" s="119">
        <f t="shared" si="1140"/>
        <v>0</v>
      </c>
      <c r="AI1089" s="42"/>
      <c r="AJ1089" s="72"/>
    </row>
    <row r="1090" spans="1:36" s="73" customFormat="1" ht="15" customHeight="1">
      <c r="A1090" s="14" t="str">
        <f t="shared" si="1133"/>
        <v>b</v>
      </c>
      <c r="B1090" s="21" t="s">
        <v>27</v>
      </c>
      <c r="C1090" s="40" t="s">
        <v>37</v>
      </c>
      <c r="D1090" s="41">
        <v>0</v>
      </c>
      <c r="E1090" s="42">
        <v>0</v>
      </c>
      <c r="F1090" s="42">
        <v>0</v>
      </c>
      <c r="G1090" s="42">
        <v>0</v>
      </c>
      <c r="H1090" s="42">
        <v>0</v>
      </c>
      <c r="I1090" s="43">
        <v>0</v>
      </c>
      <c r="J1090" s="44">
        <v>0</v>
      </c>
      <c r="K1090" s="44">
        <v>0</v>
      </c>
      <c r="L1090" s="45" t="str">
        <f t="shared" si="1153"/>
        <v/>
      </c>
      <c r="M1090" s="41">
        <v>0</v>
      </c>
      <c r="N1090" s="41">
        <v>0</v>
      </c>
      <c r="O1090" s="41">
        <v>0</v>
      </c>
      <c r="P1090" s="41">
        <v>0</v>
      </c>
      <c r="Q1090" s="41">
        <v>0</v>
      </c>
      <c r="R1090" s="41">
        <v>0</v>
      </c>
      <c r="S1090" s="41">
        <f t="shared" si="1156"/>
        <v>0</v>
      </c>
      <c r="T1090" s="43">
        <f t="shared" si="1154"/>
        <v>0</v>
      </c>
      <c r="U1090" s="45" t="str">
        <f t="shared" si="1155"/>
        <v/>
      </c>
      <c r="V1090" s="133">
        <f t="shared" si="1165"/>
        <v>0</v>
      </c>
      <c r="W1090" s="41">
        <v>0</v>
      </c>
      <c r="X1090" s="119">
        <v>0</v>
      </c>
      <c r="Y1090" s="119">
        <v>0</v>
      </c>
      <c r="Z1090" s="41">
        <v>0</v>
      </c>
      <c r="AA1090" s="41" t="e">
        <f>G1090+#REF!</f>
        <v>#REF!</v>
      </c>
      <c r="AB1090" s="96" t="str">
        <f>IF(OR(E1090="",E1090=0),"",(G1090+#REF!)/E1090)</f>
        <v/>
      </c>
      <c r="AC1090" s="41">
        <f t="shared" si="1135"/>
        <v>0</v>
      </c>
      <c r="AD1090" s="41">
        <f t="shared" si="1136"/>
        <v>0</v>
      </c>
      <c r="AE1090" s="119">
        <v>0</v>
      </c>
      <c r="AF1090" s="119">
        <f t="shared" si="1138"/>
        <v>0</v>
      </c>
      <c r="AG1090" s="119">
        <v>0</v>
      </c>
      <c r="AH1090" s="119">
        <f t="shared" si="1140"/>
        <v>0</v>
      </c>
      <c r="AI1090" s="42"/>
      <c r="AJ1090" s="72"/>
    </row>
    <row r="1091" spans="1:36" s="73" customFormat="1" ht="15.75" customHeight="1" thickBot="1">
      <c r="A1091" s="14" t="str">
        <f t="shared" si="1133"/>
        <v>b</v>
      </c>
      <c r="B1091" s="46" t="s">
        <v>27</v>
      </c>
      <c r="C1091" s="58" t="s">
        <v>38</v>
      </c>
      <c r="D1091" s="59">
        <v>0</v>
      </c>
      <c r="E1091" s="60">
        <v>0</v>
      </c>
      <c r="F1091" s="60">
        <v>0</v>
      </c>
      <c r="G1091" s="60">
        <v>0</v>
      </c>
      <c r="H1091" s="60">
        <v>0</v>
      </c>
      <c r="I1091" s="61">
        <v>0</v>
      </c>
      <c r="J1091" s="62">
        <v>0</v>
      </c>
      <c r="K1091" s="62">
        <v>0</v>
      </c>
      <c r="L1091" s="63" t="str">
        <f t="shared" si="1153"/>
        <v/>
      </c>
      <c r="M1091" s="59">
        <v>0</v>
      </c>
      <c r="N1091" s="59">
        <v>0</v>
      </c>
      <c r="O1091" s="59">
        <v>0</v>
      </c>
      <c r="P1091" s="59">
        <v>0</v>
      </c>
      <c r="Q1091" s="59">
        <v>0</v>
      </c>
      <c r="R1091" s="59">
        <v>0</v>
      </c>
      <c r="S1091" s="59">
        <f t="shared" si="1156"/>
        <v>0</v>
      </c>
      <c r="T1091" s="61">
        <f t="shared" si="1154"/>
        <v>0</v>
      </c>
      <c r="U1091" s="63" t="str">
        <f t="shared" si="1155"/>
        <v/>
      </c>
      <c r="V1091" s="136">
        <f t="shared" si="1165"/>
        <v>0</v>
      </c>
      <c r="W1091" s="59">
        <v>0</v>
      </c>
      <c r="X1091" s="120">
        <v>0</v>
      </c>
      <c r="Y1091" s="120">
        <v>0</v>
      </c>
      <c r="Z1091" s="59">
        <v>0</v>
      </c>
      <c r="AA1091" s="59" t="e">
        <f>G1091+#REF!</f>
        <v>#REF!</v>
      </c>
      <c r="AB1091" s="106" t="str">
        <f>IF(OR(E1091="",E1091=0),"",(G1091+#REF!)/E1091)</f>
        <v/>
      </c>
      <c r="AC1091" s="59">
        <f t="shared" si="1135"/>
        <v>0</v>
      </c>
      <c r="AD1091" s="59">
        <f t="shared" si="1136"/>
        <v>0</v>
      </c>
      <c r="AE1091" s="120">
        <v>0</v>
      </c>
      <c r="AF1091" s="120">
        <f t="shared" si="1138"/>
        <v>0</v>
      </c>
      <c r="AG1091" s="120">
        <v>0</v>
      </c>
      <c r="AH1091" s="120">
        <f t="shared" si="1140"/>
        <v>0</v>
      </c>
      <c r="AI1091" s="60"/>
      <c r="AJ1091" s="72"/>
    </row>
    <row r="1092" spans="1:36" s="14" customFormat="1" ht="114.75" customHeight="1" thickTop="1" thickBot="1">
      <c r="A1092" s="14" t="str">
        <f t="shared" si="1133"/>
        <v>a</v>
      </c>
      <c r="B1092" s="139" t="s">
        <v>219</v>
      </c>
      <c r="C1092" s="140" t="s">
        <v>220</v>
      </c>
      <c r="D1092" s="140">
        <f t="shared" ref="D1092:K1092" si="1217">D1093+D1101+D1102+D1103</f>
        <v>15868</v>
      </c>
      <c r="E1092" s="141">
        <f t="shared" si="1217"/>
        <v>6137.4</v>
      </c>
      <c r="F1092" s="141">
        <f t="shared" si="1217"/>
        <v>6137.36</v>
      </c>
      <c r="G1092" s="141">
        <f t="shared" si="1217"/>
        <v>6096.5999999999995</v>
      </c>
      <c r="H1092" s="141">
        <f t="shared" si="1217"/>
        <v>6096.5168199999998</v>
      </c>
      <c r="I1092" s="142">
        <f t="shared" si="1217"/>
        <v>6096.5168199999998</v>
      </c>
      <c r="J1092" s="143">
        <f t="shared" si="1217"/>
        <v>6096.5168199999998</v>
      </c>
      <c r="K1092" s="143">
        <f t="shared" si="1217"/>
        <v>6096.5168199999998</v>
      </c>
      <c r="L1092" s="144">
        <f t="shared" si="1153"/>
        <v>0.99335870797867487</v>
      </c>
      <c r="M1092" s="140">
        <f>M1093+M1101+M1102+M1103</f>
        <v>0</v>
      </c>
      <c r="N1092" s="140">
        <f>N1093+N1101+N1102+N1103</f>
        <v>2121.7165800000002</v>
      </c>
      <c r="O1092" s="140">
        <f>O1093+O1101+O1102+O1103</f>
        <v>1405.6426299999994</v>
      </c>
      <c r="P1092" s="140">
        <f>P1093+P1101+P1102+P1103</f>
        <v>0</v>
      </c>
      <c r="Q1092" s="140">
        <f>Q1093+Q1101+Q1102+Q1103</f>
        <v>0</v>
      </c>
      <c r="R1092" s="140">
        <v>0</v>
      </c>
      <c r="S1092" s="140">
        <f t="shared" si="1156"/>
        <v>8.3179999999629217E-2</v>
      </c>
      <c r="T1092" s="142">
        <f t="shared" si="1154"/>
        <v>40.760000000000218</v>
      </c>
      <c r="U1092" s="144">
        <f t="shared" si="1155"/>
        <v>0.99335223384495064</v>
      </c>
      <c r="V1092" s="145">
        <f t="shared" si="1165"/>
        <v>40.800000000000182</v>
      </c>
      <c r="W1092" s="140">
        <f t="shared" ref="W1092:Y1092" si="1218">W1093+W1101+W1102+W1103</f>
        <v>6096.5168199999998</v>
      </c>
      <c r="X1092" s="146">
        <f t="shared" si="1218"/>
        <v>6096.5168199999998</v>
      </c>
      <c r="Y1092" s="146">
        <f t="shared" si="1218"/>
        <v>8.1608699999999992</v>
      </c>
      <c r="Z1092" s="140">
        <f>Z1093+Z1101+Z1102+Z1103</f>
        <v>0</v>
      </c>
      <c r="AA1092" s="140" t="e">
        <f>G1092+#REF!</f>
        <v>#REF!</v>
      </c>
      <c r="AB1092" s="147" t="e">
        <f>IF(OR(E1092="",E1092=0),"",(G1092+#REF!)/E1092)</f>
        <v>#REF!</v>
      </c>
      <c r="AC1092" s="140">
        <f t="shared" si="1135"/>
        <v>6104.7608699999992</v>
      </c>
      <c r="AD1092" s="140">
        <f t="shared" si="1136"/>
        <v>32.639130000000478</v>
      </c>
      <c r="AE1092" s="146">
        <f t="shared" ref="AE1092:AG1092" si="1219">AE1093+AE1101+AE1102+AE1103</f>
        <v>0</v>
      </c>
      <c r="AF1092" s="146">
        <f t="shared" si="1138"/>
        <v>6137.4</v>
      </c>
      <c r="AG1092" s="146">
        <f t="shared" si="1219"/>
        <v>6137.4</v>
      </c>
      <c r="AH1092" s="146">
        <f t="shared" si="1140"/>
        <v>32.639130000000478</v>
      </c>
      <c r="AI1092" s="141"/>
      <c r="AJ1092" s="72"/>
    </row>
    <row r="1093" spans="1:36" s="14" customFormat="1" ht="18.75" customHeight="1" thickTop="1">
      <c r="A1093" s="14" t="str">
        <f t="shared" ref="A1093:A1156" si="1220">IF((E1093+G1093+V1093+Y1093+AC1093+AD1093+AE1093&lt;&gt;0),"a","b")</f>
        <v>a</v>
      </c>
      <c r="B1093" s="21" t="s">
        <v>27</v>
      </c>
      <c r="C1093" s="22" t="s">
        <v>28</v>
      </c>
      <c r="D1093" s="23">
        <f t="shared" ref="D1093:K1093" si="1221">D1094+D1095+D1096+D1097+D1098+D1099+D1100</f>
        <v>15868</v>
      </c>
      <c r="E1093" s="24">
        <f t="shared" si="1221"/>
        <v>6129.2</v>
      </c>
      <c r="F1093" s="24">
        <f t="shared" si="1221"/>
        <v>6129.1819999999998</v>
      </c>
      <c r="G1093" s="24">
        <f t="shared" si="1221"/>
        <v>6088.4</v>
      </c>
      <c r="H1093" s="24">
        <f t="shared" si="1221"/>
        <v>6088.3559500000001</v>
      </c>
      <c r="I1093" s="25">
        <f t="shared" si="1221"/>
        <v>6088.3559500000001</v>
      </c>
      <c r="J1093" s="26">
        <f t="shared" si="1221"/>
        <v>6088.3559500000001</v>
      </c>
      <c r="K1093" s="26">
        <f t="shared" si="1221"/>
        <v>6088.3559500000001</v>
      </c>
      <c r="L1093" s="27">
        <f t="shared" si="1153"/>
        <v>0.99334625729828219</v>
      </c>
      <c r="M1093" s="23">
        <f>M1094+M1095+M1096+M1097+M1098+M1099+M1100</f>
        <v>0</v>
      </c>
      <c r="N1093" s="23">
        <f>N1094+N1095+N1096+N1097+N1098+N1099+N1100</f>
        <v>2121.7165800000002</v>
      </c>
      <c r="O1093" s="23">
        <f>O1094+O1095+O1096+O1097+O1098+O1099+O1100</f>
        <v>1405.6426299999994</v>
      </c>
      <c r="P1093" s="23">
        <f>P1094+P1095+P1096+P1097+P1098+P1099+P1100</f>
        <v>0</v>
      </c>
      <c r="Q1093" s="23">
        <f>Q1094+Q1095+Q1096+Q1097+Q1098+Q1099+Q1100</f>
        <v>0</v>
      </c>
      <c r="R1093" s="23">
        <v>0</v>
      </c>
      <c r="S1093" s="23">
        <f t="shared" si="1156"/>
        <v>4.4049999999515421E-2</v>
      </c>
      <c r="T1093" s="25">
        <f t="shared" si="1154"/>
        <v>40.782000000000153</v>
      </c>
      <c r="U1093" s="27">
        <f t="shared" si="1155"/>
        <v>0.99334334007700842</v>
      </c>
      <c r="V1093" s="130">
        <f t="shared" si="1165"/>
        <v>40.800000000000182</v>
      </c>
      <c r="W1093" s="23">
        <f t="shared" ref="W1093:Y1093" si="1222">W1094+W1095+W1096+W1097+W1098+W1099+W1100</f>
        <v>6088.3559500000001</v>
      </c>
      <c r="X1093" s="89">
        <f t="shared" si="1222"/>
        <v>6088.3559500000001</v>
      </c>
      <c r="Y1093" s="89">
        <f t="shared" si="1222"/>
        <v>0</v>
      </c>
      <c r="Z1093" s="23">
        <f>Z1094+Z1095+Z1096+Z1097+Z1098+Z1099+Z1100</f>
        <v>0</v>
      </c>
      <c r="AA1093" s="23" t="e">
        <f>G1093+#REF!</f>
        <v>#REF!</v>
      </c>
      <c r="AB1093" s="90" t="e">
        <f>IF(OR(E1093="",E1093=0),"",(G1093+#REF!)/E1093)</f>
        <v>#REF!</v>
      </c>
      <c r="AC1093" s="23">
        <f t="shared" ref="AC1093:AC1156" si="1223">G1093+Y1093</f>
        <v>6088.4</v>
      </c>
      <c r="AD1093" s="23">
        <f t="shared" ref="AD1093:AD1156" si="1224">E1093-AC1093</f>
        <v>40.800000000000182</v>
      </c>
      <c r="AE1093" s="89">
        <f t="shared" ref="AE1093:AG1093" si="1225">AE1094+AE1095+AE1096+AE1097+AE1098+AE1099+AE1100</f>
        <v>0</v>
      </c>
      <c r="AF1093" s="89">
        <f t="shared" ref="AF1093:AF1156" si="1226">E1093-AE1093</f>
        <v>6129.2</v>
      </c>
      <c r="AG1093" s="89">
        <f t="shared" si="1225"/>
        <v>6129.2</v>
      </c>
      <c r="AH1093" s="89">
        <f t="shared" ref="AH1093:AH1156" si="1227">AG1093-AC1093</f>
        <v>40.800000000000182</v>
      </c>
      <c r="AI1093" s="24"/>
      <c r="AJ1093" s="72"/>
    </row>
    <row r="1094" spans="1:36" s="14" customFormat="1" ht="18" customHeight="1">
      <c r="A1094" s="14" t="str">
        <f t="shared" si="1220"/>
        <v>b</v>
      </c>
      <c r="B1094" s="28" t="s">
        <v>27</v>
      </c>
      <c r="C1094" s="29" t="s">
        <v>29</v>
      </c>
      <c r="D1094" s="35">
        <v>0</v>
      </c>
      <c r="E1094" s="36">
        <v>0</v>
      </c>
      <c r="F1094" s="36">
        <v>0</v>
      </c>
      <c r="G1094" s="36">
        <v>0</v>
      </c>
      <c r="H1094" s="36">
        <v>0</v>
      </c>
      <c r="I1094" s="37">
        <v>0</v>
      </c>
      <c r="J1094" s="38">
        <v>0</v>
      </c>
      <c r="K1094" s="38">
        <v>0</v>
      </c>
      <c r="L1094" s="39" t="str">
        <f t="shared" si="1153"/>
        <v/>
      </c>
      <c r="M1094" s="35">
        <v>0</v>
      </c>
      <c r="N1094" s="35">
        <v>0</v>
      </c>
      <c r="O1094" s="35">
        <v>0</v>
      </c>
      <c r="P1094" s="35">
        <v>0</v>
      </c>
      <c r="Q1094" s="35">
        <v>0</v>
      </c>
      <c r="R1094" s="35">
        <v>0</v>
      </c>
      <c r="S1094" s="35">
        <f t="shared" si="1156"/>
        <v>0</v>
      </c>
      <c r="T1094" s="37">
        <f t="shared" si="1154"/>
        <v>0</v>
      </c>
      <c r="U1094" s="39" t="str">
        <f t="shared" si="1155"/>
        <v/>
      </c>
      <c r="V1094" s="132">
        <f t="shared" si="1165"/>
        <v>0</v>
      </c>
      <c r="W1094" s="35">
        <v>0</v>
      </c>
      <c r="X1094" s="93">
        <v>0</v>
      </c>
      <c r="Y1094" s="93">
        <v>0</v>
      </c>
      <c r="Z1094" s="35">
        <v>0</v>
      </c>
      <c r="AA1094" s="35" t="e">
        <f>G1094+#REF!</f>
        <v>#REF!</v>
      </c>
      <c r="AB1094" s="94" t="str">
        <f>IF(OR(E1094="",E1094=0),"",(G1094+#REF!)/E1094)</f>
        <v/>
      </c>
      <c r="AC1094" s="35">
        <f t="shared" si="1223"/>
        <v>0</v>
      </c>
      <c r="AD1094" s="35">
        <f t="shared" si="1224"/>
        <v>0</v>
      </c>
      <c r="AE1094" s="93">
        <v>0</v>
      </c>
      <c r="AF1094" s="93">
        <f t="shared" si="1226"/>
        <v>0</v>
      </c>
      <c r="AG1094" s="93">
        <v>0</v>
      </c>
      <c r="AH1094" s="93">
        <f t="shared" si="1227"/>
        <v>0</v>
      </c>
      <c r="AI1094" s="36"/>
      <c r="AJ1094" s="72"/>
    </row>
    <row r="1095" spans="1:36" s="14" customFormat="1" ht="18" customHeight="1">
      <c r="A1095" s="14" t="str">
        <f t="shared" si="1220"/>
        <v>b</v>
      </c>
      <c r="B1095" s="28" t="s">
        <v>27</v>
      </c>
      <c r="C1095" s="29" t="s">
        <v>30</v>
      </c>
      <c r="D1095" s="35">
        <v>0</v>
      </c>
      <c r="E1095" s="36">
        <v>0</v>
      </c>
      <c r="F1095" s="36">
        <v>0</v>
      </c>
      <c r="G1095" s="36">
        <v>0</v>
      </c>
      <c r="H1095" s="36">
        <v>0</v>
      </c>
      <c r="I1095" s="37">
        <v>0</v>
      </c>
      <c r="J1095" s="38">
        <v>0</v>
      </c>
      <c r="K1095" s="38">
        <v>0</v>
      </c>
      <c r="L1095" s="39" t="str">
        <f t="shared" si="1153"/>
        <v/>
      </c>
      <c r="M1095" s="35">
        <v>0</v>
      </c>
      <c r="N1095" s="35">
        <v>0</v>
      </c>
      <c r="O1095" s="35">
        <v>0</v>
      </c>
      <c r="P1095" s="35">
        <v>0</v>
      </c>
      <c r="Q1095" s="35">
        <v>0</v>
      </c>
      <c r="R1095" s="35">
        <v>0</v>
      </c>
      <c r="S1095" s="35">
        <f t="shared" si="1156"/>
        <v>0</v>
      </c>
      <c r="T1095" s="37">
        <f t="shared" si="1154"/>
        <v>0</v>
      </c>
      <c r="U1095" s="39" t="str">
        <f t="shared" si="1155"/>
        <v/>
      </c>
      <c r="V1095" s="132">
        <f t="shared" si="1165"/>
        <v>0</v>
      </c>
      <c r="W1095" s="35">
        <v>0</v>
      </c>
      <c r="X1095" s="93">
        <v>0</v>
      </c>
      <c r="Y1095" s="93">
        <v>0</v>
      </c>
      <c r="Z1095" s="35">
        <v>0</v>
      </c>
      <c r="AA1095" s="35" t="e">
        <f>G1095+#REF!</f>
        <v>#REF!</v>
      </c>
      <c r="AB1095" s="94" t="str">
        <f>IF(OR(E1095="",E1095=0),"",(G1095+#REF!)/E1095)</f>
        <v/>
      </c>
      <c r="AC1095" s="35">
        <f t="shared" si="1223"/>
        <v>0</v>
      </c>
      <c r="AD1095" s="35">
        <f t="shared" si="1224"/>
        <v>0</v>
      </c>
      <c r="AE1095" s="93">
        <v>0</v>
      </c>
      <c r="AF1095" s="93">
        <f t="shared" si="1226"/>
        <v>0</v>
      </c>
      <c r="AG1095" s="93">
        <v>0</v>
      </c>
      <c r="AH1095" s="93">
        <f t="shared" si="1227"/>
        <v>0</v>
      </c>
      <c r="AI1095" s="36"/>
      <c r="AJ1095" s="72"/>
    </row>
    <row r="1096" spans="1:36" s="14" customFormat="1" ht="18" customHeight="1">
      <c r="A1096" s="14" t="str">
        <f t="shared" si="1220"/>
        <v>b</v>
      </c>
      <c r="B1096" s="28" t="s">
        <v>27</v>
      </c>
      <c r="C1096" s="29" t="s">
        <v>31</v>
      </c>
      <c r="D1096" s="35">
        <v>0</v>
      </c>
      <c r="E1096" s="36">
        <v>0</v>
      </c>
      <c r="F1096" s="36">
        <v>0</v>
      </c>
      <c r="G1096" s="36">
        <v>0</v>
      </c>
      <c r="H1096" s="36">
        <v>0</v>
      </c>
      <c r="I1096" s="37">
        <v>0</v>
      </c>
      <c r="J1096" s="38">
        <v>0</v>
      </c>
      <c r="K1096" s="38">
        <v>0</v>
      </c>
      <c r="L1096" s="39" t="str">
        <f t="shared" si="1153"/>
        <v/>
      </c>
      <c r="M1096" s="35">
        <v>0</v>
      </c>
      <c r="N1096" s="35">
        <v>0</v>
      </c>
      <c r="O1096" s="35">
        <v>0</v>
      </c>
      <c r="P1096" s="35">
        <v>0</v>
      </c>
      <c r="Q1096" s="35">
        <v>0</v>
      </c>
      <c r="R1096" s="35">
        <v>0</v>
      </c>
      <c r="S1096" s="35">
        <f t="shared" si="1156"/>
        <v>0</v>
      </c>
      <c r="T1096" s="37">
        <f t="shared" si="1154"/>
        <v>0</v>
      </c>
      <c r="U1096" s="39" t="str">
        <f t="shared" si="1155"/>
        <v/>
      </c>
      <c r="V1096" s="132">
        <f t="shared" si="1165"/>
        <v>0</v>
      </c>
      <c r="W1096" s="35">
        <v>0</v>
      </c>
      <c r="X1096" s="93">
        <v>0</v>
      </c>
      <c r="Y1096" s="93">
        <v>0</v>
      </c>
      <c r="Z1096" s="35">
        <v>0</v>
      </c>
      <c r="AA1096" s="35" t="e">
        <f>G1096+#REF!</f>
        <v>#REF!</v>
      </c>
      <c r="AB1096" s="94" t="str">
        <f>IF(OR(E1096="",E1096=0),"",(G1096+#REF!)/E1096)</f>
        <v/>
      </c>
      <c r="AC1096" s="35">
        <f t="shared" si="1223"/>
        <v>0</v>
      </c>
      <c r="AD1096" s="35">
        <f t="shared" si="1224"/>
        <v>0</v>
      </c>
      <c r="AE1096" s="93">
        <v>0</v>
      </c>
      <c r="AF1096" s="93">
        <f t="shared" si="1226"/>
        <v>0</v>
      </c>
      <c r="AG1096" s="93">
        <v>0</v>
      </c>
      <c r="AH1096" s="93">
        <f t="shared" si="1227"/>
        <v>0</v>
      </c>
      <c r="AI1096" s="36"/>
      <c r="AJ1096" s="72"/>
    </row>
    <row r="1097" spans="1:36" s="14" customFormat="1" ht="18" customHeight="1">
      <c r="A1097" s="14" t="str">
        <f t="shared" si="1220"/>
        <v>b</v>
      </c>
      <c r="B1097" s="28" t="s">
        <v>27</v>
      </c>
      <c r="C1097" s="29" t="s">
        <v>32</v>
      </c>
      <c r="D1097" s="35">
        <v>0</v>
      </c>
      <c r="E1097" s="36">
        <v>0</v>
      </c>
      <c r="F1097" s="36">
        <v>0</v>
      </c>
      <c r="G1097" s="36">
        <v>0</v>
      </c>
      <c r="H1097" s="36">
        <v>0</v>
      </c>
      <c r="I1097" s="37">
        <v>0</v>
      </c>
      <c r="J1097" s="38">
        <v>0</v>
      </c>
      <c r="K1097" s="38">
        <v>0</v>
      </c>
      <c r="L1097" s="39" t="str">
        <f t="shared" si="1153"/>
        <v/>
      </c>
      <c r="M1097" s="35">
        <v>0</v>
      </c>
      <c r="N1097" s="35">
        <v>0</v>
      </c>
      <c r="O1097" s="35">
        <v>0</v>
      </c>
      <c r="P1097" s="35">
        <v>0</v>
      </c>
      <c r="Q1097" s="35">
        <v>0</v>
      </c>
      <c r="R1097" s="35">
        <v>0</v>
      </c>
      <c r="S1097" s="35">
        <f t="shared" si="1156"/>
        <v>0</v>
      </c>
      <c r="T1097" s="37">
        <f t="shared" si="1154"/>
        <v>0</v>
      </c>
      <c r="U1097" s="39" t="str">
        <f t="shared" si="1155"/>
        <v/>
      </c>
      <c r="V1097" s="132">
        <f t="shared" si="1165"/>
        <v>0</v>
      </c>
      <c r="W1097" s="35">
        <v>0</v>
      </c>
      <c r="X1097" s="93">
        <v>0</v>
      </c>
      <c r="Y1097" s="93">
        <v>0</v>
      </c>
      <c r="Z1097" s="35">
        <v>0</v>
      </c>
      <c r="AA1097" s="35" t="e">
        <f>G1097+#REF!</f>
        <v>#REF!</v>
      </c>
      <c r="AB1097" s="94" t="str">
        <f>IF(OR(E1097="",E1097=0),"",(G1097+#REF!)/E1097)</f>
        <v/>
      </c>
      <c r="AC1097" s="35">
        <f t="shared" si="1223"/>
        <v>0</v>
      </c>
      <c r="AD1097" s="35">
        <f t="shared" si="1224"/>
        <v>0</v>
      </c>
      <c r="AE1097" s="93">
        <v>0</v>
      </c>
      <c r="AF1097" s="93">
        <f t="shared" si="1226"/>
        <v>0</v>
      </c>
      <c r="AG1097" s="93">
        <v>0</v>
      </c>
      <c r="AH1097" s="93">
        <f t="shared" si="1227"/>
        <v>0</v>
      </c>
      <c r="AI1097" s="36"/>
      <c r="AJ1097" s="72"/>
    </row>
    <row r="1098" spans="1:36" s="14" customFormat="1" ht="18" customHeight="1">
      <c r="A1098" s="14" t="str">
        <f t="shared" si="1220"/>
        <v>b</v>
      </c>
      <c r="B1098" s="28" t="s">
        <v>27</v>
      </c>
      <c r="C1098" s="29" t="s">
        <v>33</v>
      </c>
      <c r="D1098" s="35">
        <v>0</v>
      </c>
      <c r="E1098" s="36">
        <v>0</v>
      </c>
      <c r="F1098" s="36">
        <v>0</v>
      </c>
      <c r="G1098" s="36">
        <v>0</v>
      </c>
      <c r="H1098" s="36">
        <v>0</v>
      </c>
      <c r="I1098" s="37">
        <v>0</v>
      </c>
      <c r="J1098" s="38">
        <v>0</v>
      </c>
      <c r="K1098" s="38">
        <v>0</v>
      </c>
      <c r="L1098" s="39" t="str">
        <f t="shared" si="1153"/>
        <v/>
      </c>
      <c r="M1098" s="35">
        <v>0</v>
      </c>
      <c r="N1098" s="35">
        <v>0</v>
      </c>
      <c r="O1098" s="35">
        <v>0</v>
      </c>
      <c r="P1098" s="35">
        <v>0</v>
      </c>
      <c r="Q1098" s="35">
        <v>0</v>
      </c>
      <c r="R1098" s="35">
        <v>0</v>
      </c>
      <c r="S1098" s="35">
        <f t="shared" si="1156"/>
        <v>0</v>
      </c>
      <c r="T1098" s="37">
        <f t="shared" si="1154"/>
        <v>0</v>
      </c>
      <c r="U1098" s="39" t="str">
        <f t="shared" si="1155"/>
        <v/>
      </c>
      <c r="V1098" s="132">
        <f t="shared" si="1165"/>
        <v>0</v>
      </c>
      <c r="W1098" s="35">
        <v>0</v>
      </c>
      <c r="X1098" s="93">
        <v>0</v>
      </c>
      <c r="Y1098" s="93">
        <v>0</v>
      </c>
      <c r="Z1098" s="35">
        <v>0</v>
      </c>
      <c r="AA1098" s="35" t="e">
        <f>G1098+#REF!</f>
        <v>#REF!</v>
      </c>
      <c r="AB1098" s="94" t="str">
        <f>IF(OR(E1098="",E1098=0),"",(G1098+#REF!)/E1098)</f>
        <v/>
      </c>
      <c r="AC1098" s="35">
        <f t="shared" si="1223"/>
        <v>0</v>
      </c>
      <c r="AD1098" s="35">
        <f t="shared" si="1224"/>
        <v>0</v>
      </c>
      <c r="AE1098" s="93">
        <v>0</v>
      </c>
      <c r="AF1098" s="93">
        <f t="shared" si="1226"/>
        <v>0</v>
      </c>
      <c r="AG1098" s="93">
        <v>0</v>
      </c>
      <c r="AH1098" s="93">
        <f t="shared" si="1227"/>
        <v>0</v>
      </c>
      <c r="AI1098" s="36"/>
      <c r="AJ1098" s="72"/>
    </row>
    <row r="1099" spans="1:36" s="14" customFormat="1" ht="18" customHeight="1">
      <c r="A1099" s="14" t="str">
        <f t="shared" si="1220"/>
        <v>a</v>
      </c>
      <c r="B1099" s="28" t="s">
        <v>27</v>
      </c>
      <c r="C1099" s="29" t="s">
        <v>34</v>
      </c>
      <c r="D1099" s="30">
        <v>15868</v>
      </c>
      <c r="E1099" s="31">
        <v>6129.2</v>
      </c>
      <c r="F1099" s="31">
        <v>6129.1819999999998</v>
      </c>
      <c r="G1099" s="31">
        <v>6088.4</v>
      </c>
      <c r="H1099" s="31">
        <v>6088.3559500000001</v>
      </c>
      <c r="I1099" s="32">
        <v>6088.3559500000001</v>
      </c>
      <c r="J1099" s="33">
        <v>6088.3559500000001</v>
      </c>
      <c r="K1099" s="33">
        <v>6088.3559500000001</v>
      </c>
      <c r="L1099" s="34">
        <f t="shared" si="1153"/>
        <v>0.99334625729828219</v>
      </c>
      <c r="M1099" s="30"/>
      <c r="N1099" s="30">
        <v>2121.7165800000002</v>
      </c>
      <c r="O1099" s="30">
        <v>1405.6426299999994</v>
      </c>
      <c r="P1099" s="30">
        <v>0</v>
      </c>
      <c r="Q1099" s="30">
        <v>0</v>
      </c>
      <c r="R1099" s="30">
        <v>0</v>
      </c>
      <c r="S1099" s="30">
        <f t="shared" si="1156"/>
        <v>4.4049999999515421E-2</v>
      </c>
      <c r="T1099" s="32">
        <f t="shared" si="1154"/>
        <v>40.782000000000153</v>
      </c>
      <c r="U1099" s="34">
        <f t="shared" si="1155"/>
        <v>0.99334334007700842</v>
      </c>
      <c r="V1099" s="131">
        <f t="shared" si="1165"/>
        <v>40.800000000000182</v>
      </c>
      <c r="W1099" s="30">
        <v>6088.3559500000001</v>
      </c>
      <c r="X1099" s="93">
        <v>6088.3559500000001</v>
      </c>
      <c r="Y1099" s="93"/>
      <c r="Z1099" s="30">
        <v>0</v>
      </c>
      <c r="AA1099" s="30" t="e">
        <f>G1099+#REF!</f>
        <v>#REF!</v>
      </c>
      <c r="AB1099" s="92" t="e">
        <f>IF(OR(E1099="",E1099=0),"",(G1099+#REF!)/E1099)</f>
        <v>#REF!</v>
      </c>
      <c r="AC1099" s="30">
        <f t="shared" si="1223"/>
        <v>6088.4</v>
      </c>
      <c r="AD1099" s="30">
        <f t="shared" si="1224"/>
        <v>40.800000000000182</v>
      </c>
      <c r="AE1099" s="93">
        <v>0</v>
      </c>
      <c r="AF1099" s="93">
        <f t="shared" si="1226"/>
        <v>6129.2</v>
      </c>
      <c r="AG1099" s="93">
        <v>6129.2</v>
      </c>
      <c r="AH1099" s="93">
        <f t="shared" si="1227"/>
        <v>40.800000000000182</v>
      </c>
      <c r="AI1099" s="31"/>
      <c r="AJ1099" s="72"/>
    </row>
    <row r="1100" spans="1:36" s="14" customFormat="1" ht="18" customHeight="1">
      <c r="A1100" s="14" t="str">
        <f t="shared" si="1220"/>
        <v>b</v>
      </c>
      <c r="B1100" s="28" t="s">
        <v>27</v>
      </c>
      <c r="C1100" s="29" t="s">
        <v>35</v>
      </c>
      <c r="D1100" s="35">
        <v>0</v>
      </c>
      <c r="E1100" s="36">
        <v>0</v>
      </c>
      <c r="F1100" s="36">
        <v>0</v>
      </c>
      <c r="G1100" s="36">
        <v>0</v>
      </c>
      <c r="H1100" s="36">
        <v>0</v>
      </c>
      <c r="I1100" s="37">
        <v>0</v>
      </c>
      <c r="J1100" s="38">
        <v>0</v>
      </c>
      <c r="K1100" s="38">
        <v>0</v>
      </c>
      <c r="L1100" s="39" t="str">
        <f t="shared" si="1153"/>
        <v/>
      </c>
      <c r="M1100" s="35">
        <v>0</v>
      </c>
      <c r="N1100" s="35">
        <v>0</v>
      </c>
      <c r="O1100" s="35">
        <v>0</v>
      </c>
      <c r="P1100" s="35">
        <v>0</v>
      </c>
      <c r="Q1100" s="35">
        <v>0</v>
      </c>
      <c r="R1100" s="35">
        <v>0</v>
      </c>
      <c r="S1100" s="35">
        <f t="shared" si="1156"/>
        <v>0</v>
      </c>
      <c r="T1100" s="37">
        <f t="shared" si="1154"/>
        <v>0</v>
      </c>
      <c r="U1100" s="39" t="str">
        <f t="shared" si="1155"/>
        <v/>
      </c>
      <c r="V1100" s="132">
        <f t="shared" si="1165"/>
        <v>0</v>
      </c>
      <c r="W1100" s="35">
        <v>0</v>
      </c>
      <c r="X1100" s="93">
        <v>0</v>
      </c>
      <c r="Y1100" s="93">
        <v>0</v>
      </c>
      <c r="Z1100" s="35">
        <v>0</v>
      </c>
      <c r="AA1100" s="35" t="e">
        <f>G1100+#REF!</f>
        <v>#REF!</v>
      </c>
      <c r="AB1100" s="94" t="str">
        <f>IF(OR(E1100="",E1100=0),"",(G1100+#REF!)/E1100)</f>
        <v/>
      </c>
      <c r="AC1100" s="35">
        <f t="shared" si="1223"/>
        <v>0</v>
      </c>
      <c r="AD1100" s="35">
        <f t="shared" si="1224"/>
        <v>0</v>
      </c>
      <c r="AE1100" s="93">
        <v>0</v>
      </c>
      <c r="AF1100" s="93">
        <f t="shared" si="1226"/>
        <v>0</v>
      </c>
      <c r="AG1100" s="93">
        <v>0</v>
      </c>
      <c r="AH1100" s="93">
        <f t="shared" si="1227"/>
        <v>0</v>
      </c>
      <c r="AI1100" s="36"/>
      <c r="AJ1100" s="72"/>
    </row>
    <row r="1101" spans="1:36" s="14" customFormat="1" ht="30" customHeight="1">
      <c r="A1101" s="14" t="str">
        <f t="shared" si="1220"/>
        <v>b</v>
      </c>
      <c r="B1101" s="21" t="s">
        <v>27</v>
      </c>
      <c r="C1101" s="40" t="s">
        <v>36</v>
      </c>
      <c r="D1101" s="41">
        <v>0</v>
      </c>
      <c r="E1101" s="42">
        <v>0</v>
      </c>
      <c r="F1101" s="42">
        <v>0</v>
      </c>
      <c r="G1101" s="42">
        <v>0</v>
      </c>
      <c r="H1101" s="42">
        <v>0</v>
      </c>
      <c r="I1101" s="43">
        <v>0</v>
      </c>
      <c r="J1101" s="44">
        <v>0</v>
      </c>
      <c r="K1101" s="44">
        <v>0</v>
      </c>
      <c r="L1101" s="45" t="str">
        <f t="shared" si="1153"/>
        <v/>
      </c>
      <c r="M1101" s="41">
        <v>0</v>
      </c>
      <c r="N1101" s="41">
        <v>0</v>
      </c>
      <c r="O1101" s="41">
        <v>0</v>
      </c>
      <c r="P1101" s="41">
        <v>0</v>
      </c>
      <c r="Q1101" s="41">
        <v>0</v>
      </c>
      <c r="R1101" s="41">
        <v>0</v>
      </c>
      <c r="S1101" s="41">
        <f t="shared" si="1156"/>
        <v>0</v>
      </c>
      <c r="T1101" s="43">
        <f t="shared" si="1154"/>
        <v>0</v>
      </c>
      <c r="U1101" s="45" t="str">
        <f t="shared" si="1155"/>
        <v/>
      </c>
      <c r="V1101" s="133">
        <f t="shared" si="1165"/>
        <v>0</v>
      </c>
      <c r="W1101" s="41">
        <v>0</v>
      </c>
      <c r="X1101" s="93">
        <v>0</v>
      </c>
      <c r="Y1101" s="93">
        <v>0</v>
      </c>
      <c r="Z1101" s="41">
        <v>0</v>
      </c>
      <c r="AA1101" s="41" t="e">
        <f>G1101+#REF!</f>
        <v>#REF!</v>
      </c>
      <c r="AB1101" s="96" t="str">
        <f>IF(OR(E1101="",E1101=0),"",(G1101+#REF!)/E1101)</f>
        <v/>
      </c>
      <c r="AC1101" s="41">
        <f t="shared" si="1223"/>
        <v>0</v>
      </c>
      <c r="AD1101" s="41">
        <f t="shared" si="1224"/>
        <v>0</v>
      </c>
      <c r="AE1101" s="93">
        <v>0</v>
      </c>
      <c r="AF1101" s="93">
        <f t="shared" si="1226"/>
        <v>0</v>
      </c>
      <c r="AG1101" s="93">
        <v>0</v>
      </c>
      <c r="AH1101" s="93">
        <f t="shared" si="1227"/>
        <v>0</v>
      </c>
      <c r="AI1101" s="42"/>
      <c r="AJ1101" s="72"/>
    </row>
    <row r="1102" spans="1:36" s="14" customFormat="1" ht="15" customHeight="1">
      <c r="A1102" s="14" t="str">
        <f t="shared" si="1220"/>
        <v>b</v>
      </c>
      <c r="B1102" s="21" t="s">
        <v>27</v>
      </c>
      <c r="C1102" s="40" t="s">
        <v>37</v>
      </c>
      <c r="D1102" s="41">
        <v>0</v>
      </c>
      <c r="E1102" s="42">
        <v>0</v>
      </c>
      <c r="F1102" s="42">
        <v>0</v>
      </c>
      <c r="G1102" s="42">
        <v>0</v>
      </c>
      <c r="H1102" s="42">
        <v>0</v>
      </c>
      <c r="I1102" s="43">
        <v>0</v>
      </c>
      <c r="J1102" s="44">
        <v>0</v>
      </c>
      <c r="K1102" s="44">
        <v>0</v>
      </c>
      <c r="L1102" s="45" t="str">
        <f t="shared" si="1153"/>
        <v/>
      </c>
      <c r="M1102" s="41">
        <v>0</v>
      </c>
      <c r="N1102" s="41">
        <v>0</v>
      </c>
      <c r="O1102" s="41">
        <v>0</v>
      </c>
      <c r="P1102" s="41">
        <v>0</v>
      </c>
      <c r="Q1102" s="41">
        <v>0</v>
      </c>
      <c r="R1102" s="41">
        <v>0</v>
      </c>
      <c r="S1102" s="41">
        <f t="shared" si="1156"/>
        <v>0</v>
      </c>
      <c r="T1102" s="43">
        <f t="shared" si="1154"/>
        <v>0</v>
      </c>
      <c r="U1102" s="45" t="str">
        <f t="shared" si="1155"/>
        <v/>
      </c>
      <c r="V1102" s="133">
        <f t="shared" si="1165"/>
        <v>0</v>
      </c>
      <c r="W1102" s="41">
        <v>0</v>
      </c>
      <c r="X1102" s="93">
        <v>0</v>
      </c>
      <c r="Y1102" s="93">
        <v>0</v>
      </c>
      <c r="Z1102" s="41">
        <v>0</v>
      </c>
      <c r="AA1102" s="41" t="e">
        <f>G1102+#REF!</f>
        <v>#REF!</v>
      </c>
      <c r="AB1102" s="96" t="str">
        <f>IF(OR(E1102="",E1102=0),"",(G1102+#REF!)/E1102)</f>
        <v/>
      </c>
      <c r="AC1102" s="41">
        <f t="shared" si="1223"/>
        <v>0</v>
      </c>
      <c r="AD1102" s="41">
        <f t="shared" si="1224"/>
        <v>0</v>
      </c>
      <c r="AE1102" s="93">
        <v>0</v>
      </c>
      <c r="AF1102" s="93">
        <f t="shared" si="1226"/>
        <v>0</v>
      </c>
      <c r="AG1102" s="93">
        <v>0</v>
      </c>
      <c r="AH1102" s="93">
        <f t="shared" si="1227"/>
        <v>0</v>
      </c>
      <c r="AI1102" s="42"/>
      <c r="AJ1102" s="72"/>
    </row>
    <row r="1103" spans="1:36" s="14" customFormat="1" ht="18.75" customHeight="1" thickBot="1">
      <c r="A1103" s="14" t="str">
        <f t="shared" si="1220"/>
        <v>a</v>
      </c>
      <c r="B1103" s="46" t="s">
        <v>27</v>
      </c>
      <c r="C1103" s="47" t="s">
        <v>38</v>
      </c>
      <c r="D1103" s="48">
        <v>0</v>
      </c>
      <c r="E1103" s="49">
        <v>8.1999999999999993</v>
      </c>
      <c r="F1103" s="49">
        <v>8.1780000000000008</v>
      </c>
      <c r="G1103" s="49">
        <v>8.1999999999999993</v>
      </c>
      <c r="H1103" s="49">
        <v>8.1608699999999992</v>
      </c>
      <c r="I1103" s="50">
        <v>8.1608699999999992</v>
      </c>
      <c r="J1103" s="51">
        <v>8.1608699999999992</v>
      </c>
      <c r="K1103" s="51">
        <v>8.1608699999999992</v>
      </c>
      <c r="L1103" s="52">
        <f t="shared" si="1153"/>
        <v>1.0026901442895571</v>
      </c>
      <c r="M1103" s="48">
        <v>0</v>
      </c>
      <c r="N1103" s="48">
        <v>0</v>
      </c>
      <c r="O1103" s="48">
        <v>0</v>
      </c>
      <c r="P1103" s="48">
        <v>0</v>
      </c>
      <c r="Q1103" s="48">
        <v>0</v>
      </c>
      <c r="R1103" s="48">
        <v>0</v>
      </c>
      <c r="S1103" s="48">
        <f t="shared" si="1156"/>
        <v>3.9130000000000109E-2</v>
      </c>
      <c r="T1103" s="50">
        <f t="shared" si="1154"/>
        <v>-2.1999999999998465E-2</v>
      </c>
      <c r="U1103" s="52">
        <f t="shared" si="1155"/>
        <v>1</v>
      </c>
      <c r="V1103" s="134">
        <f t="shared" si="1165"/>
        <v>0</v>
      </c>
      <c r="W1103" s="48">
        <v>8.1608699999999992</v>
      </c>
      <c r="X1103" s="93">
        <v>8.1608699999999992</v>
      </c>
      <c r="Y1103" s="93">
        <v>8.1608699999999992</v>
      </c>
      <c r="Z1103" s="48">
        <v>0</v>
      </c>
      <c r="AA1103" s="48" t="e">
        <f>G1103+#REF!</f>
        <v>#REF!</v>
      </c>
      <c r="AB1103" s="98" t="e">
        <f>IF(OR(E1103="",E1103=0),"",(G1103+#REF!)/E1103)</f>
        <v>#REF!</v>
      </c>
      <c r="AC1103" s="48">
        <f t="shared" si="1223"/>
        <v>16.360869999999998</v>
      </c>
      <c r="AD1103" s="48">
        <f t="shared" si="1224"/>
        <v>-8.1608699999999992</v>
      </c>
      <c r="AE1103" s="93">
        <v>0</v>
      </c>
      <c r="AF1103" s="93">
        <f t="shared" si="1226"/>
        <v>8.1999999999999993</v>
      </c>
      <c r="AG1103" s="93">
        <v>8.1999999999999993</v>
      </c>
      <c r="AH1103" s="93">
        <f t="shared" si="1227"/>
        <v>-8.1608699999999992</v>
      </c>
      <c r="AI1103" s="49"/>
      <c r="AJ1103" s="72"/>
    </row>
    <row r="1104" spans="1:36" s="14" customFormat="1" ht="63.75" customHeight="1" thickTop="1" thickBot="1">
      <c r="A1104" s="14" t="str">
        <f t="shared" si="1220"/>
        <v>a</v>
      </c>
      <c r="B1104" s="139" t="s">
        <v>221</v>
      </c>
      <c r="C1104" s="140" t="s">
        <v>222</v>
      </c>
      <c r="D1104" s="140">
        <f t="shared" ref="D1104:K1104" si="1228">D1105+D1113+D1114+D1115</f>
        <v>2500</v>
      </c>
      <c r="E1104" s="141">
        <f t="shared" si="1228"/>
        <v>1516</v>
      </c>
      <c r="F1104" s="141">
        <f t="shared" si="1228"/>
        <v>1185.5</v>
      </c>
      <c r="G1104" s="141">
        <f t="shared" si="1228"/>
        <v>1254.8</v>
      </c>
      <c r="H1104" s="141">
        <f t="shared" si="1228"/>
        <v>864.37003000000004</v>
      </c>
      <c r="I1104" s="142">
        <f t="shared" si="1228"/>
        <v>798.65993000000003</v>
      </c>
      <c r="J1104" s="143">
        <f t="shared" si="1228"/>
        <v>605.32569999999998</v>
      </c>
      <c r="K1104" s="143">
        <f t="shared" si="1228"/>
        <v>525.79020000000003</v>
      </c>
      <c r="L1104" s="144">
        <f t="shared" si="1153"/>
        <v>1.0584563475326867</v>
      </c>
      <c r="M1104" s="140">
        <f>M1105+M1113+M1114+M1115</f>
        <v>0</v>
      </c>
      <c r="N1104" s="140">
        <f>N1105+N1113+N1114+N1115</f>
        <v>155.89935</v>
      </c>
      <c r="O1104" s="140">
        <f>O1105+O1113+O1114+O1115</f>
        <v>69.562499999999972</v>
      </c>
      <c r="P1104" s="140">
        <f>P1105+P1113+P1114+P1115</f>
        <v>79.535499999999985</v>
      </c>
      <c r="Q1104" s="140">
        <f>Q1105+Q1113+Q1114+Q1115</f>
        <v>83.7</v>
      </c>
      <c r="R1104" s="140">
        <v>193.33423000000005</v>
      </c>
      <c r="S1104" s="140">
        <f t="shared" si="1156"/>
        <v>390.42996999999991</v>
      </c>
      <c r="T1104" s="142">
        <f t="shared" si="1154"/>
        <v>-69.299999999999955</v>
      </c>
      <c r="U1104" s="144">
        <f t="shared" si="1155"/>
        <v>0.82770448548812658</v>
      </c>
      <c r="V1104" s="145">
        <f t="shared" si="1165"/>
        <v>261.20000000000005</v>
      </c>
      <c r="W1104" s="140">
        <f t="shared" ref="W1104:Y1104" si="1229">W1105+W1113+W1114+W1115</f>
        <v>1209.9063699999999</v>
      </c>
      <c r="X1104" s="149">
        <f t="shared" si="1229"/>
        <v>1209.9063699999999</v>
      </c>
      <c r="Y1104" s="149">
        <f t="shared" si="1229"/>
        <v>303.09999999999997</v>
      </c>
      <c r="Z1104" s="140">
        <f>Z1105+Z1113+Z1114+Z1115</f>
        <v>179.5</v>
      </c>
      <c r="AA1104" s="140" t="e">
        <f>G1104+#REF!</f>
        <v>#REF!</v>
      </c>
      <c r="AB1104" s="147" t="e">
        <f>IF(OR(E1104="",E1104=0),"",(G1104+#REF!)/E1104)</f>
        <v>#REF!</v>
      </c>
      <c r="AC1104" s="140">
        <f t="shared" si="1223"/>
        <v>1557.8999999999999</v>
      </c>
      <c r="AD1104" s="140">
        <f t="shared" si="1224"/>
        <v>-41.899999999999864</v>
      </c>
      <c r="AE1104" s="149">
        <f t="shared" ref="AE1104" si="1230">AE1105+AE1113+AE1114+AE1115</f>
        <v>0</v>
      </c>
      <c r="AF1104" s="149">
        <f t="shared" si="1226"/>
        <v>1516</v>
      </c>
      <c r="AG1104" s="149">
        <f t="shared" ref="AG1104" si="1231">AG1105+AG1113+AG1114+AG1115</f>
        <v>1516</v>
      </c>
      <c r="AH1104" s="149">
        <f t="shared" si="1227"/>
        <v>-41.899999999999864</v>
      </c>
      <c r="AI1104" s="141"/>
      <c r="AJ1104" s="72"/>
    </row>
    <row r="1105" spans="1:36" s="73" customFormat="1" ht="18.75" customHeight="1" thickTop="1">
      <c r="A1105" s="14" t="str">
        <f t="shared" si="1220"/>
        <v>a</v>
      </c>
      <c r="B1105" s="21" t="s">
        <v>27</v>
      </c>
      <c r="C1105" s="22" t="s">
        <v>28</v>
      </c>
      <c r="D1105" s="23">
        <f t="shared" ref="D1105:K1105" si="1232">D1106+D1107+D1108+D1109+D1110+D1111+D1112</f>
        <v>2500</v>
      </c>
      <c r="E1105" s="24">
        <f t="shared" si="1232"/>
        <v>1516</v>
      </c>
      <c r="F1105" s="24">
        <f t="shared" si="1232"/>
        <v>1185.5</v>
      </c>
      <c r="G1105" s="24">
        <f t="shared" si="1232"/>
        <v>1254.8</v>
      </c>
      <c r="H1105" s="24">
        <f t="shared" si="1232"/>
        <v>864.37003000000004</v>
      </c>
      <c r="I1105" s="25">
        <f t="shared" si="1232"/>
        <v>798.65993000000003</v>
      </c>
      <c r="J1105" s="26">
        <f t="shared" si="1232"/>
        <v>605.32569999999998</v>
      </c>
      <c r="K1105" s="26">
        <f t="shared" si="1232"/>
        <v>525.79020000000003</v>
      </c>
      <c r="L1105" s="27">
        <f t="shared" ref="L1105:L1168" si="1233">IF(OR(F1105="",F1105=0),"",G1105/F1105)</f>
        <v>1.0584563475326867</v>
      </c>
      <c r="M1105" s="23">
        <f>M1106+M1107+M1108+M1109+M1110+M1111+M1112</f>
        <v>0</v>
      </c>
      <c r="N1105" s="23">
        <f>N1106+N1107+N1108+N1109+N1110+N1111+N1112</f>
        <v>155.89935</v>
      </c>
      <c r="O1105" s="23">
        <f>O1106+O1107+O1108+O1109+O1110+O1111+O1112</f>
        <v>69.562499999999972</v>
      </c>
      <c r="P1105" s="23">
        <f>P1106+P1107+P1108+P1109+P1110+P1111+P1112</f>
        <v>79.535499999999985</v>
      </c>
      <c r="Q1105" s="23">
        <f>Q1106+Q1107+Q1108+Q1109+Q1110+Q1111+Q1112</f>
        <v>83.7</v>
      </c>
      <c r="R1105" s="23">
        <v>193.33423000000005</v>
      </c>
      <c r="S1105" s="23">
        <f t="shared" si="1156"/>
        <v>390.42996999999991</v>
      </c>
      <c r="T1105" s="25">
        <f t="shared" ref="T1105:T1168" si="1234">IF(OR(C1105="თანამდებობრივი სარგო",C1105="პრემია",C1105="დანამატი",C1105="მ.შ. შტატგარეშეთა შრომის ანაზღაურება"),"",F1105-G1105)</f>
        <v>-69.299999999999955</v>
      </c>
      <c r="U1105" s="27">
        <f t="shared" ref="U1105:U1168" si="1235">IF(OR(E1105="",E1105=0),"",G1105/E1105)</f>
        <v>0.82770448548812658</v>
      </c>
      <c r="V1105" s="130">
        <f t="shared" si="1165"/>
        <v>261.20000000000005</v>
      </c>
      <c r="W1105" s="23">
        <f t="shared" ref="W1105:Y1105" si="1236">W1106+W1107+W1108+W1109+W1110+W1111+W1112</f>
        <v>1209.9063699999999</v>
      </c>
      <c r="X1105" s="107">
        <f t="shared" si="1236"/>
        <v>1209.9063699999999</v>
      </c>
      <c r="Y1105" s="107">
        <f t="shared" si="1236"/>
        <v>303.09999999999997</v>
      </c>
      <c r="Z1105" s="23">
        <f>Z1106+Z1107+Z1108+Z1109+Z1110+Z1111+Z1112</f>
        <v>179.5</v>
      </c>
      <c r="AA1105" s="23" t="e">
        <f>G1105+#REF!</f>
        <v>#REF!</v>
      </c>
      <c r="AB1105" s="90" t="e">
        <f>IF(OR(E1105="",E1105=0),"",(G1105+#REF!)/E1105)</f>
        <v>#REF!</v>
      </c>
      <c r="AC1105" s="23">
        <f t="shared" si="1223"/>
        <v>1557.8999999999999</v>
      </c>
      <c r="AD1105" s="23">
        <f t="shared" si="1224"/>
        <v>-41.899999999999864</v>
      </c>
      <c r="AE1105" s="107">
        <f t="shared" ref="AE1105" si="1237">AE1106+AE1107+AE1108+AE1109+AE1110+AE1111+AE1112</f>
        <v>0</v>
      </c>
      <c r="AF1105" s="107">
        <f t="shared" si="1226"/>
        <v>1516</v>
      </c>
      <c r="AG1105" s="107">
        <f t="shared" ref="AG1105" si="1238">AG1106+AG1107+AG1108+AG1109+AG1110+AG1111+AG1112</f>
        <v>1516</v>
      </c>
      <c r="AH1105" s="107">
        <f t="shared" si="1227"/>
        <v>-41.899999999999864</v>
      </c>
      <c r="AI1105" s="24"/>
      <c r="AJ1105" s="72"/>
    </row>
    <row r="1106" spans="1:36" s="73" customFormat="1" ht="18" customHeight="1">
      <c r="A1106" s="14" t="str">
        <f t="shared" si="1220"/>
        <v>b</v>
      </c>
      <c r="B1106" s="28" t="s">
        <v>27</v>
      </c>
      <c r="C1106" s="29" t="s">
        <v>29</v>
      </c>
      <c r="D1106" s="35">
        <v>0</v>
      </c>
      <c r="E1106" s="36">
        <v>0</v>
      </c>
      <c r="F1106" s="36">
        <v>0</v>
      </c>
      <c r="G1106" s="36">
        <v>0</v>
      </c>
      <c r="H1106" s="36">
        <v>0</v>
      </c>
      <c r="I1106" s="37">
        <v>0</v>
      </c>
      <c r="J1106" s="38">
        <v>0</v>
      </c>
      <c r="K1106" s="38">
        <v>0</v>
      </c>
      <c r="L1106" s="39" t="str">
        <f t="shared" si="1233"/>
        <v/>
      </c>
      <c r="M1106" s="35">
        <v>0</v>
      </c>
      <c r="N1106" s="35">
        <v>0</v>
      </c>
      <c r="O1106" s="35">
        <v>0</v>
      </c>
      <c r="P1106" s="35">
        <v>0</v>
      </c>
      <c r="Q1106" s="35">
        <v>0</v>
      </c>
      <c r="R1106" s="35">
        <v>0</v>
      </c>
      <c r="S1106" s="35">
        <f t="shared" ref="S1106:S1169" si="1239">G1106-H1106</f>
        <v>0</v>
      </c>
      <c r="T1106" s="37">
        <f t="shared" si="1234"/>
        <v>0</v>
      </c>
      <c r="U1106" s="39" t="str">
        <f t="shared" si="1235"/>
        <v/>
      </c>
      <c r="V1106" s="132">
        <f t="shared" si="1165"/>
        <v>0</v>
      </c>
      <c r="W1106" s="35">
        <v>0</v>
      </c>
      <c r="X1106" s="118">
        <v>0</v>
      </c>
      <c r="Y1106" s="118">
        <v>0</v>
      </c>
      <c r="Z1106" s="35">
        <v>0</v>
      </c>
      <c r="AA1106" s="35" t="e">
        <f>G1106+#REF!</f>
        <v>#REF!</v>
      </c>
      <c r="AB1106" s="94" t="str">
        <f>IF(OR(E1106="",E1106=0),"",(G1106+#REF!)/E1106)</f>
        <v/>
      </c>
      <c r="AC1106" s="35">
        <f t="shared" si="1223"/>
        <v>0</v>
      </c>
      <c r="AD1106" s="35">
        <f t="shared" si="1224"/>
        <v>0</v>
      </c>
      <c r="AE1106" s="118">
        <v>0</v>
      </c>
      <c r="AF1106" s="118">
        <f t="shared" si="1226"/>
        <v>0</v>
      </c>
      <c r="AG1106" s="118">
        <v>0</v>
      </c>
      <c r="AH1106" s="118">
        <f t="shared" si="1227"/>
        <v>0</v>
      </c>
      <c r="AI1106" s="36"/>
      <c r="AJ1106" s="72"/>
    </row>
    <row r="1107" spans="1:36" s="73" customFormat="1" ht="18" customHeight="1">
      <c r="A1107" s="14" t="str">
        <f t="shared" si="1220"/>
        <v>a</v>
      </c>
      <c r="B1107" s="28" t="s">
        <v>27</v>
      </c>
      <c r="C1107" s="29" t="s">
        <v>30</v>
      </c>
      <c r="D1107" s="30">
        <v>286</v>
      </c>
      <c r="E1107" s="31">
        <v>290.60000000000002</v>
      </c>
      <c r="F1107" s="31">
        <v>217.06</v>
      </c>
      <c r="G1107" s="31">
        <v>264.2</v>
      </c>
      <c r="H1107" s="31">
        <v>193.22</v>
      </c>
      <c r="I1107" s="32">
        <v>169.55500000000001</v>
      </c>
      <c r="J1107" s="33">
        <v>145.88999999999999</v>
      </c>
      <c r="K1107" s="33">
        <v>122.22499999999999</v>
      </c>
      <c r="L1107" s="34">
        <f t="shared" si="1233"/>
        <v>1.2171749746613838</v>
      </c>
      <c r="M1107" s="30"/>
      <c r="N1107" s="30">
        <v>23.95</v>
      </c>
      <c r="O1107" s="30">
        <v>23.664999999999992</v>
      </c>
      <c r="P1107" s="30">
        <v>23.664999999999992</v>
      </c>
      <c r="Q1107" s="30">
        <v>23.664999999999999</v>
      </c>
      <c r="R1107" s="30">
        <v>23.66500000000002</v>
      </c>
      <c r="S1107" s="30">
        <f t="shared" si="1239"/>
        <v>70.97999999999999</v>
      </c>
      <c r="T1107" s="32">
        <f t="shared" si="1234"/>
        <v>-47.139999999999986</v>
      </c>
      <c r="U1107" s="34">
        <f t="shared" si="1235"/>
        <v>0.90915347556779069</v>
      </c>
      <c r="V1107" s="131">
        <f t="shared" si="1165"/>
        <v>26.400000000000034</v>
      </c>
      <c r="W1107" s="30">
        <v>240.55</v>
      </c>
      <c r="X1107" s="125">
        <v>240.55</v>
      </c>
      <c r="Y1107" s="125">
        <v>23.7</v>
      </c>
      <c r="Z1107" s="30">
        <v>71.5</v>
      </c>
      <c r="AA1107" s="30" t="e">
        <f>G1107+#REF!</f>
        <v>#REF!</v>
      </c>
      <c r="AB1107" s="92" t="e">
        <f>IF(OR(E1107="",E1107=0),"",(G1107+#REF!)/E1107)</f>
        <v>#REF!</v>
      </c>
      <c r="AC1107" s="30">
        <f t="shared" si="1223"/>
        <v>287.89999999999998</v>
      </c>
      <c r="AD1107" s="30">
        <f t="shared" si="1224"/>
        <v>2.7000000000000455</v>
      </c>
      <c r="AE1107" s="125">
        <v>0</v>
      </c>
      <c r="AF1107" s="125">
        <f t="shared" si="1226"/>
        <v>290.60000000000002</v>
      </c>
      <c r="AG1107" s="125">
        <v>290.60000000000002</v>
      </c>
      <c r="AH1107" s="125">
        <f t="shared" si="1227"/>
        <v>2.7000000000000455</v>
      </c>
      <c r="AI1107" s="31"/>
      <c r="AJ1107" s="72"/>
    </row>
    <row r="1108" spans="1:36" s="73" customFormat="1" ht="18" customHeight="1">
      <c r="A1108" s="14" t="str">
        <f t="shared" si="1220"/>
        <v>b</v>
      </c>
      <c r="B1108" s="28" t="s">
        <v>27</v>
      </c>
      <c r="C1108" s="29" t="s">
        <v>31</v>
      </c>
      <c r="D1108" s="35">
        <v>0</v>
      </c>
      <c r="E1108" s="36">
        <v>0</v>
      </c>
      <c r="F1108" s="36">
        <v>0</v>
      </c>
      <c r="G1108" s="36">
        <v>0</v>
      </c>
      <c r="H1108" s="36">
        <v>0</v>
      </c>
      <c r="I1108" s="37">
        <v>0</v>
      </c>
      <c r="J1108" s="38">
        <v>0</v>
      </c>
      <c r="K1108" s="38">
        <v>0</v>
      </c>
      <c r="L1108" s="39" t="str">
        <f t="shared" si="1233"/>
        <v/>
      </c>
      <c r="M1108" s="35">
        <v>0</v>
      </c>
      <c r="N1108" s="35">
        <v>0</v>
      </c>
      <c r="O1108" s="35">
        <v>0</v>
      </c>
      <c r="P1108" s="35">
        <v>0</v>
      </c>
      <c r="Q1108" s="35">
        <v>0</v>
      </c>
      <c r="R1108" s="35">
        <v>0</v>
      </c>
      <c r="S1108" s="35">
        <f t="shared" si="1239"/>
        <v>0</v>
      </c>
      <c r="T1108" s="37">
        <f t="shared" si="1234"/>
        <v>0</v>
      </c>
      <c r="U1108" s="39" t="str">
        <f t="shared" si="1235"/>
        <v/>
      </c>
      <c r="V1108" s="132">
        <f t="shared" si="1165"/>
        <v>0</v>
      </c>
      <c r="W1108" s="35">
        <v>0</v>
      </c>
      <c r="X1108" s="118">
        <v>0</v>
      </c>
      <c r="Y1108" s="118">
        <v>0</v>
      </c>
      <c r="Z1108" s="35">
        <v>0</v>
      </c>
      <c r="AA1108" s="35" t="e">
        <f>G1108+#REF!</f>
        <v>#REF!</v>
      </c>
      <c r="AB1108" s="94" t="str">
        <f>IF(OR(E1108="",E1108=0),"",(G1108+#REF!)/E1108)</f>
        <v/>
      </c>
      <c r="AC1108" s="35">
        <f t="shared" si="1223"/>
        <v>0</v>
      </c>
      <c r="AD1108" s="35">
        <f t="shared" si="1224"/>
        <v>0</v>
      </c>
      <c r="AE1108" s="118">
        <v>0</v>
      </c>
      <c r="AF1108" s="118">
        <f t="shared" si="1226"/>
        <v>0</v>
      </c>
      <c r="AG1108" s="118">
        <v>0</v>
      </c>
      <c r="AH1108" s="118">
        <f t="shared" si="1227"/>
        <v>0</v>
      </c>
      <c r="AI1108" s="36"/>
      <c r="AJ1108" s="72"/>
    </row>
    <row r="1109" spans="1:36" s="73" customFormat="1" ht="18" customHeight="1">
      <c r="A1109" s="14" t="str">
        <f t="shared" si="1220"/>
        <v>b</v>
      </c>
      <c r="B1109" s="28" t="s">
        <v>27</v>
      </c>
      <c r="C1109" s="29" t="s">
        <v>32</v>
      </c>
      <c r="D1109" s="35">
        <v>0</v>
      </c>
      <c r="E1109" s="36">
        <v>0</v>
      </c>
      <c r="F1109" s="36">
        <v>0</v>
      </c>
      <c r="G1109" s="36">
        <v>0</v>
      </c>
      <c r="H1109" s="36">
        <v>0</v>
      </c>
      <c r="I1109" s="37">
        <v>0</v>
      </c>
      <c r="J1109" s="38">
        <v>0</v>
      </c>
      <c r="K1109" s="38">
        <v>0</v>
      </c>
      <c r="L1109" s="39" t="str">
        <f t="shared" si="1233"/>
        <v/>
      </c>
      <c r="M1109" s="35">
        <v>0</v>
      </c>
      <c r="N1109" s="35">
        <v>0</v>
      </c>
      <c r="O1109" s="35">
        <v>0</v>
      </c>
      <c r="P1109" s="35">
        <v>0</v>
      </c>
      <c r="Q1109" s="35">
        <v>0</v>
      </c>
      <c r="R1109" s="35">
        <v>0</v>
      </c>
      <c r="S1109" s="35">
        <f t="shared" si="1239"/>
        <v>0</v>
      </c>
      <c r="T1109" s="37">
        <f t="shared" si="1234"/>
        <v>0</v>
      </c>
      <c r="U1109" s="39" t="str">
        <f t="shared" si="1235"/>
        <v/>
      </c>
      <c r="V1109" s="132">
        <f t="shared" si="1165"/>
        <v>0</v>
      </c>
      <c r="W1109" s="35">
        <v>0</v>
      </c>
      <c r="X1109" s="118">
        <v>0</v>
      </c>
      <c r="Y1109" s="118">
        <v>0</v>
      </c>
      <c r="Z1109" s="35">
        <v>0</v>
      </c>
      <c r="AA1109" s="35" t="e">
        <f>G1109+#REF!</f>
        <v>#REF!</v>
      </c>
      <c r="AB1109" s="94" t="str">
        <f>IF(OR(E1109="",E1109=0),"",(G1109+#REF!)/E1109)</f>
        <v/>
      </c>
      <c r="AC1109" s="35">
        <f t="shared" si="1223"/>
        <v>0</v>
      </c>
      <c r="AD1109" s="35">
        <f t="shared" si="1224"/>
        <v>0</v>
      </c>
      <c r="AE1109" s="118">
        <v>0</v>
      </c>
      <c r="AF1109" s="118">
        <f t="shared" si="1226"/>
        <v>0</v>
      </c>
      <c r="AG1109" s="118">
        <v>0</v>
      </c>
      <c r="AH1109" s="118">
        <f t="shared" si="1227"/>
        <v>0</v>
      </c>
      <c r="AI1109" s="36"/>
      <c r="AJ1109" s="72"/>
    </row>
    <row r="1110" spans="1:36" s="73" customFormat="1" ht="18" customHeight="1">
      <c r="A1110" s="14" t="str">
        <f t="shared" si="1220"/>
        <v>b</v>
      </c>
      <c r="B1110" s="28" t="s">
        <v>27</v>
      </c>
      <c r="C1110" s="29" t="s">
        <v>33</v>
      </c>
      <c r="D1110" s="35">
        <v>0</v>
      </c>
      <c r="E1110" s="36">
        <v>0</v>
      </c>
      <c r="F1110" s="36">
        <v>0</v>
      </c>
      <c r="G1110" s="36">
        <v>0</v>
      </c>
      <c r="H1110" s="36">
        <v>0</v>
      </c>
      <c r="I1110" s="37">
        <v>0</v>
      </c>
      <c r="J1110" s="38">
        <v>0</v>
      </c>
      <c r="K1110" s="38">
        <v>0</v>
      </c>
      <c r="L1110" s="39" t="str">
        <f t="shared" si="1233"/>
        <v/>
      </c>
      <c r="M1110" s="35">
        <v>0</v>
      </c>
      <c r="N1110" s="35">
        <v>0</v>
      </c>
      <c r="O1110" s="35">
        <v>0</v>
      </c>
      <c r="P1110" s="35">
        <v>0</v>
      </c>
      <c r="Q1110" s="35">
        <v>0</v>
      </c>
      <c r="R1110" s="35">
        <v>0</v>
      </c>
      <c r="S1110" s="35">
        <f t="shared" si="1239"/>
        <v>0</v>
      </c>
      <c r="T1110" s="37">
        <f t="shared" si="1234"/>
        <v>0</v>
      </c>
      <c r="U1110" s="39" t="str">
        <f t="shared" si="1235"/>
        <v/>
      </c>
      <c r="V1110" s="132">
        <f t="shared" si="1165"/>
        <v>0</v>
      </c>
      <c r="W1110" s="35">
        <v>0</v>
      </c>
      <c r="X1110" s="118">
        <v>0</v>
      </c>
      <c r="Y1110" s="118">
        <v>0</v>
      </c>
      <c r="Z1110" s="35">
        <v>0</v>
      </c>
      <c r="AA1110" s="35" t="e">
        <f>G1110+#REF!</f>
        <v>#REF!</v>
      </c>
      <c r="AB1110" s="94" t="str">
        <f>IF(OR(E1110="",E1110=0),"",(G1110+#REF!)/E1110)</f>
        <v/>
      </c>
      <c r="AC1110" s="35">
        <f t="shared" si="1223"/>
        <v>0</v>
      </c>
      <c r="AD1110" s="35">
        <f t="shared" si="1224"/>
        <v>0</v>
      </c>
      <c r="AE1110" s="118">
        <v>0</v>
      </c>
      <c r="AF1110" s="118">
        <f t="shared" si="1226"/>
        <v>0</v>
      </c>
      <c r="AG1110" s="118">
        <v>0</v>
      </c>
      <c r="AH1110" s="118">
        <f t="shared" si="1227"/>
        <v>0</v>
      </c>
      <c r="AI1110" s="36"/>
      <c r="AJ1110" s="72"/>
    </row>
    <row r="1111" spans="1:36" s="73" customFormat="1" ht="18" customHeight="1">
      <c r="A1111" s="14" t="str">
        <f t="shared" si="1220"/>
        <v>a</v>
      </c>
      <c r="B1111" s="28" t="s">
        <v>27</v>
      </c>
      <c r="C1111" s="29" t="s">
        <v>34</v>
      </c>
      <c r="D1111" s="30">
        <v>2214</v>
      </c>
      <c r="E1111" s="31">
        <v>1225.4000000000001</v>
      </c>
      <c r="F1111" s="31">
        <v>968.44</v>
      </c>
      <c r="G1111" s="31">
        <v>990.6</v>
      </c>
      <c r="H1111" s="31">
        <v>671.15003000000002</v>
      </c>
      <c r="I1111" s="32">
        <v>629.10493000000008</v>
      </c>
      <c r="J1111" s="33">
        <v>459.4357</v>
      </c>
      <c r="K1111" s="33">
        <v>403.5652</v>
      </c>
      <c r="L1111" s="34">
        <f t="shared" si="1233"/>
        <v>1.0228821610011978</v>
      </c>
      <c r="M1111" s="30"/>
      <c r="N1111" s="30">
        <v>131.94935000000001</v>
      </c>
      <c r="O1111" s="30">
        <v>45.89749999999998</v>
      </c>
      <c r="P1111" s="30">
        <v>55.870499999999993</v>
      </c>
      <c r="Q1111" s="30">
        <v>60.035000000000004</v>
      </c>
      <c r="R1111" s="30">
        <v>169.66923000000008</v>
      </c>
      <c r="S1111" s="30">
        <f t="shared" si="1239"/>
        <v>319.44997000000001</v>
      </c>
      <c r="T1111" s="32">
        <f t="shared" si="1234"/>
        <v>-22.159999999999968</v>
      </c>
      <c r="U1111" s="34">
        <f t="shared" si="1235"/>
        <v>0.80838909743757137</v>
      </c>
      <c r="V1111" s="131">
        <f t="shared" si="1165"/>
        <v>234.80000000000007</v>
      </c>
      <c r="W1111" s="30">
        <v>969.35636999999997</v>
      </c>
      <c r="X1111" s="125">
        <v>969.35636999999997</v>
      </c>
      <c r="Y1111" s="125">
        <v>279.39999999999998</v>
      </c>
      <c r="Z1111" s="30">
        <v>108</v>
      </c>
      <c r="AA1111" s="30" t="e">
        <f>G1111+#REF!</f>
        <v>#REF!</v>
      </c>
      <c r="AB1111" s="92" t="e">
        <f>IF(OR(E1111="",E1111=0),"",(G1111+#REF!)/E1111)</f>
        <v>#REF!</v>
      </c>
      <c r="AC1111" s="30">
        <f t="shared" si="1223"/>
        <v>1270</v>
      </c>
      <c r="AD1111" s="30">
        <f t="shared" si="1224"/>
        <v>-44.599999999999909</v>
      </c>
      <c r="AE1111" s="125">
        <v>0</v>
      </c>
      <c r="AF1111" s="125">
        <f t="shared" si="1226"/>
        <v>1225.4000000000001</v>
      </c>
      <c r="AG1111" s="125">
        <v>1225.4000000000001</v>
      </c>
      <c r="AH1111" s="125">
        <f t="shared" si="1227"/>
        <v>-44.599999999999909</v>
      </c>
      <c r="AI1111" s="31"/>
      <c r="AJ1111" s="72"/>
    </row>
    <row r="1112" spans="1:36" s="73" customFormat="1" ht="18" customHeight="1">
      <c r="A1112" s="14" t="str">
        <f t="shared" si="1220"/>
        <v>b</v>
      </c>
      <c r="B1112" s="28" t="s">
        <v>27</v>
      </c>
      <c r="C1112" s="29" t="s">
        <v>35</v>
      </c>
      <c r="D1112" s="35">
        <v>0</v>
      </c>
      <c r="E1112" s="36">
        <v>0</v>
      </c>
      <c r="F1112" s="36">
        <v>0</v>
      </c>
      <c r="G1112" s="36">
        <v>0</v>
      </c>
      <c r="H1112" s="36">
        <v>0</v>
      </c>
      <c r="I1112" s="37">
        <v>0</v>
      </c>
      <c r="J1112" s="38">
        <v>0</v>
      </c>
      <c r="K1112" s="38">
        <v>0</v>
      </c>
      <c r="L1112" s="39" t="str">
        <f t="shared" si="1233"/>
        <v/>
      </c>
      <c r="M1112" s="35">
        <v>0</v>
      </c>
      <c r="N1112" s="35">
        <v>0</v>
      </c>
      <c r="O1112" s="35">
        <v>0</v>
      </c>
      <c r="P1112" s="35">
        <v>0</v>
      </c>
      <c r="Q1112" s="35">
        <v>0</v>
      </c>
      <c r="R1112" s="35">
        <v>0</v>
      </c>
      <c r="S1112" s="35">
        <f t="shared" si="1239"/>
        <v>0</v>
      </c>
      <c r="T1112" s="37">
        <f t="shared" si="1234"/>
        <v>0</v>
      </c>
      <c r="U1112" s="39" t="str">
        <f t="shared" si="1235"/>
        <v/>
      </c>
      <c r="V1112" s="132">
        <f t="shared" si="1165"/>
        <v>0</v>
      </c>
      <c r="W1112" s="35">
        <v>0</v>
      </c>
      <c r="X1112" s="118">
        <v>0</v>
      </c>
      <c r="Y1112" s="118">
        <v>0</v>
      </c>
      <c r="Z1112" s="35">
        <v>0</v>
      </c>
      <c r="AA1112" s="35" t="e">
        <f>G1112+#REF!</f>
        <v>#REF!</v>
      </c>
      <c r="AB1112" s="94" t="str">
        <f>IF(OR(E1112="",E1112=0),"",(G1112+#REF!)/E1112)</f>
        <v/>
      </c>
      <c r="AC1112" s="35">
        <f t="shared" si="1223"/>
        <v>0</v>
      </c>
      <c r="AD1112" s="35">
        <f t="shared" si="1224"/>
        <v>0</v>
      </c>
      <c r="AE1112" s="118">
        <v>0</v>
      </c>
      <c r="AF1112" s="118">
        <f t="shared" si="1226"/>
        <v>0</v>
      </c>
      <c r="AG1112" s="118">
        <v>0</v>
      </c>
      <c r="AH1112" s="118">
        <f t="shared" si="1227"/>
        <v>0</v>
      </c>
      <c r="AI1112" s="36"/>
      <c r="AJ1112" s="72"/>
    </row>
    <row r="1113" spans="1:36" s="73" customFormat="1" ht="30" customHeight="1">
      <c r="A1113" s="14" t="str">
        <f t="shared" si="1220"/>
        <v>b</v>
      </c>
      <c r="B1113" s="21" t="s">
        <v>27</v>
      </c>
      <c r="C1113" s="40" t="s">
        <v>36</v>
      </c>
      <c r="D1113" s="41">
        <v>0</v>
      </c>
      <c r="E1113" s="42">
        <v>0</v>
      </c>
      <c r="F1113" s="42">
        <v>0</v>
      </c>
      <c r="G1113" s="42">
        <v>0</v>
      </c>
      <c r="H1113" s="42">
        <v>0</v>
      </c>
      <c r="I1113" s="43">
        <v>0</v>
      </c>
      <c r="J1113" s="44">
        <v>0</v>
      </c>
      <c r="K1113" s="44">
        <v>0</v>
      </c>
      <c r="L1113" s="45" t="str">
        <f t="shared" si="1233"/>
        <v/>
      </c>
      <c r="M1113" s="41">
        <v>0</v>
      </c>
      <c r="N1113" s="41">
        <v>0</v>
      </c>
      <c r="O1113" s="41">
        <v>0</v>
      </c>
      <c r="P1113" s="41">
        <v>0</v>
      </c>
      <c r="Q1113" s="41">
        <v>0</v>
      </c>
      <c r="R1113" s="41">
        <v>0</v>
      </c>
      <c r="S1113" s="41">
        <f t="shared" si="1239"/>
        <v>0</v>
      </c>
      <c r="T1113" s="43">
        <f t="shared" si="1234"/>
        <v>0</v>
      </c>
      <c r="U1113" s="45" t="str">
        <f t="shared" si="1235"/>
        <v/>
      </c>
      <c r="V1113" s="133">
        <f t="shared" si="1165"/>
        <v>0</v>
      </c>
      <c r="W1113" s="41">
        <v>0</v>
      </c>
      <c r="X1113" s="119">
        <v>0</v>
      </c>
      <c r="Y1113" s="119">
        <v>0</v>
      </c>
      <c r="Z1113" s="41">
        <v>0</v>
      </c>
      <c r="AA1113" s="41" t="e">
        <f>G1113+#REF!</f>
        <v>#REF!</v>
      </c>
      <c r="AB1113" s="96" t="str">
        <f>IF(OR(E1113="",E1113=0),"",(G1113+#REF!)/E1113)</f>
        <v/>
      </c>
      <c r="AC1113" s="41">
        <f t="shared" si="1223"/>
        <v>0</v>
      </c>
      <c r="AD1113" s="41">
        <f t="shared" si="1224"/>
        <v>0</v>
      </c>
      <c r="AE1113" s="119">
        <v>0</v>
      </c>
      <c r="AF1113" s="119">
        <f t="shared" si="1226"/>
        <v>0</v>
      </c>
      <c r="AG1113" s="119">
        <v>0</v>
      </c>
      <c r="AH1113" s="119">
        <f t="shared" si="1227"/>
        <v>0</v>
      </c>
      <c r="AI1113" s="42"/>
      <c r="AJ1113" s="72"/>
    </row>
    <row r="1114" spans="1:36" s="73" customFormat="1" ht="15" customHeight="1">
      <c r="A1114" s="14" t="str">
        <f t="shared" si="1220"/>
        <v>b</v>
      </c>
      <c r="B1114" s="21" t="s">
        <v>27</v>
      </c>
      <c r="C1114" s="40" t="s">
        <v>37</v>
      </c>
      <c r="D1114" s="41">
        <v>0</v>
      </c>
      <c r="E1114" s="42">
        <v>0</v>
      </c>
      <c r="F1114" s="42">
        <v>0</v>
      </c>
      <c r="G1114" s="42">
        <v>0</v>
      </c>
      <c r="H1114" s="42">
        <v>0</v>
      </c>
      <c r="I1114" s="43">
        <v>0</v>
      </c>
      <c r="J1114" s="44">
        <v>0</v>
      </c>
      <c r="K1114" s="44">
        <v>0</v>
      </c>
      <c r="L1114" s="45" t="str">
        <f t="shared" si="1233"/>
        <v/>
      </c>
      <c r="M1114" s="41">
        <v>0</v>
      </c>
      <c r="N1114" s="41">
        <v>0</v>
      </c>
      <c r="O1114" s="41">
        <v>0</v>
      </c>
      <c r="P1114" s="41">
        <v>0</v>
      </c>
      <c r="Q1114" s="41">
        <v>0</v>
      </c>
      <c r="R1114" s="41">
        <v>0</v>
      </c>
      <c r="S1114" s="41">
        <f t="shared" si="1239"/>
        <v>0</v>
      </c>
      <c r="T1114" s="43">
        <f t="shared" si="1234"/>
        <v>0</v>
      </c>
      <c r="U1114" s="45" t="str">
        <f t="shared" si="1235"/>
        <v/>
      </c>
      <c r="V1114" s="133">
        <f t="shared" si="1165"/>
        <v>0</v>
      </c>
      <c r="W1114" s="41">
        <v>0</v>
      </c>
      <c r="X1114" s="119">
        <v>0</v>
      </c>
      <c r="Y1114" s="119">
        <v>0</v>
      </c>
      <c r="Z1114" s="41">
        <v>0</v>
      </c>
      <c r="AA1114" s="41" t="e">
        <f>G1114+#REF!</f>
        <v>#REF!</v>
      </c>
      <c r="AB1114" s="96" t="str">
        <f>IF(OR(E1114="",E1114=0),"",(G1114+#REF!)/E1114)</f>
        <v/>
      </c>
      <c r="AC1114" s="41">
        <f t="shared" si="1223"/>
        <v>0</v>
      </c>
      <c r="AD1114" s="41">
        <f t="shared" si="1224"/>
        <v>0</v>
      </c>
      <c r="AE1114" s="119">
        <v>0</v>
      </c>
      <c r="AF1114" s="119">
        <f t="shared" si="1226"/>
        <v>0</v>
      </c>
      <c r="AG1114" s="119">
        <v>0</v>
      </c>
      <c r="AH1114" s="119">
        <f t="shared" si="1227"/>
        <v>0</v>
      </c>
      <c r="AI1114" s="42"/>
      <c r="AJ1114" s="72"/>
    </row>
    <row r="1115" spans="1:36" s="73" customFormat="1" ht="15.75" customHeight="1" thickBot="1">
      <c r="A1115" s="14" t="str">
        <f t="shared" si="1220"/>
        <v>b</v>
      </c>
      <c r="B1115" s="46" t="s">
        <v>27</v>
      </c>
      <c r="C1115" s="58" t="s">
        <v>38</v>
      </c>
      <c r="D1115" s="59">
        <v>0</v>
      </c>
      <c r="E1115" s="60">
        <v>0</v>
      </c>
      <c r="F1115" s="60">
        <v>0</v>
      </c>
      <c r="G1115" s="60">
        <v>0</v>
      </c>
      <c r="H1115" s="60">
        <v>0</v>
      </c>
      <c r="I1115" s="61">
        <v>0</v>
      </c>
      <c r="J1115" s="62">
        <v>0</v>
      </c>
      <c r="K1115" s="62">
        <v>0</v>
      </c>
      <c r="L1115" s="63" t="str">
        <f t="shared" si="1233"/>
        <v/>
      </c>
      <c r="M1115" s="59">
        <v>0</v>
      </c>
      <c r="N1115" s="59">
        <v>0</v>
      </c>
      <c r="O1115" s="59">
        <v>0</v>
      </c>
      <c r="P1115" s="59">
        <v>0</v>
      </c>
      <c r="Q1115" s="59">
        <v>0</v>
      </c>
      <c r="R1115" s="59">
        <v>0</v>
      </c>
      <c r="S1115" s="59">
        <f t="shared" si="1239"/>
        <v>0</v>
      </c>
      <c r="T1115" s="61">
        <f t="shared" si="1234"/>
        <v>0</v>
      </c>
      <c r="U1115" s="63" t="str">
        <f t="shared" si="1235"/>
        <v/>
      </c>
      <c r="V1115" s="136">
        <f t="shared" si="1165"/>
        <v>0</v>
      </c>
      <c r="W1115" s="59">
        <v>0</v>
      </c>
      <c r="X1115" s="120">
        <v>0</v>
      </c>
      <c r="Y1115" s="120">
        <v>0</v>
      </c>
      <c r="Z1115" s="59">
        <v>0</v>
      </c>
      <c r="AA1115" s="59" t="e">
        <f>G1115+#REF!</f>
        <v>#REF!</v>
      </c>
      <c r="AB1115" s="106" t="str">
        <f>IF(OR(E1115="",E1115=0),"",(G1115+#REF!)/E1115)</f>
        <v/>
      </c>
      <c r="AC1115" s="59">
        <f t="shared" si="1223"/>
        <v>0</v>
      </c>
      <c r="AD1115" s="59">
        <f t="shared" si="1224"/>
        <v>0</v>
      </c>
      <c r="AE1115" s="120">
        <v>0</v>
      </c>
      <c r="AF1115" s="120">
        <f t="shared" si="1226"/>
        <v>0</v>
      </c>
      <c r="AG1115" s="120">
        <v>0</v>
      </c>
      <c r="AH1115" s="120">
        <f t="shared" si="1227"/>
        <v>0</v>
      </c>
      <c r="AI1115" s="60"/>
      <c r="AJ1115" s="72"/>
    </row>
    <row r="1116" spans="1:36" s="14" customFormat="1" ht="63.75" customHeight="1" thickTop="1" thickBot="1">
      <c r="A1116" s="14" t="str">
        <f t="shared" si="1220"/>
        <v>a</v>
      </c>
      <c r="B1116" s="139" t="s">
        <v>223</v>
      </c>
      <c r="C1116" s="140" t="s">
        <v>224</v>
      </c>
      <c r="D1116" s="140">
        <f t="shared" ref="D1116:K1116" si="1240">D1117+D1125+D1126+D1127</f>
        <v>6000</v>
      </c>
      <c r="E1116" s="141">
        <f t="shared" si="1240"/>
        <v>5961.5</v>
      </c>
      <c r="F1116" s="141">
        <f t="shared" si="1240"/>
        <v>4137.0200000000004</v>
      </c>
      <c r="G1116" s="141">
        <f t="shared" si="1240"/>
        <v>4685.7</v>
      </c>
      <c r="H1116" s="141">
        <f t="shared" si="1240"/>
        <v>3704.32429</v>
      </c>
      <c r="I1116" s="142">
        <f t="shared" si="1240"/>
        <v>3545.9722200000001</v>
      </c>
      <c r="J1116" s="143">
        <f t="shared" si="1240"/>
        <v>2415.4929900000002</v>
      </c>
      <c r="K1116" s="143">
        <f t="shared" si="1240"/>
        <v>2147.1800699999999</v>
      </c>
      <c r="L1116" s="144">
        <f t="shared" si="1233"/>
        <v>1.1326268666818142</v>
      </c>
      <c r="M1116" s="140">
        <f>M1117+M1125+M1126+M1127</f>
        <v>0</v>
      </c>
      <c r="N1116" s="140">
        <f>N1117+N1125+N1126+N1127</f>
        <v>1145.8307</v>
      </c>
      <c r="O1116" s="140">
        <f>O1117+O1125+O1126+O1127</f>
        <v>218.8750799999998</v>
      </c>
      <c r="P1116" s="140">
        <f>P1117+P1125+P1126+P1127</f>
        <v>268.3129200000003</v>
      </c>
      <c r="Q1116" s="140">
        <f>Q1117+Q1125+Q1126+Q1127</f>
        <v>287</v>
      </c>
      <c r="R1116" s="140">
        <v>1130.4792299999999</v>
      </c>
      <c r="S1116" s="140">
        <f t="shared" si="1239"/>
        <v>981.3757099999998</v>
      </c>
      <c r="T1116" s="142">
        <f t="shared" si="1234"/>
        <v>-548.67999999999938</v>
      </c>
      <c r="U1116" s="144">
        <f t="shared" si="1235"/>
        <v>0.7859934580223098</v>
      </c>
      <c r="V1116" s="145">
        <f t="shared" si="1165"/>
        <v>1275.8000000000002</v>
      </c>
      <c r="W1116" s="140">
        <f t="shared" ref="W1116:Y1116" si="1241">W1117+W1125+W1126+W1127</f>
        <v>4328.3497600000001</v>
      </c>
      <c r="X1116" s="149">
        <f t="shared" si="1241"/>
        <v>4328.3497600000001</v>
      </c>
      <c r="Y1116" s="149">
        <f t="shared" si="1241"/>
        <v>910.5</v>
      </c>
      <c r="Z1116" s="140">
        <f>Z1117+Z1125+Z1126+Z1127</f>
        <v>1518</v>
      </c>
      <c r="AA1116" s="140" t="e">
        <f>G1116+#REF!</f>
        <v>#REF!</v>
      </c>
      <c r="AB1116" s="147" t="e">
        <f>IF(OR(E1116="",E1116=0),"",(G1116+#REF!)/E1116)</f>
        <v>#REF!</v>
      </c>
      <c r="AC1116" s="140">
        <f t="shared" si="1223"/>
        <v>5596.2</v>
      </c>
      <c r="AD1116" s="140">
        <f t="shared" si="1224"/>
        <v>365.30000000000018</v>
      </c>
      <c r="AE1116" s="149">
        <f t="shared" ref="AE1116:AG1116" si="1242">AE1117+AE1125+AE1126+AE1127</f>
        <v>0.3</v>
      </c>
      <c r="AF1116" s="149">
        <f t="shared" si="1226"/>
        <v>5961.2</v>
      </c>
      <c r="AG1116" s="149">
        <f t="shared" si="1242"/>
        <v>5961.2</v>
      </c>
      <c r="AH1116" s="149">
        <f t="shared" si="1227"/>
        <v>365</v>
      </c>
      <c r="AI1116" s="141"/>
      <c r="AJ1116" s="72"/>
    </row>
    <row r="1117" spans="1:36" s="73" customFormat="1" ht="18.75" customHeight="1" thickTop="1">
      <c r="A1117" s="14" t="str">
        <f t="shared" si="1220"/>
        <v>a</v>
      </c>
      <c r="B1117" s="21" t="s">
        <v>27</v>
      </c>
      <c r="C1117" s="22" t="s">
        <v>28</v>
      </c>
      <c r="D1117" s="23">
        <f t="shared" ref="D1117:K1117" si="1243">D1118+D1119+D1120+D1121+D1122+D1123+D1124</f>
        <v>6000</v>
      </c>
      <c r="E1117" s="24">
        <f t="shared" si="1243"/>
        <v>5961.5</v>
      </c>
      <c r="F1117" s="24">
        <f t="shared" si="1243"/>
        <v>4137.0200000000004</v>
      </c>
      <c r="G1117" s="24">
        <f t="shared" si="1243"/>
        <v>4685.7</v>
      </c>
      <c r="H1117" s="24">
        <f t="shared" si="1243"/>
        <v>3704.32429</v>
      </c>
      <c r="I1117" s="25">
        <f t="shared" si="1243"/>
        <v>3545.9722200000001</v>
      </c>
      <c r="J1117" s="26">
        <f t="shared" si="1243"/>
        <v>2415.4929900000002</v>
      </c>
      <c r="K1117" s="26">
        <f t="shared" si="1243"/>
        <v>2147.1800699999999</v>
      </c>
      <c r="L1117" s="27">
        <f t="shared" si="1233"/>
        <v>1.1326268666818142</v>
      </c>
      <c r="M1117" s="23">
        <f>M1118+M1119+M1120+M1121+M1122+M1123+M1124</f>
        <v>0</v>
      </c>
      <c r="N1117" s="23">
        <f>N1118+N1119+N1120+N1121+N1122+N1123+N1124</f>
        <v>1145.8307</v>
      </c>
      <c r="O1117" s="23">
        <f>O1118+O1119+O1120+O1121+O1122+O1123+O1124</f>
        <v>218.8750799999998</v>
      </c>
      <c r="P1117" s="23">
        <f>P1118+P1119+P1120+P1121+P1122+P1123+P1124</f>
        <v>268.3129200000003</v>
      </c>
      <c r="Q1117" s="23">
        <f>Q1118+Q1119+Q1120+Q1121+Q1122+Q1123+Q1124</f>
        <v>287</v>
      </c>
      <c r="R1117" s="23">
        <v>1130.4792299999999</v>
      </c>
      <c r="S1117" s="23">
        <f t="shared" si="1239"/>
        <v>981.3757099999998</v>
      </c>
      <c r="T1117" s="25">
        <f t="shared" si="1234"/>
        <v>-548.67999999999938</v>
      </c>
      <c r="U1117" s="27">
        <f t="shared" si="1235"/>
        <v>0.7859934580223098</v>
      </c>
      <c r="V1117" s="130">
        <f t="shared" ref="V1117:V1180" si="1244">E1117-G1117</f>
        <v>1275.8000000000002</v>
      </c>
      <c r="W1117" s="23">
        <f t="shared" ref="W1117:Y1117" si="1245">W1118+W1119+W1120+W1121+W1122+W1123+W1124</f>
        <v>4328.3497600000001</v>
      </c>
      <c r="X1117" s="107">
        <f t="shared" si="1245"/>
        <v>4328.3497600000001</v>
      </c>
      <c r="Y1117" s="107">
        <f t="shared" si="1245"/>
        <v>910.5</v>
      </c>
      <c r="Z1117" s="23">
        <f>Z1118+Z1119+Z1120+Z1121+Z1122+Z1123+Z1124</f>
        <v>1518</v>
      </c>
      <c r="AA1117" s="23" t="e">
        <f>G1117+#REF!</f>
        <v>#REF!</v>
      </c>
      <c r="AB1117" s="90" t="e">
        <f>IF(OR(E1117="",E1117=0),"",(G1117+#REF!)/E1117)</f>
        <v>#REF!</v>
      </c>
      <c r="AC1117" s="23">
        <f t="shared" si="1223"/>
        <v>5596.2</v>
      </c>
      <c r="AD1117" s="23">
        <f t="shared" si="1224"/>
        <v>365.30000000000018</v>
      </c>
      <c r="AE1117" s="107">
        <f t="shared" ref="AE1117:AG1117" si="1246">AE1118+AE1119+AE1120+AE1121+AE1122+AE1123+AE1124</f>
        <v>0.3</v>
      </c>
      <c r="AF1117" s="107">
        <f t="shared" si="1226"/>
        <v>5961.2</v>
      </c>
      <c r="AG1117" s="107">
        <f t="shared" si="1246"/>
        <v>5961.2</v>
      </c>
      <c r="AH1117" s="107">
        <f t="shared" si="1227"/>
        <v>365</v>
      </c>
      <c r="AI1117" s="24"/>
      <c r="AJ1117" s="72"/>
    </row>
    <row r="1118" spans="1:36" s="73" customFormat="1" ht="18" customHeight="1">
      <c r="A1118" s="14" t="str">
        <f t="shared" si="1220"/>
        <v>b</v>
      </c>
      <c r="B1118" s="28" t="s">
        <v>27</v>
      </c>
      <c r="C1118" s="29" t="s">
        <v>29</v>
      </c>
      <c r="D1118" s="35">
        <v>0</v>
      </c>
      <c r="E1118" s="36">
        <v>0</v>
      </c>
      <c r="F1118" s="36">
        <v>0</v>
      </c>
      <c r="G1118" s="36">
        <v>0</v>
      </c>
      <c r="H1118" s="36">
        <v>0</v>
      </c>
      <c r="I1118" s="37">
        <v>0</v>
      </c>
      <c r="J1118" s="38">
        <v>0</v>
      </c>
      <c r="K1118" s="38">
        <v>0</v>
      </c>
      <c r="L1118" s="39" t="str">
        <f t="shared" si="1233"/>
        <v/>
      </c>
      <c r="M1118" s="35">
        <v>0</v>
      </c>
      <c r="N1118" s="35">
        <v>0</v>
      </c>
      <c r="O1118" s="35">
        <v>0</v>
      </c>
      <c r="P1118" s="35">
        <v>0</v>
      </c>
      <c r="Q1118" s="35">
        <v>0</v>
      </c>
      <c r="R1118" s="35">
        <v>0</v>
      </c>
      <c r="S1118" s="35">
        <f t="shared" si="1239"/>
        <v>0</v>
      </c>
      <c r="T1118" s="37">
        <f t="shared" si="1234"/>
        <v>0</v>
      </c>
      <c r="U1118" s="39" t="str">
        <f t="shared" si="1235"/>
        <v/>
      </c>
      <c r="V1118" s="132">
        <f t="shared" si="1244"/>
        <v>0</v>
      </c>
      <c r="W1118" s="35">
        <v>0</v>
      </c>
      <c r="X1118" s="118">
        <v>0</v>
      </c>
      <c r="Y1118" s="118">
        <v>0</v>
      </c>
      <c r="Z1118" s="35">
        <v>0</v>
      </c>
      <c r="AA1118" s="35" t="e">
        <f>G1118+#REF!</f>
        <v>#REF!</v>
      </c>
      <c r="AB1118" s="94" t="str">
        <f>IF(OR(E1118="",E1118=0),"",(G1118+#REF!)/E1118)</f>
        <v/>
      </c>
      <c r="AC1118" s="35">
        <f t="shared" si="1223"/>
        <v>0</v>
      </c>
      <c r="AD1118" s="35">
        <f t="shared" si="1224"/>
        <v>0</v>
      </c>
      <c r="AE1118" s="118">
        <v>0</v>
      </c>
      <c r="AF1118" s="118">
        <f t="shared" si="1226"/>
        <v>0</v>
      </c>
      <c r="AG1118" s="118">
        <v>0</v>
      </c>
      <c r="AH1118" s="118">
        <f t="shared" si="1227"/>
        <v>0</v>
      </c>
      <c r="AI1118" s="36"/>
      <c r="AJ1118" s="72"/>
    </row>
    <row r="1119" spans="1:36" s="73" customFormat="1" ht="18" customHeight="1">
      <c r="A1119" s="14" t="str">
        <f t="shared" si="1220"/>
        <v>a</v>
      </c>
      <c r="B1119" s="28" t="s">
        <v>27</v>
      </c>
      <c r="C1119" s="29" t="s">
        <v>30</v>
      </c>
      <c r="D1119" s="30">
        <v>144</v>
      </c>
      <c r="E1119" s="31">
        <v>153</v>
      </c>
      <c r="F1119" s="31">
        <v>90</v>
      </c>
      <c r="G1119" s="31">
        <v>126</v>
      </c>
      <c r="H1119" s="31">
        <v>72</v>
      </c>
      <c r="I1119" s="32">
        <v>63</v>
      </c>
      <c r="J1119" s="33">
        <v>54</v>
      </c>
      <c r="K1119" s="33">
        <v>45</v>
      </c>
      <c r="L1119" s="34">
        <f t="shared" si="1233"/>
        <v>1.4</v>
      </c>
      <c r="M1119" s="30">
        <v>0</v>
      </c>
      <c r="N1119" s="30">
        <v>9</v>
      </c>
      <c r="O1119" s="30">
        <v>9</v>
      </c>
      <c r="P1119" s="30">
        <v>9</v>
      </c>
      <c r="Q1119" s="30">
        <v>9</v>
      </c>
      <c r="R1119" s="30">
        <v>9</v>
      </c>
      <c r="S1119" s="30">
        <f t="shared" si="1239"/>
        <v>54</v>
      </c>
      <c r="T1119" s="32">
        <f t="shared" si="1234"/>
        <v>-36</v>
      </c>
      <c r="U1119" s="34">
        <f t="shared" si="1235"/>
        <v>0.82352941176470584</v>
      </c>
      <c r="V1119" s="131">
        <f t="shared" si="1244"/>
        <v>27</v>
      </c>
      <c r="W1119" s="30">
        <v>108</v>
      </c>
      <c r="X1119" s="125">
        <v>108</v>
      </c>
      <c r="Y1119" s="125">
        <v>18</v>
      </c>
      <c r="Z1119" s="30">
        <v>63</v>
      </c>
      <c r="AA1119" s="30" t="e">
        <f>G1119+#REF!</f>
        <v>#REF!</v>
      </c>
      <c r="AB1119" s="92" t="e">
        <f>IF(OR(E1119="",E1119=0),"",(G1119+#REF!)/E1119)</f>
        <v>#REF!</v>
      </c>
      <c r="AC1119" s="30">
        <f t="shared" si="1223"/>
        <v>144</v>
      </c>
      <c r="AD1119" s="30">
        <f t="shared" si="1224"/>
        <v>9</v>
      </c>
      <c r="AE1119" s="125">
        <v>0</v>
      </c>
      <c r="AF1119" s="125">
        <f t="shared" si="1226"/>
        <v>153</v>
      </c>
      <c r="AG1119" s="125">
        <v>153</v>
      </c>
      <c r="AH1119" s="125">
        <f t="shared" si="1227"/>
        <v>9</v>
      </c>
      <c r="AI1119" s="31"/>
      <c r="AJ1119" s="72"/>
    </row>
    <row r="1120" spans="1:36" s="73" customFormat="1" ht="18" customHeight="1">
      <c r="A1120" s="14" t="str">
        <f t="shared" si="1220"/>
        <v>b</v>
      </c>
      <c r="B1120" s="28" t="s">
        <v>27</v>
      </c>
      <c r="C1120" s="29" t="s">
        <v>31</v>
      </c>
      <c r="D1120" s="35">
        <v>0</v>
      </c>
      <c r="E1120" s="36">
        <v>0</v>
      </c>
      <c r="F1120" s="36">
        <v>0</v>
      </c>
      <c r="G1120" s="36">
        <v>0</v>
      </c>
      <c r="H1120" s="36">
        <v>0</v>
      </c>
      <c r="I1120" s="37">
        <v>0</v>
      </c>
      <c r="J1120" s="38">
        <v>0</v>
      </c>
      <c r="K1120" s="38">
        <v>0</v>
      </c>
      <c r="L1120" s="39" t="str">
        <f t="shared" si="1233"/>
        <v/>
      </c>
      <c r="M1120" s="35">
        <v>0</v>
      </c>
      <c r="N1120" s="35">
        <v>0</v>
      </c>
      <c r="O1120" s="35">
        <v>0</v>
      </c>
      <c r="P1120" s="35">
        <v>0</v>
      </c>
      <c r="Q1120" s="35">
        <v>0</v>
      </c>
      <c r="R1120" s="35">
        <v>0</v>
      </c>
      <c r="S1120" s="35">
        <f t="shared" si="1239"/>
        <v>0</v>
      </c>
      <c r="T1120" s="37">
        <f t="shared" si="1234"/>
        <v>0</v>
      </c>
      <c r="U1120" s="39" t="str">
        <f t="shared" si="1235"/>
        <v/>
      </c>
      <c r="V1120" s="132">
        <f t="shared" si="1244"/>
        <v>0</v>
      </c>
      <c r="W1120" s="35">
        <v>0</v>
      </c>
      <c r="X1120" s="118">
        <v>0</v>
      </c>
      <c r="Y1120" s="118">
        <v>0</v>
      </c>
      <c r="Z1120" s="35">
        <v>0</v>
      </c>
      <c r="AA1120" s="35" t="e">
        <f>G1120+#REF!</f>
        <v>#REF!</v>
      </c>
      <c r="AB1120" s="94" t="str">
        <f>IF(OR(E1120="",E1120=0),"",(G1120+#REF!)/E1120)</f>
        <v/>
      </c>
      <c r="AC1120" s="35">
        <f t="shared" si="1223"/>
        <v>0</v>
      </c>
      <c r="AD1120" s="35">
        <f t="shared" si="1224"/>
        <v>0</v>
      </c>
      <c r="AE1120" s="118">
        <v>0</v>
      </c>
      <c r="AF1120" s="118">
        <f t="shared" si="1226"/>
        <v>0</v>
      </c>
      <c r="AG1120" s="118">
        <v>0</v>
      </c>
      <c r="AH1120" s="118">
        <f t="shared" si="1227"/>
        <v>0</v>
      </c>
      <c r="AI1120" s="36"/>
      <c r="AJ1120" s="72"/>
    </row>
    <row r="1121" spans="1:36" s="73" customFormat="1" ht="18" customHeight="1">
      <c r="A1121" s="14" t="str">
        <f t="shared" si="1220"/>
        <v>b</v>
      </c>
      <c r="B1121" s="28" t="s">
        <v>27</v>
      </c>
      <c r="C1121" s="29" t="s">
        <v>32</v>
      </c>
      <c r="D1121" s="35">
        <v>0</v>
      </c>
      <c r="E1121" s="36">
        <v>0</v>
      </c>
      <c r="F1121" s="36">
        <v>0</v>
      </c>
      <c r="G1121" s="36">
        <v>0</v>
      </c>
      <c r="H1121" s="36">
        <v>0</v>
      </c>
      <c r="I1121" s="37">
        <v>0</v>
      </c>
      <c r="J1121" s="38">
        <v>0</v>
      </c>
      <c r="K1121" s="38">
        <v>0</v>
      </c>
      <c r="L1121" s="39" t="str">
        <f t="shared" si="1233"/>
        <v/>
      </c>
      <c r="M1121" s="35">
        <v>0</v>
      </c>
      <c r="N1121" s="35">
        <v>0</v>
      </c>
      <c r="O1121" s="35">
        <v>0</v>
      </c>
      <c r="P1121" s="35">
        <v>0</v>
      </c>
      <c r="Q1121" s="35">
        <v>0</v>
      </c>
      <c r="R1121" s="35">
        <v>0</v>
      </c>
      <c r="S1121" s="35">
        <f t="shared" si="1239"/>
        <v>0</v>
      </c>
      <c r="T1121" s="37">
        <f t="shared" si="1234"/>
        <v>0</v>
      </c>
      <c r="U1121" s="39" t="str">
        <f t="shared" si="1235"/>
        <v/>
      </c>
      <c r="V1121" s="132">
        <f t="shared" si="1244"/>
        <v>0</v>
      </c>
      <c r="W1121" s="35">
        <v>0</v>
      </c>
      <c r="X1121" s="118">
        <v>0</v>
      </c>
      <c r="Y1121" s="118">
        <v>0</v>
      </c>
      <c r="Z1121" s="35">
        <v>0</v>
      </c>
      <c r="AA1121" s="35" t="e">
        <f>G1121+#REF!</f>
        <v>#REF!</v>
      </c>
      <c r="AB1121" s="94" t="str">
        <f>IF(OR(E1121="",E1121=0),"",(G1121+#REF!)/E1121)</f>
        <v/>
      </c>
      <c r="AC1121" s="35">
        <f t="shared" si="1223"/>
        <v>0</v>
      </c>
      <c r="AD1121" s="35">
        <f t="shared" si="1224"/>
        <v>0</v>
      </c>
      <c r="AE1121" s="118">
        <v>0</v>
      </c>
      <c r="AF1121" s="118">
        <f t="shared" si="1226"/>
        <v>0</v>
      </c>
      <c r="AG1121" s="118">
        <v>0</v>
      </c>
      <c r="AH1121" s="118">
        <f t="shared" si="1227"/>
        <v>0</v>
      </c>
      <c r="AI1121" s="36"/>
      <c r="AJ1121" s="72"/>
    </row>
    <row r="1122" spans="1:36" s="73" customFormat="1" ht="18" customHeight="1">
      <c r="A1122" s="14" t="str">
        <f t="shared" si="1220"/>
        <v>b</v>
      </c>
      <c r="B1122" s="28" t="s">
        <v>27</v>
      </c>
      <c r="C1122" s="29" t="s">
        <v>33</v>
      </c>
      <c r="D1122" s="35">
        <v>0</v>
      </c>
      <c r="E1122" s="36">
        <v>0</v>
      </c>
      <c r="F1122" s="36">
        <v>0</v>
      </c>
      <c r="G1122" s="36">
        <v>0</v>
      </c>
      <c r="H1122" s="36">
        <v>0</v>
      </c>
      <c r="I1122" s="37">
        <v>0</v>
      </c>
      <c r="J1122" s="38">
        <v>0</v>
      </c>
      <c r="K1122" s="38">
        <v>0</v>
      </c>
      <c r="L1122" s="39" t="str">
        <f t="shared" si="1233"/>
        <v/>
      </c>
      <c r="M1122" s="35">
        <v>0</v>
      </c>
      <c r="N1122" s="35">
        <v>0</v>
      </c>
      <c r="O1122" s="35">
        <v>0</v>
      </c>
      <c r="P1122" s="35">
        <v>0</v>
      </c>
      <c r="Q1122" s="35">
        <v>0</v>
      </c>
      <c r="R1122" s="35">
        <v>0</v>
      </c>
      <c r="S1122" s="35">
        <f t="shared" si="1239"/>
        <v>0</v>
      </c>
      <c r="T1122" s="37">
        <f t="shared" si="1234"/>
        <v>0</v>
      </c>
      <c r="U1122" s="39" t="str">
        <f t="shared" si="1235"/>
        <v/>
      </c>
      <c r="V1122" s="132">
        <f t="shared" si="1244"/>
        <v>0</v>
      </c>
      <c r="W1122" s="35">
        <v>0</v>
      </c>
      <c r="X1122" s="118">
        <v>0</v>
      </c>
      <c r="Y1122" s="118">
        <v>0</v>
      </c>
      <c r="Z1122" s="35">
        <v>0</v>
      </c>
      <c r="AA1122" s="35" t="e">
        <f>G1122+#REF!</f>
        <v>#REF!</v>
      </c>
      <c r="AB1122" s="94" t="str">
        <f>IF(OR(E1122="",E1122=0),"",(G1122+#REF!)/E1122)</f>
        <v/>
      </c>
      <c r="AC1122" s="35">
        <f t="shared" si="1223"/>
        <v>0</v>
      </c>
      <c r="AD1122" s="35">
        <f t="shared" si="1224"/>
        <v>0</v>
      </c>
      <c r="AE1122" s="118">
        <v>0</v>
      </c>
      <c r="AF1122" s="118">
        <f t="shared" si="1226"/>
        <v>0</v>
      </c>
      <c r="AG1122" s="118">
        <v>0</v>
      </c>
      <c r="AH1122" s="118">
        <f t="shared" si="1227"/>
        <v>0</v>
      </c>
      <c r="AI1122" s="36"/>
      <c r="AJ1122" s="72"/>
    </row>
    <row r="1123" spans="1:36" s="73" customFormat="1" ht="18" customHeight="1">
      <c r="A1123" s="14" t="str">
        <f t="shared" si="1220"/>
        <v>a</v>
      </c>
      <c r="B1123" s="28" t="s">
        <v>27</v>
      </c>
      <c r="C1123" s="29" t="s">
        <v>34</v>
      </c>
      <c r="D1123" s="30">
        <v>5856</v>
      </c>
      <c r="E1123" s="31">
        <v>5808.5</v>
      </c>
      <c r="F1123" s="31">
        <v>4047.02</v>
      </c>
      <c r="G1123" s="31">
        <v>4559.7</v>
      </c>
      <c r="H1123" s="31">
        <v>3632.32429</v>
      </c>
      <c r="I1123" s="32">
        <v>3482.9722200000001</v>
      </c>
      <c r="J1123" s="33">
        <v>2361.4929900000002</v>
      </c>
      <c r="K1123" s="33">
        <v>2102.1800699999999</v>
      </c>
      <c r="L1123" s="34">
        <f t="shared" si="1233"/>
        <v>1.1266808664152883</v>
      </c>
      <c r="M1123" s="30">
        <v>0</v>
      </c>
      <c r="N1123" s="30">
        <v>1136.8307</v>
      </c>
      <c r="O1123" s="30">
        <v>209.8750799999998</v>
      </c>
      <c r="P1123" s="30">
        <v>259.3129200000003</v>
      </c>
      <c r="Q1123" s="30">
        <v>278</v>
      </c>
      <c r="R1123" s="30">
        <v>1121.4792299999999</v>
      </c>
      <c r="S1123" s="30">
        <f t="shared" si="1239"/>
        <v>927.3757099999998</v>
      </c>
      <c r="T1123" s="32">
        <f t="shared" si="1234"/>
        <v>-512.67999999999984</v>
      </c>
      <c r="U1123" s="34">
        <f t="shared" si="1235"/>
        <v>0.78500473444090557</v>
      </c>
      <c r="V1123" s="131">
        <f t="shared" si="1244"/>
        <v>1248.8000000000002</v>
      </c>
      <c r="W1123" s="30">
        <v>4220.3497600000001</v>
      </c>
      <c r="X1123" s="125">
        <v>4220.3497600000001</v>
      </c>
      <c r="Y1123" s="125">
        <v>892.5</v>
      </c>
      <c r="Z1123" s="30">
        <v>1455</v>
      </c>
      <c r="AA1123" s="30" t="e">
        <f>G1123+#REF!</f>
        <v>#REF!</v>
      </c>
      <c r="AB1123" s="92" t="e">
        <f>IF(OR(E1123="",E1123=0),"",(G1123+#REF!)/E1123)</f>
        <v>#REF!</v>
      </c>
      <c r="AC1123" s="30">
        <f t="shared" si="1223"/>
        <v>5452.2</v>
      </c>
      <c r="AD1123" s="30">
        <f t="shared" si="1224"/>
        <v>356.30000000000018</v>
      </c>
      <c r="AE1123" s="125">
        <v>0.3</v>
      </c>
      <c r="AF1123" s="125">
        <f t="shared" si="1226"/>
        <v>5808.2</v>
      </c>
      <c r="AG1123" s="125">
        <v>5808.2</v>
      </c>
      <c r="AH1123" s="125">
        <f t="shared" si="1227"/>
        <v>356</v>
      </c>
      <c r="AI1123" s="31"/>
      <c r="AJ1123" s="72"/>
    </row>
    <row r="1124" spans="1:36" s="73" customFormat="1" ht="18" customHeight="1">
      <c r="A1124" s="14" t="str">
        <f t="shared" si="1220"/>
        <v>b</v>
      </c>
      <c r="B1124" s="28" t="s">
        <v>27</v>
      </c>
      <c r="C1124" s="29" t="s">
        <v>35</v>
      </c>
      <c r="D1124" s="35">
        <v>0</v>
      </c>
      <c r="E1124" s="36">
        <v>0</v>
      </c>
      <c r="F1124" s="36">
        <v>0</v>
      </c>
      <c r="G1124" s="36">
        <v>0</v>
      </c>
      <c r="H1124" s="36">
        <v>0</v>
      </c>
      <c r="I1124" s="37">
        <v>0</v>
      </c>
      <c r="J1124" s="38">
        <v>0</v>
      </c>
      <c r="K1124" s="38">
        <v>0</v>
      </c>
      <c r="L1124" s="39" t="str">
        <f t="shared" si="1233"/>
        <v/>
      </c>
      <c r="M1124" s="35">
        <v>0</v>
      </c>
      <c r="N1124" s="35">
        <v>0</v>
      </c>
      <c r="O1124" s="35">
        <v>0</v>
      </c>
      <c r="P1124" s="35">
        <v>0</v>
      </c>
      <c r="Q1124" s="35">
        <v>0</v>
      </c>
      <c r="R1124" s="35">
        <v>0</v>
      </c>
      <c r="S1124" s="35">
        <f t="shared" si="1239"/>
        <v>0</v>
      </c>
      <c r="T1124" s="37">
        <f t="shared" si="1234"/>
        <v>0</v>
      </c>
      <c r="U1124" s="39" t="str">
        <f t="shared" si="1235"/>
        <v/>
      </c>
      <c r="V1124" s="132">
        <f t="shared" si="1244"/>
        <v>0</v>
      </c>
      <c r="W1124" s="35">
        <v>0</v>
      </c>
      <c r="X1124" s="118">
        <v>0</v>
      </c>
      <c r="Y1124" s="118">
        <v>0</v>
      </c>
      <c r="Z1124" s="35">
        <v>0</v>
      </c>
      <c r="AA1124" s="35" t="e">
        <f>G1124+#REF!</f>
        <v>#REF!</v>
      </c>
      <c r="AB1124" s="94" t="str">
        <f>IF(OR(E1124="",E1124=0),"",(G1124+#REF!)/E1124)</f>
        <v/>
      </c>
      <c r="AC1124" s="35">
        <f t="shared" si="1223"/>
        <v>0</v>
      </c>
      <c r="AD1124" s="35">
        <f t="shared" si="1224"/>
        <v>0</v>
      </c>
      <c r="AE1124" s="118">
        <v>0</v>
      </c>
      <c r="AF1124" s="118">
        <f t="shared" si="1226"/>
        <v>0</v>
      </c>
      <c r="AG1124" s="118">
        <v>0</v>
      </c>
      <c r="AH1124" s="118">
        <f t="shared" si="1227"/>
        <v>0</v>
      </c>
      <c r="AI1124" s="36"/>
      <c r="AJ1124" s="72"/>
    </row>
    <row r="1125" spans="1:36" s="73" customFormat="1" ht="30" customHeight="1">
      <c r="A1125" s="14" t="str">
        <f t="shared" si="1220"/>
        <v>b</v>
      </c>
      <c r="B1125" s="21" t="s">
        <v>27</v>
      </c>
      <c r="C1125" s="40" t="s">
        <v>36</v>
      </c>
      <c r="D1125" s="41">
        <v>0</v>
      </c>
      <c r="E1125" s="42">
        <v>0</v>
      </c>
      <c r="F1125" s="42">
        <v>0</v>
      </c>
      <c r="G1125" s="42">
        <v>0</v>
      </c>
      <c r="H1125" s="42">
        <v>0</v>
      </c>
      <c r="I1125" s="43">
        <v>0</v>
      </c>
      <c r="J1125" s="44">
        <v>0</v>
      </c>
      <c r="K1125" s="44">
        <v>0</v>
      </c>
      <c r="L1125" s="45" t="str">
        <f t="shared" si="1233"/>
        <v/>
      </c>
      <c r="M1125" s="41">
        <v>0</v>
      </c>
      <c r="N1125" s="41">
        <v>0</v>
      </c>
      <c r="O1125" s="41">
        <v>0</v>
      </c>
      <c r="P1125" s="41">
        <v>0</v>
      </c>
      <c r="Q1125" s="41">
        <v>0</v>
      </c>
      <c r="R1125" s="41">
        <v>0</v>
      </c>
      <c r="S1125" s="41">
        <f t="shared" si="1239"/>
        <v>0</v>
      </c>
      <c r="T1125" s="43">
        <f t="shared" si="1234"/>
        <v>0</v>
      </c>
      <c r="U1125" s="45" t="str">
        <f t="shared" si="1235"/>
        <v/>
      </c>
      <c r="V1125" s="133">
        <f t="shared" si="1244"/>
        <v>0</v>
      </c>
      <c r="W1125" s="41">
        <v>0</v>
      </c>
      <c r="X1125" s="119">
        <v>0</v>
      </c>
      <c r="Y1125" s="119">
        <v>0</v>
      </c>
      <c r="Z1125" s="41">
        <v>0</v>
      </c>
      <c r="AA1125" s="41" t="e">
        <f>G1125+#REF!</f>
        <v>#REF!</v>
      </c>
      <c r="AB1125" s="96" t="str">
        <f>IF(OR(E1125="",E1125=0),"",(G1125+#REF!)/E1125)</f>
        <v/>
      </c>
      <c r="AC1125" s="41">
        <f t="shared" si="1223"/>
        <v>0</v>
      </c>
      <c r="AD1125" s="41">
        <f t="shared" si="1224"/>
        <v>0</v>
      </c>
      <c r="AE1125" s="119">
        <v>0</v>
      </c>
      <c r="AF1125" s="119">
        <f t="shared" si="1226"/>
        <v>0</v>
      </c>
      <c r="AG1125" s="119">
        <v>0</v>
      </c>
      <c r="AH1125" s="119">
        <f t="shared" si="1227"/>
        <v>0</v>
      </c>
      <c r="AI1125" s="42"/>
      <c r="AJ1125" s="72"/>
    </row>
    <row r="1126" spans="1:36" s="73" customFormat="1" ht="15" customHeight="1">
      <c r="A1126" s="14" t="str">
        <f t="shared" si="1220"/>
        <v>b</v>
      </c>
      <c r="B1126" s="21" t="s">
        <v>27</v>
      </c>
      <c r="C1126" s="40" t="s">
        <v>37</v>
      </c>
      <c r="D1126" s="41">
        <v>0</v>
      </c>
      <c r="E1126" s="42">
        <v>0</v>
      </c>
      <c r="F1126" s="42">
        <v>0</v>
      </c>
      <c r="G1126" s="42">
        <v>0</v>
      </c>
      <c r="H1126" s="42">
        <v>0</v>
      </c>
      <c r="I1126" s="43">
        <v>0</v>
      </c>
      <c r="J1126" s="44">
        <v>0</v>
      </c>
      <c r="K1126" s="44">
        <v>0</v>
      </c>
      <c r="L1126" s="45" t="str">
        <f t="shared" si="1233"/>
        <v/>
      </c>
      <c r="M1126" s="41">
        <v>0</v>
      </c>
      <c r="N1126" s="41">
        <v>0</v>
      </c>
      <c r="O1126" s="41">
        <v>0</v>
      </c>
      <c r="P1126" s="41">
        <v>0</v>
      </c>
      <c r="Q1126" s="41">
        <v>0</v>
      </c>
      <c r="R1126" s="41">
        <v>0</v>
      </c>
      <c r="S1126" s="41">
        <f t="shared" si="1239"/>
        <v>0</v>
      </c>
      <c r="T1126" s="43">
        <f t="shared" si="1234"/>
        <v>0</v>
      </c>
      <c r="U1126" s="45" t="str">
        <f t="shared" si="1235"/>
        <v/>
      </c>
      <c r="V1126" s="133">
        <f t="shared" si="1244"/>
        <v>0</v>
      </c>
      <c r="W1126" s="41">
        <v>0</v>
      </c>
      <c r="X1126" s="119">
        <v>0</v>
      </c>
      <c r="Y1126" s="119">
        <v>0</v>
      </c>
      <c r="Z1126" s="41">
        <v>0</v>
      </c>
      <c r="AA1126" s="41" t="e">
        <f>G1126+#REF!</f>
        <v>#REF!</v>
      </c>
      <c r="AB1126" s="96" t="str">
        <f>IF(OR(E1126="",E1126=0),"",(G1126+#REF!)/E1126)</f>
        <v/>
      </c>
      <c r="AC1126" s="41">
        <f t="shared" si="1223"/>
        <v>0</v>
      </c>
      <c r="AD1126" s="41">
        <f t="shared" si="1224"/>
        <v>0</v>
      </c>
      <c r="AE1126" s="119">
        <v>0</v>
      </c>
      <c r="AF1126" s="119">
        <f t="shared" si="1226"/>
        <v>0</v>
      </c>
      <c r="AG1126" s="119">
        <v>0</v>
      </c>
      <c r="AH1126" s="119">
        <f t="shared" si="1227"/>
        <v>0</v>
      </c>
      <c r="AI1126" s="42"/>
      <c r="AJ1126" s="72"/>
    </row>
    <row r="1127" spans="1:36" s="73" customFormat="1" ht="15.75" customHeight="1" thickBot="1">
      <c r="A1127" s="14" t="str">
        <f t="shared" si="1220"/>
        <v>b</v>
      </c>
      <c r="B1127" s="46" t="s">
        <v>27</v>
      </c>
      <c r="C1127" s="58" t="s">
        <v>38</v>
      </c>
      <c r="D1127" s="59">
        <v>0</v>
      </c>
      <c r="E1127" s="60">
        <v>0</v>
      </c>
      <c r="F1127" s="60">
        <v>0</v>
      </c>
      <c r="G1127" s="60">
        <v>0</v>
      </c>
      <c r="H1127" s="60">
        <v>0</v>
      </c>
      <c r="I1127" s="61">
        <v>0</v>
      </c>
      <c r="J1127" s="62">
        <v>0</v>
      </c>
      <c r="K1127" s="62">
        <v>0</v>
      </c>
      <c r="L1127" s="63" t="str">
        <f t="shared" si="1233"/>
        <v/>
      </c>
      <c r="M1127" s="59">
        <v>0</v>
      </c>
      <c r="N1127" s="59">
        <v>0</v>
      </c>
      <c r="O1127" s="59">
        <v>0</v>
      </c>
      <c r="P1127" s="59">
        <v>0</v>
      </c>
      <c r="Q1127" s="59">
        <v>0</v>
      </c>
      <c r="R1127" s="59">
        <v>0</v>
      </c>
      <c r="S1127" s="59">
        <f t="shared" si="1239"/>
        <v>0</v>
      </c>
      <c r="T1127" s="61">
        <f t="shared" si="1234"/>
        <v>0</v>
      </c>
      <c r="U1127" s="63" t="str">
        <f t="shared" si="1235"/>
        <v/>
      </c>
      <c r="V1127" s="136">
        <f t="shared" si="1244"/>
        <v>0</v>
      </c>
      <c r="W1127" s="59">
        <v>0</v>
      </c>
      <c r="X1127" s="120">
        <v>0</v>
      </c>
      <c r="Y1127" s="120">
        <v>0</v>
      </c>
      <c r="Z1127" s="59">
        <v>0</v>
      </c>
      <c r="AA1127" s="59" t="e">
        <f>G1127+#REF!</f>
        <v>#REF!</v>
      </c>
      <c r="AB1127" s="106" t="str">
        <f>IF(OR(E1127="",E1127=0),"",(G1127+#REF!)/E1127)</f>
        <v/>
      </c>
      <c r="AC1127" s="59">
        <f t="shared" si="1223"/>
        <v>0</v>
      </c>
      <c r="AD1127" s="59">
        <f t="shared" si="1224"/>
        <v>0</v>
      </c>
      <c r="AE1127" s="120">
        <v>0</v>
      </c>
      <c r="AF1127" s="120">
        <f t="shared" si="1226"/>
        <v>0</v>
      </c>
      <c r="AG1127" s="120">
        <v>0</v>
      </c>
      <c r="AH1127" s="120">
        <f t="shared" si="1227"/>
        <v>0</v>
      </c>
      <c r="AI1127" s="60"/>
      <c r="AJ1127" s="72"/>
    </row>
    <row r="1128" spans="1:36" s="73" customFormat="1" ht="48.75" thickTop="1" thickBot="1">
      <c r="A1128" s="14" t="str">
        <f t="shared" si="1220"/>
        <v>a</v>
      </c>
      <c r="B1128" s="139" t="s">
        <v>225</v>
      </c>
      <c r="C1128" s="140" t="s">
        <v>226</v>
      </c>
      <c r="D1128" s="140">
        <f t="shared" ref="D1128:K1139" si="1247">D1140+D1152</f>
        <v>30000</v>
      </c>
      <c r="E1128" s="141">
        <f t="shared" si="1247"/>
        <v>31908.723999999998</v>
      </c>
      <c r="F1128" s="141">
        <f t="shared" si="1247"/>
        <v>23323.942999999999</v>
      </c>
      <c r="G1128" s="141">
        <f t="shared" si="1247"/>
        <v>26647.42309</v>
      </c>
      <c r="H1128" s="141">
        <f t="shared" si="1247"/>
        <v>19259.69803</v>
      </c>
      <c r="I1128" s="142">
        <f t="shared" si="1247"/>
        <v>16806.223010000002</v>
      </c>
      <c r="J1128" s="143">
        <f t="shared" si="1247"/>
        <v>14200.680819999998</v>
      </c>
      <c r="K1128" s="143">
        <f t="shared" si="1247"/>
        <v>11439.551090000001</v>
      </c>
      <c r="L1128" s="144">
        <f t="shared" si="1233"/>
        <v>1.1424922059704914</v>
      </c>
      <c r="M1128" s="140">
        <f t="shared" ref="M1128:Q1139" si="1248">M1140+M1152</f>
        <v>0</v>
      </c>
      <c r="N1128" s="140">
        <f t="shared" si="1248"/>
        <v>2713.5284700000002</v>
      </c>
      <c r="O1128" s="140">
        <f t="shared" si="1248"/>
        <v>2540.1285500000004</v>
      </c>
      <c r="P1128" s="140">
        <f t="shared" si="1248"/>
        <v>2761.1297299999987</v>
      </c>
      <c r="Q1128" s="140">
        <f t="shared" si="1248"/>
        <v>4053.3620000000001</v>
      </c>
      <c r="R1128" s="140">
        <v>2605.5421900000038</v>
      </c>
      <c r="S1128" s="140">
        <f t="shared" si="1239"/>
        <v>7387.7250600000007</v>
      </c>
      <c r="T1128" s="142">
        <f t="shared" si="1234"/>
        <v>-3323.4800900000009</v>
      </c>
      <c r="U1128" s="144">
        <f t="shared" si="1235"/>
        <v>0.83511402994366057</v>
      </c>
      <c r="V1128" s="145">
        <f t="shared" si="1244"/>
        <v>5261.3009099999981</v>
      </c>
      <c r="W1128" s="140">
        <f t="shared" ref="W1128:Y1128" si="1249">W1140+W1152</f>
        <v>24429.170339999997</v>
      </c>
      <c r="X1128" s="146">
        <f t="shared" si="1249"/>
        <v>24429.170339999997</v>
      </c>
      <c r="Y1128" s="146">
        <f t="shared" si="1249"/>
        <v>5654.5999999999995</v>
      </c>
      <c r="Z1128" s="140">
        <f t="shared" ref="Z1128:Z1139" si="1250">Z1140+Z1152</f>
        <v>7558.4879999999994</v>
      </c>
      <c r="AA1128" s="140" t="e">
        <f>G1128+#REF!</f>
        <v>#REF!</v>
      </c>
      <c r="AB1128" s="147" t="e">
        <f>IF(OR(E1128="",E1128=0),"",(G1128+#REF!)/E1128)</f>
        <v>#REF!</v>
      </c>
      <c r="AC1128" s="140">
        <f t="shared" si="1223"/>
        <v>32302.023089999999</v>
      </c>
      <c r="AD1128" s="140">
        <f t="shared" si="1224"/>
        <v>-393.29909000000043</v>
      </c>
      <c r="AE1128" s="146">
        <f t="shared" ref="AE1128" si="1251">AE1140+AE1152</f>
        <v>47.6</v>
      </c>
      <c r="AF1128" s="146">
        <f t="shared" si="1226"/>
        <v>31861.124</v>
      </c>
      <c r="AG1128" s="146">
        <f t="shared" ref="AG1128" si="1252">AG1140+AG1152</f>
        <v>31861.124</v>
      </c>
      <c r="AH1128" s="146">
        <f t="shared" si="1227"/>
        <v>-440.89908999999898</v>
      </c>
      <c r="AI1128" s="141"/>
      <c r="AJ1128" s="72"/>
    </row>
    <row r="1129" spans="1:36" s="73" customFormat="1" ht="18.75" thickTop="1">
      <c r="A1129" s="14" t="str">
        <f t="shared" si="1220"/>
        <v>a</v>
      </c>
      <c r="B1129" s="21" t="s">
        <v>27</v>
      </c>
      <c r="C1129" s="22" t="s">
        <v>28</v>
      </c>
      <c r="D1129" s="23">
        <f t="shared" si="1247"/>
        <v>30000</v>
      </c>
      <c r="E1129" s="24">
        <f t="shared" si="1247"/>
        <v>31805.5</v>
      </c>
      <c r="F1129" s="24">
        <f t="shared" si="1247"/>
        <v>23220.718999999997</v>
      </c>
      <c r="G1129" s="24">
        <f t="shared" si="1247"/>
        <v>26544.2</v>
      </c>
      <c r="H1129" s="24">
        <f t="shared" si="1247"/>
        <v>19156.47494</v>
      </c>
      <c r="I1129" s="25">
        <f t="shared" si="1247"/>
        <v>16702.999920000002</v>
      </c>
      <c r="J1129" s="26">
        <f t="shared" si="1247"/>
        <v>14097.457729999998</v>
      </c>
      <c r="K1129" s="26">
        <f t="shared" si="1247"/>
        <v>11336.328000000001</v>
      </c>
      <c r="L1129" s="27">
        <f t="shared" si="1233"/>
        <v>1.1431256715177511</v>
      </c>
      <c r="M1129" s="23">
        <f t="shared" si="1248"/>
        <v>0</v>
      </c>
      <c r="N1129" s="23">
        <f t="shared" si="1248"/>
        <v>2713.5284700000002</v>
      </c>
      <c r="O1129" s="23">
        <f t="shared" si="1248"/>
        <v>2540.1285500000004</v>
      </c>
      <c r="P1129" s="23">
        <f t="shared" si="1248"/>
        <v>2761.1297299999987</v>
      </c>
      <c r="Q1129" s="23">
        <f t="shared" si="1248"/>
        <v>4052.5619999999999</v>
      </c>
      <c r="R1129" s="23">
        <v>2605.5421900000038</v>
      </c>
      <c r="S1129" s="23">
        <f t="shared" si="1239"/>
        <v>7387.7250600000007</v>
      </c>
      <c r="T1129" s="25">
        <f t="shared" si="1234"/>
        <v>-3323.4810000000034</v>
      </c>
      <c r="U1129" s="27">
        <f t="shared" si="1235"/>
        <v>0.83457892502869002</v>
      </c>
      <c r="V1129" s="130">
        <f t="shared" si="1244"/>
        <v>5261.2999999999993</v>
      </c>
      <c r="W1129" s="23">
        <f t="shared" ref="W1129:Y1129" si="1253">W1141+W1153</f>
        <v>24325.947249999997</v>
      </c>
      <c r="X1129" s="89">
        <f t="shared" si="1253"/>
        <v>24325.947249999997</v>
      </c>
      <c r="Y1129" s="89">
        <f t="shared" si="1253"/>
        <v>5652.9999999999991</v>
      </c>
      <c r="Z1129" s="23">
        <f t="shared" si="1250"/>
        <v>7558.4879999999994</v>
      </c>
      <c r="AA1129" s="23" t="e">
        <f>G1129+#REF!</f>
        <v>#REF!</v>
      </c>
      <c r="AB1129" s="90" t="e">
        <f>IF(OR(E1129="",E1129=0),"",(G1129+#REF!)/E1129)</f>
        <v>#REF!</v>
      </c>
      <c r="AC1129" s="23">
        <f t="shared" si="1223"/>
        <v>32197.200000000001</v>
      </c>
      <c r="AD1129" s="23">
        <f t="shared" si="1224"/>
        <v>-391.70000000000073</v>
      </c>
      <c r="AE1129" s="89">
        <f t="shared" ref="AE1129" si="1254">AE1141+AE1153</f>
        <v>47.6</v>
      </c>
      <c r="AF1129" s="89">
        <f t="shared" si="1226"/>
        <v>31757.9</v>
      </c>
      <c r="AG1129" s="89">
        <f t="shared" ref="AG1129" si="1255">AG1141+AG1153</f>
        <v>31757.9</v>
      </c>
      <c r="AH1129" s="89">
        <f t="shared" si="1227"/>
        <v>-439.29999999999927</v>
      </c>
      <c r="AI1129" s="24"/>
      <c r="AJ1129" s="72"/>
    </row>
    <row r="1130" spans="1:36" s="73" customFormat="1" ht="18" customHeight="1">
      <c r="A1130" s="14" t="str">
        <f t="shared" si="1220"/>
        <v>b</v>
      </c>
      <c r="B1130" s="28" t="s">
        <v>27</v>
      </c>
      <c r="C1130" s="29" t="s">
        <v>29</v>
      </c>
      <c r="D1130" s="35">
        <f t="shared" si="1247"/>
        <v>0</v>
      </c>
      <c r="E1130" s="36">
        <f t="shared" si="1247"/>
        <v>0</v>
      </c>
      <c r="F1130" s="36">
        <f t="shared" si="1247"/>
        <v>0</v>
      </c>
      <c r="G1130" s="36">
        <f t="shared" si="1247"/>
        <v>0</v>
      </c>
      <c r="H1130" s="36">
        <f t="shared" si="1247"/>
        <v>0</v>
      </c>
      <c r="I1130" s="37">
        <f t="shared" si="1247"/>
        <v>0</v>
      </c>
      <c r="J1130" s="38">
        <f t="shared" si="1247"/>
        <v>0</v>
      </c>
      <c r="K1130" s="38">
        <f t="shared" si="1247"/>
        <v>0</v>
      </c>
      <c r="L1130" s="39" t="str">
        <f t="shared" si="1233"/>
        <v/>
      </c>
      <c r="M1130" s="35">
        <f t="shared" si="1248"/>
        <v>0</v>
      </c>
      <c r="N1130" s="35">
        <f t="shared" si="1248"/>
        <v>0</v>
      </c>
      <c r="O1130" s="35">
        <f t="shared" si="1248"/>
        <v>0</v>
      </c>
      <c r="P1130" s="35">
        <f t="shared" si="1248"/>
        <v>0</v>
      </c>
      <c r="Q1130" s="35">
        <f t="shared" si="1248"/>
        <v>0</v>
      </c>
      <c r="R1130" s="35">
        <v>0</v>
      </c>
      <c r="S1130" s="35">
        <f t="shared" si="1239"/>
        <v>0</v>
      </c>
      <c r="T1130" s="37">
        <f t="shared" si="1234"/>
        <v>0</v>
      </c>
      <c r="U1130" s="39" t="str">
        <f t="shared" si="1235"/>
        <v/>
      </c>
      <c r="V1130" s="132">
        <f t="shared" si="1244"/>
        <v>0</v>
      </c>
      <c r="W1130" s="35">
        <f t="shared" ref="W1130:Y1130" si="1256">W1142+W1154</f>
        <v>0</v>
      </c>
      <c r="X1130" s="93">
        <f t="shared" si="1256"/>
        <v>0</v>
      </c>
      <c r="Y1130" s="93">
        <f t="shared" si="1256"/>
        <v>0</v>
      </c>
      <c r="Z1130" s="35">
        <f t="shared" si="1250"/>
        <v>0</v>
      </c>
      <c r="AA1130" s="35" t="e">
        <f>G1130+#REF!</f>
        <v>#REF!</v>
      </c>
      <c r="AB1130" s="94" t="str">
        <f>IF(OR(E1130="",E1130=0),"",(G1130+#REF!)/E1130)</f>
        <v/>
      </c>
      <c r="AC1130" s="35">
        <f t="shared" si="1223"/>
        <v>0</v>
      </c>
      <c r="AD1130" s="35">
        <f t="shared" si="1224"/>
        <v>0</v>
      </c>
      <c r="AE1130" s="93">
        <f t="shared" ref="AE1130" si="1257">AE1142+AE1154</f>
        <v>0</v>
      </c>
      <c r="AF1130" s="93">
        <f t="shared" si="1226"/>
        <v>0</v>
      </c>
      <c r="AG1130" s="93">
        <f t="shared" ref="AG1130" si="1258">AG1142+AG1154</f>
        <v>0</v>
      </c>
      <c r="AH1130" s="93">
        <f t="shared" si="1227"/>
        <v>0</v>
      </c>
      <c r="AI1130" s="36"/>
      <c r="AJ1130" s="72"/>
    </row>
    <row r="1131" spans="1:36" s="73" customFormat="1" ht="18">
      <c r="A1131" s="14" t="str">
        <f t="shared" si="1220"/>
        <v>a</v>
      </c>
      <c r="B1131" s="28" t="s">
        <v>27</v>
      </c>
      <c r="C1131" s="29" t="s">
        <v>30</v>
      </c>
      <c r="D1131" s="30">
        <f t="shared" si="1247"/>
        <v>18831</v>
      </c>
      <c r="E1131" s="31">
        <f t="shared" si="1247"/>
        <v>21110.9</v>
      </c>
      <c r="F1131" s="31">
        <f t="shared" si="1247"/>
        <v>14728.909</v>
      </c>
      <c r="G1131" s="31">
        <f t="shared" si="1247"/>
        <v>16604.7</v>
      </c>
      <c r="H1131" s="31">
        <f t="shared" si="1247"/>
        <v>11634.015619999998</v>
      </c>
      <c r="I1131" s="32">
        <f t="shared" si="1247"/>
        <v>9820.8134100000007</v>
      </c>
      <c r="J1131" s="33">
        <f t="shared" si="1247"/>
        <v>8207.7101399999992</v>
      </c>
      <c r="K1131" s="33">
        <f t="shared" si="1247"/>
        <v>6471.9614700000002</v>
      </c>
      <c r="L1131" s="34">
        <f t="shared" si="1233"/>
        <v>1.1273543749913861</v>
      </c>
      <c r="M1131" s="30">
        <f t="shared" si="1248"/>
        <v>0</v>
      </c>
      <c r="N1131" s="30">
        <f t="shared" si="1248"/>
        <v>1700.1818800000003</v>
      </c>
      <c r="O1131" s="30">
        <f t="shared" si="1248"/>
        <v>1537.84115</v>
      </c>
      <c r="P1131" s="30">
        <f t="shared" si="1248"/>
        <v>1735.748669999999</v>
      </c>
      <c r="Q1131" s="30">
        <f t="shared" si="1248"/>
        <v>3015.33</v>
      </c>
      <c r="R1131" s="30">
        <v>1613.1032700000014</v>
      </c>
      <c r="S1131" s="30">
        <f t="shared" si="1239"/>
        <v>4970.6843800000024</v>
      </c>
      <c r="T1131" s="32">
        <f t="shared" si="1234"/>
        <v>-1875.7910000000011</v>
      </c>
      <c r="U1131" s="34">
        <f t="shared" si="1235"/>
        <v>0.78654628651549674</v>
      </c>
      <c r="V1131" s="131">
        <f t="shared" si="1244"/>
        <v>4506.2000000000007</v>
      </c>
      <c r="W1131" s="30">
        <f t="shared" ref="W1131:Y1131" si="1259">W1143+W1155</f>
        <v>14945.136109999999</v>
      </c>
      <c r="X1131" s="91">
        <f t="shared" si="1259"/>
        <v>14945.136109999999</v>
      </c>
      <c r="Y1131" s="91">
        <f t="shared" si="1259"/>
        <v>4303.3999999999996</v>
      </c>
      <c r="Z1131" s="30">
        <f t="shared" si="1250"/>
        <v>5486.7</v>
      </c>
      <c r="AA1131" s="30" t="e">
        <f>G1131+#REF!</f>
        <v>#REF!</v>
      </c>
      <c r="AB1131" s="92" t="e">
        <f>IF(OR(E1131="",E1131=0),"",(G1131+#REF!)/E1131)</f>
        <v>#REF!</v>
      </c>
      <c r="AC1131" s="30">
        <f t="shared" si="1223"/>
        <v>20908.099999999999</v>
      </c>
      <c r="AD1131" s="30">
        <f t="shared" si="1224"/>
        <v>202.80000000000291</v>
      </c>
      <c r="AE1131" s="91">
        <f t="shared" ref="AE1131" si="1260">AE1143+AE1155</f>
        <v>47.6</v>
      </c>
      <c r="AF1131" s="91">
        <f t="shared" si="1226"/>
        <v>21063.300000000003</v>
      </c>
      <c r="AG1131" s="91">
        <f t="shared" ref="AG1131" si="1261">AG1143+AG1155</f>
        <v>21063.300000000003</v>
      </c>
      <c r="AH1131" s="91">
        <f t="shared" si="1227"/>
        <v>155.20000000000437</v>
      </c>
      <c r="AI1131" s="31"/>
      <c r="AJ1131" s="72"/>
    </row>
    <row r="1132" spans="1:36" s="73" customFormat="1" ht="18" customHeight="1">
      <c r="A1132" s="14" t="str">
        <f t="shared" si="1220"/>
        <v>b</v>
      </c>
      <c r="B1132" s="28" t="s">
        <v>27</v>
      </c>
      <c r="C1132" s="29" t="s">
        <v>31</v>
      </c>
      <c r="D1132" s="35">
        <f t="shared" si="1247"/>
        <v>0</v>
      </c>
      <c r="E1132" s="36">
        <f t="shared" si="1247"/>
        <v>0</v>
      </c>
      <c r="F1132" s="36">
        <f t="shared" si="1247"/>
        <v>0</v>
      </c>
      <c r="G1132" s="36">
        <f t="shared" si="1247"/>
        <v>0</v>
      </c>
      <c r="H1132" s="36">
        <f t="shared" si="1247"/>
        <v>0</v>
      </c>
      <c r="I1132" s="37">
        <f t="shared" si="1247"/>
        <v>0</v>
      </c>
      <c r="J1132" s="38">
        <f t="shared" si="1247"/>
        <v>0</v>
      </c>
      <c r="K1132" s="38">
        <f t="shared" si="1247"/>
        <v>0</v>
      </c>
      <c r="L1132" s="39" t="str">
        <f t="shared" si="1233"/>
        <v/>
      </c>
      <c r="M1132" s="35">
        <f t="shared" si="1248"/>
        <v>0</v>
      </c>
      <c r="N1132" s="35">
        <f t="shared" si="1248"/>
        <v>0</v>
      </c>
      <c r="O1132" s="35">
        <f t="shared" si="1248"/>
        <v>0</v>
      </c>
      <c r="P1132" s="35">
        <f t="shared" si="1248"/>
        <v>0</v>
      </c>
      <c r="Q1132" s="35">
        <f t="shared" si="1248"/>
        <v>0</v>
      </c>
      <c r="R1132" s="35">
        <v>0</v>
      </c>
      <c r="S1132" s="35">
        <f t="shared" si="1239"/>
        <v>0</v>
      </c>
      <c r="T1132" s="37">
        <f t="shared" si="1234"/>
        <v>0</v>
      </c>
      <c r="U1132" s="39" t="str">
        <f t="shared" si="1235"/>
        <v/>
      </c>
      <c r="V1132" s="132">
        <f t="shared" si="1244"/>
        <v>0</v>
      </c>
      <c r="W1132" s="35">
        <f t="shared" ref="W1132:Y1132" si="1262">W1144+W1156</f>
        <v>0</v>
      </c>
      <c r="X1132" s="93">
        <f t="shared" si="1262"/>
        <v>0</v>
      </c>
      <c r="Y1132" s="93">
        <f t="shared" si="1262"/>
        <v>0</v>
      </c>
      <c r="Z1132" s="35">
        <f t="shared" si="1250"/>
        <v>0</v>
      </c>
      <c r="AA1132" s="35" t="e">
        <f>G1132+#REF!</f>
        <v>#REF!</v>
      </c>
      <c r="AB1132" s="94" t="str">
        <f>IF(OR(E1132="",E1132=0),"",(G1132+#REF!)/E1132)</f>
        <v/>
      </c>
      <c r="AC1132" s="35">
        <f t="shared" si="1223"/>
        <v>0</v>
      </c>
      <c r="AD1132" s="35">
        <f t="shared" si="1224"/>
        <v>0</v>
      </c>
      <c r="AE1132" s="93">
        <f t="shared" ref="AE1132" si="1263">AE1144+AE1156</f>
        <v>0</v>
      </c>
      <c r="AF1132" s="93">
        <f t="shared" si="1226"/>
        <v>0</v>
      </c>
      <c r="AG1132" s="93">
        <f t="shared" ref="AG1132" si="1264">AG1144+AG1156</f>
        <v>0</v>
      </c>
      <c r="AH1132" s="93">
        <f t="shared" si="1227"/>
        <v>0</v>
      </c>
      <c r="AI1132" s="36"/>
      <c r="AJ1132" s="72"/>
    </row>
    <row r="1133" spans="1:36" s="73" customFormat="1" ht="18" customHeight="1">
      <c r="A1133" s="14" t="str">
        <f t="shared" si="1220"/>
        <v>b</v>
      </c>
      <c r="B1133" s="28" t="s">
        <v>27</v>
      </c>
      <c r="C1133" s="29" t="s">
        <v>32</v>
      </c>
      <c r="D1133" s="35">
        <f t="shared" si="1247"/>
        <v>0</v>
      </c>
      <c r="E1133" s="36">
        <f t="shared" si="1247"/>
        <v>0</v>
      </c>
      <c r="F1133" s="36">
        <f t="shared" si="1247"/>
        <v>0</v>
      </c>
      <c r="G1133" s="36">
        <f t="shared" si="1247"/>
        <v>0</v>
      </c>
      <c r="H1133" s="36">
        <f t="shared" si="1247"/>
        <v>0</v>
      </c>
      <c r="I1133" s="37">
        <f t="shared" si="1247"/>
        <v>0</v>
      </c>
      <c r="J1133" s="38">
        <f t="shared" si="1247"/>
        <v>0</v>
      </c>
      <c r="K1133" s="38">
        <f t="shared" si="1247"/>
        <v>0</v>
      </c>
      <c r="L1133" s="39" t="str">
        <f t="shared" si="1233"/>
        <v/>
      </c>
      <c r="M1133" s="35">
        <f t="shared" si="1248"/>
        <v>0</v>
      </c>
      <c r="N1133" s="35">
        <f t="shared" si="1248"/>
        <v>0</v>
      </c>
      <c r="O1133" s="35">
        <f t="shared" si="1248"/>
        <v>0</v>
      </c>
      <c r="P1133" s="35">
        <f t="shared" si="1248"/>
        <v>0</v>
      </c>
      <c r="Q1133" s="35">
        <f t="shared" si="1248"/>
        <v>0</v>
      </c>
      <c r="R1133" s="35">
        <v>0</v>
      </c>
      <c r="S1133" s="35">
        <f t="shared" si="1239"/>
        <v>0</v>
      </c>
      <c r="T1133" s="37">
        <f t="shared" si="1234"/>
        <v>0</v>
      </c>
      <c r="U1133" s="39" t="str">
        <f t="shared" si="1235"/>
        <v/>
      </c>
      <c r="V1133" s="132">
        <f t="shared" si="1244"/>
        <v>0</v>
      </c>
      <c r="W1133" s="35">
        <f t="shared" ref="W1133:Y1133" si="1265">W1145+W1157</f>
        <v>0</v>
      </c>
      <c r="X1133" s="93">
        <f t="shared" si="1265"/>
        <v>0</v>
      </c>
      <c r="Y1133" s="93">
        <f t="shared" si="1265"/>
        <v>0</v>
      </c>
      <c r="Z1133" s="35">
        <f t="shared" si="1250"/>
        <v>0</v>
      </c>
      <c r="AA1133" s="35" t="e">
        <f>G1133+#REF!</f>
        <v>#REF!</v>
      </c>
      <c r="AB1133" s="94" t="str">
        <f>IF(OR(E1133="",E1133=0),"",(G1133+#REF!)/E1133)</f>
        <v/>
      </c>
      <c r="AC1133" s="35">
        <f t="shared" si="1223"/>
        <v>0</v>
      </c>
      <c r="AD1133" s="35">
        <f t="shared" si="1224"/>
        <v>0</v>
      </c>
      <c r="AE1133" s="93">
        <f t="shared" ref="AE1133" si="1266">AE1145+AE1157</f>
        <v>0</v>
      </c>
      <c r="AF1133" s="93">
        <f t="shared" si="1226"/>
        <v>0</v>
      </c>
      <c r="AG1133" s="93">
        <f t="shared" ref="AG1133" si="1267">AG1145+AG1157</f>
        <v>0</v>
      </c>
      <c r="AH1133" s="93">
        <f t="shared" si="1227"/>
        <v>0</v>
      </c>
      <c r="AI1133" s="36"/>
      <c r="AJ1133" s="72"/>
    </row>
    <row r="1134" spans="1:36" s="73" customFormat="1" ht="18" customHeight="1">
      <c r="A1134" s="14" t="str">
        <f t="shared" si="1220"/>
        <v>b</v>
      </c>
      <c r="B1134" s="28" t="s">
        <v>27</v>
      </c>
      <c r="C1134" s="29" t="s">
        <v>33</v>
      </c>
      <c r="D1134" s="35">
        <f t="shared" si="1247"/>
        <v>0</v>
      </c>
      <c r="E1134" s="36">
        <f t="shared" si="1247"/>
        <v>0</v>
      </c>
      <c r="F1134" s="36">
        <f t="shared" si="1247"/>
        <v>0</v>
      </c>
      <c r="G1134" s="36">
        <f t="shared" si="1247"/>
        <v>0</v>
      </c>
      <c r="H1134" s="36">
        <f t="shared" si="1247"/>
        <v>0</v>
      </c>
      <c r="I1134" s="37">
        <f t="shared" si="1247"/>
        <v>0</v>
      </c>
      <c r="J1134" s="38">
        <f t="shared" si="1247"/>
        <v>0</v>
      </c>
      <c r="K1134" s="38">
        <f t="shared" si="1247"/>
        <v>0</v>
      </c>
      <c r="L1134" s="39" t="str">
        <f t="shared" si="1233"/>
        <v/>
      </c>
      <c r="M1134" s="35">
        <f t="shared" si="1248"/>
        <v>0</v>
      </c>
      <c r="N1134" s="35">
        <f t="shared" si="1248"/>
        <v>0</v>
      </c>
      <c r="O1134" s="35">
        <f t="shared" si="1248"/>
        <v>0</v>
      </c>
      <c r="P1134" s="35">
        <f t="shared" si="1248"/>
        <v>0</v>
      </c>
      <c r="Q1134" s="35">
        <f t="shared" si="1248"/>
        <v>0</v>
      </c>
      <c r="R1134" s="35">
        <v>0</v>
      </c>
      <c r="S1134" s="35">
        <f t="shared" si="1239"/>
        <v>0</v>
      </c>
      <c r="T1134" s="37">
        <f t="shared" si="1234"/>
        <v>0</v>
      </c>
      <c r="U1134" s="39" t="str">
        <f t="shared" si="1235"/>
        <v/>
      </c>
      <c r="V1134" s="132">
        <f t="shared" si="1244"/>
        <v>0</v>
      </c>
      <c r="W1134" s="35">
        <f t="shared" ref="W1134:Y1134" si="1268">W1146+W1158</f>
        <v>0</v>
      </c>
      <c r="X1134" s="93">
        <f t="shared" si="1268"/>
        <v>0</v>
      </c>
      <c r="Y1134" s="93">
        <f t="shared" si="1268"/>
        <v>0</v>
      </c>
      <c r="Z1134" s="35">
        <f t="shared" si="1250"/>
        <v>0</v>
      </c>
      <c r="AA1134" s="35" t="e">
        <f>G1134+#REF!</f>
        <v>#REF!</v>
      </c>
      <c r="AB1134" s="94" t="str">
        <f>IF(OR(E1134="",E1134=0),"",(G1134+#REF!)/E1134)</f>
        <v/>
      </c>
      <c r="AC1134" s="35">
        <f t="shared" si="1223"/>
        <v>0</v>
      </c>
      <c r="AD1134" s="35">
        <f t="shared" si="1224"/>
        <v>0</v>
      </c>
      <c r="AE1134" s="93">
        <f t="shared" ref="AE1134" si="1269">AE1146+AE1158</f>
        <v>0</v>
      </c>
      <c r="AF1134" s="93">
        <f t="shared" si="1226"/>
        <v>0</v>
      </c>
      <c r="AG1134" s="93">
        <f t="shared" ref="AG1134" si="1270">AG1146+AG1158</f>
        <v>0</v>
      </c>
      <c r="AH1134" s="93">
        <f t="shared" si="1227"/>
        <v>0</v>
      </c>
      <c r="AI1134" s="36"/>
      <c r="AJ1134" s="72"/>
    </row>
    <row r="1135" spans="1:36" s="73" customFormat="1" ht="18">
      <c r="A1135" s="14" t="str">
        <f t="shared" si="1220"/>
        <v>a</v>
      </c>
      <c r="B1135" s="28" t="s">
        <v>27</v>
      </c>
      <c r="C1135" s="29" t="s">
        <v>34</v>
      </c>
      <c r="D1135" s="30">
        <f t="shared" si="1247"/>
        <v>10504</v>
      </c>
      <c r="E1135" s="31">
        <f t="shared" si="1247"/>
        <v>10434</v>
      </c>
      <c r="F1135" s="31">
        <f t="shared" si="1247"/>
        <v>8343.1</v>
      </c>
      <c r="G1135" s="31">
        <f t="shared" si="1247"/>
        <v>9765.5</v>
      </c>
      <c r="H1135" s="31">
        <f t="shared" si="1247"/>
        <v>7407.3576299999995</v>
      </c>
      <c r="I1135" s="32">
        <f t="shared" si="1247"/>
        <v>6796.2636499999999</v>
      </c>
      <c r="J1135" s="33">
        <f t="shared" si="1247"/>
        <v>5832.0736299999999</v>
      </c>
      <c r="K1135" s="33">
        <f t="shared" si="1247"/>
        <v>4835.7436000000007</v>
      </c>
      <c r="L1135" s="34">
        <f t="shared" si="1233"/>
        <v>1.1704881878438469</v>
      </c>
      <c r="M1135" s="30">
        <f t="shared" si="1248"/>
        <v>0</v>
      </c>
      <c r="N1135" s="30">
        <f t="shared" si="1248"/>
        <v>1013.34659</v>
      </c>
      <c r="O1135" s="30">
        <f t="shared" si="1248"/>
        <v>973.8644700000001</v>
      </c>
      <c r="P1135" s="30">
        <f t="shared" si="1248"/>
        <v>996.3300299999994</v>
      </c>
      <c r="Q1135" s="30">
        <f t="shared" si="1248"/>
        <v>1007.232</v>
      </c>
      <c r="R1135" s="30">
        <v>964.19002</v>
      </c>
      <c r="S1135" s="30">
        <f t="shared" si="1239"/>
        <v>2358.1423700000005</v>
      </c>
      <c r="T1135" s="32">
        <f t="shared" si="1234"/>
        <v>-1422.3999999999996</v>
      </c>
      <c r="U1135" s="34">
        <f t="shared" si="1235"/>
        <v>0.93593061146252632</v>
      </c>
      <c r="V1135" s="131">
        <f t="shared" si="1244"/>
        <v>668.5</v>
      </c>
      <c r="W1135" s="30">
        <f t="shared" ref="W1135:Y1135" si="1271">W1147+W1159</f>
        <v>9235.2836000000007</v>
      </c>
      <c r="X1135" s="91">
        <f t="shared" si="1271"/>
        <v>9235.2836000000007</v>
      </c>
      <c r="Y1135" s="91">
        <f t="shared" si="1271"/>
        <v>1263.2</v>
      </c>
      <c r="Z1135" s="30">
        <f t="shared" si="1250"/>
        <v>1959.9</v>
      </c>
      <c r="AA1135" s="30" t="e">
        <f>G1135+#REF!</f>
        <v>#REF!</v>
      </c>
      <c r="AB1135" s="92" t="e">
        <f>IF(OR(E1135="",E1135=0),"",(G1135+#REF!)/E1135)</f>
        <v>#REF!</v>
      </c>
      <c r="AC1135" s="30">
        <f t="shared" si="1223"/>
        <v>11028.7</v>
      </c>
      <c r="AD1135" s="30">
        <f t="shared" si="1224"/>
        <v>-594.70000000000073</v>
      </c>
      <c r="AE1135" s="91">
        <f t="shared" ref="AE1135" si="1272">AE1147+AE1159</f>
        <v>0</v>
      </c>
      <c r="AF1135" s="91">
        <f t="shared" si="1226"/>
        <v>10434</v>
      </c>
      <c r="AG1135" s="91">
        <f t="shared" ref="AG1135" si="1273">AG1147+AG1159</f>
        <v>10434</v>
      </c>
      <c r="AH1135" s="91">
        <f t="shared" si="1227"/>
        <v>-594.70000000000073</v>
      </c>
      <c r="AI1135" s="31"/>
      <c r="AJ1135" s="72"/>
    </row>
    <row r="1136" spans="1:36" s="73" customFormat="1" ht="18">
      <c r="A1136" s="14" t="str">
        <f t="shared" si="1220"/>
        <v>a</v>
      </c>
      <c r="B1136" s="28" t="s">
        <v>27</v>
      </c>
      <c r="C1136" s="29" t="s">
        <v>35</v>
      </c>
      <c r="D1136" s="30">
        <f t="shared" si="1247"/>
        <v>665</v>
      </c>
      <c r="E1136" s="31">
        <f t="shared" si="1247"/>
        <v>260.60000000000002</v>
      </c>
      <c r="F1136" s="31">
        <f t="shared" si="1247"/>
        <v>148.71</v>
      </c>
      <c r="G1136" s="31">
        <f t="shared" si="1247"/>
        <v>174</v>
      </c>
      <c r="H1136" s="31">
        <f t="shared" si="1247"/>
        <v>115.10169</v>
      </c>
      <c r="I1136" s="32">
        <f t="shared" si="1247"/>
        <v>85.92286</v>
      </c>
      <c r="J1136" s="33">
        <f t="shared" si="1247"/>
        <v>57.673960000000001</v>
      </c>
      <c r="K1136" s="33">
        <f t="shared" si="1247"/>
        <v>28.62293</v>
      </c>
      <c r="L1136" s="34">
        <f t="shared" si="1233"/>
        <v>1.1700625378252976</v>
      </c>
      <c r="M1136" s="30">
        <f t="shared" si="1248"/>
        <v>0</v>
      </c>
      <c r="N1136" s="30">
        <f t="shared" si="1248"/>
        <v>0</v>
      </c>
      <c r="O1136" s="30">
        <f t="shared" si="1248"/>
        <v>28.422930000000001</v>
      </c>
      <c r="P1136" s="30">
        <f t="shared" si="1248"/>
        <v>29.051030000000001</v>
      </c>
      <c r="Q1136" s="30">
        <f t="shared" si="1248"/>
        <v>30</v>
      </c>
      <c r="R1136" s="30">
        <v>28.248899999999999</v>
      </c>
      <c r="S1136" s="30">
        <f t="shared" si="1239"/>
        <v>58.898309999999995</v>
      </c>
      <c r="T1136" s="32">
        <f t="shared" si="1234"/>
        <v>-25.289999999999992</v>
      </c>
      <c r="U1136" s="34">
        <f t="shared" si="1235"/>
        <v>0.6676899462778203</v>
      </c>
      <c r="V1136" s="131">
        <f t="shared" si="1244"/>
        <v>86.600000000000023</v>
      </c>
      <c r="W1136" s="30">
        <f t="shared" ref="W1136:Y1136" si="1274">W1148+W1160</f>
        <v>145.52754000000002</v>
      </c>
      <c r="X1136" s="91">
        <f t="shared" si="1274"/>
        <v>145.52754000000002</v>
      </c>
      <c r="Y1136" s="91">
        <f t="shared" si="1274"/>
        <v>86.4</v>
      </c>
      <c r="Z1136" s="30">
        <f t="shared" si="1250"/>
        <v>111.88800000000001</v>
      </c>
      <c r="AA1136" s="30" t="e">
        <f>G1136+#REF!</f>
        <v>#REF!</v>
      </c>
      <c r="AB1136" s="92" t="e">
        <f>IF(OR(E1136="",E1136=0),"",(G1136+#REF!)/E1136)</f>
        <v>#REF!</v>
      </c>
      <c r="AC1136" s="30">
        <f t="shared" si="1223"/>
        <v>260.39999999999998</v>
      </c>
      <c r="AD1136" s="30">
        <f t="shared" si="1224"/>
        <v>0.20000000000004547</v>
      </c>
      <c r="AE1136" s="91">
        <f t="shared" ref="AE1136" si="1275">AE1148+AE1160</f>
        <v>0</v>
      </c>
      <c r="AF1136" s="91">
        <f t="shared" si="1226"/>
        <v>260.60000000000002</v>
      </c>
      <c r="AG1136" s="91">
        <f t="shared" ref="AG1136" si="1276">AG1148+AG1160</f>
        <v>260.60000000000002</v>
      </c>
      <c r="AH1136" s="91">
        <f t="shared" si="1227"/>
        <v>0.20000000000004547</v>
      </c>
      <c r="AI1136" s="31"/>
      <c r="AJ1136" s="72"/>
    </row>
    <row r="1137" spans="1:36" s="73" customFormat="1" ht="30" customHeight="1">
      <c r="A1137" s="14" t="str">
        <f t="shared" si="1220"/>
        <v>a</v>
      </c>
      <c r="B1137" s="21" t="s">
        <v>27</v>
      </c>
      <c r="C1137" s="40" t="s">
        <v>36</v>
      </c>
      <c r="D1137" s="41">
        <f t="shared" si="1247"/>
        <v>0</v>
      </c>
      <c r="E1137" s="42">
        <f t="shared" si="1247"/>
        <v>0</v>
      </c>
      <c r="F1137" s="42">
        <f t="shared" si="1247"/>
        <v>0</v>
      </c>
      <c r="G1137" s="42">
        <f t="shared" si="1247"/>
        <v>0</v>
      </c>
      <c r="H1137" s="42">
        <f t="shared" si="1247"/>
        <v>0</v>
      </c>
      <c r="I1137" s="43">
        <f t="shared" si="1247"/>
        <v>0</v>
      </c>
      <c r="J1137" s="44">
        <f t="shared" si="1247"/>
        <v>0</v>
      </c>
      <c r="K1137" s="44">
        <f t="shared" si="1247"/>
        <v>0</v>
      </c>
      <c r="L1137" s="45" t="str">
        <f t="shared" si="1233"/>
        <v/>
      </c>
      <c r="M1137" s="41">
        <f t="shared" si="1248"/>
        <v>0</v>
      </c>
      <c r="N1137" s="41">
        <f t="shared" si="1248"/>
        <v>0</v>
      </c>
      <c r="O1137" s="41">
        <f t="shared" si="1248"/>
        <v>0</v>
      </c>
      <c r="P1137" s="41">
        <f t="shared" si="1248"/>
        <v>0</v>
      </c>
      <c r="Q1137" s="41">
        <f t="shared" si="1248"/>
        <v>0.8</v>
      </c>
      <c r="R1137" s="41">
        <v>0</v>
      </c>
      <c r="S1137" s="41">
        <f t="shared" si="1239"/>
        <v>0</v>
      </c>
      <c r="T1137" s="43">
        <f t="shared" si="1234"/>
        <v>0</v>
      </c>
      <c r="U1137" s="45" t="str">
        <f t="shared" si="1235"/>
        <v/>
      </c>
      <c r="V1137" s="133">
        <f t="shared" si="1244"/>
        <v>0</v>
      </c>
      <c r="W1137" s="41">
        <f t="shared" ref="W1137:Y1137" si="1277">W1149+W1161</f>
        <v>0</v>
      </c>
      <c r="X1137" s="95">
        <f t="shared" si="1277"/>
        <v>0</v>
      </c>
      <c r="Y1137" s="95">
        <f t="shared" si="1277"/>
        <v>1.6</v>
      </c>
      <c r="Z1137" s="41">
        <f t="shared" si="1250"/>
        <v>0</v>
      </c>
      <c r="AA1137" s="41" t="e">
        <f>G1137+#REF!</f>
        <v>#REF!</v>
      </c>
      <c r="AB1137" s="96" t="str">
        <f>IF(OR(E1137="",E1137=0),"",(G1137+#REF!)/E1137)</f>
        <v/>
      </c>
      <c r="AC1137" s="41">
        <f t="shared" si="1223"/>
        <v>1.6</v>
      </c>
      <c r="AD1137" s="41">
        <f t="shared" si="1224"/>
        <v>-1.6</v>
      </c>
      <c r="AE1137" s="95">
        <f t="shared" ref="AE1137" si="1278">AE1149+AE1161</f>
        <v>0</v>
      </c>
      <c r="AF1137" s="95">
        <f t="shared" si="1226"/>
        <v>0</v>
      </c>
      <c r="AG1137" s="95">
        <f t="shared" ref="AG1137" si="1279">AG1149+AG1161</f>
        <v>0</v>
      </c>
      <c r="AH1137" s="95">
        <f t="shared" si="1227"/>
        <v>-1.6</v>
      </c>
      <c r="AI1137" s="42"/>
      <c r="AJ1137" s="72"/>
    </row>
    <row r="1138" spans="1:36" s="73" customFormat="1" ht="15" customHeight="1">
      <c r="A1138" s="14" t="str">
        <f t="shared" si="1220"/>
        <v>b</v>
      </c>
      <c r="B1138" s="21" t="s">
        <v>27</v>
      </c>
      <c r="C1138" s="40" t="s">
        <v>37</v>
      </c>
      <c r="D1138" s="41">
        <f t="shared" si="1247"/>
        <v>0</v>
      </c>
      <c r="E1138" s="42">
        <f t="shared" si="1247"/>
        <v>0</v>
      </c>
      <c r="F1138" s="42">
        <f t="shared" si="1247"/>
        <v>0</v>
      </c>
      <c r="G1138" s="42">
        <f t="shared" si="1247"/>
        <v>0</v>
      </c>
      <c r="H1138" s="42">
        <f t="shared" si="1247"/>
        <v>0</v>
      </c>
      <c r="I1138" s="43">
        <f t="shared" si="1247"/>
        <v>0</v>
      </c>
      <c r="J1138" s="44">
        <f t="shared" si="1247"/>
        <v>0</v>
      </c>
      <c r="K1138" s="44">
        <f t="shared" si="1247"/>
        <v>0</v>
      </c>
      <c r="L1138" s="45" t="str">
        <f t="shared" si="1233"/>
        <v/>
      </c>
      <c r="M1138" s="41">
        <f t="shared" si="1248"/>
        <v>0</v>
      </c>
      <c r="N1138" s="41">
        <f t="shared" si="1248"/>
        <v>0</v>
      </c>
      <c r="O1138" s="41">
        <f t="shared" si="1248"/>
        <v>0</v>
      </c>
      <c r="P1138" s="41">
        <f t="shared" si="1248"/>
        <v>0</v>
      </c>
      <c r="Q1138" s="41">
        <f t="shared" si="1248"/>
        <v>0</v>
      </c>
      <c r="R1138" s="41">
        <v>0</v>
      </c>
      <c r="S1138" s="41">
        <f t="shared" si="1239"/>
        <v>0</v>
      </c>
      <c r="T1138" s="43">
        <f t="shared" si="1234"/>
        <v>0</v>
      </c>
      <c r="U1138" s="45" t="str">
        <f t="shared" si="1235"/>
        <v/>
      </c>
      <c r="V1138" s="133">
        <f t="shared" si="1244"/>
        <v>0</v>
      </c>
      <c r="W1138" s="41">
        <f t="shared" ref="W1138:Y1138" si="1280">W1150+W1162</f>
        <v>0</v>
      </c>
      <c r="X1138" s="95">
        <f t="shared" si="1280"/>
        <v>0</v>
      </c>
      <c r="Y1138" s="95">
        <f t="shared" si="1280"/>
        <v>0</v>
      </c>
      <c r="Z1138" s="41">
        <f t="shared" si="1250"/>
        <v>0</v>
      </c>
      <c r="AA1138" s="41" t="e">
        <f>G1138+#REF!</f>
        <v>#REF!</v>
      </c>
      <c r="AB1138" s="96" t="str">
        <f>IF(OR(E1138="",E1138=0),"",(G1138+#REF!)/E1138)</f>
        <v/>
      </c>
      <c r="AC1138" s="41">
        <f t="shared" si="1223"/>
        <v>0</v>
      </c>
      <c r="AD1138" s="41">
        <f t="shared" si="1224"/>
        <v>0</v>
      </c>
      <c r="AE1138" s="95">
        <f t="shared" ref="AE1138" si="1281">AE1150+AE1162</f>
        <v>0</v>
      </c>
      <c r="AF1138" s="95">
        <f t="shared" si="1226"/>
        <v>0</v>
      </c>
      <c r="AG1138" s="95">
        <f t="shared" ref="AG1138" si="1282">AG1150+AG1162</f>
        <v>0</v>
      </c>
      <c r="AH1138" s="95">
        <f t="shared" si="1227"/>
        <v>0</v>
      </c>
      <c r="AI1138" s="42"/>
      <c r="AJ1138" s="72"/>
    </row>
    <row r="1139" spans="1:36" s="73" customFormat="1" ht="18.75" thickBot="1">
      <c r="A1139" s="14" t="str">
        <f t="shared" si="1220"/>
        <v>a</v>
      </c>
      <c r="B1139" s="46" t="s">
        <v>27</v>
      </c>
      <c r="C1139" s="47" t="s">
        <v>38</v>
      </c>
      <c r="D1139" s="48">
        <f t="shared" si="1247"/>
        <v>0</v>
      </c>
      <c r="E1139" s="49">
        <f t="shared" si="1247"/>
        <v>103.224</v>
      </c>
      <c r="F1139" s="49">
        <f t="shared" si="1247"/>
        <v>103.224</v>
      </c>
      <c r="G1139" s="49">
        <f t="shared" si="1247"/>
        <v>103.22309</v>
      </c>
      <c r="H1139" s="49">
        <f t="shared" si="1247"/>
        <v>103.22309</v>
      </c>
      <c r="I1139" s="50">
        <f t="shared" si="1247"/>
        <v>103.22309</v>
      </c>
      <c r="J1139" s="51">
        <f t="shared" si="1247"/>
        <v>103.22309</v>
      </c>
      <c r="K1139" s="51">
        <f t="shared" si="1247"/>
        <v>103.22309</v>
      </c>
      <c r="L1139" s="52">
        <f t="shared" si="1233"/>
        <v>0.99999118422072386</v>
      </c>
      <c r="M1139" s="48">
        <f t="shared" si="1248"/>
        <v>0</v>
      </c>
      <c r="N1139" s="48">
        <f t="shared" si="1248"/>
        <v>0</v>
      </c>
      <c r="O1139" s="48">
        <f t="shared" si="1248"/>
        <v>0</v>
      </c>
      <c r="P1139" s="48">
        <f t="shared" si="1248"/>
        <v>0</v>
      </c>
      <c r="Q1139" s="48">
        <f t="shared" si="1248"/>
        <v>0</v>
      </c>
      <c r="R1139" s="48">
        <v>0</v>
      </c>
      <c r="S1139" s="48">
        <f t="shared" si="1239"/>
        <v>0</v>
      </c>
      <c r="T1139" s="50">
        <f t="shared" si="1234"/>
        <v>9.1000000000462933E-4</v>
      </c>
      <c r="U1139" s="52">
        <f t="shared" si="1235"/>
        <v>0.99999118422072386</v>
      </c>
      <c r="V1139" s="134">
        <f t="shared" si="1244"/>
        <v>9.1000000000462933E-4</v>
      </c>
      <c r="W1139" s="48">
        <f t="shared" ref="W1139:Y1139" si="1283">W1151+W1163</f>
        <v>103.22309</v>
      </c>
      <c r="X1139" s="97">
        <f t="shared" si="1283"/>
        <v>103.22309</v>
      </c>
      <c r="Y1139" s="97">
        <f t="shared" si="1283"/>
        <v>0</v>
      </c>
      <c r="Z1139" s="48">
        <f t="shared" si="1250"/>
        <v>0</v>
      </c>
      <c r="AA1139" s="48" t="e">
        <f>G1139+#REF!</f>
        <v>#REF!</v>
      </c>
      <c r="AB1139" s="98" t="e">
        <f>IF(OR(E1139="",E1139=0),"",(G1139+#REF!)/E1139)</f>
        <v>#REF!</v>
      </c>
      <c r="AC1139" s="48">
        <f t="shared" si="1223"/>
        <v>103.22309</v>
      </c>
      <c r="AD1139" s="48">
        <f t="shared" si="1224"/>
        <v>9.1000000000462933E-4</v>
      </c>
      <c r="AE1139" s="97">
        <f t="shared" ref="AE1139" si="1284">AE1151+AE1163</f>
        <v>0</v>
      </c>
      <c r="AF1139" s="97">
        <f t="shared" si="1226"/>
        <v>103.224</v>
      </c>
      <c r="AG1139" s="97">
        <f t="shared" ref="AG1139" si="1285">AG1151+AG1163</f>
        <v>103.224</v>
      </c>
      <c r="AH1139" s="97">
        <f t="shared" si="1227"/>
        <v>9.1000000000462933E-4</v>
      </c>
      <c r="AI1139" s="49"/>
      <c r="AJ1139" s="72"/>
    </row>
    <row r="1140" spans="1:36" s="73" customFormat="1" ht="48.75" thickTop="1" thickBot="1">
      <c r="A1140" s="14" t="str">
        <f t="shared" si="1220"/>
        <v>a</v>
      </c>
      <c r="B1140" s="139" t="s">
        <v>227</v>
      </c>
      <c r="C1140" s="140" t="s">
        <v>228</v>
      </c>
      <c r="D1140" s="140">
        <f t="shared" ref="D1140:K1140" si="1286">D1141+D1149+D1150+D1151</f>
        <v>9277</v>
      </c>
      <c r="E1140" s="141">
        <f t="shared" si="1286"/>
        <v>9277</v>
      </c>
      <c r="F1140" s="141">
        <f t="shared" si="1286"/>
        <v>7493</v>
      </c>
      <c r="G1140" s="141">
        <f t="shared" si="1286"/>
        <v>8712.2000000000007</v>
      </c>
      <c r="H1140" s="141">
        <f t="shared" si="1286"/>
        <v>6672.7866699999995</v>
      </c>
      <c r="I1140" s="142">
        <f t="shared" si="1286"/>
        <v>6165.9070000000002</v>
      </c>
      <c r="J1140" s="143">
        <f t="shared" si="1286"/>
        <v>5304.9089999999997</v>
      </c>
      <c r="K1140" s="143">
        <f t="shared" si="1286"/>
        <v>4412.1980000000003</v>
      </c>
      <c r="L1140" s="144">
        <f t="shared" si="1233"/>
        <v>1.1627118644067798</v>
      </c>
      <c r="M1140" s="140">
        <f>M1141+M1149+M1150+M1151</f>
        <v>0</v>
      </c>
      <c r="N1140" s="140">
        <f>N1141+N1149+N1150+N1151</f>
        <v>908.06799999999998</v>
      </c>
      <c r="O1140" s="140">
        <f>O1141+O1149+O1150+O1151</f>
        <v>864.7170000000001</v>
      </c>
      <c r="P1140" s="140">
        <f>P1141+P1149+P1150+P1151</f>
        <v>892.71099999999933</v>
      </c>
      <c r="Q1140" s="140">
        <f>Q1141+Q1149+Q1150+Q1151</f>
        <v>892</v>
      </c>
      <c r="R1140" s="140">
        <v>860.9980000000005</v>
      </c>
      <c r="S1140" s="140">
        <f t="shared" si="1239"/>
        <v>2039.4133300000012</v>
      </c>
      <c r="T1140" s="142">
        <f t="shared" si="1234"/>
        <v>-1219.2000000000007</v>
      </c>
      <c r="U1140" s="144">
        <f t="shared" si="1235"/>
        <v>0.9391182494340844</v>
      </c>
      <c r="V1140" s="145">
        <f t="shared" si="1244"/>
        <v>564.79999999999927</v>
      </c>
      <c r="W1140" s="140">
        <f t="shared" ref="W1140:Y1140" si="1287">W1141+W1149+W1150+W1151</f>
        <v>8286.2630100000006</v>
      </c>
      <c r="X1140" s="149">
        <f t="shared" si="1287"/>
        <v>8286.2630100000006</v>
      </c>
      <c r="Y1140" s="149">
        <f t="shared" si="1287"/>
        <v>1021.5</v>
      </c>
      <c r="Z1140" s="140">
        <f>Z1141+Z1149+Z1150+Z1151</f>
        <v>1653</v>
      </c>
      <c r="AA1140" s="140" t="e">
        <f>G1140+#REF!</f>
        <v>#REF!</v>
      </c>
      <c r="AB1140" s="147" t="e">
        <f>IF(OR(E1140="",E1140=0),"",(G1140+#REF!)/E1140)</f>
        <v>#REF!</v>
      </c>
      <c r="AC1140" s="140">
        <f t="shared" si="1223"/>
        <v>9733.7000000000007</v>
      </c>
      <c r="AD1140" s="140">
        <f t="shared" si="1224"/>
        <v>-456.70000000000073</v>
      </c>
      <c r="AE1140" s="149">
        <f t="shared" ref="AE1140:AG1140" si="1288">AE1141+AE1149+AE1150+AE1151</f>
        <v>0</v>
      </c>
      <c r="AF1140" s="149">
        <f t="shared" si="1226"/>
        <v>9277</v>
      </c>
      <c r="AG1140" s="149">
        <f t="shared" si="1288"/>
        <v>9277</v>
      </c>
      <c r="AH1140" s="149">
        <f t="shared" si="1227"/>
        <v>-456.70000000000073</v>
      </c>
      <c r="AI1140" s="141"/>
      <c r="AJ1140" s="72"/>
    </row>
    <row r="1141" spans="1:36" s="73" customFormat="1" ht="18.75" customHeight="1" thickTop="1">
      <c r="A1141" s="14" t="str">
        <f t="shared" si="1220"/>
        <v>a</v>
      </c>
      <c r="B1141" s="21" t="s">
        <v>27</v>
      </c>
      <c r="C1141" s="22" t="s">
        <v>28</v>
      </c>
      <c r="D1141" s="23">
        <f t="shared" ref="D1141:K1141" si="1289">D1142+D1143+D1144+D1145+D1146+D1147+D1148</f>
        <v>9277</v>
      </c>
      <c r="E1141" s="24">
        <f t="shared" si="1289"/>
        <v>9277</v>
      </c>
      <c r="F1141" s="24">
        <f t="shared" si="1289"/>
        <v>7493</v>
      </c>
      <c r="G1141" s="24">
        <f t="shared" si="1289"/>
        <v>8712.2000000000007</v>
      </c>
      <c r="H1141" s="24">
        <f t="shared" si="1289"/>
        <v>6672.7866699999995</v>
      </c>
      <c r="I1141" s="25">
        <f t="shared" si="1289"/>
        <v>6165.9070000000002</v>
      </c>
      <c r="J1141" s="26">
        <f t="shared" si="1289"/>
        <v>5304.9089999999997</v>
      </c>
      <c r="K1141" s="26">
        <f t="shared" si="1289"/>
        <v>4412.1980000000003</v>
      </c>
      <c r="L1141" s="27">
        <f t="shared" si="1233"/>
        <v>1.1627118644067798</v>
      </c>
      <c r="M1141" s="23">
        <f>M1142+M1143+M1144+M1145+M1146+M1147+M1148</f>
        <v>0</v>
      </c>
      <c r="N1141" s="23">
        <f>N1142+N1143+N1144+N1145+N1146+N1147+N1148</f>
        <v>908.06799999999998</v>
      </c>
      <c r="O1141" s="23">
        <f>O1142+O1143+O1144+O1145+O1146+O1147+O1148</f>
        <v>864.7170000000001</v>
      </c>
      <c r="P1141" s="23">
        <f>P1142+P1143+P1144+P1145+P1146+P1147+P1148</f>
        <v>892.71099999999933</v>
      </c>
      <c r="Q1141" s="23">
        <f>Q1142+Q1143+Q1144+Q1145+Q1146+Q1147+Q1148</f>
        <v>892</v>
      </c>
      <c r="R1141" s="23">
        <v>860.9980000000005</v>
      </c>
      <c r="S1141" s="23">
        <f t="shared" si="1239"/>
        <v>2039.4133300000012</v>
      </c>
      <c r="T1141" s="25">
        <f t="shared" si="1234"/>
        <v>-1219.2000000000007</v>
      </c>
      <c r="U1141" s="27">
        <f t="shared" si="1235"/>
        <v>0.9391182494340844</v>
      </c>
      <c r="V1141" s="130">
        <f t="shared" si="1244"/>
        <v>564.79999999999927</v>
      </c>
      <c r="W1141" s="23">
        <f t="shared" ref="W1141:Y1141" si="1290">W1142+W1143+W1144+W1145+W1146+W1147+W1148</f>
        <v>8286.2630100000006</v>
      </c>
      <c r="X1141" s="107">
        <f t="shared" si="1290"/>
        <v>8286.2630100000006</v>
      </c>
      <c r="Y1141" s="107">
        <f t="shared" si="1290"/>
        <v>1021.5</v>
      </c>
      <c r="Z1141" s="23">
        <f>Z1142+Z1143+Z1144+Z1145+Z1146+Z1147+Z1148</f>
        <v>1653</v>
      </c>
      <c r="AA1141" s="23" t="e">
        <f>G1141+#REF!</f>
        <v>#REF!</v>
      </c>
      <c r="AB1141" s="90" t="e">
        <f>IF(OR(E1141="",E1141=0),"",(G1141+#REF!)/E1141)</f>
        <v>#REF!</v>
      </c>
      <c r="AC1141" s="23">
        <f t="shared" si="1223"/>
        <v>9733.7000000000007</v>
      </c>
      <c r="AD1141" s="23">
        <f t="shared" si="1224"/>
        <v>-456.70000000000073</v>
      </c>
      <c r="AE1141" s="107">
        <f t="shared" ref="AE1141:AG1141" si="1291">AE1142+AE1143+AE1144+AE1145+AE1146+AE1147+AE1148</f>
        <v>0</v>
      </c>
      <c r="AF1141" s="107">
        <f t="shared" si="1226"/>
        <v>9277</v>
      </c>
      <c r="AG1141" s="107">
        <f t="shared" si="1291"/>
        <v>9277</v>
      </c>
      <c r="AH1141" s="107">
        <f t="shared" si="1227"/>
        <v>-456.70000000000073</v>
      </c>
      <c r="AI1141" s="24"/>
      <c r="AJ1141" s="72"/>
    </row>
    <row r="1142" spans="1:36" s="73" customFormat="1" ht="18" customHeight="1">
      <c r="A1142" s="14" t="str">
        <f t="shared" si="1220"/>
        <v>b</v>
      </c>
      <c r="B1142" s="28" t="s">
        <v>27</v>
      </c>
      <c r="C1142" s="29" t="s">
        <v>29</v>
      </c>
      <c r="D1142" s="35">
        <v>0</v>
      </c>
      <c r="E1142" s="36">
        <v>0</v>
      </c>
      <c r="F1142" s="36">
        <v>0</v>
      </c>
      <c r="G1142" s="36">
        <v>0</v>
      </c>
      <c r="H1142" s="36">
        <v>0</v>
      </c>
      <c r="I1142" s="37">
        <v>0</v>
      </c>
      <c r="J1142" s="38">
        <v>0</v>
      </c>
      <c r="K1142" s="38">
        <v>0</v>
      </c>
      <c r="L1142" s="39" t="str">
        <f t="shared" si="1233"/>
        <v/>
      </c>
      <c r="M1142" s="35">
        <v>0</v>
      </c>
      <c r="N1142" s="35">
        <v>0</v>
      </c>
      <c r="O1142" s="35">
        <v>0</v>
      </c>
      <c r="P1142" s="35">
        <v>0</v>
      </c>
      <c r="Q1142" s="35">
        <v>0</v>
      </c>
      <c r="R1142" s="35">
        <v>0</v>
      </c>
      <c r="S1142" s="35">
        <f t="shared" si="1239"/>
        <v>0</v>
      </c>
      <c r="T1142" s="37">
        <f t="shared" si="1234"/>
        <v>0</v>
      </c>
      <c r="U1142" s="39" t="str">
        <f t="shared" si="1235"/>
        <v/>
      </c>
      <c r="V1142" s="132">
        <f t="shared" si="1244"/>
        <v>0</v>
      </c>
      <c r="W1142" s="35">
        <v>0</v>
      </c>
      <c r="X1142" s="118">
        <v>0</v>
      </c>
      <c r="Y1142" s="118">
        <v>0</v>
      </c>
      <c r="Z1142" s="35">
        <v>0</v>
      </c>
      <c r="AA1142" s="35" t="e">
        <f>G1142+#REF!</f>
        <v>#REF!</v>
      </c>
      <c r="AB1142" s="94" t="str">
        <f>IF(OR(E1142="",E1142=0),"",(G1142+#REF!)/E1142)</f>
        <v/>
      </c>
      <c r="AC1142" s="35">
        <f t="shared" si="1223"/>
        <v>0</v>
      </c>
      <c r="AD1142" s="35">
        <f t="shared" si="1224"/>
        <v>0</v>
      </c>
      <c r="AE1142" s="118">
        <v>0</v>
      </c>
      <c r="AF1142" s="118">
        <f t="shared" si="1226"/>
        <v>0</v>
      </c>
      <c r="AG1142" s="118">
        <v>0</v>
      </c>
      <c r="AH1142" s="118">
        <f t="shared" si="1227"/>
        <v>0</v>
      </c>
      <c r="AI1142" s="36"/>
      <c r="AJ1142" s="72"/>
    </row>
    <row r="1143" spans="1:36" s="73" customFormat="1" ht="18" customHeight="1">
      <c r="A1143" s="14" t="str">
        <f t="shared" si="1220"/>
        <v>b</v>
      </c>
      <c r="B1143" s="28" t="s">
        <v>27</v>
      </c>
      <c r="C1143" s="29" t="s">
        <v>30</v>
      </c>
      <c r="D1143" s="35">
        <v>0</v>
      </c>
      <c r="E1143" s="36">
        <v>0</v>
      </c>
      <c r="F1143" s="36">
        <v>0</v>
      </c>
      <c r="G1143" s="36">
        <v>0</v>
      </c>
      <c r="H1143" s="36">
        <v>0</v>
      </c>
      <c r="I1143" s="37">
        <v>0</v>
      </c>
      <c r="J1143" s="38">
        <v>0</v>
      </c>
      <c r="K1143" s="38">
        <v>0</v>
      </c>
      <c r="L1143" s="39" t="str">
        <f t="shared" si="1233"/>
        <v/>
      </c>
      <c r="M1143" s="35">
        <v>0</v>
      </c>
      <c r="N1143" s="35">
        <v>0</v>
      </c>
      <c r="O1143" s="35">
        <v>0</v>
      </c>
      <c r="P1143" s="35">
        <v>0</v>
      </c>
      <c r="Q1143" s="35">
        <v>0</v>
      </c>
      <c r="R1143" s="35">
        <v>0</v>
      </c>
      <c r="S1143" s="35">
        <f t="shared" si="1239"/>
        <v>0</v>
      </c>
      <c r="T1143" s="37">
        <f t="shared" si="1234"/>
        <v>0</v>
      </c>
      <c r="U1143" s="39" t="str">
        <f t="shared" si="1235"/>
        <v/>
      </c>
      <c r="V1143" s="132">
        <f t="shared" si="1244"/>
        <v>0</v>
      </c>
      <c r="W1143" s="35">
        <v>0</v>
      </c>
      <c r="X1143" s="118">
        <v>0</v>
      </c>
      <c r="Y1143" s="118">
        <v>0</v>
      </c>
      <c r="Z1143" s="35">
        <v>0</v>
      </c>
      <c r="AA1143" s="35" t="e">
        <f>G1143+#REF!</f>
        <v>#REF!</v>
      </c>
      <c r="AB1143" s="94" t="str">
        <f>IF(OR(E1143="",E1143=0),"",(G1143+#REF!)/E1143)</f>
        <v/>
      </c>
      <c r="AC1143" s="35">
        <f t="shared" si="1223"/>
        <v>0</v>
      </c>
      <c r="AD1143" s="35">
        <f t="shared" si="1224"/>
        <v>0</v>
      </c>
      <c r="AE1143" s="118">
        <v>0</v>
      </c>
      <c r="AF1143" s="118">
        <f t="shared" si="1226"/>
        <v>0</v>
      </c>
      <c r="AG1143" s="118">
        <v>0</v>
      </c>
      <c r="AH1143" s="118">
        <f t="shared" si="1227"/>
        <v>0</v>
      </c>
      <c r="AI1143" s="36"/>
      <c r="AJ1143" s="72"/>
    </row>
    <row r="1144" spans="1:36" s="73" customFormat="1" ht="18" customHeight="1">
      <c r="A1144" s="14" t="str">
        <f t="shared" si="1220"/>
        <v>b</v>
      </c>
      <c r="B1144" s="28" t="s">
        <v>27</v>
      </c>
      <c r="C1144" s="29" t="s">
        <v>31</v>
      </c>
      <c r="D1144" s="35">
        <v>0</v>
      </c>
      <c r="E1144" s="36">
        <v>0</v>
      </c>
      <c r="F1144" s="36">
        <v>0</v>
      </c>
      <c r="G1144" s="36">
        <v>0</v>
      </c>
      <c r="H1144" s="36">
        <v>0</v>
      </c>
      <c r="I1144" s="37">
        <v>0</v>
      </c>
      <c r="J1144" s="38">
        <v>0</v>
      </c>
      <c r="K1144" s="38">
        <v>0</v>
      </c>
      <c r="L1144" s="39" t="str">
        <f t="shared" si="1233"/>
        <v/>
      </c>
      <c r="M1144" s="35">
        <v>0</v>
      </c>
      <c r="N1144" s="35">
        <v>0</v>
      </c>
      <c r="O1144" s="35">
        <v>0</v>
      </c>
      <c r="P1144" s="35">
        <v>0</v>
      </c>
      <c r="Q1144" s="35">
        <v>0</v>
      </c>
      <c r="R1144" s="35">
        <v>0</v>
      </c>
      <c r="S1144" s="35">
        <f t="shared" si="1239"/>
        <v>0</v>
      </c>
      <c r="T1144" s="37">
        <f t="shared" si="1234"/>
        <v>0</v>
      </c>
      <c r="U1144" s="39" t="str">
        <f t="shared" si="1235"/>
        <v/>
      </c>
      <c r="V1144" s="132">
        <f t="shared" si="1244"/>
        <v>0</v>
      </c>
      <c r="W1144" s="35">
        <v>0</v>
      </c>
      <c r="X1144" s="118">
        <v>0</v>
      </c>
      <c r="Y1144" s="118">
        <v>0</v>
      </c>
      <c r="Z1144" s="35">
        <v>0</v>
      </c>
      <c r="AA1144" s="35" t="e">
        <f>G1144+#REF!</f>
        <v>#REF!</v>
      </c>
      <c r="AB1144" s="94" t="str">
        <f>IF(OR(E1144="",E1144=0),"",(G1144+#REF!)/E1144)</f>
        <v/>
      </c>
      <c r="AC1144" s="35">
        <f t="shared" si="1223"/>
        <v>0</v>
      </c>
      <c r="AD1144" s="35">
        <f t="shared" si="1224"/>
        <v>0</v>
      </c>
      <c r="AE1144" s="118">
        <v>0</v>
      </c>
      <c r="AF1144" s="118">
        <f t="shared" si="1226"/>
        <v>0</v>
      </c>
      <c r="AG1144" s="118">
        <v>0</v>
      </c>
      <c r="AH1144" s="118">
        <f t="shared" si="1227"/>
        <v>0</v>
      </c>
      <c r="AI1144" s="36"/>
      <c r="AJ1144" s="72"/>
    </row>
    <row r="1145" spans="1:36" s="73" customFormat="1" ht="18" customHeight="1">
      <c r="A1145" s="14" t="str">
        <f t="shared" si="1220"/>
        <v>b</v>
      </c>
      <c r="B1145" s="28" t="s">
        <v>27</v>
      </c>
      <c r="C1145" s="29" t="s">
        <v>32</v>
      </c>
      <c r="D1145" s="35">
        <v>0</v>
      </c>
      <c r="E1145" s="36">
        <v>0</v>
      </c>
      <c r="F1145" s="36">
        <v>0</v>
      </c>
      <c r="G1145" s="36">
        <v>0</v>
      </c>
      <c r="H1145" s="36">
        <v>0</v>
      </c>
      <c r="I1145" s="37">
        <v>0</v>
      </c>
      <c r="J1145" s="38">
        <v>0</v>
      </c>
      <c r="K1145" s="38">
        <v>0</v>
      </c>
      <c r="L1145" s="39" t="str">
        <f t="shared" si="1233"/>
        <v/>
      </c>
      <c r="M1145" s="35">
        <v>0</v>
      </c>
      <c r="N1145" s="35">
        <v>0</v>
      </c>
      <c r="O1145" s="35">
        <v>0</v>
      </c>
      <c r="P1145" s="35">
        <v>0</v>
      </c>
      <c r="Q1145" s="35">
        <v>0</v>
      </c>
      <c r="R1145" s="35">
        <v>0</v>
      </c>
      <c r="S1145" s="35">
        <f t="shared" si="1239"/>
        <v>0</v>
      </c>
      <c r="T1145" s="37">
        <f t="shared" si="1234"/>
        <v>0</v>
      </c>
      <c r="U1145" s="39" t="str">
        <f t="shared" si="1235"/>
        <v/>
      </c>
      <c r="V1145" s="132">
        <f t="shared" si="1244"/>
        <v>0</v>
      </c>
      <c r="W1145" s="35">
        <v>0</v>
      </c>
      <c r="X1145" s="118">
        <v>0</v>
      </c>
      <c r="Y1145" s="118">
        <v>0</v>
      </c>
      <c r="Z1145" s="35">
        <v>0</v>
      </c>
      <c r="AA1145" s="35" t="e">
        <f>G1145+#REF!</f>
        <v>#REF!</v>
      </c>
      <c r="AB1145" s="94" t="str">
        <f>IF(OR(E1145="",E1145=0),"",(G1145+#REF!)/E1145)</f>
        <v/>
      </c>
      <c r="AC1145" s="35">
        <f t="shared" si="1223"/>
        <v>0</v>
      </c>
      <c r="AD1145" s="35">
        <f t="shared" si="1224"/>
        <v>0</v>
      </c>
      <c r="AE1145" s="118">
        <v>0</v>
      </c>
      <c r="AF1145" s="118">
        <f t="shared" si="1226"/>
        <v>0</v>
      </c>
      <c r="AG1145" s="118">
        <v>0</v>
      </c>
      <c r="AH1145" s="118">
        <f t="shared" si="1227"/>
        <v>0</v>
      </c>
      <c r="AI1145" s="36"/>
      <c r="AJ1145" s="72"/>
    </row>
    <row r="1146" spans="1:36" s="73" customFormat="1" ht="18" customHeight="1">
      <c r="A1146" s="14" t="str">
        <f t="shared" si="1220"/>
        <v>b</v>
      </c>
      <c r="B1146" s="28" t="s">
        <v>27</v>
      </c>
      <c r="C1146" s="29" t="s">
        <v>33</v>
      </c>
      <c r="D1146" s="35">
        <v>0</v>
      </c>
      <c r="E1146" s="36">
        <v>0</v>
      </c>
      <c r="F1146" s="36">
        <v>0</v>
      </c>
      <c r="G1146" s="36">
        <v>0</v>
      </c>
      <c r="H1146" s="36">
        <v>0</v>
      </c>
      <c r="I1146" s="37">
        <v>0</v>
      </c>
      <c r="J1146" s="38">
        <v>0</v>
      </c>
      <c r="K1146" s="38">
        <v>0</v>
      </c>
      <c r="L1146" s="39" t="str">
        <f t="shared" si="1233"/>
        <v/>
      </c>
      <c r="M1146" s="35">
        <v>0</v>
      </c>
      <c r="N1146" s="35">
        <v>0</v>
      </c>
      <c r="O1146" s="35">
        <v>0</v>
      </c>
      <c r="P1146" s="35">
        <v>0</v>
      </c>
      <c r="Q1146" s="35">
        <v>0</v>
      </c>
      <c r="R1146" s="35">
        <v>0</v>
      </c>
      <c r="S1146" s="35">
        <f t="shared" si="1239"/>
        <v>0</v>
      </c>
      <c r="T1146" s="37">
        <f t="shared" si="1234"/>
        <v>0</v>
      </c>
      <c r="U1146" s="39" t="str">
        <f t="shared" si="1235"/>
        <v/>
      </c>
      <c r="V1146" s="132">
        <f t="shared" si="1244"/>
        <v>0</v>
      </c>
      <c r="W1146" s="35">
        <v>0</v>
      </c>
      <c r="X1146" s="118">
        <v>0</v>
      </c>
      <c r="Y1146" s="118">
        <v>0</v>
      </c>
      <c r="Z1146" s="35">
        <v>0</v>
      </c>
      <c r="AA1146" s="35" t="e">
        <f>G1146+#REF!</f>
        <v>#REF!</v>
      </c>
      <c r="AB1146" s="94" t="str">
        <f>IF(OR(E1146="",E1146=0),"",(G1146+#REF!)/E1146)</f>
        <v/>
      </c>
      <c r="AC1146" s="35">
        <f t="shared" si="1223"/>
        <v>0</v>
      </c>
      <c r="AD1146" s="35">
        <f t="shared" si="1224"/>
        <v>0</v>
      </c>
      <c r="AE1146" s="118">
        <v>0</v>
      </c>
      <c r="AF1146" s="118">
        <f t="shared" si="1226"/>
        <v>0</v>
      </c>
      <c r="AG1146" s="118">
        <v>0</v>
      </c>
      <c r="AH1146" s="118">
        <f t="shared" si="1227"/>
        <v>0</v>
      </c>
      <c r="AI1146" s="36"/>
      <c r="AJ1146" s="72"/>
    </row>
    <row r="1147" spans="1:36" s="73" customFormat="1" ht="18" customHeight="1">
      <c r="A1147" s="14" t="str">
        <f t="shared" si="1220"/>
        <v>a</v>
      </c>
      <c r="B1147" s="28" t="s">
        <v>27</v>
      </c>
      <c r="C1147" s="29" t="s">
        <v>34</v>
      </c>
      <c r="D1147" s="30">
        <v>9277</v>
      </c>
      <c r="E1147" s="31">
        <v>9277</v>
      </c>
      <c r="F1147" s="31">
        <v>7493</v>
      </c>
      <c r="G1147" s="31">
        <v>8712.2000000000007</v>
      </c>
      <c r="H1147" s="31">
        <v>6672.7866699999995</v>
      </c>
      <c r="I1147" s="32">
        <v>6165.9070000000002</v>
      </c>
      <c r="J1147" s="33">
        <v>5304.9089999999997</v>
      </c>
      <c r="K1147" s="33">
        <v>4412.1980000000003</v>
      </c>
      <c r="L1147" s="34">
        <f t="shared" si="1233"/>
        <v>1.1627118644067798</v>
      </c>
      <c r="M1147" s="30">
        <v>0</v>
      </c>
      <c r="N1147" s="30">
        <v>908.06799999999998</v>
      </c>
      <c r="O1147" s="30">
        <v>864.7170000000001</v>
      </c>
      <c r="P1147" s="30">
        <v>892.71099999999933</v>
      </c>
      <c r="Q1147" s="30">
        <v>892</v>
      </c>
      <c r="R1147" s="30">
        <v>860.9980000000005</v>
      </c>
      <c r="S1147" s="30">
        <f t="shared" si="1239"/>
        <v>2039.4133300000012</v>
      </c>
      <c r="T1147" s="32">
        <f t="shared" si="1234"/>
        <v>-1219.2000000000007</v>
      </c>
      <c r="U1147" s="34">
        <f t="shared" si="1235"/>
        <v>0.9391182494340844</v>
      </c>
      <c r="V1147" s="131">
        <f t="shared" si="1244"/>
        <v>564.79999999999927</v>
      </c>
      <c r="W1147" s="30">
        <v>8286.2630100000006</v>
      </c>
      <c r="X1147" s="125">
        <v>8286.2630100000006</v>
      </c>
      <c r="Y1147" s="125">
        <v>1021.5</v>
      </c>
      <c r="Z1147" s="30">
        <v>1653</v>
      </c>
      <c r="AA1147" s="30" t="e">
        <f>G1147+#REF!</f>
        <v>#REF!</v>
      </c>
      <c r="AB1147" s="92" t="e">
        <f>IF(OR(E1147="",E1147=0),"",(G1147+#REF!)/E1147)</f>
        <v>#REF!</v>
      </c>
      <c r="AC1147" s="30">
        <f t="shared" si="1223"/>
        <v>9733.7000000000007</v>
      </c>
      <c r="AD1147" s="30">
        <f t="shared" si="1224"/>
        <v>-456.70000000000073</v>
      </c>
      <c r="AE1147" s="125">
        <v>0</v>
      </c>
      <c r="AF1147" s="125">
        <f t="shared" si="1226"/>
        <v>9277</v>
      </c>
      <c r="AG1147" s="125">
        <v>9277</v>
      </c>
      <c r="AH1147" s="125">
        <f t="shared" si="1227"/>
        <v>-456.70000000000073</v>
      </c>
      <c r="AI1147" s="31"/>
      <c r="AJ1147" s="72"/>
    </row>
    <row r="1148" spans="1:36" s="73" customFormat="1" ht="18" customHeight="1">
      <c r="A1148" s="14" t="str">
        <f t="shared" si="1220"/>
        <v>b</v>
      </c>
      <c r="B1148" s="28" t="s">
        <v>27</v>
      </c>
      <c r="C1148" s="29" t="s">
        <v>35</v>
      </c>
      <c r="D1148" s="35">
        <v>0</v>
      </c>
      <c r="E1148" s="36">
        <v>0</v>
      </c>
      <c r="F1148" s="36">
        <v>0</v>
      </c>
      <c r="G1148" s="36">
        <v>0</v>
      </c>
      <c r="H1148" s="36">
        <v>0</v>
      </c>
      <c r="I1148" s="37">
        <v>0</v>
      </c>
      <c r="J1148" s="38">
        <v>0</v>
      </c>
      <c r="K1148" s="38">
        <v>0</v>
      </c>
      <c r="L1148" s="39" t="str">
        <f t="shared" si="1233"/>
        <v/>
      </c>
      <c r="M1148" s="35">
        <v>0</v>
      </c>
      <c r="N1148" s="35">
        <v>0</v>
      </c>
      <c r="O1148" s="35">
        <v>0</v>
      </c>
      <c r="P1148" s="35">
        <v>0</v>
      </c>
      <c r="Q1148" s="35">
        <v>0</v>
      </c>
      <c r="R1148" s="35">
        <v>0</v>
      </c>
      <c r="S1148" s="35">
        <f t="shared" si="1239"/>
        <v>0</v>
      </c>
      <c r="T1148" s="37">
        <f t="shared" si="1234"/>
        <v>0</v>
      </c>
      <c r="U1148" s="39" t="str">
        <f t="shared" si="1235"/>
        <v/>
      </c>
      <c r="V1148" s="132">
        <f t="shared" si="1244"/>
        <v>0</v>
      </c>
      <c r="W1148" s="35">
        <v>0</v>
      </c>
      <c r="X1148" s="118">
        <v>0</v>
      </c>
      <c r="Y1148" s="118">
        <v>0</v>
      </c>
      <c r="Z1148" s="35">
        <v>0</v>
      </c>
      <c r="AA1148" s="35" t="e">
        <f>G1148+#REF!</f>
        <v>#REF!</v>
      </c>
      <c r="AB1148" s="94" t="str">
        <f>IF(OR(E1148="",E1148=0),"",(G1148+#REF!)/E1148)</f>
        <v/>
      </c>
      <c r="AC1148" s="35">
        <f t="shared" si="1223"/>
        <v>0</v>
      </c>
      <c r="AD1148" s="35">
        <f t="shared" si="1224"/>
        <v>0</v>
      </c>
      <c r="AE1148" s="118">
        <v>0</v>
      </c>
      <c r="AF1148" s="118">
        <f t="shared" si="1226"/>
        <v>0</v>
      </c>
      <c r="AG1148" s="118">
        <v>0</v>
      </c>
      <c r="AH1148" s="118">
        <f t="shared" si="1227"/>
        <v>0</v>
      </c>
      <c r="AI1148" s="36"/>
      <c r="AJ1148" s="72"/>
    </row>
    <row r="1149" spans="1:36" s="73" customFormat="1" ht="30" customHeight="1">
      <c r="A1149" s="14" t="str">
        <f t="shared" si="1220"/>
        <v>b</v>
      </c>
      <c r="B1149" s="21" t="s">
        <v>27</v>
      </c>
      <c r="C1149" s="40" t="s">
        <v>36</v>
      </c>
      <c r="D1149" s="41">
        <v>0</v>
      </c>
      <c r="E1149" s="42">
        <v>0</v>
      </c>
      <c r="F1149" s="42">
        <v>0</v>
      </c>
      <c r="G1149" s="42">
        <v>0</v>
      </c>
      <c r="H1149" s="42">
        <v>0</v>
      </c>
      <c r="I1149" s="43">
        <v>0</v>
      </c>
      <c r="J1149" s="44">
        <v>0</v>
      </c>
      <c r="K1149" s="44">
        <v>0</v>
      </c>
      <c r="L1149" s="45" t="str">
        <f t="shared" si="1233"/>
        <v/>
      </c>
      <c r="M1149" s="41">
        <v>0</v>
      </c>
      <c r="N1149" s="41">
        <v>0</v>
      </c>
      <c r="O1149" s="41">
        <v>0</v>
      </c>
      <c r="P1149" s="41">
        <v>0</v>
      </c>
      <c r="Q1149" s="41">
        <v>0</v>
      </c>
      <c r="R1149" s="41">
        <v>0</v>
      </c>
      <c r="S1149" s="41">
        <f t="shared" si="1239"/>
        <v>0</v>
      </c>
      <c r="T1149" s="43">
        <f t="shared" si="1234"/>
        <v>0</v>
      </c>
      <c r="U1149" s="45" t="str">
        <f t="shared" si="1235"/>
        <v/>
      </c>
      <c r="V1149" s="133">
        <f t="shared" si="1244"/>
        <v>0</v>
      </c>
      <c r="W1149" s="41">
        <v>0</v>
      </c>
      <c r="X1149" s="119">
        <v>0</v>
      </c>
      <c r="Y1149" s="119">
        <v>0</v>
      </c>
      <c r="Z1149" s="41">
        <v>0</v>
      </c>
      <c r="AA1149" s="41" t="e">
        <f>G1149+#REF!</f>
        <v>#REF!</v>
      </c>
      <c r="AB1149" s="96" t="str">
        <f>IF(OR(E1149="",E1149=0),"",(G1149+#REF!)/E1149)</f>
        <v/>
      </c>
      <c r="AC1149" s="41">
        <f t="shared" si="1223"/>
        <v>0</v>
      </c>
      <c r="AD1149" s="41">
        <f t="shared" si="1224"/>
        <v>0</v>
      </c>
      <c r="AE1149" s="119">
        <v>0</v>
      </c>
      <c r="AF1149" s="119">
        <f t="shared" si="1226"/>
        <v>0</v>
      </c>
      <c r="AG1149" s="119">
        <v>0</v>
      </c>
      <c r="AH1149" s="119">
        <f t="shared" si="1227"/>
        <v>0</v>
      </c>
      <c r="AI1149" s="42"/>
      <c r="AJ1149" s="72"/>
    </row>
    <row r="1150" spans="1:36" s="73" customFormat="1" ht="15" customHeight="1">
      <c r="A1150" s="14" t="str">
        <f t="shared" si="1220"/>
        <v>b</v>
      </c>
      <c r="B1150" s="21" t="s">
        <v>27</v>
      </c>
      <c r="C1150" s="40" t="s">
        <v>37</v>
      </c>
      <c r="D1150" s="41">
        <v>0</v>
      </c>
      <c r="E1150" s="42">
        <v>0</v>
      </c>
      <c r="F1150" s="42">
        <v>0</v>
      </c>
      <c r="G1150" s="42">
        <v>0</v>
      </c>
      <c r="H1150" s="42">
        <v>0</v>
      </c>
      <c r="I1150" s="43">
        <v>0</v>
      </c>
      <c r="J1150" s="44">
        <v>0</v>
      </c>
      <c r="K1150" s="44">
        <v>0</v>
      </c>
      <c r="L1150" s="45" t="str">
        <f t="shared" si="1233"/>
        <v/>
      </c>
      <c r="M1150" s="41">
        <v>0</v>
      </c>
      <c r="N1150" s="41">
        <v>0</v>
      </c>
      <c r="O1150" s="41">
        <v>0</v>
      </c>
      <c r="P1150" s="41">
        <v>0</v>
      </c>
      <c r="Q1150" s="41">
        <v>0</v>
      </c>
      <c r="R1150" s="41">
        <v>0</v>
      </c>
      <c r="S1150" s="41">
        <f t="shared" si="1239"/>
        <v>0</v>
      </c>
      <c r="T1150" s="43">
        <f t="shared" si="1234"/>
        <v>0</v>
      </c>
      <c r="U1150" s="45" t="str">
        <f t="shared" si="1235"/>
        <v/>
      </c>
      <c r="V1150" s="133">
        <f t="shared" si="1244"/>
        <v>0</v>
      </c>
      <c r="W1150" s="41">
        <v>0</v>
      </c>
      <c r="X1150" s="119">
        <v>0</v>
      </c>
      <c r="Y1150" s="119">
        <v>0</v>
      </c>
      <c r="Z1150" s="41">
        <v>0</v>
      </c>
      <c r="AA1150" s="41" t="e">
        <f>G1150+#REF!</f>
        <v>#REF!</v>
      </c>
      <c r="AB1150" s="96" t="str">
        <f>IF(OR(E1150="",E1150=0),"",(G1150+#REF!)/E1150)</f>
        <v/>
      </c>
      <c r="AC1150" s="41">
        <f t="shared" si="1223"/>
        <v>0</v>
      </c>
      <c r="AD1150" s="41">
        <f t="shared" si="1224"/>
        <v>0</v>
      </c>
      <c r="AE1150" s="119">
        <v>0</v>
      </c>
      <c r="AF1150" s="119">
        <f t="shared" si="1226"/>
        <v>0</v>
      </c>
      <c r="AG1150" s="119">
        <v>0</v>
      </c>
      <c r="AH1150" s="119">
        <f t="shared" si="1227"/>
        <v>0</v>
      </c>
      <c r="AI1150" s="42"/>
      <c r="AJ1150" s="72"/>
    </row>
    <row r="1151" spans="1:36" s="73" customFormat="1" ht="15.75" customHeight="1" thickBot="1">
      <c r="A1151" s="14" t="str">
        <f t="shared" si="1220"/>
        <v>b</v>
      </c>
      <c r="B1151" s="46" t="s">
        <v>27</v>
      </c>
      <c r="C1151" s="58" t="s">
        <v>38</v>
      </c>
      <c r="D1151" s="59">
        <v>0</v>
      </c>
      <c r="E1151" s="60">
        <v>0</v>
      </c>
      <c r="F1151" s="60">
        <v>0</v>
      </c>
      <c r="G1151" s="60">
        <v>0</v>
      </c>
      <c r="H1151" s="60">
        <v>0</v>
      </c>
      <c r="I1151" s="61">
        <v>0</v>
      </c>
      <c r="J1151" s="62">
        <v>0</v>
      </c>
      <c r="K1151" s="62">
        <v>0</v>
      </c>
      <c r="L1151" s="63" t="str">
        <f t="shared" si="1233"/>
        <v/>
      </c>
      <c r="M1151" s="59">
        <v>0</v>
      </c>
      <c r="N1151" s="59">
        <v>0</v>
      </c>
      <c r="O1151" s="59">
        <v>0</v>
      </c>
      <c r="P1151" s="59">
        <v>0</v>
      </c>
      <c r="Q1151" s="59">
        <v>0</v>
      </c>
      <c r="R1151" s="59">
        <v>0</v>
      </c>
      <c r="S1151" s="59">
        <f t="shared" si="1239"/>
        <v>0</v>
      </c>
      <c r="T1151" s="61">
        <f t="shared" si="1234"/>
        <v>0</v>
      </c>
      <c r="U1151" s="63" t="str">
        <f t="shared" si="1235"/>
        <v/>
      </c>
      <c r="V1151" s="136">
        <f t="shared" si="1244"/>
        <v>0</v>
      </c>
      <c r="W1151" s="59">
        <v>0</v>
      </c>
      <c r="X1151" s="120">
        <v>0</v>
      </c>
      <c r="Y1151" s="120">
        <v>0</v>
      </c>
      <c r="Z1151" s="59">
        <v>0</v>
      </c>
      <c r="AA1151" s="59" t="e">
        <f>G1151+#REF!</f>
        <v>#REF!</v>
      </c>
      <c r="AB1151" s="106" t="str">
        <f>IF(OR(E1151="",E1151=0),"",(G1151+#REF!)/E1151)</f>
        <v/>
      </c>
      <c r="AC1151" s="59">
        <f t="shared" si="1223"/>
        <v>0</v>
      </c>
      <c r="AD1151" s="59">
        <f t="shared" si="1224"/>
        <v>0</v>
      </c>
      <c r="AE1151" s="120">
        <v>0</v>
      </c>
      <c r="AF1151" s="120">
        <f t="shared" si="1226"/>
        <v>0</v>
      </c>
      <c r="AG1151" s="120">
        <v>0</v>
      </c>
      <c r="AH1151" s="120">
        <f t="shared" si="1227"/>
        <v>0</v>
      </c>
      <c r="AI1151" s="60"/>
      <c r="AJ1151" s="72"/>
    </row>
    <row r="1152" spans="1:36" s="14" customFormat="1" ht="33.75" customHeight="1" thickTop="1" thickBot="1">
      <c r="A1152" s="14" t="str">
        <f t="shared" si="1220"/>
        <v>a</v>
      </c>
      <c r="B1152" s="139" t="s">
        <v>229</v>
      </c>
      <c r="C1152" s="140" t="s">
        <v>230</v>
      </c>
      <c r="D1152" s="140">
        <f t="shared" ref="D1152:K1152" si="1292">D1153+D1161+D1162+D1163</f>
        <v>20723</v>
      </c>
      <c r="E1152" s="141">
        <f t="shared" si="1292"/>
        <v>22631.723999999998</v>
      </c>
      <c r="F1152" s="141">
        <f t="shared" si="1292"/>
        <v>15830.942999999999</v>
      </c>
      <c r="G1152" s="141">
        <f t="shared" si="1292"/>
        <v>17935.22309</v>
      </c>
      <c r="H1152" s="141">
        <f t="shared" si="1292"/>
        <v>12586.911359999998</v>
      </c>
      <c r="I1152" s="142">
        <f t="shared" si="1292"/>
        <v>10640.31601</v>
      </c>
      <c r="J1152" s="143">
        <f t="shared" si="1292"/>
        <v>8895.7718199999981</v>
      </c>
      <c r="K1152" s="143">
        <f t="shared" si="1292"/>
        <v>7027.3530900000014</v>
      </c>
      <c r="L1152" s="144">
        <f t="shared" si="1233"/>
        <v>1.1329219674406004</v>
      </c>
      <c r="M1152" s="140">
        <f>M1153+M1161+M1162+M1163</f>
        <v>0</v>
      </c>
      <c r="N1152" s="140">
        <f>N1153+N1161+N1162+N1163</f>
        <v>1805.4604700000002</v>
      </c>
      <c r="O1152" s="140">
        <f>O1153+O1161+O1162+O1163</f>
        <v>1675.41155</v>
      </c>
      <c r="P1152" s="140">
        <f>P1153+P1161+P1162+P1163</f>
        <v>1868.4187299999992</v>
      </c>
      <c r="Q1152" s="140">
        <f>Q1153+Q1161+Q1162+Q1163</f>
        <v>3161.3620000000001</v>
      </c>
      <c r="R1152" s="140">
        <v>1744.5441900000023</v>
      </c>
      <c r="S1152" s="140">
        <f t="shared" si="1239"/>
        <v>5348.3117300000013</v>
      </c>
      <c r="T1152" s="142">
        <f t="shared" si="1234"/>
        <v>-2104.2800900000002</v>
      </c>
      <c r="U1152" s="144">
        <f t="shared" si="1235"/>
        <v>0.79248152239749836</v>
      </c>
      <c r="V1152" s="145">
        <f t="shared" si="1244"/>
        <v>4696.5009099999988</v>
      </c>
      <c r="W1152" s="140">
        <f t="shared" ref="W1152:Y1152" si="1293">W1153+W1161+W1162+W1163</f>
        <v>16142.907329999998</v>
      </c>
      <c r="X1152" s="149">
        <f t="shared" si="1293"/>
        <v>16142.907329999998</v>
      </c>
      <c r="Y1152" s="149">
        <f t="shared" si="1293"/>
        <v>4633.0999999999995</v>
      </c>
      <c r="Z1152" s="140">
        <f>Z1153+Z1161+Z1162+Z1163</f>
        <v>5905.4879999999994</v>
      </c>
      <c r="AA1152" s="140" t="e">
        <f>G1152+#REF!</f>
        <v>#REF!</v>
      </c>
      <c r="AB1152" s="147" t="e">
        <f>IF(OR(E1152="",E1152=0),"",(G1152+#REF!)/E1152)</f>
        <v>#REF!</v>
      </c>
      <c r="AC1152" s="140">
        <f t="shared" si="1223"/>
        <v>22568.323089999998</v>
      </c>
      <c r="AD1152" s="140">
        <f t="shared" si="1224"/>
        <v>63.400910000000295</v>
      </c>
      <c r="AE1152" s="149">
        <f t="shared" ref="AE1152:AG1152" si="1294">AE1153+AE1161+AE1162+AE1163</f>
        <v>47.6</v>
      </c>
      <c r="AF1152" s="149">
        <f t="shared" si="1226"/>
        <v>22584.124</v>
      </c>
      <c r="AG1152" s="149">
        <f t="shared" si="1294"/>
        <v>22584.124</v>
      </c>
      <c r="AH1152" s="149">
        <f t="shared" si="1227"/>
        <v>15.80091000000175</v>
      </c>
      <c r="AI1152" s="141"/>
      <c r="AJ1152" s="72"/>
    </row>
    <row r="1153" spans="1:36" s="14" customFormat="1" ht="18.75" customHeight="1" thickTop="1">
      <c r="A1153" s="14" t="str">
        <f t="shared" si="1220"/>
        <v>a</v>
      </c>
      <c r="B1153" s="21" t="s">
        <v>27</v>
      </c>
      <c r="C1153" s="22" t="s">
        <v>28</v>
      </c>
      <c r="D1153" s="23">
        <f t="shared" ref="D1153:K1153" si="1295">D1154+D1155+D1156+D1157+D1158+D1159+D1160</f>
        <v>20723</v>
      </c>
      <c r="E1153" s="24">
        <f t="shared" si="1295"/>
        <v>22528.5</v>
      </c>
      <c r="F1153" s="24">
        <f t="shared" si="1295"/>
        <v>15727.718999999999</v>
      </c>
      <c r="G1153" s="24">
        <f t="shared" si="1295"/>
        <v>17832</v>
      </c>
      <c r="H1153" s="24">
        <f t="shared" si="1295"/>
        <v>12483.688269999999</v>
      </c>
      <c r="I1153" s="25">
        <f t="shared" si="1295"/>
        <v>10537.092920000001</v>
      </c>
      <c r="J1153" s="26">
        <f t="shared" si="1295"/>
        <v>8792.5487299999986</v>
      </c>
      <c r="K1153" s="26">
        <f t="shared" si="1295"/>
        <v>6924.130000000001</v>
      </c>
      <c r="L1153" s="27">
        <f t="shared" si="1233"/>
        <v>1.1337944173595675</v>
      </c>
      <c r="M1153" s="23">
        <f>M1154+M1155+M1156+M1157+M1158+M1159+M1160</f>
        <v>0</v>
      </c>
      <c r="N1153" s="23">
        <f>N1154+N1155+N1156+N1157+N1158+N1159+N1160</f>
        <v>1805.4604700000002</v>
      </c>
      <c r="O1153" s="23">
        <f>O1154+O1155+O1156+O1157+O1158+O1159+O1160</f>
        <v>1675.41155</v>
      </c>
      <c r="P1153" s="23">
        <f>P1154+P1155+P1156+P1157+P1158+P1159+P1160</f>
        <v>1868.4187299999992</v>
      </c>
      <c r="Q1153" s="23">
        <f>Q1154+Q1155+Q1156+Q1157+Q1158+Q1159+Q1160</f>
        <v>3160.5619999999999</v>
      </c>
      <c r="R1153" s="23">
        <v>1744.5441900000023</v>
      </c>
      <c r="S1153" s="23">
        <f t="shared" si="1239"/>
        <v>5348.3117300000013</v>
      </c>
      <c r="T1153" s="25">
        <f t="shared" si="1234"/>
        <v>-2104.2810000000009</v>
      </c>
      <c r="U1153" s="27">
        <f t="shared" si="1235"/>
        <v>0.79153072774485655</v>
      </c>
      <c r="V1153" s="130">
        <f t="shared" si="1244"/>
        <v>4696.5</v>
      </c>
      <c r="W1153" s="23">
        <f t="shared" ref="W1153:Y1153" si="1296">W1154+W1155+W1156+W1157+W1158+W1159+W1160</f>
        <v>16039.684239999999</v>
      </c>
      <c r="X1153" s="107">
        <f t="shared" si="1296"/>
        <v>16039.684239999999</v>
      </c>
      <c r="Y1153" s="107">
        <f t="shared" si="1296"/>
        <v>4631.4999999999991</v>
      </c>
      <c r="Z1153" s="23">
        <f>Z1154+Z1155+Z1156+Z1157+Z1158+Z1159+Z1160</f>
        <v>5905.4879999999994</v>
      </c>
      <c r="AA1153" s="23" t="e">
        <f>G1153+#REF!</f>
        <v>#REF!</v>
      </c>
      <c r="AB1153" s="90" t="e">
        <f>IF(OR(E1153="",E1153=0),"",(G1153+#REF!)/E1153)</f>
        <v>#REF!</v>
      </c>
      <c r="AC1153" s="23">
        <f t="shared" si="1223"/>
        <v>22463.5</v>
      </c>
      <c r="AD1153" s="23">
        <f t="shared" si="1224"/>
        <v>65</v>
      </c>
      <c r="AE1153" s="107">
        <f t="shared" ref="AE1153:AG1153" si="1297">AE1154+AE1155+AE1156+AE1157+AE1158+AE1159+AE1160</f>
        <v>47.6</v>
      </c>
      <c r="AF1153" s="107">
        <f t="shared" si="1226"/>
        <v>22480.9</v>
      </c>
      <c r="AG1153" s="107">
        <f t="shared" si="1297"/>
        <v>22480.9</v>
      </c>
      <c r="AH1153" s="107">
        <f t="shared" si="1227"/>
        <v>17.400000000001455</v>
      </c>
      <c r="AI1153" s="24"/>
      <c r="AJ1153" s="72"/>
    </row>
    <row r="1154" spans="1:36" s="14" customFormat="1" ht="18" customHeight="1">
      <c r="A1154" s="14" t="str">
        <f t="shared" si="1220"/>
        <v>b</v>
      </c>
      <c r="B1154" s="28" t="s">
        <v>27</v>
      </c>
      <c r="C1154" s="29" t="s">
        <v>29</v>
      </c>
      <c r="D1154" s="35">
        <v>0</v>
      </c>
      <c r="E1154" s="36">
        <v>0</v>
      </c>
      <c r="F1154" s="36">
        <v>0</v>
      </c>
      <c r="G1154" s="36">
        <v>0</v>
      </c>
      <c r="H1154" s="36">
        <v>0</v>
      </c>
      <c r="I1154" s="37">
        <v>0</v>
      </c>
      <c r="J1154" s="38">
        <v>0</v>
      </c>
      <c r="K1154" s="38">
        <v>0</v>
      </c>
      <c r="L1154" s="39" t="str">
        <f t="shared" si="1233"/>
        <v/>
      </c>
      <c r="M1154" s="35">
        <v>0</v>
      </c>
      <c r="N1154" s="35">
        <v>0</v>
      </c>
      <c r="O1154" s="35">
        <v>0</v>
      </c>
      <c r="P1154" s="35">
        <v>0</v>
      </c>
      <c r="Q1154" s="35">
        <v>0</v>
      </c>
      <c r="R1154" s="35">
        <v>0</v>
      </c>
      <c r="S1154" s="35">
        <f t="shared" si="1239"/>
        <v>0</v>
      </c>
      <c r="T1154" s="37">
        <f t="shared" si="1234"/>
        <v>0</v>
      </c>
      <c r="U1154" s="39" t="str">
        <f t="shared" si="1235"/>
        <v/>
      </c>
      <c r="V1154" s="132">
        <f t="shared" si="1244"/>
        <v>0</v>
      </c>
      <c r="W1154" s="35">
        <v>0</v>
      </c>
      <c r="X1154" s="122">
        <v>0</v>
      </c>
      <c r="Y1154" s="122">
        <v>0</v>
      </c>
      <c r="Z1154" s="35">
        <v>0</v>
      </c>
      <c r="AA1154" s="35" t="e">
        <f>G1154+#REF!</f>
        <v>#REF!</v>
      </c>
      <c r="AB1154" s="94" t="str">
        <f>IF(OR(E1154="",E1154=0),"",(G1154+#REF!)/E1154)</f>
        <v/>
      </c>
      <c r="AC1154" s="35">
        <f t="shared" si="1223"/>
        <v>0</v>
      </c>
      <c r="AD1154" s="35">
        <f t="shared" si="1224"/>
        <v>0</v>
      </c>
      <c r="AE1154" s="122">
        <v>0</v>
      </c>
      <c r="AF1154" s="122">
        <f t="shared" si="1226"/>
        <v>0</v>
      </c>
      <c r="AG1154" s="122">
        <v>0</v>
      </c>
      <c r="AH1154" s="122">
        <f t="shared" si="1227"/>
        <v>0</v>
      </c>
      <c r="AI1154" s="36"/>
      <c r="AJ1154" s="72"/>
    </row>
    <row r="1155" spans="1:36" s="14" customFormat="1" ht="18" customHeight="1">
      <c r="A1155" s="14" t="str">
        <f t="shared" si="1220"/>
        <v>a</v>
      </c>
      <c r="B1155" s="28" t="s">
        <v>27</v>
      </c>
      <c r="C1155" s="29" t="s">
        <v>30</v>
      </c>
      <c r="D1155" s="30">
        <v>18831</v>
      </c>
      <c r="E1155" s="31">
        <v>21110.9</v>
      </c>
      <c r="F1155" s="31">
        <v>14728.909</v>
      </c>
      <c r="G1155" s="31">
        <v>16604.7</v>
      </c>
      <c r="H1155" s="31">
        <v>11634.015619999998</v>
      </c>
      <c r="I1155" s="32">
        <v>9820.8134100000007</v>
      </c>
      <c r="J1155" s="33">
        <v>8207.7101399999992</v>
      </c>
      <c r="K1155" s="33">
        <v>6471.9614700000002</v>
      </c>
      <c r="L1155" s="34">
        <f t="shared" si="1233"/>
        <v>1.1273543749913861</v>
      </c>
      <c r="M1155" s="30">
        <v>0</v>
      </c>
      <c r="N1155" s="30">
        <v>1700.1818800000003</v>
      </c>
      <c r="O1155" s="30">
        <v>1537.84115</v>
      </c>
      <c r="P1155" s="30">
        <v>1735.748669999999</v>
      </c>
      <c r="Q1155" s="30">
        <v>3015.33</v>
      </c>
      <c r="R1155" s="30">
        <v>1613.1032700000014</v>
      </c>
      <c r="S1155" s="30">
        <f t="shared" si="1239"/>
        <v>4970.6843800000024</v>
      </c>
      <c r="T1155" s="32">
        <f t="shared" si="1234"/>
        <v>-1875.7910000000011</v>
      </c>
      <c r="U1155" s="34">
        <f t="shared" si="1235"/>
        <v>0.78654628651549674</v>
      </c>
      <c r="V1155" s="131">
        <f t="shared" si="1244"/>
        <v>4506.2000000000007</v>
      </c>
      <c r="W1155" s="30">
        <v>14945.136109999999</v>
      </c>
      <c r="X1155" s="121">
        <v>14945.136109999999</v>
      </c>
      <c r="Y1155" s="121">
        <v>4303.3999999999996</v>
      </c>
      <c r="Z1155" s="30">
        <v>5486.7</v>
      </c>
      <c r="AA1155" s="30" t="e">
        <f>G1155+#REF!</f>
        <v>#REF!</v>
      </c>
      <c r="AB1155" s="92" t="e">
        <f>IF(OR(E1155="",E1155=0),"",(G1155+#REF!)/E1155)</f>
        <v>#REF!</v>
      </c>
      <c r="AC1155" s="30">
        <f t="shared" si="1223"/>
        <v>20908.099999999999</v>
      </c>
      <c r="AD1155" s="30">
        <f t="shared" si="1224"/>
        <v>202.80000000000291</v>
      </c>
      <c r="AE1155" s="121">
        <v>47.6</v>
      </c>
      <c r="AF1155" s="121">
        <f t="shared" si="1226"/>
        <v>21063.300000000003</v>
      </c>
      <c r="AG1155" s="121">
        <v>21063.300000000003</v>
      </c>
      <c r="AH1155" s="121">
        <f t="shared" si="1227"/>
        <v>155.20000000000437</v>
      </c>
      <c r="AI1155" s="31"/>
      <c r="AJ1155" s="72"/>
    </row>
    <row r="1156" spans="1:36" s="14" customFormat="1" ht="18" customHeight="1">
      <c r="A1156" s="14" t="str">
        <f t="shared" si="1220"/>
        <v>b</v>
      </c>
      <c r="B1156" s="28" t="s">
        <v>27</v>
      </c>
      <c r="C1156" s="29" t="s">
        <v>31</v>
      </c>
      <c r="D1156" s="35">
        <v>0</v>
      </c>
      <c r="E1156" s="36">
        <v>0</v>
      </c>
      <c r="F1156" s="36">
        <v>0</v>
      </c>
      <c r="G1156" s="36">
        <v>0</v>
      </c>
      <c r="H1156" s="36">
        <v>0</v>
      </c>
      <c r="I1156" s="37">
        <v>0</v>
      </c>
      <c r="J1156" s="38">
        <v>0</v>
      </c>
      <c r="K1156" s="38">
        <v>0</v>
      </c>
      <c r="L1156" s="39" t="str">
        <f t="shared" si="1233"/>
        <v/>
      </c>
      <c r="M1156" s="35">
        <v>0</v>
      </c>
      <c r="N1156" s="35">
        <v>0</v>
      </c>
      <c r="O1156" s="35">
        <v>0</v>
      </c>
      <c r="P1156" s="35">
        <v>0</v>
      </c>
      <c r="Q1156" s="35">
        <v>0</v>
      </c>
      <c r="R1156" s="35">
        <v>0</v>
      </c>
      <c r="S1156" s="35">
        <f t="shared" si="1239"/>
        <v>0</v>
      </c>
      <c r="T1156" s="37">
        <f t="shared" si="1234"/>
        <v>0</v>
      </c>
      <c r="U1156" s="39" t="str">
        <f t="shared" si="1235"/>
        <v/>
      </c>
      <c r="V1156" s="132">
        <f t="shared" si="1244"/>
        <v>0</v>
      </c>
      <c r="W1156" s="35">
        <v>0</v>
      </c>
      <c r="X1156" s="122">
        <v>0</v>
      </c>
      <c r="Y1156" s="122">
        <v>0</v>
      </c>
      <c r="Z1156" s="35">
        <v>0</v>
      </c>
      <c r="AA1156" s="35" t="e">
        <f>G1156+#REF!</f>
        <v>#REF!</v>
      </c>
      <c r="AB1156" s="94" t="str">
        <f>IF(OR(E1156="",E1156=0),"",(G1156+#REF!)/E1156)</f>
        <v/>
      </c>
      <c r="AC1156" s="35">
        <f t="shared" si="1223"/>
        <v>0</v>
      </c>
      <c r="AD1156" s="35">
        <f t="shared" si="1224"/>
        <v>0</v>
      </c>
      <c r="AE1156" s="122">
        <v>0</v>
      </c>
      <c r="AF1156" s="122">
        <f t="shared" si="1226"/>
        <v>0</v>
      </c>
      <c r="AG1156" s="122">
        <v>0</v>
      </c>
      <c r="AH1156" s="122">
        <f t="shared" si="1227"/>
        <v>0</v>
      </c>
      <c r="AI1156" s="36"/>
      <c r="AJ1156" s="72"/>
    </row>
    <row r="1157" spans="1:36" s="14" customFormat="1" ht="18" customHeight="1">
      <c r="A1157" s="14" t="str">
        <f t="shared" ref="A1157:A1220" si="1298">IF((E1157+G1157+V1157+Y1157+AC1157+AD1157+AE1157&lt;&gt;0),"a","b")</f>
        <v>b</v>
      </c>
      <c r="B1157" s="28" t="s">
        <v>27</v>
      </c>
      <c r="C1157" s="29" t="s">
        <v>32</v>
      </c>
      <c r="D1157" s="35">
        <v>0</v>
      </c>
      <c r="E1157" s="36">
        <v>0</v>
      </c>
      <c r="F1157" s="36">
        <v>0</v>
      </c>
      <c r="G1157" s="36">
        <v>0</v>
      </c>
      <c r="H1157" s="36">
        <v>0</v>
      </c>
      <c r="I1157" s="37">
        <v>0</v>
      </c>
      <c r="J1157" s="38">
        <v>0</v>
      </c>
      <c r="K1157" s="38">
        <v>0</v>
      </c>
      <c r="L1157" s="39" t="str">
        <f t="shared" si="1233"/>
        <v/>
      </c>
      <c r="M1157" s="35">
        <v>0</v>
      </c>
      <c r="N1157" s="35">
        <v>0</v>
      </c>
      <c r="O1157" s="35">
        <v>0</v>
      </c>
      <c r="P1157" s="35">
        <v>0</v>
      </c>
      <c r="Q1157" s="35">
        <v>0</v>
      </c>
      <c r="R1157" s="35">
        <v>0</v>
      </c>
      <c r="S1157" s="35">
        <f t="shared" si="1239"/>
        <v>0</v>
      </c>
      <c r="T1157" s="37">
        <f t="shared" si="1234"/>
        <v>0</v>
      </c>
      <c r="U1157" s="39" t="str">
        <f t="shared" si="1235"/>
        <v/>
      </c>
      <c r="V1157" s="132">
        <f t="shared" si="1244"/>
        <v>0</v>
      </c>
      <c r="W1157" s="35">
        <v>0</v>
      </c>
      <c r="X1157" s="122">
        <v>0</v>
      </c>
      <c r="Y1157" s="122">
        <v>0</v>
      </c>
      <c r="Z1157" s="35">
        <v>0</v>
      </c>
      <c r="AA1157" s="35" t="e">
        <f>G1157+#REF!</f>
        <v>#REF!</v>
      </c>
      <c r="AB1157" s="94" t="str">
        <f>IF(OR(E1157="",E1157=0),"",(G1157+#REF!)/E1157)</f>
        <v/>
      </c>
      <c r="AC1157" s="35">
        <f t="shared" ref="AC1157:AC1220" si="1299">G1157+Y1157</f>
        <v>0</v>
      </c>
      <c r="AD1157" s="35">
        <f t="shared" ref="AD1157:AD1220" si="1300">E1157-AC1157</f>
        <v>0</v>
      </c>
      <c r="AE1157" s="122">
        <v>0</v>
      </c>
      <c r="AF1157" s="122">
        <f t="shared" ref="AF1157:AF1220" si="1301">E1157-AE1157</f>
        <v>0</v>
      </c>
      <c r="AG1157" s="122">
        <v>0</v>
      </c>
      <c r="AH1157" s="122">
        <f t="shared" ref="AH1157:AH1220" si="1302">AG1157-AC1157</f>
        <v>0</v>
      </c>
      <c r="AI1157" s="36"/>
      <c r="AJ1157" s="72"/>
    </row>
    <row r="1158" spans="1:36" s="14" customFormat="1" ht="18" customHeight="1">
      <c r="A1158" s="14" t="str">
        <f t="shared" si="1298"/>
        <v>b</v>
      </c>
      <c r="B1158" s="28" t="s">
        <v>27</v>
      </c>
      <c r="C1158" s="29" t="s">
        <v>33</v>
      </c>
      <c r="D1158" s="35">
        <v>0</v>
      </c>
      <c r="E1158" s="36">
        <v>0</v>
      </c>
      <c r="F1158" s="36">
        <v>0</v>
      </c>
      <c r="G1158" s="36">
        <v>0</v>
      </c>
      <c r="H1158" s="36">
        <v>0</v>
      </c>
      <c r="I1158" s="37">
        <v>0</v>
      </c>
      <c r="J1158" s="38">
        <v>0</v>
      </c>
      <c r="K1158" s="38">
        <v>0</v>
      </c>
      <c r="L1158" s="39" t="str">
        <f t="shared" si="1233"/>
        <v/>
      </c>
      <c r="M1158" s="35">
        <v>0</v>
      </c>
      <c r="N1158" s="35">
        <v>0</v>
      </c>
      <c r="O1158" s="35">
        <v>0</v>
      </c>
      <c r="P1158" s="35">
        <v>0</v>
      </c>
      <c r="Q1158" s="35">
        <v>0</v>
      </c>
      <c r="R1158" s="35">
        <v>0</v>
      </c>
      <c r="S1158" s="35">
        <f t="shared" si="1239"/>
        <v>0</v>
      </c>
      <c r="T1158" s="37">
        <f t="shared" si="1234"/>
        <v>0</v>
      </c>
      <c r="U1158" s="39" t="str">
        <f t="shared" si="1235"/>
        <v/>
      </c>
      <c r="V1158" s="132">
        <f t="shared" si="1244"/>
        <v>0</v>
      </c>
      <c r="W1158" s="35">
        <v>0</v>
      </c>
      <c r="X1158" s="122">
        <v>0</v>
      </c>
      <c r="Y1158" s="122">
        <v>0</v>
      </c>
      <c r="Z1158" s="35">
        <v>0</v>
      </c>
      <c r="AA1158" s="35" t="e">
        <f>G1158+#REF!</f>
        <v>#REF!</v>
      </c>
      <c r="AB1158" s="94" t="str">
        <f>IF(OR(E1158="",E1158=0),"",(G1158+#REF!)/E1158)</f>
        <v/>
      </c>
      <c r="AC1158" s="35">
        <f t="shared" si="1299"/>
        <v>0</v>
      </c>
      <c r="AD1158" s="35">
        <f t="shared" si="1300"/>
        <v>0</v>
      </c>
      <c r="AE1158" s="122">
        <v>0</v>
      </c>
      <c r="AF1158" s="122">
        <f t="shared" si="1301"/>
        <v>0</v>
      </c>
      <c r="AG1158" s="122">
        <v>0</v>
      </c>
      <c r="AH1158" s="122">
        <f t="shared" si="1302"/>
        <v>0</v>
      </c>
      <c r="AI1158" s="36"/>
      <c r="AJ1158" s="72"/>
    </row>
    <row r="1159" spans="1:36" s="14" customFormat="1" ht="18" customHeight="1">
      <c r="A1159" s="14" t="str">
        <f t="shared" si="1298"/>
        <v>a</v>
      </c>
      <c r="B1159" s="28" t="s">
        <v>27</v>
      </c>
      <c r="C1159" s="29" t="s">
        <v>34</v>
      </c>
      <c r="D1159" s="30">
        <v>1227</v>
      </c>
      <c r="E1159" s="31">
        <v>1157</v>
      </c>
      <c r="F1159" s="31">
        <v>850.1</v>
      </c>
      <c r="G1159" s="31">
        <v>1053.3</v>
      </c>
      <c r="H1159" s="31">
        <v>734.57096000000001</v>
      </c>
      <c r="I1159" s="32">
        <v>630.35665000000006</v>
      </c>
      <c r="J1159" s="33">
        <v>527.16462999999999</v>
      </c>
      <c r="K1159" s="33">
        <v>423.54559999999998</v>
      </c>
      <c r="L1159" s="34">
        <f t="shared" si="1233"/>
        <v>1.2390307022703211</v>
      </c>
      <c r="M1159" s="30">
        <v>0</v>
      </c>
      <c r="N1159" s="30">
        <v>105.27858999999999</v>
      </c>
      <c r="O1159" s="30">
        <v>109.14747</v>
      </c>
      <c r="P1159" s="30">
        <v>103.61903000000001</v>
      </c>
      <c r="Q1159" s="30">
        <v>115.232</v>
      </c>
      <c r="R1159" s="30">
        <v>103.19202000000007</v>
      </c>
      <c r="S1159" s="30">
        <f t="shared" si="1239"/>
        <v>318.72903999999994</v>
      </c>
      <c r="T1159" s="32">
        <f t="shared" si="1234"/>
        <v>-203.19999999999993</v>
      </c>
      <c r="U1159" s="34">
        <f t="shared" si="1235"/>
        <v>0.91037165082108895</v>
      </c>
      <c r="V1159" s="131">
        <f t="shared" si="1244"/>
        <v>103.70000000000005</v>
      </c>
      <c r="W1159" s="30">
        <v>949.02058999999997</v>
      </c>
      <c r="X1159" s="121">
        <v>949.02058999999997</v>
      </c>
      <c r="Y1159" s="121">
        <v>241.7</v>
      </c>
      <c r="Z1159" s="30">
        <v>306.89999999999998</v>
      </c>
      <c r="AA1159" s="30" t="e">
        <f>G1159+#REF!</f>
        <v>#REF!</v>
      </c>
      <c r="AB1159" s="92" t="e">
        <f>IF(OR(E1159="",E1159=0),"",(G1159+#REF!)/E1159)</f>
        <v>#REF!</v>
      </c>
      <c r="AC1159" s="30">
        <f t="shared" si="1299"/>
        <v>1295</v>
      </c>
      <c r="AD1159" s="30">
        <f t="shared" si="1300"/>
        <v>-138</v>
      </c>
      <c r="AE1159" s="121">
        <v>0</v>
      </c>
      <c r="AF1159" s="121">
        <f t="shared" si="1301"/>
        <v>1157</v>
      </c>
      <c r="AG1159" s="121">
        <v>1157</v>
      </c>
      <c r="AH1159" s="121">
        <f t="shared" si="1302"/>
        <v>-138</v>
      </c>
      <c r="AI1159" s="31"/>
      <c r="AJ1159" s="72"/>
    </row>
    <row r="1160" spans="1:36" s="14" customFormat="1" ht="18" customHeight="1">
      <c r="A1160" s="14" t="str">
        <f t="shared" si="1298"/>
        <v>a</v>
      </c>
      <c r="B1160" s="28" t="s">
        <v>27</v>
      </c>
      <c r="C1160" s="29" t="s">
        <v>35</v>
      </c>
      <c r="D1160" s="30">
        <v>665</v>
      </c>
      <c r="E1160" s="31">
        <v>260.60000000000002</v>
      </c>
      <c r="F1160" s="31">
        <v>148.71</v>
      </c>
      <c r="G1160" s="31">
        <v>174</v>
      </c>
      <c r="H1160" s="31">
        <v>115.10169</v>
      </c>
      <c r="I1160" s="32">
        <v>85.92286</v>
      </c>
      <c r="J1160" s="33">
        <v>57.673960000000001</v>
      </c>
      <c r="K1160" s="33">
        <v>28.62293</v>
      </c>
      <c r="L1160" s="34">
        <f t="shared" si="1233"/>
        <v>1.1700625378252976</v>
      </c>
      <c r="M1160" s="30">
        <v>0</v>
      </c>
      <c r="N1160" s="30">
        <v>0</v>
      </c>
      <c r="O1160" s="30">
        <v>28.422930000000001</v>
      </c>
      <c r="P1160" s="30">
        <v>29.051030000000001</v>
      </c>
      <c r="Q1160" s="30">
        <v>30</v>
      </c>
      <c r="R1160" s="30">
        <v>28.248899999999999</v>
      </c>
      <c r="S1160" s="30">
        <f t="shared" si="1239"/>
        <v>58.898309999999995</v>
      </c>
      <c r="T1160" s="32">
        <f t="shared" si="1234"/>
        <v>-25.289999999999992</v>
      </c>
      <c r="U1160" s="34">
        <f t="shared" si="1235"/>
        <v>0.6676899462778203</v>
      </c>
      <c r="V1160" s="131">
        <f t="shared" si="1244"/>
        <v>86.600000000000023</v>
      </c>
      <c r="W1160" s="30">
        <v>145.52754000000002</v>
      </c>
      <c r="X1160" s="121">
        <v>145.52754000000002</v>
      </c>
      <c r="Y1160" s="121">
        <v>86.4</v>
      </c>
      <c r="Z1160" s="30">
        <v>111.88800000000001</v>
      </c>
      <c r="AA1160" s="30" t="e">
        <f>G1160+#REF!</f>
        <v>#REF!</v>
      </c>
      <c r="AB1160" s="92" t="e">
        <f>IF(OR(E1160="",E1160=0),"",(G1160+#REF!)/E1160)</f>
        <v>#REF!</v>
      </c>
      <c r="AC1160" s="30">
        <f t="shared" si="1299"/>
        <v>260.39999999999998</v>
      </c>
      <c r="AD1160" s="30">
        <f t="shared" si="1300"/>
        <v>0.20000000000004547</v>
      </c>
      <c r="AE1160" s="121">
        <v>0</v>
      </c>
      <c r="AF1160" s="121">
        <f t="shared" si="1301"/>
        <v>260.60000000000002</v>
      </c>
      <c r="AG1160" s="121">
        <v>260.60000000000002</v>
      </c>
      <c r="AH1160" s="121">
        <f t="shared" si="1302"/>
        <v>0.20000000000004547</v>
      </c>
      <c r="AI1160" s="31"/>
      <c r="AJ1160" s="72"/>
    </row>
    <row r="1161" spans="1:36" s="14" customFormat="1" ht="30" customHeight="1">
      <c r="A1161" s="14" t="str">
        <f t="shared" si="1298"/>
        <v>a</v>
      </c>
      <c r="B1161" s="21" t="s">
        <v>27</v>
      </c>
      <c r="C1161" s="40" t="s">
        <v>36</v>
      </c>
      <c r="D1161" s="41">
        <v>0</v>
      </c>
      <c r="E1161" s="42">
        <v>0</v>
      </c>
      <c r="F1161" s="42">
        <v>0</v>
      </c>
      <c r="G1161" s="42">
        <v>0</v>
      </c>
      <c r="H1161" s="42">
        <v>0</v>
      </c>
      <c r="I1161" s="43">
        <v>0</v>
      </c>
      <c r="J1161" s="44">
        <v>0</v>
      </c>
      <c r="K1161" s="44">
        <v>0</v>
      </c>
      <c r="L1161" s="45" t="str">
        <f t="shared" si="1233"/>
        <v/>
      </c>
      <c r="M1161" s="41">
        <v>0</v>
      </c>
      <c r="N1161" s="41">
        <v>0</v>
      </c>
      <c r="O1161" s="41">
        <v>0</v>
      </c>
      <c r="P1161" s="41">
        <v>0</v>
      </c>
      <c r="Q1161" s="41">
        <v>0.8</v>
      </c>
      <c r="R1161" s="41">
        <v>0</v>
      </c>
      <c r="S1161" s="41">
        <f t="shared" si="1239"/>
        <v>0</v>
      </c>
      <c r="T1161" s="43">
        <f t="shared" si="1234"/>
        <v>0</v>
      </c>
      <c r="U1161" s="45" t="str">
        <f t="shared" si="1235"/>
        <v/>
      </c>
      <c r="V1161" s="133">
        <f t="shared" si="1244"/>
        <v>0</v>
      </c>
      <c r="W1161" s="41">
        <v>0</v>
      </c>
      <c r="X1161" s="110">
        <v>0</v>
      </c>
      <c r="Y1161" s="110">
        <v>1.6</v>
      </c>
      <c r="Z1161" s="41">
        <v>0</v>
      </c>
      <c r="AA1161" s="41" t="e">
        <f>G1161+#REF!</f>
        <v>#REF!</v>
      </c>
      <c r="AB1161" s="96" t="str">
        <f>IF(OR(E1161="",E1161=0),"",(G1161+#REF!)/E1161)</f>
        <v/>
      </c>
      <c r="AC1161" s="41">
        <f t="shared" si="1299"/>
        <v>1.6</v>
      </c>
      <c r="AD1161" s="41">
        <f t="shared" si="1300"/>
        <v>-1.6</v>
      </c>
      <c r="AE1161" s="110">
        <v>0</v>
      </c>
      <c r="AF1161" s="110">
        <f t="shared" si="1301"/>
        <v>0</v>
      </c>
      <c r="AG1161" s="110">
        <v>0</v>
      </c>
      <c r="AH1161" s="110">
        <f t="shared" si="1302"/>
        <v>-1.6</v>
      </c>
      <c r="AI1161" s="42"/>
      <c r="AJ1161" s="72"/>
    </row>
    <row r="1162" spans="1:36" s="14" customFormat="1" ht="15" customHeight="1">
      <c r="A1162" s="14" t="str">
        <f t="shared" si="1298"/>
        <v>b</v>
      </c>
      <c r="B1162" s="21" t="s">
        <v>27</v>
      </c>
      <c r="C1162" s="40" t="s">
        <v>37</v>
      </c>
      <c r="D1162" s="41">
        <v>0</v>
      </c>
      <c r="E1162" s="42">
        <v>0</v>
      </c>
      <c r="F1162" s="42">
        <v>0</v>
      </c>
      <c r="G1162" s="42">
        <v>0</v>
      </c>
      <c r="H1162" s="42">
        <v>0</v>
      </c>
      <c r="I1162" s="43">
        <v>0</v>
      </c>
      <c r="J1162" s="44">
        <v>0</v>
      </c>
      <c r="K1162" s="44">
        <v>0</v>
      </c>
      <c r="L1162" s="45" t="str">
        <f t="shared" si="1233"/>
        <v/>
      </c>
      <c r="M1162" s="41">
        <v>0</v>
      </c>
      <c r="N1162" s="41">
        <v>0</v>
      </c>
      <c r="O1162" s="41">
        <v>0</v>
      </c>
      <c r="P1162" s="41">
        <v>0</v>
      </c>
      <c r="Q1162" s="41">
        <v>0</v>
      </c>
      <c r="R1162" s="41">
        <v>0</v>
      </c>
      <c r="S1162" s="41">
        <f t="shared" si="1239"/>
        <v>0</v>
      </c>
      <c r="T1162" s="43">
        <f t="shared" si="1234"/>
        <v>0</v>
      </c>
      <c r="U1162" s="45" t="str">
        <f t="shared" si="1235"/>
        <v/>
      </c>
      <c r="V1162" s="133">
        <f t="shared" si="1244"/>
        <v>0</v>
      </c>
      <c r="W1162" s="41">
        <v>0</v>
      </c>
      <c r="X1162" s="110">
        <v>0</v>
      </c>
      <c r="Y1162" s="110">
        <v>0</v>
      </c>
      <c r="Z1162" s="41">
        <v>0</v>
      </c>
      <c r="AA1162" s="41" t="e">
        <f>G1162+#REF!</f>
        <v>#REF!</v>
      </c>
      <c r="AB1162" s="96" t="str">
        <f>IF(OR(E1162="",E1162=0),"",(G1162+#REF!)/E1162)</f>
        <v/>
      </c>
      <c r="AC1162" s="41">
        <f t="shared" si="1299"/>
        <v>0</v>
      </c>
      <c r="AD1162" s="41">
        <f t="shared" si="1300"/>
        <v>0</v>
      </c>
      <c r="AE1162" s="110">
        <v>0</v>
      </c>
      <c r="AF1162" s="110">
        <f t="shared" si="1301"/>
        <v>0</v>
      </c>
      <c r="AG1162" s="110">
        <v>0</v>
      </c>
      <c r="AH1162" s="110">
        <f t="shared" si="1302"/>
        <v>0</v>
      </c>
      <c r="AI1162" s="42"/>
      <c r="AJ1162" s="72"/>
    </row>
    <row r="1163" spans="1:36" s="14" customFormat="1" ht="18.75" customHeight="1" thickBot="1">
      <c r="A1163" s="14" t="str">
        <f t="shared" si="1298"/>
        <v>a</v>
      </c>
      <c r="B1163" s="46" t="s">
        <v>27</v>
      </c>
      <c r="C1163" s="47" t="s">
        <v>38</v>
      </c>
      <c r="D1163" s="48">
        <v>0</v>
      </c>
      <c r="E1163" s="49">
        <v>103.224</v>
      </c>
      <c r="F1163" s="49">
        <v>103.224</v>
      </c>
      <c r="G1163" s="49">
        <v>103.22309</v>
      </c>
      <c r="H1163" s="49">
        <v>103.22309</v>
      </c>
      <c r="I1163" s="50">
        <v>103.22309</v>
      </c>
      <c r="J1163" s="51">
        <v>103.22309</v>
      </c>
      <c r="K1163" s="51">
        <v>103.22309</v>
      </c>
      <c r="L1163" s="52">
        <f t="shared" si="1233"/>
        <v>0.99999118422072386</v>
      </c>
      <c r="M1163" s="48">
        <v>0</v>
      </c>
      <c r="N1163" s="48">
        <v>0</v>
      </c>
      <c r="O1163" s="48">
        <v>0</v>
      </c>
      <c r="P1163" s="48">
        <v>0</v>
      </c>
      <c r="Q1163" s="48">
        <v>0</v>
      </c>
      <c r="R1163" s="48">
        <v>0</v>
      </c>
      <c r="S1163" s="48">
        <f t="shared" si="1239"/>
        <v>0</v>
      </c>
      <c r="T1163" s="50">
        <f t="shared" si="1234"/>
        <v>9.1000000000462933E-4</v>
      </c>
      <c r="U1163" s="52">
        <f t="shared" si="1235"/>
        <v>0.99999118422072386</v>
      </c>
      <c r="V1163" s="134">
        <f t="shared" si="1244"/>
        <v>9.1000000000462933E-4</v>
      </c>
      <c r="W1163" s="48">
        <v>103.22309</v>
      </c>
      <c r="X1163" s="124">
        <v>103.22309</v>
      </c>
      <c r="Y1163" s="124">
        <v>0</v>
      </c>
      <c r="Z1163" s="48">
        <v>0</v>
      </c>
      <c r="AA1163" s="48" t="e">
        <f>G1163+#REF!</f>
        <v>#REF!</v>
      </c>
      <c r="AB1163" s="98" t="e">
        <f>IF(OR(E1163="",E1163=0),"",(G1163+#REF!)/E1163)</f>
        <v>#REF!</v>
      </c>
      <c r="AC1163" s="48">
        <f t="shared" si="1299"/>
        <v>103.22309</v>
      </c>
      <c r="AD1163" s="48">
        <f t="shared" si="1300"/>
        <v>9.1000000000462933E-4</v>
      </c>
      <c r="AE1163" s="124">
        <v>0</v>
      </c>
      <c r="AF1163" s="124">
        <f t="shared" si="1301"/>
        <v>103.224</v>
      </c>
      <c r="AG1163" s="124">
        <v>103.224</v>
      </c>
      <c r="AH1163" s="124">
        <f t="shared" si="1302"/>
        <v>9.1000000000462933E-4</v>
      </c>
      <c r="AI1163" s="49"/>
      <c r="AJ1163" s="72"/>
    </row>
    <row r="1164" spans="1:36" s="73" customFormat="1" ht="39" customHeight="1" thickTop="1" thickBot="1">
      <c r="A1164" s="14" t="str">
        <f t="shared" si="1298"/>
        <v>a</v>
      </c>
      <c r="B1164" s="139" t="s">
        <v>231</v>
      </c>
      <c r="C1164" s="140" t="s">
        <v>232</v>
      </c>
      <c r="D1164" s="140">
        <f t="shared" ref="D1164:K1164" si="1303">D1165+D1173+D1174+D1175</f>
        <v>25334</v>
      </c>
      <c r="E1164" s="141">
        <f t="shared" si="1303"/>
        <v>24184</v>
      </c>
      <c r="F1164" s="141">
        <f t="shared" si="1303"/>
        <v>17180</v>
      </c>
      <c r="G1164" s="141">
        <f t="shared" si="1303"/>
        <v>19198.100000000002</v>
      </c>
      <c r="H1164" s="141">
        <f t="shared" si="1303"/>
        <v>14958.84109</v>
      </c>
      <c r="I1164" s="142">
        <f t="shared" si="1303"/>
        <v>13387.027189999999</v>
      </c>
      <c r="J1164" s="143">
        <f t="shared" si="1303"/>
        <v>11565.99987</v>
      </c>
      <c r="K1164" s="143">
        <f t="shared" si="1303"/>
        <v>9553.0050800000008</v>
      </c>
      <c r="L1164" s="144">
        <f t="shared" si="1233"/>
        <v>1.1174679860302679</v>
      </c>
      <c r="M1164" s="140">
        <f>M1165+M1173+M1174+M1175</f>
        <v>0</v>
      </c>
      <c r="N1164" s="140">
        <f>N1165+N1173+N1174+N1175</f>
        <v>1873.8161499999994</v>
      </c>
      <c r="O1164" s="140">
        <f>O1165+O1173+O1174+O1175</f>
        <v>1942.1474900000012</v>
      </c>
      <c r="P1164" s="140">
        <f>P1165+P1173+P1174+P1175</f>
        <v>2012.9947899999988</v>
      </c>
      <c r="Q1164" s="140">
        <f>Q1165+Q1173+Q1174+Q1175</f>
        <v>2042</v>
      </c>
      <c r="R1164" s="140">
        <v>1821.0273199999992</v>
      </c>
      <c r="S1164" s="140">
        <f t="shared" si="1239"/>
        <v>4239.2589100000023</v>
      </c>
      <c r="T1164" s="142">
        <f t="shared" si="1234"/>
        <v>-2018.1000000000022</v>
      </c>
      <c r="U1164" s="144">
        <f t="shared" si="1235"/>
        <v>0.79383476678795906</v>
      </c>
      <c r="V1164" s="145">
        <f t="shared" si="1244"/>
        <v>4985.8999999999978</v>
      </c>
      <c r="W1164" s="140">
        <f t="shared" ref="W1164:Y1164" si="1304">W1165+W1173+W1174+W1175</f>
        <v>17312.39388</v>
      </c>
      <c r="X1164" s="149">
        <f t="shared" si="1304"/>
        <v>17312.39388</v>
      </c>
      <c r="Y1164" s="149">
        <f t="shared" si="1304"/>
        <v>3690</v>
      </c>
      <c r="Z1164" s="140">
        <f>Z1165+Z1173+Z1174+Z1175</f>
        <v>7104</v>
      </c>
      <c r="AA1164" s="140" t="e">
        <f>G1164+#REF!</f>
        <v>#REF!</v>
      </c>
      <c r="AB1164" s="147" t="e">
        <f>IF(OR(E1164="",E1164=0),"",(G1164+#REF!)/E1164)</f>
        <v>#REF!</v>
      </c>
      <c r="AC1164" s="140">
        <f t="shared" si="1299"/>
        <v>22888.100000000002</v>
      </c>
      <c r="AD1164" s="140">
        <f t="shared" si="1300"/>
        <v>1295.8999999999978</v>
      </c>
      <c r="AE1164" s="149">
        <f t="shared" ref="AE1164:AG1164" si="1305">AE1165+AE1173+AE1174+AE1175</f>
        <v>0</v>
      </c>
      <c r="AF1164" s="149">
        <f t="shared" si="1301"/>
        <v>24184</v>
      </c>
      <c r="AG1164" s="149">
        <f t="shared" si="1305"/>
        <v>24184</v>
      </c>
      <c r="AH1164" s="149">
        <f t="shared" si="1302"/>
        <v>1295.8999999999978</v>
      </c>
      <c r="AI1164" s="141"/>
      <c r="AJ1164" s="72"/>
    </row>
    <row r="1165" spans="1:36" s="73" customFormat="1" ht="18.75" customHeight="1" thickTop="1">
      <c r="A1165" s="14" t="str">
        <f t="shared" si="1298"/>
        <v>a</v>
      </c>
      <c r="B1165" s="21" t="s">
        <v>27</v>
      </c>
      <c r="C1165" s="22" t="s">
        <v>28</v>
      </c>
      <c r="D1165" s="23">
        <f t="shared" ref="D1165:K1165" si="1306">D1166+D1167+D1168+D1169+D1170+D1171+D1172</f>
        <v>25334</v>
      </c>
      <c r="E1165" s="24">
        <f t="shared" si="1306"/>
        <v>24184</v>
      </c>
      <c r="F1165" s="24">
        <f t="shared" si="1306"/>
        <v>17180</v>
      </c>
      <c r="G1165" s="24">
        <f t="shared" si="1306"/>
        <v>19198.100000000002</v>
      </c>
      <c r="H1165" s="24">
        <f t="shared" si="1306"/>
        <v>14958.84109</v>
      </c>
      <c r="I1165" s="25">
        <f t="shared" si="1306"/>
        <v>13387.027189999999</v>
      </c>
      <c r="J1165" s="26">
        <f t="shared" si="1306"/>
        <v>11565.99987</v>
      </c>
      <c r="K1165" s="26">
        <f t="shared" si="1306"/>
        <v>9553.0050800000008</v>
      </c>
      <c r="L1165" s="27">
        <f t="shared" si="1233"/>
        <v>1.1174679860302679</v>
      </c>
      <c r="M1165" s="23">
        <f>M1166+M1167+M1168+M1169+M1170+M1171+M1172</f>
        <v>0</v>
      </c>
      <c r="N1165" s="23">
        <f>N1166+N1167+N1168+N1169+N1170+N1171+N1172</f>
        <v>1873.8161499999994</v>
      </c>
      <c r="O1165" s="23">
        <f>O1166+O1167+O1168+O1169+O1170+O1171+O1172</f>
        <v>1942.1474900000012</v>
      </c>
      <c r="P1165" s="23">
        <f>P1166+P1167+P1168+P1169+P1170+P1171+P1172</f>
        <v>2012.9947899999988</v>
      </c>
      <c r="Q1165" s="23">
        <f>Q1166+Q1167+Q1168+Q1169+Q1170+Q1171+Q1172</f>
        <v>2042</v>
      </c>
      <c r="R1165" s="23">
        <v>1821.0273199999992</v>
      </c>
      <c r="S1165" s="23">
        <f t="shared" si="1239"/>
        <v>4239.2589100000023</v>
      </c>
      <c r="T1165" s="25">
        <f t="shared" si="1234"/>
        <v>-2018.1000000000022</v>
      </c>
      <c r="U1165" s="27">
        <f t="shared" si="1235"/>
        <v>0.79383476678795906</v>
      </c>
      <c r="V1165" s="130">
        <f t="shared" si="1244"/>
        <v>4985.8999999999978</v>
      </c>
      <c r="W1165" s="23">
        <f t="shared" ref="W1165:Y1165" si="1307">W1166+W1167+W1168+W1169+W1170+W1171+W1172</f>
        <v>17312.39388</v>
      </c>
      <c r="X1165" s="107">
        <f t="shared" si="1307"/>
        <v>17312.39388</v>
      </c>
      <c r="Y1165" s="107">
        <f t="shared" si="1307"/>
        <v>3690</v>
      </c>
      <c r="Z1165" s="23">
        <f>Z1166+Z1167+Z1168+Z1169+Z1170+Z1171+Z1172</f>
        <v>7104</v>
      </c>
      <c r="AA1165" s="23" t="e">
        <f>G1165+#REF!</f>
        <v>#REF!</v>
      </c>
      <c r="AB1165" s="90" t="e">
        <f>IF(OR(E1165="",E1165=0),"",(G1165+#REF!)/E1165)</f>
        <v>#REF!</v>
      </c>
      <c r="AC1165" s="23">
        <f t="shared" si="1299"/>
        <v>22888.100000000002</v>
      </c>
      <c r="AD1165" s="23">
        <f t="shared" si="1300"/>
        <v>1295.8999999999978</v>
      </c>
      <c r="AE1165" s="107">
        <f t="shared" ref="AE1165:AG1165" si="1308">AE1166+AE1167+AE1168+AE1169+AE1170+AE1171+AE1172</f>
        <v>0</v>
      </c>
      <c r="AF1165" s="107">
        <f t="shared" si="1301"/>
        <v>24184</v>
      </c>
      <c r="AG1165" s="107">
        <f t="shared" si="1308"/>
        <v>24184</v>
      </c>
      <c r="AH1165" s="107">
        <f t="shared" si="1302"/>
        <v>1295.8999999999978</v>
      </c>
      <c r="AI1165" s="24"/>
      <c r="AJ1165" s="72"/>
    </row>
    <row r="1166" spans="1:36" s="73" customFormat="1" ht="18" customHeight="1">
      <c r="A1166" s="14" t="str">
        <f t="shared" si="1298"/>
        <v>b</v>
      </c>
      <c r="B1166" s="28" t="s">
        <v>27</v>
      </c>
      <c r="C1166" s="29" t="s">
        <v>29</v>
      </c>
      <c r="D1166" s="35">
        <v>0</v>
      </c>
      <c r="E1166" s="36">
        <v>0</v>
      </c>
      <c r="F1166" s="36">
        <v>0</v>
      </c>
      <c r="G1166" s="36">
        <v>0</v>
      </c>
      <c r="H1166" s="36">
        <v>0</v>
      </c>
      <c r="I1166" s="37">
        <v>0</v>
      </c>
      <c r="J1166" s="38">
        <v>0</v>
      </c>
      <c r="K1166" s="38">
        <v>0</v>
      </c>
      <c r="L1166" s="39" t="str">
        <f t="shared" si="1233"/>
        <v/>
      </c>
      <c r="M1166" s="35">
        <v>0</v>
      </c>
      <c r="N1166" s="35">
        <v>0</v>
      </c>
      <c r="O1166" s="35">
        <v>0</v>
      </c>
      <c r="P1166" s="35">
        <v>0</v>
      </c>
      <c r="Q1166" s="35">
        <v>0</v>
      </c>
      <c r="R1166" s="35">
        <v>0</v>
      </c>
      <c r="S1166" s="35">
        <f t="shared" si="1239"/>
        <v>0</v>
      </c>
      <c r="T1166" s="37">
        <f t="shared" si="1234"/>
        <v>0</v>
      </c>
      <c r="U1166" s="39" t="str">
        <f t="shared" si="1235"/>
        <v/>
      </c>
      <c r="V1166" s="132">
        <f t="shared" si="1244"/>
        <v>0</v>
      </c>
      <c r="W1166" s="35">
        <v>0</v>
      </c>
      <c r="X1166" s="118">
        <v>0</v>
      </c>
      <c r="Y1166" s="118">
        <v>0</v>
      </c>
      <c r="Z1166" s="35">
        <v>0</v>
      </c>
      <c r="AA1166" s="35" t="e">
        <f>G1166+#REF!</f>
        <v>#REF!</v>
      </c>
      <c r="AB1166" s="94" t="str">
        <f>IF(OR(E1166="",E1166=0),"",(G1166+#REF!)/E1166)</f>
        <v/>
      </c>
      <c r="AC1166" s="35">
        <f t="shared" si="1299"/>
        <v>0</v>
      </c>
      <c r="AD1166" s="35">
        <f t="shared" si="1300"/>
        <v>0</v>
      </c>
      <c r="AE1166" s="118">
        <v>0</v>
      </c>
      <c r="AF1166" s="118">
        <f t="shared" si="1301"/>
        <v>0</v>
      </c>
      <c r="AG1166" s="118">
        <v>0</v>
      </c>
      <c r="AH1166" s="118">
        <f t="shared" si="1302"/>
        <v>0</v>
      </c>
      <c r="AI1166" s="36"/>
      <c r="AJ1166" s="72"/>
    </row>
    <row r="1167" spans="1:36" s="73" customFormat="1" ht="18" customHeight="1">
      <c r="A1167" s="14" t="str">
        <f t="shared" si="1298"/>
        <v>a</v>
      </c>
      <c r="B1167" s="28" t="s">
        <v>27</v>
      </c>
      <c r="C1167" s="29" t="s">
        <v>30</v>
      </c>
      <c r="D1167" s="35">
        <v>0</v>
      </c>
      <c r="E1167" s="36">
        <v>6.4</v>
      </c>
      <c r="F1167" s="36">
        <v>0</v>
      </c>
      <c r="G1167" s="36">
        <v>6.4</v>
      </c>
      <c r="H1167" s="36">
        <v>0</v>
      </c>
      <c r="I1167" s="37">
        <v>0</v>
      </c>
      <c r="J1167" s="38">
        <v>0</v>
      </c>
      <c r="K1167" s="38">
        <v>0</v>
      </c>
      <c r="L1167" s="39" t="str">
        <f t="shared" si="1233"/>
        <v/>
      </c>
      <c r="M1167" s="35">
        <v>0</v>
      </c>
      <c r="N1167" s="35">
        <v>0</v>
      </c>
      <c r="O1167" s="35">
        <v>0</v>
      </c>
      <c r="P1167" s="35">
        <v>0</v>
      </c>
      <c r="Q1167" s="35">
        <v>0</v>
      </c>
      <c r="R1167" s="35">
        <v>0</v>
      </c>
      <c r="S1167" s="35">
        <f t="shared" si="1239"/>
        <v>6.4</v>
      </c>
      <c r="T1167" s="37">
        <f t="shared" si="1234"/>
        <v>-6.4</v>
      </c>
      <c r="U1167" s="39">
        <f t="shared" si="1235"/>
        <v>1</v>
      </c>
      <c r="V1167" s="132">
        <f t="shared" si="1244"/>
        <v>0</v>
      </c>
      <c r="W1167" s="35">
        <v>0</v>
      </c>
      <c r="X1167" s="118">
        <v>0</v>
      </c>
      <c r="Y1167" s="118">
        <v>0</v>
      </c>
      <c r="Z1167" s="35">
        <v>0</v>
      </c>
      <c r="AA1167" s="35" t="e">
        <f>G1167+#REF!</f>
        <v>#REF!</v>
      </c>
      <c r="AB1167" s="94" t="e">
        <f>IF(OR(E1167="",E1167=0),"",(G1167+#REF!)/E1167)</f>
        <v>#REF!</v>
      </c>
      <c r="AC1167" s="35">
        <f t="shared" si="1299"/>
        <v>6.4</v>
      </c>
      <c r="AD1167" s="35">
        <f t="shared" si="1300"/>
        <v>0</v>
      </c>
      <c r="AE1167" s="118">
        <v>0</v>
      </c>
      <c r="AF1167" s="118">
        <f t="shared" si="1301"/>
        <v>6.4</v>
      </c>
      <c r="AG1167" s="118">
        <v>6.4</v>
      </c>
      <c r="AH1167" s="118">
        <f t="shared" si="1302"/>
        <v>0</v>
      </c>
      <c r="AI1167" s="36"/>
      <c r="AJ1167" s="72"/>
    </row>
    <row r="1168" spans="1:36" s="73" customFormat="1" ht="18" customHeight="1">
      <c r="A1168" s="14" t="str">
        <f t="shared" si="1298"/>
        <v>b</v>
      </c>
      <c r="B1168" s="28" t="s">
        <v>27</v>
      </c>
      <c r="C1168" s="29" t="s">
        <v>31</v>
      </c>
      <c r="D1168" s="35">
        <v>0</v>
      </c>
      <c r="E1168" s="36">
        <v>0</v>
      </c>
      <c r="F1168" s="36">
        <v>0</v>
      </c>
      <c r="G1168" s="36">
        <v>0</v>
      </c>
      <c r="H1168" s="36">
        <v>0</v>
      </c>
      <c r="I1168" s="37">
        <v>0</v>
      </c>
      <c r="J1168" s="38">
        <v>0</v>
      </c>
      <c r="K1168" s="38">
        <v>0</v>
      </c>
      <c r="L1168" s="39" t="str">
        <f t="shared" si="1233"/>
        <v/>
      </c>
      <c r="M1168" s="35">
        <v>0</v>
      </c>
      <c r="N1168" s="35">
        <v>0</v>
      </c>
      <c r="O1168" s="35">
        <v>0</v>
      </c>
      <c r="P1168" s="35">
        <v>0</v>
      </c>
      <c r="Q1168" s="35">
        <v>0</v>
      </c>
      <c r="R1168" s="35">
        <v>0</v>
      </c>
      <c r="S1168" s="35">
        <f t="shared" si="1239"/>
        <v>0</v>
      </c>
      <c r="T1168" s="37">
        <f t="shared" si="1234"/>
        <v>0</v>
      </c>
      <c r="U1168" s="39" t="str">
        <f t="shared" si="1235"/>
        <v/>
      </c>
      <c r="V1168" s="132">
        <f t="shared" si="1244"/>
        <v>0</v>
      </c>
      <c r="W1168" s="35">
        <v>0</v>
      </c>
      <c r="X1168" s="118">
        <v>0</v>
      </c>
      <c r="Y1168" s="118">
        <v>0</v>
      </c>
      <c r="Z1168" s="35">
        <v>0</v>
      </c>
      <c r="AA1168" s="35" t="e">
        <f>G1168+#REF!</f>
        <v>#REF!</v>
      </c>
      <c r="AB1168" s="94" t="str">
        <f>IF(OR(E1168="",E1168=0),"",(G1168+#REF!)/E1168)</f>
        <v/>
      </c>
      <c r="AC1168" s="35">
        <f t="shared" si="1299"/>
        <v>0</v>
      </c>
      <c r="AD1168" s="35">
        <f t="shared" si="1300"/>
        <v>0</v>
      </c>
      <c r="AE1168" s="118">
        <v>0</v>
      </c>
      <c r="AF1168" s="118">
        <f t="shared" si="1301"/>
        <v>0</v>
      </c>
      <c r="AG1168" s="118">
        <v>0</v>
      </c>
      <c r="AH1168" s="118">
        <f t="shared" si="1302"/>
        <v>0</v>
      </c>
      <c r="AI1168" s="36"/>
      <c r="AJ1168" s="72"/>
    </row>
    <row r="1169" spans="1:36" s="73" customFormat="1" ht="18" customHeight="1">
      <c r="A1169" s="14" t="str">
        <f t="shared" si="1298"/>
        <v>b</v>
      </c>
      <c r="B1169" s="28" t="s">
        <v>27</v>
      </c>
      <c r="C1169" s="29" t="s">
        <v>32</v>
      </c>
      <c r="D1169" s="35">
        <v>0</v>
      </c>
      <c r="E1169" s="36">
        <v>0</v>
      </c>
      <c r="F1169" s="36">
        <v>0</v>
      </c>
      <c r="G1169" s="36">
        <v>0</v>
      </c>
      <c r="H1169" s="36">
        <v>0</v>
      </c>
      <c r="I1169" s="37">
        <v>0</v>
      </c>
      <c r="J1169" s="38">
        <v>0</v>
      </c>
      <c r="K1169" s="38">
        <v>0</v>
      </c>
      <c r="L1169" s="39" t="str">
        <f t="shared" ref="L1169:L1232" si="1309">IF(OR(F1169="",F1169=0),"",G1169/F1169)</f>
        <v/>
      </c>
      <c r="M1169" s="35">
        <v>0</v>
      </c>
      <c r="N1169" s="35">
        <v>0</v>
      </c>
      <c r="O1169" s="35">
        <v>0</v>
      </c>
      <c r="P1169" s="35">
        <v>0</v>
      </c>
      <c r="Q1169" s="35">
        <v>0</v>
      </c>
      <c r="R1169" s="35">
        <v>0</v>
      </c>
      <c r="S1169" s="35">
        <f t="shared" si="1239"/>
        <v>0</v>
      </c>
      <c r="T1169" s="37">
        <f t="shared" ref="T1169:T1232" si="1310">IF(OR(C1169="თანამდებობრივი სარგო",C1169="პრემია",C1169="დანამატი",C1169="მ.შ. შტატგარეშეთა შრომის ანაზღაურება"),"",F1169-G1169)</f>
        <v>0</v>
      </c>
      <c r="U1169" s="39" t="str">
        <f t="shared" ref="U1169:U1232" si="1311">IF(OR(E1169="",E1169=0),"",G1169/E1169)</f>
        <v/>
      </c>
      <c r="V1169" s="132">
        <f t="shared" si="1244"/>
        <v>0</v>
      </c>
      <c r="W1169" s="35">
        <v>0</v>
      </c>
      <c r="X1169" s="118">
        <v>0</v>
      </c>
      <c r="Y1169" s="118">
        <v>0</v>
      </c>
      <c r="Z1169" s="35">
        <v>0</v>
      </c>
      <c r="AA1169" s="35" t="e">
        <f>G1169+#REF!</f>
        <v>#REF!</v>
      </c>
      <c r="AB1169" s="94" t="str">
        <f>IF(OR(E1169="",E1169=0),"",(G1169+#REF!)/E1169)</f>
        <v/>
      </c>
      <c r="AC1169" s="35">
        <f t="shared" si="1299"/>
        <v>0</v>
      </c>
      <c r="AD1169" s="35">
        <f t="shared" si="1300"/>
        <v>0</v>
      </c>
      <c r="AE1169" s="118">
        <v>0</v>
      </c>
      <c r="AF1169" s="118">
        <f t="shared" si="1301"/>
        <v>0</v>
      </c>
      <c r="AG1169" s="118">
        <v>0</v>
      </c>
      <c r="AH1169" s="118">
        <f t="shared" si="1302"/>
        <v>0</v>
      </c>
      <c r="AI1169" s="36"/>
      <c r="AJ1169" s="72"/>
    </row>
    <row r="1170" spans="1:36" s="73" customFormat="1" ht="18" customHeight="1">
      <c r="A1170" s="14" t="str">
        <f t="shared" si="1298"/>
        <v>b</v>
      </c>
      <c r="B1170" s="28" t="s">
        <v>27</v>
      </c>
      <c r="C1170" s="29" t="s">
        <v>33</v>
      </c>
      <c r="D1170" s="35">
        <v>0</v>
      </c>
      <c r="E1170" s="36">
        <v>0</v>
      </c>
      <c r="F1170" s="36">
        <v>0</v>
      </c>
      <c r="G1170" s="36">
        <v>0</v>
      </c>
      <c r="H1170" s="36">
        <v>0</v>
      </c>
      <c r="I1170" s="37">
        <v>0</v>
      </c>
      <c r="J1170" s="38">
        <v>0</v>
      </c>
      <c r="K1170" s="38">
        <v>0</v>
      </c>
      <c r="L1170" s="39" t="str">
        <f t="shared" si="1309"/>
        <v/>
      </c>
      <c r="M1170" s="35">
        <v>0</v>
      </c>
      <c r="N1170" s="35">
        <v>0</v>
      </c>
      <c r="O1170" s="35">
        <v>0</v>
      </c>
      <c r="P1170" s="35">
        <v>0</v>
      </c>
      <c r="Q1170" s="35">
        <v>0</v>
      </c>
      <c r="R1170" s="35">
        <v>0</v>
      </c>
      <c r="S1170" s="35">
        <f t="shared" ref="S1170:S1233" si="1312">G1170-H1170</f>
        <v>0</v>
      </c>
      <c r="T1170" s="37">
        <f t="shared" si="1310"/>
        <v>0</v>
      </c>
      <c r="U1170" s="39" t="str">
        <f t="shared" si="1311"/>
        <v/>
      </c>
      <c r="V1170" s="132">
        <f t="shared" si="1244"/>
        <v>0</v>
      </c>
      <c r="W1170" s="35">
        <v>0</v>
      </c>
      <c r="X1170" s="118">
        <v>0</v>
      </c>
      <c r="Y1170" s="118">
        <v>0</v>
      </c>
      <c r="Z1170" s="35">
        <v>0</v>
      </c>
      <c r="AA1170" s="35" t="e">
        <f>G1170+#REF!</f>
        <v>#REF!</v>
      </c>
      <c r="AB1170" s="94" t="str">
        <f>IF(OR(E1170="",E1170=0),"",(G1170+#REF!)/E1170)</f>
        <v/>
      </c>
      <c r="AC1170" s="35">
        <f t="shared" si="1299"/>
        <v>0</v>
      </c>
      <c r="AD1170" s="35">
        <f t="shared" si="1300"/>
        <v>0</v>
      </c>
      <c r="AE1170" s="118">
        <v>0</v>
      </c>
      <c r="AF1170" s="118">
        <f t="shared" si="1301"/>
        <v>0</v>
      </c>
      <c r="AG1170" s="118">
        <v>0</v>
      </c>
      <c r="AH1170" s="118">
        <f t="shared" si="1302"/>
        <v>0</v>
      </c>
      <c r="AI1170" s="36"/>
      <c r="AJ1170" s="72"/>
    </row>
    <row r="1171" spans="1:36" s="73" customFormat="1" ht="18" customHeight="1">
      <c r="A1171" s="14" t="str">
        <f t="shared" si="1298"/>
        <v>a</v>
      </c>
      <c r="B1171" s="28" t="s">
        <v>27</v>
      </c>
      <c r="C1171" s="29" t="s">
        <v>34</v>
      </c>
      <c r="D1171" s="30">
        <v>25334</v>
      </c>
      <c r="E1171" s="31">
        <v>24177.599999999999</v>
      </c>
      <c r="F1171" s="31">
        <v>17180</v>
      </c>
      <c r="G1171" s="31">
        <v>19191.7</v>
      </c>
      <c r="H1171" s="31">
        <v>14958.84109</v>
      </c>
      <c r="I1171" s="32">
        <v>13387.027189999999</v>
      </c>
      <c r="J1171" s="33">
        <v>11565.99987</v>
      </c>
      <c r="K1171" s="33">
        <v>9553.0050800000008</v>
      </c>
      <c r="L1171" s="34">
        <f t="shared" si="1309"/>
        <v>1.1170954598370197</v>
      </c>
      <c r="M1171" s="30">
        <v>0</v>
      </c>
      <c r="N1171" s="30">
        <v>1873.8161499999994</v>
      </c>
      <c r="O1171" s="30">
        <v>1942.1474900000012</v>
      </c>
      <c r="P1171" s="30">
        <v>2012.9947899999988</v>
      </c>
      <c r="Q1171" s="30">
        <v>2042</v>
      </c>
      <c r="R1171" s="30">
        <v>1821.0273199999992</v>
      </c>
      <c r="S1171" s="30">
        <f t="shared" si="1312"/>
        <v>4232.8589100000008</v>
      </c>
      <c r="T1171" s="32">
        <f t="shared" si="1310"/>
        <v>-2011.7000000000007</v>
      </c>
      <c r="U1171" s="34">
        <f t="shared" si="1311"/>
        <v>0.793780193236715</v>
      </c>
      <c r="V1171" s="131">
        <f t="shared" si="1244"/>
        <v>4985.8999999999978</v>
      </c>
      <c r="W1171" s="30">
        <v>17312.39388</v>
      </c>
      <c r="X1171" s="125">
        <v>17312.39388</v>
      </c>
      <c r="Y1171" s="125">
        <v>3690</v>
      </c>
      <c r="Z1171" s="30">
        <v>7104</v>
      </c>
      <c r="AA1171" s="30" t="e">
        <f>G1171+#REF!</f>
        <v>#REF!</v>
      </c>
      <c r="AB1171" s="92" t="e">
        <f>IF(OR(E1171="",E1171=0),"",(G1171+#REF!)/E1171)</f>
        <v>#REF!</v>
      </c>
      <c r="AC1171" s="30">
        <f t="shared" si="1299"/>
        <v>22881.7</v>
      </c>
      <c r="AD1171" s="30">
        <f t="shared" si="1300"/>
        <v>1295.8999999999978</v>
      </c>
      <c r="AE1171" s="125">
        <v>0</v>
      </c>
      <c r="AF1171" s="125">
        <f t="shared" si="1301"/>
        <v>24177.599999999999</v>
      </c>
      <c r="AG1171" s="125">
        <v>24177.599999999999</v>
      </c>
      <c r="AH1171" s="125">
        <f t="shared" si="1302"/>
        <v>1295.8999999999978</v>
      </c>
      <c r="AI1171" s="31"/>
      <c r="AJ1171" s="72"/>
    </row>
    <row r="1172" spans="1:36" s="73" customFormat="1" ht="18" customHeight="1">
      <c r="A1172" s="14" t="str">
        <f t="shared" si="1298"/>
        <v>b</v>
      </c>
      <c r="B1172" s="28" t="s">
        <v>27</v>
      </c>
      <c r="C1172" s="29" t="s">
        <v>35</v>
      </c>
      <c r="D1172" s="35">
        <v>0</v>
      </c>
      <c r="E1172" s="36">
        <v>0</v>
      </c>
      <c r="F1172" s="36">
        <v>0</v>
      </c>
      <c r="G1172" s="36">
        <v>0</v>
      </c>
      <c r="H1172" s="36">
        <v>0</v>
      </c>
      <c r="I1172" s="37">
        <v>0</v>
      </c>
      <c r="J1172" s="38">
        <v>0</v>
      </c>
      <c r="K1172" s="38">
        <v>0</v>
      </c>
      <c r="L1172" s="39" t="str">
        <f t="shared" si="1309"/>
        <v/>
      </c>
      <c r="M1172" s="35">
        <v>0</v>
      </c>
      <c r="N1172" s="35">
        <v>0</v>
      </c>
      <c r="O1172" s="35">
        <v>0</v>
      </c>
      <c r="P1172" s="35">
        <v>0</v>
      </c>
      <c r="Q1172" s="35"/>
      <c r="R1172" s="35">
        <v>0</v>
      </c>
      <c r="S1172" s="35">
        <f t="shared" si="1312"/>
        <v>0</v>
      </c>
      <c r="T1172" s="37">
        <f t="shared" si="1310"/>
        <v>0</v>
      </c>
      <c r="U1172" s="39" t="str">
        <f t="shared" si="1311"/>
        <v/>
      </c>
      <c r="V1172" s="132">
        <f t="shared" si="1244"/>
        <v>0</v>
      </c>
      <c r="W1172" s="35">
        <v>0</v>
      </c>
      <c r="X1172" s="118">
        <v>0</v>
      </c>
      <c r="Y1172" s="118">
        <v>0</v>
      </c>
      <c r="Z1172" s="35">
        <v>0</v>
      </c>
      <c r="AA1172" s="35" t="e">
        <f>G1172+#REF!</f>
        <v>#REF!</v>
      </c>
      <c r="AB1172" s="94" t="str">
        <f>IF(OR(E1172="",E1172=0),"",(G1172+#REF!)/E1172)</f>
        <v/>
      </c>
      <c r="AC1172" s="35">
        <f t="shared" si="1299"/>
        <v>0</v>
      </c>
      <c r="AD1172" s="35">
        <f t="shared" si="1300"/>
        <v>0</v>
      </c>
      <c r="AE1172" s="118">
        <v>0</v>
      </c>
      <c r="AF1172" s="118">
        <f t="shared" si="1301"/>
        <v>0</v>
      </c>
      <c r="AG1172" s="118">
        <v>0</v>
      </c>
      <c r="AH1172" s="118">
        <f t="shared" si="1302"/>
        <v>0</v>
      </c>
      <c r="AI1172" s="36"/>
      <c r="AJ1172" s="72"/>
    </row>
    <row r="1173" spans="1:36" s="73" customFormat="1" ht="30" customHeight="1">
      <c r="A1173" s="14" t="str">
        <f t="shared" si="1298"/>
        <v>b</v>
      </c>
      <c r="B1173" s="21" t="s">
        <v>27</v>
      </c>
      <c r="C1173" s="40" t="s">
        <v>36</v>
      </c>
      <c r="D1173" s="41">
        <v>0</v>
      </c>
      <c r="E1173" s="42">
        <v>0</v>
      </c>
      <c r="F1173" s="42">
        <v>0</v>
      </c>
      <c r="G1173" s="42">
        <v>0</v>
      </c>
      <c r="H1173" s="42">
        <v>0</v>
      </c>
      <c r="I1173" s="43">
        <v>0</v>
      </c>
      <c r="J1173" s="44">
        <v>0</v>
      </c>
      <c r="K1173" s="44">
        <v>0</v>
      </c>
      <c r="L1173" s="45" t="str">
        <f t="shared" si="1309"/>
        <v/>
      </c>
      <c r="M1173" s="41">
        <v>0</v>
      </c>
      <c r="N1173" s="41">
        <v>0</v>
      </c>
      <c r="O1173" s="41">
        <v>0</v>
      </c>
      <c r="P1173" s="41">
        <v>0</v>
      </c>
      <c r="Q1173" s="41">
        <v>0</v>
      </c>
      <c r="R1173" s="41">
        <v>0</v>
      </c>
      <c r="S1173" s="41">
        <f t="shared" si="1312"/>
        <v>0</v>
      </c>
      <c r="T1173" s="43">
        <f t="shared" si="1310"/>
        <v>0</v>
      </c>
      <c r="U1173" s="45" t="str">
        <f t="shared" si="1311"/>
        <v/>
      </c>
      <c r="V1173" s="133">
        <f t="shared" si="1244"/>
        <v>0</v>
      </c>
      <c r="W1173" s="41">
        <v>0</v>
      </c>
      <c r="X1173" s="119">
        <v>0</v>
      </c>
      <c r="Y1173" s="119">
        <v>0</v>
      </c>
      <c r="Z1173" s="41">
        <v>0</v>
      </c>
      <c r="AA1173" s="41" t="e">
        <f>G1173+#REF!</f>
        <v>#REF!</v>
      </c>
      <c r="AB1173" s="96" t="str">
        <f>IF(OR(E1173="",E1173=0),"",(G1173+#REF!)/E1173)</f>
        <v/>
      </c>
      <c r="AC1173" s="41">
        <f t="shared" si="1299"/>
        <v>0</v>
      </c>
      <c r="AD1173" s="41">
        <f t="shared" si="1300"/>
        <v>0</v>
      </c>
      <c r="AE1173" s="119">
        <v>0</v>
      </c>
      <c r="AF1173" s="119">
        <f t="shared" si="1301"/>
        <v>0</v>
      </c>
      <c r="AG1173" s="119">
        <v>0</v>
      </c>
      <c r="AH1173" s="119">
        <f t="shared" si="1302"/>
        <v>0</v>
      </c>
      <c r="AI1173" s="42"/>
      <c r="AJ1173" s="72"/>
    </row>
    <row r="1174" spans="1:36" s="73" customFormat="1" ht="15" customHeight="1">
      <c r="A1174" s="14" t="str">
        <f t="shared" si="1298"/>
        <v>b</v>
      </c>
      <c r="B1174" s="21" t="s">
        <v>27</v>
      </c>
      <c r="C1174" s="40" t="s">
        <v>37</v>
      </c>
      <c r="D1174" s="41">
        <v>0</v>
      </c>
      <c r="E1174" s="42">
        <v>0</v>
      </c>
      <c r="F1174" s="42">
        <v>0</v>
      </c>
      <c r="G1174" s="42">
        <v>0</v>
      </c>
      <c r="H1174" s="42">
        <v>0</v>
      </c>
      <c r="I1174" s="43">
        <v>0</v>
      </c>
      <c r="J1174" s="44">
        <v>0</v>
      </c>
      <c r="K1174" s="44">
        <v>0</v>
      </c>
      <c r="L1174" s="45" t="str">
        <f t="shared" si="1309"/>
        <v/>
      </c>
      <c r="M1174" s="41">
        <v>0</v>
      </c>
      <c r="N1174" s="41">
        <v>0</v>
      </c>
      <c r="O1174" s="41">
        <v>0</v>
      </c>
      <c r="P1174" s="41">
        <v>0</v>
      </c>
      <c r="Q1174" s="41">
        <v>0</v>
      </c>
      <c r="R1174" s="41">
        <v>0</v>
      </c>
      <c r="S1174" s="41">
        <f t="shared" si="1312"/>
        <v>0</v>
      </c>
      <c r="T1174" s="43">
        <f t="shared" si="1310"/>
        <v>0</v>
      </c>
      <c r="U1174" s="45" t="str">
        <f t="shared" si="1311"/>
        <v/>
      </c>
      <c r="V1174" s="133">
        <f t="shared" si="1244"/>
        <v>0</v>
      </c>
      <c r="W1174" s="41">
        <v>0</v>
      </c>
      <c r="X1174" s="119">
        <v>0</v>
      </c>
      <c r="Y1174" s="119">
        <v>0</v>
      </c>
      <c r="Z1174" s="41">
        <v>0</v>
      </c>
      <c r="AA1174" s="41" t="e">
        <f>G1174+#REF!</f>
        <v>#REF!</v>
      </c>
      <c r="AB1174" s="96" t="str">
        <f>IF(OR(E1174="",E1174=0),"",(G1174+#REF!)/E1174)</f>
        <v/>
      </c>
      <c r="AC1174" s="41">
        <f t="shared" si="1299"/>
        <v>0</v>
      </c>
      <c r="AD1174" s="41">
        <f t="shared" si="1300"/>
        <v>0</v>
      </c>
      <c r="AE1174" s="119">
        <v>0</v>
      </c>
      <c r="AF1174" s="119">
        <f t="shared" si="1301"/>
        <v>0</v>
      </c>
      <c r="AG1174" s="119">
        <v>0</v>
      </c>
      <c r="AH1174" s="119">
        <f t="shared" si="1302"/>
        <v>0</v>
      </c>
      <c r="AI1174" s="42"/>
      <c r="AJ1174" s="72"/>
    </row>
    <row r="1175" spans="1:36" s="73" customFormat="1" ht="15.75" customHeight="1" thickBot="1">
      <c r="A1175" s="14" t="str">
        <f t="shared" si="1298"/>
        <v>b</v>
      </c>
      <c r="B1175" s="46" t="s">
        <v>27</v>
      </c>
      <c r="C1175" s="58" t="s">
        <v>38</v>
      </c>
      <c r="D1175" s="59">
        <v>0</v>
      </c>
      <c r="E1175" s="60">
        <v>0</v>
      </c>
      <c r="F1175" s="60">
        <v>0</v>
      </c>
      <c r="G1175" s="60">
        <v>0</v>
      </c>
      <c r="H1175" s="60">
        <v>0</v>
      </c>
      <c r="I1175" s="61">
        <v>0</v>
      </c>
      <c r="J1175" s="62">
        <v>0</v>
      </c>
      <c r="K1175" s="62">
        <v>0</v>
      </c>
      <c r="L1175" s="63" t="str">
        <f t="shared" si="1309"/>
        <v/>
      </c>
      <c r="M1175" s="59">
        <v>0</v>
      </c>
      <c r="N1175" s="59">
        <v>0</v>
      </c>
      <c r="O1175" s="59">
        <v>0</v>
      </c>
      <c r="P1175" s="59">
        <v>0</v>
      </c>
      <c r="Q1175" s="59">
        <v>0</v>
      </c>
      <c r="R1175" s="59">
        <v>0</v>
      </c>
      <c r="S1175" s="59">
        <f t="shared" si="1312"/>
        <v>0</v>
      </c>
      <c r="T1175" s="61">
        <f t="shared" si="1310"/>
        <v>0</v>
      </c>
      <c r="U1175" s="63" t="str">
        <f t="shared" si="1311"/>
        <v/>
      </c>
      <c r="V1175" s="136">
        <f t="shared" si="1244"/>
        <v>0</v>
      </c>
      <c r="W1175" s="59">
        <v>0</v>
      </c>
      <c r="X1175" s="120">
        <v>0</v>
      </c>
      <c r="Y1175" s="120">
        <v>0</v>
      </c>
      <c r="Z1175" s="59">
        <v>0</v>
      </c>
      <c r="AA1175" s="59" t="e">
        <f>G1175+#REF!</f>
        <v>#REF!</v>
      </c>
      <c r="AB1175" s="106" t="str">
        <f>IF(OR(E1175="",E1175=0),"",(G1175+#REF!)/E1175)</f>
        <v/>
      </c>
      <c r="AC1175" s="59">
        <f t="shared" si="1299"/>
        <v>0</v>
      </c>
      <c r="AD1175" s="59">
        <f t="shared" si="1300"/>
        <v>0</v>
      </c>
      <c r="AE1175" s="120">
        <v>0</v>
      </c>
      <c r="AF1175" s="120">
        <f t="shared" si="1301"/>
        <v>0</v>
      </c>
      <c r="AG1175" s="120">
        <v>0</v>
      </c>
      <c r="AH1175" s="120">
        <f t="shared" si="1302"/>
        <v>0</v>
      </c>
      <c r="AI1175" s="60"/>
      <c r="AJ1175" s="72"/>
    </row>
    <row r="1176" spans="1:36" s="77" customFormat="1" ht="32.25" customHeight="1" thickTop="1" thickBot="1">
      <c r="A1176" s="14" t="str">
        <f t="shared" si="1298"/>
        <v>a</v>
      </c>
      <c r="B1176" s="139" t="s">
        <v>233</v>
      </c>
      <c r="C1176" s="140" t="s">
        <v>234</v>
      </c>
      <c r="D1176" s="140">
        <f t="shared" ref="D1176:K1176" si="1313">D1177+D1185+D1186+D1187</f>
        <v>15000</v>
      </c>
      <c r="E1176" s="141">
        <f t="shared" si="1313"/>
        <v>16896.900000000001</v>
      </c>
      <c r="F1176" s="141">
        <f t="shared" si="1313"/>
        <v>15101.565000000001</v>
      </c>
      <c r="G1176" s="141">
        <f t="shared" si="1313"/>
        <v>16847</v>
      </c>
      <c r="H1176" s="141">
        <f t="shared" si="1313"/>
        <v>14147.10907</v>
      </c>
      <c r="I1176" s="142">
        <f t="shared" si="1313"/>
        <v>13117.587439999999</v>
      </c>
      <c r="J1176" s="143">
        <f t="shared" si="1313"/>
        <v>10399.971170000001</v>
      </c>
      <c r="K1176" s="143">
        <f t="shared" si="1313"/>
        <v>8216.2022699999998</v>
      </c>
      <c r="L1176" s="144">
        <f t="shared" si="1309"/>
        <v>1.1155797428941967</v>
      </c>
      <c r="M1176" s="140">
        <f>M1177+M1185+M1186+M1187</f>
        <v>0</v>
      </c>
      <c r="N1176" s="140">
        <f>N1177+N1185+N1186+N1187</f>
        <v>3100.1110700000004</v>
      </c>
      <c r="O1176" s="140">
        <f>O1177+O1185+O1186+O1187</f>
        <v>1216.2650399999993</v>
      </c>
      <c r="P1176" s="140">
        <f>P1177+P1185+P1186+P1187</f>
        <v>2183.7689000000009</v>
      </c>
      <c r="Q1176" s="140">
        <f>Q1177+Q1185+Q1186+Q1187</f>
        <v>1990</v>
      </c>
      <c r="R1176" s="140">
        <v>2717.6162699999986</v>
      </c>
      <c r="S1176" s="140">
        <f t="shared" si="1312"/>
        <v>2699.8909299999996</v>
      </c>
      <c r="T1176" s="142">
        <f t="shared" si="1310"/>
        <v>-1745.4349999999995</v>
      </c>
      <c r="U1176" s="144">
        <f t="shared" si="1311"/>
        <v>0.99704679556605047</v>
      </c>
      <c r="V1176" s="145">
        <f t="shared" si="1244"/>
        <v>49.900000000001455</v>
      </c>
      <c r="W1176" s="140">
        <f t="shared" ref="W1176:Y1176" si="1314">W1177+W1185+W1186+W1187</f>
        <v>15773.94594</v>
      </c>
      <c r="X1176" s="149">
        <f t="shared" si="1314"/>
        <v>15773.94594</v>
      </c>
      <c r="Y1176" s="149">
        <f t="shared" si="1314"/>
        <v>3143</v>
      </c>
      <c r="Z1176" s="140">
        <f>Z1177+Z1185+Z1186+Z1187</f>
        <v>600</v>
      </c>
      <c r="AA1176" s="140" t="e">
        <f>G1176+#REF!</f>
        <v>#REF!</v>
      </c>
      <c r="AB1176" s="147" t="e">
        <f>IF(OR(E1176="",E1176=0),"",(G1176+#REF!)/E1176)</f>
        <v>#REF!</v>
      </c>
      <c r="AC1176" s="140">
        <f t="shared" si="1299"/>
        <v>19990</v>
      </c>
      <c r="AD1176" s="140">
        <f t="shared" si="1300"/>
        <v>-3093.0999999999985</v>
      </c>
      <c r="AE1176" s="149">
        <f t="shared" ref="AE1176" si="1315">AE1177+AE1185+AE1186+AE1187</f>
        <v>0</v>
      </c>
      <c r="AF1176" s="149">
        <f t="shared" si="1301"/>
        <v>16896.900000000001</v>
      </c>
      <c r="AG1176" s="149">
        <f t="shared" ref="AG1176" si="1316">AG1177+AG1185+AG1186+AG1187</f>
        <v>16896.900000000001</v>
      </c>
      <c r="AH1176" s="149">
        <f t="shared" si="1302"/>
        <v>-3093.0999999999985</v>
      </c>
      <c r="AI1176" s="141"/>
      <c r="AJ1176" s="72"/>
    </row>
    <row r="1177" spans="1:36" s="77" customFormat="1" ht="18.75" customHeight="1" thickTop="1">
      <c r="A1177" s="14" t="str">
        <f t="shared" si="1298"/>
        <v>a</v>
      </c>
      <c r="B1177" s="21" t="s">
        <v>27</v>
      </c>
      <c r="C1177" s="22" t="s">
        <v>28</v>
      </c>
      <c r="D1177" s="23">
        <f t="shared" ref="D1177:K1177" si="1317">D1178+D1179+D1180+D1181+D1182+D1183+D1184</f>
        <v>15000</v>
      </c>
      <c r="E1177" s="24">
        <f t="shared" si="1317"/>
        <v>16896.900000000001</v>
      </c>
      <c r="F1177" s="24">
        <f t="shared" si="1317"/>
        <v>15101.565000000001</v>
      </c>
      <c r="G1177" s="24">
        <f t="shared" si="1317"/>
        <v>16847</v>
      </c>
      <c r="H1177" s="24">
        <f t="shared" si="1317"/>
        <v>14147.10907</v>
      </c>
      <c r="I1177" s="25">
        <f t="shared" si="1317"/>
        <v>13117.587439999999</v>
      </c>
      <c r="J1177" s="26">
        <f t="shared" si="1317"/>
        <v>10399.971170000001</v>
      </c>
      <c r="K1177" s="26">
        <f t="shared" si="1317"/>
        <v>8216.2022699999998</v>
      </c>
      <c r="L1177" s="27">
        <f t="shared" si="1309"/>
        <v>1.1155797428941967</v>
      </c>
      <c r="M1177" s="23">
        <f>M1178+M1179+M1180+M1181+M1182+M1183+M1184</f>
        <v>0</v>
      </c>
      <c r="N1177" s="23">
        <f>N1178+N1179+N1180+N1181+N1182+N1183+N1184</f>
        <v>3100.1110700000004</v>
      </c>
      <c r="O1177" s="23">
        <f>O1178+O1179+O1180+O1181+O1182+O1183+O1184</f>
        <v>1216.2650399999993</v>
      </c>
      <c r="P1177" s="23">
        <f>P1178+P1179+P1180+P1181+P1182+P1183+P1184</f>
        <v>2183.7689000000009</v>
      </c>
      <c r="Q1177" s="23">
        <f>Q1178+Q1179+Q1180+Q1181+Q1182+Q1183+Q1184</f>
        <v>1990</v>
      </c>
      <c r="R1177" s="23">
        <v>2717.6162699999986</v>
      </c>
      <c r="S1177" s="23">
        <f t="shared" si="1312"/>
        <v>2699.8909299999996</v>
      </c>
      <c r="T1177" s="25">
        <f t="shared" si="1310"/>
        <v>-1745.4349999999995</v>
      </c>
      <c r="U1177" s="27">
        <f t="shared" si="1311"/>
        <v>0.99704679556605047</v>
      </c>
      <c r="V1177" s="130">
        <f t="shared" si="1244"/>
        <v>49.900000000001455</v>
      </c>
      <c r="W1177" s="23">
        <f t="shared" ref="W1177:Y1177" si="1318">W1178+W1179+W1180+W1181+W1182+W1183+W1184</f>
        <v>15773.94594</v>
      </c>
      <c r="X1177" s="107">
        <f t="shared" si="1318"/>
        <v>15773.94594</v>
      </c>
      <c r="Y1177" s="107">
        <f t="shared" si="1318"/>
        <v>3143</v>
      </c>
      <c r="Z1177" s="23">
        <f>Z1178+Z1179+Z1180+Z1181+Z1182+Z1183+Z1184</f>
        <v>600</v>
      </c>
      <c r="AA1177" s="23" t="e">
        <f>G1177+#REF!</f>
        <v>#REF!</v>
      </c>
      <c r="AB1177" s="90" t="e">
        <f>IF(OR(E1177="",E1177=0),"",(G1177+#REF!)/E1177)</f>
        <v>#REF!</v>
      </c>
      <c r="AC1177" s="23">
        <f t="shared" si="1299"/>
        <v>19990</v>
      </c>
      <c r="AD1177" s="23">
        <f t="shared" si="1300"/>
        <v>-3093.0999999999985</v>
      </c>
      <c r="AE1177" s="107">
        <f t="shared" ref="AE1177" si="1319">AE1178+AE1179+AE1180+AE1181+AE1182+AE1183+AE1184</f>
        <v>0</v>
      </c>
      <c r="AF1177" s="107">
        <f t="shared" si="1301"/>
        <v>16896.900000000001</v>
      </c>
      <c r="AG1177" s="107">
        <f t="shared" ref="AG1177" si="1320">AG1178+AG1179+AG1180+AG1181+AG1182+AG1183+AG1184</f>
        <v>16896.900000000001</v>
      </c>
      <c r="AH1177" s="107">
        <f t="shared" si="1302"/>
        <v>-3093.0999999999985</v>
      </c>
      <c r="AI1177" s="24"/>
      <c r="AJ1177" s="72"/>
    </row>
    <row r="1178" spans="1:36" s="14" customFormat="1" ht="18" customHeight="1">
      <c r="A1178" s="14" t="str">
        <f t="shared" si="1298"/>
        <v>b</v>
      </c>
      <c r="B1178" s="28" t="s">
        <v>27</v>
      </c>
      <c r="C1178" s="29" t="s">
        <v>29</v>
      </c>
      <c r="D1178" s="35">
        <v>0</v>
      </c>
      <c r="E1178" s="36">
        <v>0</v>
      </c>
      <c r="F1178" s="36">
        <v>0</v>
      </c>
      <c r="G1178" s="36">
        <v>0</v>
      </c>
      <c r="H1178" s="36">
        <v>0</v>
      </c>
      <c r="I1178" s="37">
        <v>0</v>
      </c>
      <c r="J1178" s="38">
        <v>0</v>
      </c>
      <c r="K1178" s="38">
        <v>0</v>
      </c>
      <c r="L1178" s="39" t="str">
        <f t="shared" si="1309"/>
        <v/>
      </c>
      <c r="M1178" s="35">
        <v>0</v>
      </c>
      <c r="N1178" s="35">
        <v>0</v>
      </c>
      <c r="O1178" s="35">
        <v>0</v>
      </c>
      <c r="P1178" s="35">
        <v>0</v>
      </c>
      <c r="Q1178" s="35"/>
      <c r="R1178" s="35">
        <v>0</v>
      </c>
      <c r="S1178" s="35">
        <f t="shared" si="1312"/>
        <v>0</v>
      </c>
      <c r="T1178" s="37">
        <f t="shared" si="1310"/>
        <v>0</v>
      </c>
      <c r="U1178" s="39" t="str">
        <f t="shared" si="1311"/>
        <v/>
      </c>
      <c r="V1178" s="132">
        <f t="shared" si="1244"/>
        <v>0</v>
      </c>
      <c r="W1178" s="35">
        <v>0</v>
      </c>
      <c r="X1178" s="118">
        <v>0</v>
      </c>
      <c r="Y1178" s="118">
        <v>0</v>
      </c>
      <c r="Z1178" s="35">
        <v>0</v>
      </c>
      <c r="AA1178" s="35" t="e">
        <f>G1178+#REF!</f>
        <v>#REF!</v>
      </c>
      <c r="AB1178" s="94" t="str">
        <f>IF(OR(E1178="",E1178=0),"",(G1178+#REF!)/E1178)</f>
        <v/>
      </c>
      <c r="AC1178" s="35">
        <f t="shared" si="1299"/>
        <v>0</v>
      </c>
      <c r="AD1178" s="35">
        <f t="shared" si="1300"/>
        <v>0</v>
      </c>
      <c r="AE1178" s="118">
        <v>0</v>
      </c>
      <c r="AF1178" s="118">
        <f t="shared" si="1301"/>
        <v>0</v>
      </c>
      <c r="AG1178" s="118">
        <v>0</v>
      </c>
      <c r="AH1178" s="118">
        <f t="shared" si="1302"/>
        <v>0</v>
      </c>
      <c r="AI1178" s="36"/>
      <c r="AJ1178" s="72"/>
    </row>
    <row r="1179" spans="1:36" s="14" customFormat="1" ht="18">
      <c r="A1179" s="14" t="str">
        <f t="shared" si="1298"/>
        <v>a</v>
      </c>
      <c r="B1179" s="28" t="s">
        <v>27</v>
      </c>
      <c r="C1179" s="29" t="s">
        <v>30</v>
      </c>
      <c r="D1179" s="35">
        <v>0</v>
      </c>
      <c r="E1179" s="36">
        <v>20</v>
      </c>
      <c r="F1179" s="36">
        <v>10</v>
      </c>
      <c r="G1179" s="36">
        <v>2.2999999999999998</v>
      </c>
      <c r="H1179" s="36">
        <v>0</v>
      </c>
      <c r="I1179" s="37">
        <v>0</v>
      </c>
      <c r="J1179" s="38">
        <v>0</v>
      </c>
      <c r="K1179" s="38">
        <v>0</v>
      </c>
      <c r="L1179" s="39">
        <f t="shared" si="1309"/>
        <v>0.22999999999999998</v>
      </c>
      <c r="M1179" s="35">
        <v>0</v>
      </c>
      <c r="N1179" s="35">
        <v>0</v>
      </c>
      <c r="O1179" s="35">
        <v>0</v>
      </c>
      <c r="P1179" s="35">
        <v>0</v>
      </c>
      <c r="Q1179" s="35"/>
      <c r="R1179" s="35">
        <v>0</v>
      </c>
      <c r="S1179" s="35">
        <f t="shared" si="1312"/>
        <v>2.2999999999999998</v>
      </c>
      <c r="T1179" s="37">
        <f t="shared" si="1310"/>
        <v>7.7</v>
      </c>
      <c r="U1179" s="39">
        <f t="shared" si="1311"/>
        <v>0.11499999999999999</v>
      </c>
      <c r="V1179" s="132">
        <f t="shared" si="1244"/>
        <v>17.7</v>
      </c>
      <c r="W1179" s="35">
        <v>0</v>
      </c>
      <c r="X1179" s="118">
        <v>0</v>
      </c>
      <c r="Y1179" s="118">
        <v>8</v>
      </c>
      <c r="Z1179" s="35">
        <v>10</v>
      </c>
      <c r="AA1179" s="35" t="e">
        <f>G1179+#REF!</f>
        <v>#REF!</v>
      </c>
      <c r="AB1179" s="94" t="e">
        <f>IF(OR(E1179="",E1179=0),"",(G1179+#REF!)/E1179)</f>
        <v>#REF!</v>
      </c>
      <c r="AC1179" s="35">
        <f t="shared" si="1299"/>
        <v>10.3</v>
      </c>
      <c r="AD1179" s="35">
        <f t="shared" si="1300"/>
        <v>9.6999999999999993</v>
      </c>
      <c r="AE1179" s="118">
        <v>0</v>
      </c>
      <c r="AF1179" s="118">
        <f t="shared" si="1301"/>
        <v>20</v>
      </c>
      <c r="AG1179" s="118">
        <v>20</v>
      </c>
      <c r="AH1179" s="118">
        <f t="shared" si="1302"/>
        <v>9.6999999999999993</v>
      </c>
      <c r="AI1179" s="36"/>
      <c r="AJ1179" s="72"/>
    </row>
    <row r="1180" spans="1:36" s="14" customFormat="1" ht="18" customHeight="1">
      <c r="A1180" s="14" t="str">
        <f t="shared" si="1298"/>
        <v>b</v>
      </c>
      <c r="B1180" s="28" t="s">
        <v>27</v>
      </c>
      <c r="C1180" s="29" t="s">
        <v>31</v>
      </c>
      <c r="D1180" s="35">
        <v>0</v>
      </c>
      <c r="E1180" s="36">
        <v>0</v>
      </c>
      <c r="F1180" s="36">
        <v>0</v>
      </c>
      <c r="G1180" s="36">
        <v>0</v>
      </c>
      <c r="H1180" s="36">
        <v>0</v>
      </c>
      <c r="I1180" s="37">
        <v>0</v>
      </c>
      <c r="J1180" s="38">
        <v>0</v>
      </c>
      <c r="K1180" s="38">
        <v>0</v>
      </c>
      <c r="L1180" s="39" t="str">
        <f t="shared" si="1309"/>
        <v/>
      </c>
      <c r="M1180" s="35">
        <v>0</v>
      </c>
      <c r="N1180" s="35">
        <v>0</v>
      </c>
      <c r="O1180" s="35">
        <v>0</v>
      </c>
      <c r="P1180" s="35">
        <v>0</v>
      </c>
      <c r="Q1180" s="35"/>
      <c r="R1180" s="35">
        <v>0</v>
      </c>
      <c r="S1180" s="35">
        <f t="shared" si="1312"/>
        <v>0</v>
      </c>
      <c r="T1180" s="37">
        <f t="shared" si="1310"/>
        <v>0</v>
      </c>
      <c r="U1180" s="39" t="str">
        <f t="shared" si="1311"/>
        <v/>
      </c>
      <c r="V1180" s="132">
        <f t="shared" si="1244"/>
        <v>0</v>
      </c>
      <c r="W1180" s="35">
        <v>0</v>
      </c>
      <c r="X1180" s="118">
        <v>0</v>
      </c>
      <c r="Y1180" s="118">
        <v>0</v>
      </c>
      <c r="Z1180" s="35">
        <v>0</v>
      </c>
      <c r="AA1180" s="35" t="e">
        <f>G1180+#REF!</f>
        <v>#REF!</v>
      </c>
      <c r="AB1180" s="94" t="str">
        <f>IF(OR(E1180="",E1180=0),"",(G1180+#REF!)/E1180)</f>
        <v/>
      </c>
      <c r="AC1180" s="35">
        <f t="shared" si="1299"/>
        <v>0</v>
      </c>
      <c r="AD1180" s="35">
        <f t="shared" si="1300"/>
        <v>0</v>
      </c>
      <c r="AE1180" s="118">
        <v>0</v>
      </c>
      <c r="AF1180" s="118">
        <f t="shared" si="1301"/>
        <v>0</v>
      </c>
      <c r="AG1180" s="118">
        <v>0</v>
      </c>
      <c r="AH1180" s="118">
        <f t="shared" si="1302"/>
        <v>0</v>
      </c>
      <c r="AI1180" s="36"/>
      <c r="AJ1180" s="72"/>
    </row>
    <row r="1181" spans="1:36" s="14" customFormat="1" ht="18" customHeight="1">
      <c r="A1181" s="14" t="str">
        <f t="shared" si="1298"/>
        <v>b</v>
      </c>
      <c r="B1181" s="28" t="s">
        <v>27</v>
      </c>
      <c r="C1181" s="29" t="s">
        <v>32</v>
      </c>
      <c r="D1181" s="35">
        <v>0</v>
      </c>
      <c r="E1181" s="36">
        <v>0</v>
      </c>
      <c r="F1181" s="36">
        <v>0</v>
      </c>
      <c r="G1181" s="36">
        <v>0</v>
      </c>
      <c r="H1181" s="36">
        <v>0</v>
      </c>
      <c r="I1181" s="37">
        <v>0</v>
      </c>
      <c r="J1181" s="38">
        <v>0</v>
      </c>
      <c r="K1181" s="38">
        <v>0</v>
      </c>
      <c r="L1181" s="39" t="str">
        <f t="shared" si="1309"/>
        <v/>
      </c>
      <c r="M1181" s="35">
        <v>0</v>
      </c>
      <c r="N1181" s="35">
        <v>0</v>
      </c>
      <c r="O1181" s="35">
        <v>0</v>
      </c>
      <c r="P1181" s="35">
        <v>0</v>
      </c>
      <c r="Q1181" s="35"/>
      <c r="R1181" s="35">
        <v>0</v>
      </c>
      <c r="S1181" s="35">
        <f t="shared" si="1312"/>
        <v>0</v>
      </c>
      <c r="T1181" s="37">
        <f t="shared" si="1310"/>
        <v>0</v>
      </c>
      <c r="U1181" s="39" t="str">
        <f t="shared" si="1311"/>
        <v/>
      </c>
      <c r="V1181" s="132">
        <f t="shared" ref="V1181:V1244" si="1321">E1181-G1181</f>
        <v>0</v>
      </c>
      <c r="W1181" s="35">
        <v>0</v>
      </c>
      <c r="X1181" s="118">
        <v>0</v>
      </c>
      <c r="Y1181" s="118">
        <v>0</v>
      </c>
      <c r="Z1181" s="35">
        <v>0</v>
      </c>
      <c r="AA1181" s="35" t="e">
        <f>G1181+#REF!</f>
        <v>#REF!</v>
      </c>
      <c r="AB1181" s="94" t="str">
        <f>IF(OR(E1181="",E1181=0),"",(G1181+#REF!)/E1181)</f>
        <v/>
      </c>
      <c r="AC1181" s="35">
        <f t="shared" si="1299"/>
        <v>0</v>
      </c>
      <c r="AD1181" s="35">
        <f t="shared" si="1300"/>
        <v>0</v>
      </c>
      <c r="AE1181" s="118">
        <v>0</v>
      </c>
      <c r="AF1181" s="118">
        <f t="shared" si="1301"/>
        <v>0</v>
      </c>
      <c r="AG1181" s="118">
        <v>0</v>
      </c>
      <c r="AH1181" s="118">
        <f t="shared" si="1302"/>
        <v>0</v>
      </c>
      <c r="AI1181" s="36"/>
      <c r="AJ1181" s="72"/>
    </row>
    <row r="1182" spans="1:36" s="14" customFormat="1" ht="18" customHeight="1">
      <c r="A1182" s="14" t="str">
        <f t="shared" si="1298"/>
        <v>b</v>
      </c>
      <c r="B1182" s="28" t="s">
        <v>27</v>
      </c>
      <c r="C1182" s="29" t="s">
        <v>33</v>
      </c>
      <c r="D1182" s="35">
        <v>0</v>
      </c>
      <c r="E1182" s="36">
        <v>0</v>
      </c>
      <c r="F1182" s="36">
        <v>0</v>
      </c>
      <c r="G1182" s="36">
        <v>0</v>
      </c>
      <c r="H1182" s="36">
        <v>0</v>
      </c>
      <c r="I1182" s="37">
        <v>0</v>
      </c>
      <c r="J1182" s="38">
        <v>0</v>
      </c>
      <c r="K1182" s="38">
        <v>0</v>
      </c>
      <c r="L1182" s="39" t="str">
        <f t="shared" si="1309"/>
        <v/>
      </c>
      <c r="M1182" s="35">
        <v>0</v>
      </c>
      <c r="N1182" s="35">
        <v>0</v>
      </c>
      <c r="O1182" s="35">
        <v>0</v>
      </c>
      <c r="P1182" s="35">
        <v>0</v>
      </c>
      <c r="Q1182" s="35"/>
      <c r="R1182" s="35">
        <v>0</v>
      </c>
      <c r="S1182" s="35">
        <f t="shared" si="1312"/>
        <v>0</v>
      </c>
      <c r="T1182" s="37">
        <f t="shared" si="1310"/>
        <v>0</v>
      </c>
      <c r="U1182" s="39" t="str">
        <f t="shared" si="1311"/>
        <v/>
      </c>
      <c r="V1182" s="132">
        <f t="shared" si="1321"/>
        <v>0</v>
      </c>
      <c r="W1182" s="35">
        <v>0</v>
      </c>
      <c r="X1182" s="118">
        <v>0</v>
      </c>
      <c r="Y1182" s="118">
        <v>0</v>
      </c>
      <c r="Z1182" s="35">
        <v>0</v>
      </c>
      <c r="AA1182" s="35" t="e">
        <f>G1182+#REF!</f>
        <v>#REF!</v>
      </c>
      <c r="AB1182" s="94" t="str">
        <f>IF(OR(E1182="",E1182=0),"",(G1182+#REF!)/E1182)</f>
        <v/>
      </c>
      <c r="AC1182" s="35">
        <f t="shared" si="1299"/>
        <v>0</v>
      </c>
      <c r="AD1182" s="35">
        <f t="shared" si="1300"/>
        <v>0</v>
      </c>
      <c r="AE1182" s="118">
        <v>0</v>
      </c>
      <c r="AF1182" s="118">
        <f t="shared" si="1301"/>
        <v>0</v>
      </c>
      <c r="AG1182" s="118">
        <v>0</v>
      </c>
      <c r="AH1182" s="118">
        <f t="shared" si="1302"/>
        <v>0</v>
      </c>
      <c r="AI1182" s="36"/>
      <c r="AJ1182" s="72"/>
    </row>
    <row r="1183" spans="1:36" s="77" customFormat="1" ht="18" customHeight="1">
      <c r="A1183" s="14" t="str">
        <f t="shared" si="1298"/>
        <v>a</v>
      </c>
      <c r="B1183" s="28" t="s">
        <v>27</v>
      </c>
      <c r="C1183" s="29" t="s">
        <v>34</v>
      </c>
      <c r="D1183" s="30">
        <v>15000</v>
      </c>
      <c r="E1183" s="31">
        <v>16876.900000000001</v>
      </c>
      <c r="F1183" s="31">
        <v>15091.565000000001</v>
      </c>
      <c r="G1183" s="31">
        <v>16844.7</v>
      </c>
      <c r="H1183" s="31">
        <v>14147.10907</v>
      </c>
      <c r="I1183" s="32">
        <v>13117.587439999999</v>
      </c>
      <c r="J1183" s="33">
        <v>10399.971170000001</v>
      </c>
      <c r="K1183" s="33">
        <v>8216.2022699999998</v>
      </c>
      <c r="L1183" s="34">
        <f t="shared" si="1309"/>
        <v>1.1161665473395237</v>
      </c>
      <c r="M1183" s="30">
        <v>0</v>
      </c>
      <c r="N1183" s="30">
        <v>3100.1110700000004</v>
      </c>
      <c r="O1183" s="30">
        <v>1216.2650399999993</v>
      </c>
      <c r="P1183" s="30">
        <v>2183.7689000000009</v>
      </c>
      <c r="Q1183" s="30">
        <v>1990</v>
      </c>
      <c r="R1183" s="30">
        <v>2717.6162699999986</v>
      </c>
      <c r="S1183" s="30">
        <f t="shared" si="1312"/>
        <v>2697.5909300000003</v>
      </c>
      <c r="T1183" s="32">
        <f t="shared" si="1310"/>
        <v>-1753.1350000000002</v>
      </c>
      <c r="U1183" s="34">
        <f t="shared" si="1311"/>
        <v>0.9980920666710118</v>
      </c>
      <c r="V1183" s="131">
        <f t="shared" si="1321"/>
        <v>32.200000000000728</v>
      </c>
      <c r="W1183" s="30">
        <v>15773.94594</v>
      </c>
      <c r="X1183" s="125">
        <v>15773.94594</v>
      </c>
      <c r="Y1183" s="125">
        <v>3135</v>
      </c>
      <c r="Z1183" s="30">
        <v>590</v>
      </c>
      <c r="AA1183" s="30" t="e">
        <f>G1183+#REF!</f>
        <v>#REF!</v>
      </c>
      <c r="AB1183" s="92" t="e">
        <f>IF(OR(E1183="",E1183=0),"",(G1183+#REF!)/E1183)</f>
        <v>#REF!</v>
      </c>
      <c r="AC1183" s="30">
        <f t="shared" si="1299"/>
        <v>19979.7</v>
      </c>
      <c r="AD1183" s="30">
        <f t="shared" si="1300"/>
        <v>-3102.7999999999993</v>
      </c>
      <c r="AE1183" s="125">
        <v>0</v>
      </c>
      <c r="AF1183" s="125">
        <f t="shared" si="1301"/>
        <v>16876.900000000001</v>
      </c>
      <c r="AG1183" s="125">
        <v>16876.900000000001</v>
      </c>
      <c r="AH1183" s="125">
        <f t="shared" si="1302"/>
        <v>-3102.7999999999993</v>
      </c>
      <c r="AI1183" s="31"/>
      <c r="AJ1183" s="72"/>
    </row>
    <row r="1184" spans="1:36" s="14" customFormat="1" ht="18" customHeight="1">
      <c r="A1184" s="14" t="str">
        <f t="shared" si="1298"/>
        <v>b</v>
      </c>
      <c r="B1184" s="28" t="s">
        <v>27</v>
      </c>
      <c r="C1184" s="29" t="s">
        <v>35</v>
      </c>
      <c r="D1184" s="35">
        <v>0</v>
      </c>
      <c r="E1184" s="36">
        <v>0</v>
      </c>
      <c r="F1184" s="36">
        <v>0</v>
      </c>
      <c r="G1184" s="36">
        <v>0</v>
      </c>
      <c r="H1184" s="36">
        <v>0</v>
      </c>
      <c r="I1184" s="37">
        <v>0</v>
      </c>
      <c r="J1184" s="38">
        <v>0</v>
      </c>
      <c r="K1184" s="38">
        <v>0</v>
      </c>
      <c r="L1184" s="39" t="str">
        <f t="shared" si="1309"/>
        <v/>
      </c>
      <c r="M1184" s="35">
        <v>0</v>
      </c>
      <c r="N1184" s="35">
        <v>0</v>
      </c>
      <c r="O1184" s="35">
        <v>0</v>
      </c>
      <c r="P1184" s="35">
        <v>0</v>
      </c>
      <c r="Q1184" s="35"/>
      <c r="R1184" s="35">
        <v>0</v>
      </c>
      <c r="S1184" s="35">
        <f t="shared" si="1312"/>
        <v>0</v>
      </c>
      <c r="T1184" s="37">
        <f t="shared" si="1310"/>
        <v>0</v>
      </c>
      <c r="U1184" s="39" t="str">
        <f t="shared" si="1311"/>
        <v/>
      </c>
      <c r="V1184" s="132">
        <f t="shared" si="1321"/>
        <v>0</v>
      </c>
      <c r="W1184" s="35">
        <v>0</v>
      </c>
      <c r="X1184" s="118">
        <v>0</v>
      </c>
      <c r="Y1184" s="118">
        <v>0</v>
      </c>
      <c r="Z1184" s="35">
        <v>0</v>
      </c>
      <c r="AA1184" s="35" t="e">
        <f>G1184+#REF!</f>
        <v>#REF!</v>
      </c>
      <c r="AB1184" s="94" t="str">
        <f>IF(OR(E1184="",E1184=0),"",(G1184+#REF!)/E1184)</f>
        <v/>
      </c>
      <c r="AC1184" s="35">
        <f t="shared" si="1299"/>
        <v>0</v>
      </c>
      <c r="AD1184" s="35">
        <f t="shared" si="1300"/>
        <v>0</v>
      </c>
      <c r="AE1184" s="118">
        <v>0</v>
      </c>
      <c r="AF1184" s="118">
        <f t="shared" si="1301"/>
        <v>0</v>
      </c>
      <c r="AG1184" s="118">
        <v>0</v>
      </c>
      <c r="AH1184" s="118">
        <f t="shared" si="1302"/>
        <v>0</v>
      </c>
      <c r="AI1184" s="36"/>
      <c r="AJ1184" s="72"/>
    </row>
    <row r="1185" spans="1:36" s="14" customFormat="1" ht="30" customHeight="1">
      <c r="A1185" s="14" t="str">
        <f t="shared" si="1298"/>
        <v>b</v>
      </c>
      <c r="B1185" s="21" t="s">
        <v>27</v>
      </c>
      <c r="C1185" s="40" t="s">
        <v>36</v>
      </c>
      <c r="D1185" s="41">
        <v>0</v>
      </c>
      <c r="E1185" s="42">
        <v>0</v>
      </c>
      <c r="F1185" s="42">
        <v>0</v>
      </c>
      <c r="G1185" s="42">
        <v>0</v>
      </c>
      <c r="H1185" s="42">
        <v>0</v>
      </c>
      <c r="I1185" s="43">
        <v>0</v>
      </c>
      <c r="J1185" s="44">
        <v>0</v>
      </c>
      <c r="K1185" s="44">
        <v>0</v>
      </c>
      <c r="L1185" s="45" t="str">
        <f t="shared" si="1309"/>
        <v/>
      </c>
      <c r="M1185" s="41">
        <v>0</v>
      </c>
      <c r="N1185" s="41">
        <v>0</v>
      </c>
      <c r="O1185" s="41">
        <v>0</v>
      </c>
      <c r="P1185" s="41">
        <v>0</v>
      </c>
      <c r="Q1185" s="41">
        <v>0</v>
      </c>
      <c r="R1185" s="41">
        <v>0</v>
      </c>
      <c r="S1185" s="41">
        <f t="shared" si="1312"/>
        <v>0</v>
      </c>
      <c r="T1185" s="43">
        <f t="shared" si="1310"/>
        <v>0</v>
      </c>
      <c r="U1185" s="45" t="str">
        <f t="shared" si="1311"/>
        <v/>
      </c>
      <c r="V1185" s="133">
        <f t="shared" si="1321"/>
        <v>0</v>
      </c>
      <c r="W1185" s="41">
        <v>0</v>
      </c>
      <c r="X1185" s="119">
        <v>0</v>
      </c>
      <c r="Y1185" s="119">
        <v>0</v>
      </c>
      <c r="Z1185" s="41">
        <v>0</v>
      </c>
      <c r="AA1185" s="41" t="e">
        <f>G1185+#REF!</f>
        <v>#REF!</v>
      </c>
      <c r="AB1185" s="96" t="str">
        <f>IF(OR(E1185="",E1185=0),"",(G1185+#REF!)/E1185)</f>
        <v/>
      </c>
      <c r="AC1185" s="41">
        <f t="shared" si="1299"/>
        <v>0</v>
      </c>
      <c r="AD1185" s="41">
        <f t="shared" si="1300"/>
        <v>0</v>
      </c>
      <c r="AE1185" s="119">
        <v>0</v>
      </c>
      <c r="AF1185" s="119">
        <f t="shared" si="1301"/>
        <v>0</v>
      </c>
      <c r="AG1185" s="119">
        <v>0</v>
      </c>
      <c r="AH1185" s="119">
        <f t="shared" si="1302"/>
        <v>0</v>
      </c>
      <c r="AI1185" s="42"/>
      <c r="AJ1185" s="72"/>
    </row>
    <row r="1186" spans="1:36" s="14" customFormat="1" ht="15" customHeight="1">
      <c r="A1186" s="14" t="str">
        <f t="shared" si="1298"/>
        <v>b</v>
      </c>
      <c r="B1186" s="21" t="s">
        <v>27</v>
      </c>
      <c r="C1186" s="40" t="s">
        <v>37</v>
      </c>
      <c r="D1186" s="41">
        <v>0</v>
      </c>
      <c r="E1186" s="42">
        <v>0</v>
      </c>
      <c r="F1186" s="42">
        <v>0</v>
      </c>
      <c r="G1186" s="42">
        <v>0</v>
      </c>
      <c r="H1186" s="42">
        <v>0</v>
      </c>
      <c r="I1186" s="43">
        <v>0</v>
      </c>
      <c r="J1186" s="44">
        <v>0</v>
      </c>
      <c r="K1186" s="44">
        <v>0</v>
      </c>
      <c r="L1186" s="45" t="str">
        <f t="shared" si="1309"/>
        <v/>
      </c>
      <c r="M1186" s="41">
        <v>0</v>
      </c>
      <c r="N1186" s="41">
        <v>0</v>
      </c>
      <c r="O1186" s="41">
        <v>0</v>
      </c>
      <c r="P1186" s="41">
        <v>0</v>
      </c>
      <c r="Q1186" s="41">
        <v>0</v>
      </c>
      <c r="R1186" s="41">
        <v>0</v>
      </c>
      <c r="S1186" s="41">
        <f t="shared" si="1312"/>
        <v>0</v>
      </c>
      <c r="T1186" s="43">
        <f t="shared" si="1310"/>
        <v>0</v>
      </c>
      <c r="U1186" s="45" t="str">
        <f t="shared" si="1311"/>
        <v/>
      </c>
      <c r="V1186" s="133">
        <f t="shared" si="1321"/>
        <v>0</v>
      </c>
      <c r="W1186" s="41">
        <v>0</v>
      </c>
      <c r="X1186" s="119">
        <v>0</v>
      </c>
      <c r="Y1186" s="119">
        <v>0</v>
      </c>
      <c r="Z1186" s="41">
        <v>0</v>
      </c>
      <c r="AA1186" s="41" t="e">
        <f>G1186+#REF!</f>
        <v>#REF!</v>
      </c>
      <c r="AB1186" s="96" t="str">
        <f>IF(OR(E1186="",E1186=0),"",(G1186+#REF!)/E1186)</f>
        <v/>
      </c>
      <c r="AC1186" s="41">
        <f t="shared" si="1299"/>
        <v>0</v>
      </c>
      <c r="AD1186" s="41">
        <f t="shared" si="1300"/>
        <v>0</v>
      </c>
      <c r="AE1186" s="119">
        <v>0</v>
      </c>
      <c r="AF1186" s="119">
        <f t="shared" si="1301"/>
        <v>0</v>
      </c>
      <c r="AG1186" s="119">
        <v>0</v>
      </c>
      <c r="AH1186" s="119">
        <f t="shared" si="1302"/>
        <v>0</v>
      </c>
      <c r="AI1186" s="42"/>
      <c r="AJ1186" s="72"/>
    </row>
    <row r="1187" spans="1:36" s="14" customFormat="1" ht="15.75" customHeight="1" thickBot="1">
      <c r="A1187" s="14" t="str">
        <f t="shared" si="1298"/>
        <v>b</v>
      </c>
      <c r="B1187" s="46" t="s">
        <v>27</v>
      </c>
      <c r="C1187" s="58" t="s">
        <v>38</v>
      </c>
      <c r="D1187" s="59">
        <v>0</v>
      </c>
      <c r="E1187" s="60">
        <v>0</v>
      </c>
      <c r="F1187" s="60">
        <v>0</v>
      </c>
      <c r="G1187" s="60">
        <v>0</v>
      </c>
      <c r="H1187" s="60">
        <v>0</v>
      </c>
      <c r="I1187" s="61">
        <v>0</v>
      </c>
      <c r="J1187" s="62">
        <v>0</v>
      </c>
      <c r="K1187" s="62">
        <v>0</v>
      </c>
      <c r="L1187" s="63" t="str">
        <f t="shared" si="1309"/>
        <v/>
      </c>
      <c r="M1187" s="59">
        <v>0</v>
      </c>
      <c r="N1187" s="59">
        <v>0</v>
      </c>
      <c r="O1187" s="59">
        <v>0</v>
      </c>
      <c r="P1187" s="59">
        <v>0</v>
      </c>
      <c r="Q1187" s="59">
        <v>0</v>
      </c>
      <c r="R1187" s="59">
        <v>0</v>
      </c>
      <c r="S1187" s="59">
        <f t="shared" si="1312"/>
        <v>0</v>
      </c>
      <c r="T1187" s="61">
        <f t="shared" si="1310"/>
        <v>0</v>
      </c>
      <c r="U1187" s="63" t="str">
        <f t="shared" si="1311"/>
        <v/>
      </c>
      <c r="V1187" s="136">
        <f t="shared" si="1321"/>
        <v>0</v>
      </c>
      <c r="W1187" s="59">
        <v>0</v>
      </c>
      <c r="X1187" s="120">
        <v>0</v>
      </c>
      <c r="Y1187" s="120">
        <v>0</v>
      </c>
      <c r="Z1187" s="59">
        <v>0</v>
      </c>
      <c r="AA1187" s="59" t="e">
        <f>G1187+#REF!</f>
        <v>#REF!</v>
      </c>
      <c r="AB1187" s="106" t="str">
        <f>IF(OR(E1187="",E1187=0),"",(G1187+#REF!)/E1187)</f>
        <v/>
      </c>
      <c r="AC1187" s="59">
        <f t="shared" si="1299"/>
        <v>0</v>
      </c>
      <c r="AD1187" s="59">
        <f t="shared" si="1300"/>
        <v>0</v>
      </c>
      <c r="AE1187" s="120">
        <v>0</v>
      </c>
      <c r="AF1187" s="120">
        <f t="shared" si="1301"/>
        <v>0</v>
      </c>
      <c r="AG1187" s="120">
        <v>0</v>
      </c>
      <c r="AH1187" s="120">
        <f t="shared" si="1302"/>
        <v>0</v>
      </c>
      <c r="AI1187" s="60"/>
      <c r="AJ1187" s="72"/>
    </row>
    <row r="1188" spans="1:36" s="73" customFormat="1" ht="48.75" thickTop="1" thickBot="1">
      <c r="A1188" s="14" t="str">
        <f t="shared" si="1298"/>
        <v>a</v>
      </c>
      <c r="B1188" s="139" t="s">
        <v>235</v>
      </c>
      <c r="C1188" s="140" t="s">
        <v>236</v>
      </c>
      <c r="D1188" s="140">
        <f t="shared" ref="D1188:K1188" si="1322">D1189+D1197+D1198+D1199</f>
        <v>1000</v>
      </c>
      <c r="E1188" s="141">
        <f t="shared" si="1322"/>
        <v>1000</v>
      </c>
      <c r="F1188" s="141">
        <f t="shared" si="1322"/>
        <v>497.5</v>
      </c>
      <c r="G1188" s="141">
        <f t="shared" si="1322"/>
        <v>709.3</v>
      </c>
      <c r="H1188" s="141">
        <f t="shared" si="1322"/>
        <v>433.51303000000001</v>
      </c>
      <c r="I1188" s="142">
        <f t="shared" si="1322"/>
        <v>433.51303000000001</v>
      </c>
      <c r="J1188" s="143">
        <f t="shared" si="1322"/>
        <v>364.89393000000001</v>
      </c>
      <c r="K1188" s="143">
        <f t="shared" si="1322"/>
        <v>285.92275999999998</v>
      </c>
      <c r="L1188" s="144">
        <f t="shared" si="1309"/>
        <v>1.4257286432160803</v>
      </c>
      <c r="M1188" s="140">
        <f>M1189+M1197+M1198+M1199</f>
        <v>0</v>
      </c>
      <c r="N1188" s="140">
        <f>N1189+N1197+N1198+N1199</f>
        <v>72.569240000000022</v>
      </c>
      <c r="O1188" s="140">
        <f>O1189+O1197+O1198+O1199</f>
        <v>75.860689999999977</v>
      </c>
      <c r="P1188" s="140">
        <f>P1189+P1197+P1198+P1199</f>
        <v>78.971170000000029</v>
      </c>
      <c r="Q1188" s="140">
        <f>Q1189+Q1197+Q1198+Q1199</f>
        <v>79</v>
      </c>
      <c r="R1188" s="140">
        <v>68.619100000000003</v>
      </c>
      <c r="S1188" s="140">
        <f t="shared" si="1312"/>
        <v>275.78696999999994</v>
      </c>
      <c r="T1188" s="142">
        <f t="shared" si="1310"/>
        <v>-211.79999999999995</v>
      </c>
      <c r="U1188" s="144">
        <f t="shared" si="1311"/>
        <v>0.70929999999999993</v>
      </c>
      <c r="V1188" s="145">
        <f t="shared" si="1321"/>
        <v>290.70000000000005</v>
      </c>
      <c r="W1188" s="140">
        <f t="shared" ref="W1188:Y1188" si="1323">W1189+W1197+W1198+W1199</f>
        <v>587.41675999999995</v>
      </c>
      <c r="X1188" s="159">
        <f t="shared" si="1323"/>
        <v>587.41675999999995</v>
      </c>
      <c r="Y1188" s="159">
        <f t="shared" si="1323"/>
        <v>71.7</v>
      </c>
      <c r="Z1188" s="140">
        <f>Z1189+Z1197+Z1198+Z1199</f>
        <v>285</v>
      </c>
      <c r="AA1188" s="140" t="e">
        <f>G1188+#REF!</f>
        <v>#REF!</v>
      </c>
      <c r="AB1188" s="147" t="e">
        <f>IF(OR(E1188="",E1188=0),"",(G1188+#REF!)/E1188)</f>
        <v>#REF!</v>
      </c>
      <c r="AC1188" s="140">
        <f t="shared" si="1299"/>
        <v>781</v>
      </c>
      <c r="AD1188" s="140">
        <f t="shared" si="1300"/>
        <v>219</v>
      </c>
      <c r="AE1188" s="159">
        <f t="shared" ref="AE1188:AG1188" si="1324">AE1189+AE1197+AE1198+AE1199</f>
        <v>0</v>
      </c>
      <c r="AF1188" s="159">
        <f t="shared" si="1301"/>
        <v>1000</v>
      </c>
      <c r="AG1188" s="159">
        <f t="shared" si="1324"/>
        <v>1000</v>
      </c>
      <c r="AH1188" s="159">
        <f t="shared" si="1302"/>
        <v>219</v>
      </c>
      <c r="AI1188" s="141"/>
      <c r="AJ1188" s="72"/>
    </row>
    <row r="1189" spans="1:36" s="73" customFormat="1" ht="18.75" customHeight="1" thickTop="1">
      <c r="A1189" s="14" t="str">
        <f t="shared" si="1298"/>
        <v>a</v>
      </c>
      <c r="B1189" s="21" t="s">
        <v>27</v>
      </c>
      <c r="C1189" s="22" t="s">
        <v>28</v>
      </c>
      <c r="D1189" s="23">
        <f t="shared" ref="D1189:K1189" si="1325">D1190+D1191+D1192+D1193+D1194+D1195+D1196</f>
        <v>1000</v>
      </c>
      <c r="E1189" s="24">
        <f t="shared" si="1325"/>
        <v>1000</v>
      </c>
      <c r="F1189" s="24">
        <f t="shared" si="1325"/>
        <v>497.5</v>
      </c>
      <c r="G1189" s="24">
        <f t="shared" si="1325"/>
        <v>709.3</v>
      </c>
      <c r="H1189" s="24">
        <f t="shared" si="1325"/>
        <v>433.51303000000001</v>
      </c>
      <c r="I1189" s="25">
        <f t="shared" si="1325"/>
        <v>433.51303000000001</v>
      </c>
      <c r="J1189" s="26">
        <f t="shared" si="1325"/>
        <v>364.89393000000001</v>
      </c>
      <c r="K1189" s="26">
        <f t="shared" si="1325"/>
        <v>285.92275999999998</v>
      </c>
      <c r="L1189" s="27">
        <f t="shared" si="1309"/>
        <v>1.4257286432160803</v>
      </c>
      <c r="M1189" s="23">
        <f>M1190+M1191+M1192+M1193+M1194+M1195+M1196</f>
        <v>0</v>
      </c>
      <c r="N1189" s="23">
        <f>N1190+N1191+N1192+N1193+N1194+N1195+N1196</f>
        <v>72.569240000000022</v>
      </c>
      <c r="O1189" s="23">
        <f>O1190+O1191+O1192+O1193+O1194+O1195+O1196</f>
        <v>75.860689999999977</v>
      </c>
      <c r="P1189" s="23">
        <f>P1190+P1191+P1192+P1193+P1194+P1195+P1196</f>
        <v>78.971170000000029</v>
      </c>
      <c r="Q1189" s="23">
        <f>Q1190+Q1191+Q1192+Q1193+Q1194+Q1195+Q1196</f>
        <v>79</v>
      </c>
      <c r="R1189" s="23">
        <v>68.619100000000003</v>
      </c>
      <c r="S1189" s="23">
        <f t="shared" si="1312"/>
        <v>275.78696999999994</v>
      </c>
      <c r="T1189" s="25">
        <f t="shared" si="1310"/>
        <v>-211.79999999999995</v>
      </c>
      <c r="U1189" s="27">
        <f t="shared" si="1311"/>
        <v>0.70929999999999993</v>
      </c>
      <c r="V1189" s="130">
        <f t="shared" si="1321"/>
        <v>290.70000000000005</v>
      </c>
      <c r="W1189" s="23">
        <f t="shared" ref="W1189:Y1189" si="1326">W1190+W1191+W1192+W1193+W1194+W1195+W1196</f>
        <v>587.41675999999995</v>
      </c>
      <c r="X1189" s="128">
        <f t="shared" si="1326"/>
        <v>587.41675999999995</v>
      </c>
      <c r="Y1189" s="128">
        <f t="shared" si="1326"/>
        <v>71.7</v>
      </c>
      <c r="Z1189" s="23">
        <f>Z1190+Z1191+Z1192+Z1193+Z1194+Z1195+Z1196</f>
        <v>285</v>
      </c>
      <c r="AA1189" s="23" t="e">
        <f>G1189+#REF!</f>
        <v>#REF!</v>
      </c>
      <c r="AB1189" s="90" t="e">
        <f>IF(OR(E1189="",E1189=0),"",(G1189+#REF!)/E1189)</f>
        <v>#REF!</v>
      </c>
      <c r="AC1189" s="23">
        <f t="shared" si="1299"/>
        <v>781</v>
      </c>
      <c r="AD1189" s="23">
        <f t="shared" si="1300"/>
        <v>219</v>
      </c>
      <c r="AE1189" s="128">
        <f t="shared" ref="AE1189:AG1189" si="1327">AE1190+AE1191+AE1192+AE1193+AE1194+AE1195+AE1196</f>
        <v>0</v>
      </c>
      <c r="AF1189" s="128">
        <f t="shared" si="1301"/>
        <v>1000</v>
      </c>
      <c r="AG1189" s="128">
        <f t="shared" si="1327"/>
        <v>1000</v>
      </c>
      <c r="AH1189" s="128">
        <f t="shared" si="1302"/>
        <v>219</v>
      </c>
      <c r="AI1189" s="24"/>
      <c r="AJ1189" s="72"/>
    </row>
    <row r="1190" spans="1:36" s="73" customFormat="1" ht="18" customHeight="1">
      <c r="A1190" s="14" t="str">
        <f t="shared" si="1298"/>
        <v>b</v>
      </c>
      <c r="B1190" s="28" t="s">
        <v>27</v>
      </c>
      <c r="C1190" s="29" t="s">
        <v>29</v>
      </c>
      <c r="D1190" s="35">
        <v>0</v>
      </c>
      <c r="E1190" s="36">
        <v>0</v>
      </c>
      <c r="F1190" s="36">
        <v>0</v>
      </c>
      <c r="G1190" s="36">
        <v>0</v>
      </c>
      <c r="H1190" s="36">
        <v>0</v>
      </c>
      <c r="I1190" s="37">
        <v>0</v>
      </c>
      <c r="J1190" s="38">
        <v>0</v>
      </c>
      <c r="K1190" s="38">
        <v>0</v>
      </c>
      <c r="L1190" s="39" t="str">
        <f t="shared" si="1309"/>
        <v/>
      </c>
      <c r="M1190" s="35">
        <v>0</v>
      </c>
      <c r="N1190" s="35">
        <v>0</v>
      </c>
      <c r="O1190" s="35">
        <v>0</v>
      </c>
      <c r="P1190" s="35">
        <v>0</v>
      </c>
      <c r="Q1190" s="35"/>
      <c r="R1190" s="35">
        <v>0</v>
      </c>
      <c r="S1190" s="35">
        <f t="shared" si="1312"/>
        <v>0</v>
      </c>
      <c r="T1190" s="37">
        <f t="shared" si="1310"/>
        <v>0</v>
      </c>
      <c r="U1190" s="39" t="str">
        <f t="shared" si="1311"/>
        <v/>
      </c>
      <c r="V1190" s="132">
        <f t="shared" si="1321"/>
        <v>0</v>
      </c>
      <c r="W1190" s="35">
        <v>0</v>
      </c>
      <c r="X1190" s="118">
        <v>0</v>
      </c>
      <c r="Y1190" s="118">
        <v>0</v>
      </c>
      <c r="Z1190" s="35">
        <v>0</v>
      </c>
      <c r="AA1190" s="35" t="e">
        <f>G1190+#REF!</f>
        <v>#REF!</v>
      </c>
      <c r="AB1190" s="94" t="str">
        <f>IF(OR(E1190="",E1190=0),"",(G1190+#REF!)/E1190)</f>
        <v/>
      </c>
      <c r="AC1190" s="35">
        <f t="shared" si="1299"/>
        <v>0</v>
      </c>
      <c r="AD1190" s="35">
        <f t="shared" si="1300"/>
        <v>0</v>
      </c>
      <c r="AE1190" s="118">
        <v>0</v>
      </c>
      <c r="AF1190" s="118">
        <f t="shared" si="1301"/>
        <v>0</v>
      </c>
      <c r="AG1190" s="118">
        <v>0</v>
      </c>
      <c r="AH1190" s="118">
        <f t="shared" si="1302"/>
        <v>0</v>
      </c>
      <c r="AI1190" s="36"/>
      <c r="AJ1190" s="72"/>
    </row>
    <row r="1191" spans="1:36" s="73" customFormat="1" ht="18" customHeight="1">
      <c r="A1191" s="14" t="str">
        <f t="shared" si="1298"/>
        <v>a</v>
      </c>
      <c r="B1191" s="28" t="s">
        <v>27</v>
      </c>
      <c r="C1191" s="29" t="s">
        <v>30</v>
      </c>
      <c r="D1191" s="30">
        <v>1000</v>
      </c>
      <c r="E1191" s="31">
        <v>1000</v>
      </c>
      <c r="F1191" s="31">
        <v>497.5</v>
      </c>
      <c r="G1191" s="31">
        <v>709.3</v>
      </c>
      <c r="H1191" s="31">
        <v>433.51303000000001</v>
      </c>
      <c r="I1191" s="32">
        <v>433.51303000000001</v>
      </c>
      <c r="J1191" s="33">
        <v>364.89393000000001</v>
      </c>
      <c r="K1191" s="33">
        <v>285.92275999999998</v>
      </c>
      <c r="L1191" s="34">
        <f t="shared" si="1309"/>
        <v>1.4257286432160803</v>
      </c>
      <c r="M1191" s="30">
        <v>0</v>
      </c>
      <c r="N1191" s="30">
        <v>72.569240000000022</v>
      </c>
      <c r="O1191" s="30">
        <v>75.860689999999977</v>
      </c>
      <c r="P1191" s="30">
        <v>78.971170000000029</v>
      </c>
      <c r="Q1191" s="30">
        <v>79</v>
      </c>
      <c r="R1191" s="30">
        <v>68.619100000000003</v>
      </c>
      <c r="S1191" s="30">
        <f t="shared" si="1312"/>
        <v>275.78696999999994</v>
      </c>
      <c r="T1191" s="32">
        <f t="shared" si="1310"/>
        <v>-211.79999999999995</v>
      </c>
      <c r="U1191" s="34">
        <f t="shared" si="1311"/>
        <v>0.70929999999999993</v>
      </c>
      <c r="V1191" s="131">
        <f t="shared" si="1321"/>
        <v>290.70000000000005</v>
      </c>
      <c r="W1191" s="30">
        <v>587.41675999999995</v>
      </c>
      <c r="X1191" s="125">
        <v>587.41675999999995</v>
      </c>
      <c r="Y1191" s="125">
        <v>71.7</v>
      </c>
      <c r="Z1191" s="30">
        <v>285</v>
      </c>
      <c r="AA1191" s="30" t="e">
        <f>G1191+#REF!</f>
        <v>#REF!</v>
      </c>
      <c r="AB1191" s="92" t="e">
        <f>IF(OR(E1191="",E1191=0),"",(G1191+#REF!)/E1191)</f>
        <v>#REF!</v>
      </c>
      <c r="AC1191" s="30">
        <f t="shared" si="1299"/>
        <v>781</v>
      </c>
      <c r="AD1191" s="30">
        <f t="shared" si="1300"/>
        <v>219</v>
      </c>
      <c r="AE1191" s="125">
        <v>0</v>
      </c>
      <c r="AF1191" s="125">
        <f t="shared" si="1301"/>
        <v>1000</v>
      </c>
      <c r="AG1191" s="125">
        <v>1000</v>
      </c>
      <c r="AH1191" s="125">
        <f t="shared" si="1302"/>
        <v>219</v>
      </c>
      <c r="AI1191" s="31"/>
      <c r="AJ1191" s="72"/>
    </row>
    <row r="1192" spans="1:36" s="73" customFormat="1" ht="18" customHeight="1">
      <c r="A1192" s="14" t="str">
        <f t="shared" si="1298"/>
        <v>b</v>
      </c>
      <c r="B1192" s="28" t="s">
        <v>27</v>
      </c>
      <c r="C1192" s="29" t="s">
        <v>31</v>
      </c>
      <c r="D1192" s="35">
        <v>0</v>
      </c>
      <c r="E1192" s="36">
        <v>0</v>
      </c>
      <c r="F1192" s="36">
        <v>0</v>
      </c>
      <c r="G1192" s="36">
        <v>0</v>
      </c>
      <c r="H1192" s="36">
        <v>0</v>
      </c>
      <c r="I1192" s="37">
        <v>0</v>
      </c>
      <c r="J1192" s="38">
        <v>0</v>
      </c>
      <c r="K1192" s="38">
        <v>0</v>
      </c>
      <c r="L1192" s="39" t="str">
        <f t="shared" si="1309"/>
        <v/>
      </c>
      <c r="M1192" s="35">
        <v>0</v>
      </c>
      <c r="N1192" s="35">
        <v>0</v>
      </c>
      <c r="O1192" s="35">
        <v>0</v>
      </c>
      <c r="P1192" s="35">
        <v>0</v>
      </c>
      <c r="Q1192" s="35"/>
      <c r="R1192" s="35">
        <v>0</v>
      </c>
      <c r="S1192" s="35">
        <f t="shared" si="1312"/>
        <v>0</v>
      </c>
      <c r="T1192" s="37">
        <f t="shared" si="1310"/>
        <v>0</v>
      </c>
      <c r="U1192" s="39" t="str">
        <f t="shared" si="1311"/>
        <v/>
      </c>
      <c r="V1192" s="132">
        <f t="shared" si="1321"/>
        <v>0</v>
      </c>
      <c r="W1192" s="35">
        <v>0</v>
      </c>
      <c r="X1192" s="118">
        <v>0</v>
      </c>
      <c r="Y1192" s="118">
        <v>0</v>
      </c>
      <c r="Z1192" s="35">
        <v>0</v>
      </c>
      <c r="AA1192" s="35" t="e">
        <f>G1192+#REF!</f>
        <v>#REF!</v>
      </c>
      <c r="AB1192" s="94" t="str">
        <f>IF(OR(E1192="",E1192=0),"",(G1192+#REF!)/E1192)</f>
        <v/>
      </c>
      <c r="AC1192" s="35">
        <f t="shared" si="1299"/>
        <v>0</v>
      </c>
      <c r="AD1192" s="35">
        <f t="shared" si="1300"/>
        <v>0</v>
      </c>
      <c r="AE1192" s="118">
        <v>0</v>
      </c>
      <c r="AF1192" s="118">
        <f t="shared" si="1301"/>
        <v>0</v>
      </c>
      <c r="AG1192" s="118">
        <v>0</v>
      </c>
      <c r="AH1192" s="118">
        <f t="shared" si="1302"/>
        <v>0</v>
      </c>
      <c r="AI1192" s="36"/>
      <c r="AJ1192" s="72"/>
    </row>
    <row r="1193" spans="1:36" s="73" customFormat="1" ht="18" customHeight="1">
      <c r="A1193" s="14" t="str">
        <f t="shared" si="1298"/>
        <v>b</v>
      </c>
      <c r="B1193" s="28" t="s">
        <v>27</v>
      </c>
      <c r="C1193" s="29" t="s">
        <v>32</v>
      </c>
      <c r="D1193" s="35">
        <v>0</v>
      </c>
      <c r="E1193" s="36">
        <v>0</v>
      </c>
      <c r="F1193" s="36">
        <v>0</v>
      </c>
      <c r="G1193" s="36">
        <v>0</v>
      </c>
      <c r="H1193" s="36">
        <v>0</v>
      </c>
      <c r="I1193" s="37">
        <v>0</v>
      </c>
      <c r="J1193" s="38">
        <v>0</v>
      </c>
      <c r="K1193" s="38">
        <v>0</v>
      </c>
      <c r="L1193" s="39" t="str">
        <f t="shared" si="1309"/>
        <v/>
      </c>
      <c r="M1193" s="35">
        <v>0</v>
      </c>
      <c r="N1193" s="35">
        <v>0</v>
      </c>
      <c r="O1193" s="35">
        <v>0</v>
      </c>
      <c r="P1193" s="35">
        <v>0</v>
      </c>
      <c r="Q1193" s="35"/>
      <c r="R1193" s="35">
        <v>0</v>
      </c>
      <c r="S1193" s="35">
        <f t="shared" si="1312"/>
        <v>0</v>
      </c>
      <c r="T1193" s="37">
        <f t="shared" si="1310"/>
        <v>0</v>
      </c>
      <c r="U1193" s="39" t="str">
        <f t="shared" si="1311"/>
        <v/>
      </c>
      <c r="V1193" s="132">
        <f t="shared" si="1321"/>
        <v>0</v>
      </c>
      <c r="W1193" s="35">
        <v>0</v>
      </c>
      <c r="X1193" s="118">
        <v>0</v>
      </c>
      <c r="Y1193" s="118">
        <v>0</v>
      </c>
      <c r="Z1193" s="35">
        <v>0</v>
      </c>
      <c r="AA1193" s="35" t="e">
        <f>G1193+#REF!</f>
        <v>#REF!</v>
      </c>
      <c r="AB1193" s="94" t="str">
        <f>IF(OR(E1193="",E1193=0),"",(G1193+#REF!)/E1193)</f>
        <v/>
      </c>
      <c r="AC1193" s="35">
        <f t="shared" si="1299"/>
        <v>0</v>
      </c>
      <c r="AD1193" s="35">
        <f t="shared" si="1300"/>
        <v>0</v>
      </c>
      <c r="AE1193" s="118">
        <v>0</v>
      </c>
      <c r="AF1193" s="118">
        <f t="shared" si="1301"/>
        <v>0</v>
      </c>
      <c r="AG1193" s="118">
        <v>0</v>
      </c>
      <c r="AH1193" s="118">
        <f t="shared" si="1302"/>
        <v>0</v>
      </c>
      <c r="AI1193" s="36"/>
      <c r="AJ1193" s="72"/>
    </row>
    <row r="1194" spans="1:36" s="73" customFormat="1" ht="18" customHeight="1">
      <c r="A1194" s="14" t="str">
        <f t="shared" si="1298"/>
        <v>b</v>
      </c>
      <c r="B1194" s="28" t="s">
        <v>27</v>
      </c>
      <c r="C1194" s="29" t="s">
        <v>33</v>
      </c>
      <c r="D1194" s="35">
        <v>0</v>
      </c>
      <c r="E1194" s="36">
        <v>0</v>
      </c>
      <c r="F1194" s="36">
        <v>0</v>
      </c>
      <c r="G1194" s="36">
        <v>0</v>
      </c>
      <c r="H1194" s="36">
        <v>0</v>
      </c>
      <c r="I1194" s="37">
        <v>0</v>
      </c>
      <c r="J1194" s="38">
        <v>0</v>
      </c>
      <c r="K1194" s="38">
        <v>0</v>
      </c>
      <c r="L1194" s="39" t="str">
        <f t="shared" si="1309"/>
        <v/>
      </c>
      <c r="M1194" s="35">
        <v>0</v>
      </c>
      <c r="N1194" s="35">
        <v>0</v>
      </c>
      <c r="O1194" s="35">
        <v>0</v>
      </c>
      <c r="P1194" s="35">
        <v>0</v>
      </c>
      <c r="Q1194" s="35"/>
      <c r="R1194" s="35">
        <v>0</v>
      </c>
      <c r="S1194" s="35">
        <f t="shared" si="1312"/>
        <v>0</v>
      </c>
      <c r="T1194" s="37">
        <f t="shared" si="1310"/>
        <v>0</v>
      </c>
      <c r="U1194" s="39" t="str">
        <f t="shared" si="1311"/>
        <v/>
      </c>
      <c r="V1194" s="132">
        <f t="shared" si="1321"/>
        <v>0</v>
      </c>
      <c r="W1194" s="35">
        <v>0</v>
      </c>
      <c r="X1194" s="118">
        <v>0</v>
      </c>
      <c r="Y1194" s="118">
        <v>0</v>
      </c>
      <c r="Z1194" s="35">
        <v>0</v>
      </c>
      <c r="AA1194" s="35" t="e">
        <f>G1194+#REF!</f>
        <v>#REF!</v>
      </c>
      <c r="AB1194" s="94" t="str">
        <f>IF(OR(E1194="",E1194=0),"",(G1194+#REF!)/E1194)</f>
        <v/>
      </c>
      <c r="AC1194" s="35">
        <f t="shared" si="1299"/>
        <v>0</v>
      </c>
      <c r="AD1194" s="35">
        <f t="shared" si="1300"/>
        <v>0</v>
      </c>
      <c r="AE1194" s="118">
        <v>0</v>
      </c>
      <c r="AF1194" s="118">
        <f t="shared" si="1301"/>
        <v>0</v>
      </c>
      <c r="AG1194" s="118">
        <v>0</v>
      </c>
      <c r="AH1194" s="118">
        <f t="shared" si="1302"/>
        <v>0</v>
      </c>
      <c r="AI1194" s="36"/>
      <c r="AJ1194" s="72"/>
    </row>
    <row r="1195" spans="1:36" s="73" customFormat="1" ht="18" customHeight="1">
      <c r="A1195" s="14" t="str">
        <f t="shared" si="1298"/>
        <v>b</v>
      </c>
      <c r="B1195" s="28" t="s">
        <v>27</v>
      </c>
      <c r="C1195" s="29" t="s">
        <v>34</v>
      </c>
      <c r="D1195" s="35">
        <v>0</v>
      </c>
      <c r="E1195" s="36">
        <v>0</v>
      </c>
      <c r="F1195" s="36">
        <v>0</v>
      </c>
      <c r="G1195" s="36">
        <v>0</v>
      </c>
      <c r="H1195" s="36">
        <v>0</v>
      </c>
      <c r="I1195" s="37">
        <v>0</v>
      </c>
      <c r="J1195" s="38">
        <v>0</v>
      </c>
      <c r="K1195" s="38">
        <v>0</v>
      </c>
      <c r="L1195" s="39" t="str">
        <f t="shared" si="1309"/>
        <v/>
      </c>
      <c r="M1195" s="35">
        <v>0</v>
      </c>
      <c r="N1195" s="35">
        <v>0</v>
      </c>
      <c r="O1195" s="35">
        <v>0</v>
      </c>
      <c r="P1195" s="35">
        <v>0</v>
      </c>
      <c r="Q1195" s="35"/>
      <c r="R1195" s="35">
        <v>0</v>
      </c>
      <c r="S1195" s="35">
        <f t="shared" si="1312"/>
        <v>0</v>
      </c>
      <c r="T1195" s="37">
        <f t="shared" si="1310"/>
        <v>0</v>
      </c>
      <c r="U1195" s="39" t="str">
        <f t="shared" si="1311"/>
        <v/>
      </c>
      <c r="V1195" s="132">
        <f t="shared" si="1321"/>
        <v>0</v>
      </c>
      <c r="W1195" s="35">
        <v>0</v>
      </c>
      <c r="X1195" s="118">
        <v>0</v>
      </c>
      <c r="Y1195" s="118">
        <v>0</v>
      </c>
      <c r="Z1195" s="35">
        <v>0</v>
      </c>
      <c r="AA1195" s="35" t="e">
        <f>G1195+#REF!</f>
        <v>#REF!</v>
      </c>
      <c r="AB1195" s="94" t="str">
        <f>IF(OR(E1195="",E1195=0),"",(G1195+#REF!)/E1195)</f>
        <v/>
      </c>
      <c r="AC1195" s="35">
        <f t="shared" si="1299"/>
        <v>0</v>
      </c>
      <c r="AD1195" s="35">
        <f t="shared" si="1300"/>
        <v>0</v>
      </c>
      <c r="AE1195" s="118">
        <v>0</v>
      </c>
      <c r="AF1195" s="118">
        <f t="shared" si="1301"/>
        <v>0</v>
      </c>
      <c r="AG1195" s="118">
        <v>0</v>
      </c>
      <c r="AH1195" s="118">
        <f t="shared" si="1302"/>
        <v>0</v>
      </c>
      <c r="AI1195" s="36"/>
      <c r="AJ1195" s="72"/>
    </row>
    <row r="1196" spans="1:36" s="73" customFormat="1" ht="18" customHeight="1">
      <c r="A1196" s="14" t="str">
        <f t="shared" si="1298"/>
        <v>b</v>
      </c>
      <c r="B1196" s="28" t="s">
        <v>27</v>
      </c>
      <c r="C1196" s="29" t="s">
        <v>35</v>
      </c>
      <c r="D1196" s="35">
        <v>0</v>
      </c>
      <c r="E1196" s="36">
        <v>0</v>
      </c>
      <c r="F1196" s="36">
        <v>0</v>
      </c>
      <c r="G1196" s="36">
        <v>0</v>
      </c>
      <c r="H1196" s="36">
        <v>0</v>
      </c>
      <c r="I1196" s="37">
        <v>0</v>
      </c>
      <c r="J1196" s="38">
        <v>0</v>
      </c>
      <c r="K1196" s="38">
        <v>0</v>
      </c>
      <c r="L1196" s="39" t="str">
        <f t="shared" si="1309"/>
        <v/>
      </c>
      <c r="M1196" s="35">
        <v>0</v>
      </c>
      <c r="N1196" s="35">
        <v>0</v>
      </c>
      <c r="O1196" s="35">
        <v>0</v>
      </c>
      <c r="P1196" s="35">
        <v>0</v>
      </c>
      <c r="Q1196" s="35"/>
      <c r="R1196" s="35">
        <v>0</v>
      </c>
      <c r="S1196" s="35">
        <f t="shared" si="1312"/>
        <v>0</v>
      </c>
      <c r="T1196" s="37">
        <f t="shared" si="1310"/>
        <v>0</v>
      </c>
      <c r="U1196" s="39" t="str">
        <f t="shared" si="1311"/>
        <v/>
      </c>
      <c r="V1196" s="132">
        <f t="shared" si="1321"/>
        <v>0</v>
      </c>
      <c r="W1196" s="35">
        <v>0</v>
      </c>
      <c r="X1196" s="118">
        <v>0</v>
      </c>
      <c r="Y1196" s="118">
        <v>0</v>
      </c>
      <c r="Z1196" s="35">
        <v>0</v>
      </c>
      <c r="AA1196" s="35" t="e">
        <f>G1196+#REF!</f>
        <v>#REF!</v>
      </c>
      <c r="AB1196" s="94" t="str">
        <f>IF(OR(E1196="",E1196=0),"",(G1196+#REF!)/E1196)</f>
        <v/>
      </c>
      <c r="AC1196" s="35">
        <f t="shared" si="1299"/>
        <v>0</v>
      </c>
      <c r="AD1196" s="35">
        <f t="shared" si="1300"/>
        <v>0</v>
      </c>
      <c r="AE1196" s="118">
        <v>0</v>
      </c>
      <c r="AF1196" s="118">
        <f t="shared" si="1301"/>
        <v>0</v>
      </c>
      <c r="AG1196" s="118">
        <v>0</v>
      </c>
      <c r="AH1196" s="118">
        <f t="shared" si="1302"/>
        <v>0</v>
      </c>
      <c r="AI1196" s="36"/>
      <c r="AJ1196" s="72"/>
    </row>
    <row r="1197" spans="1:36" s="73" customFormat="1" ht="30" customHeight="1">
      <c r="A1197" s="14" t="str">
        <f t="shared" si="1298"/>
        <v>b</v>
      </c>
      <c r="B1197" s="21" t="s">
        <v>27</v>
      </c>
      <c r="C1197" s="40" t="s">
        <v>36</v>
      </c>
      <c r="D1197" s="41">
        <v>0</v>
      </c>
      <c r="E1197" s="42">
        <v>0</v>
      </c>
      <c r="F1197" s="42">
        <v>0</v>
      </c>
      <c r="G1197" s="42">
        <v>0</v>
      </c>
      <c r="H1197" s="42">
        <v>0</v>
      </c>
      <c r="I1197" s="43">
        <v>0</v>
      </c>
      <c r="J1197" s="44">
        <v>0</v>
      </c>
      <c r="K1197" s="44">
        <v>0</v>
      </c>
      <c r="L1197" s="45" t="str">
        <f t="shared" si="1309"/>
        <v/>
      </c>
      <c r="M1197" s="41">
        <v>0</v>
      </c>
      <c r="N1197" s="41">
        <v>0</v>
      </c>
      <c r="O1197" s="41">
        <v>0</v>
      </c>
      <c r="P1197" s="41">
        <v>0</v>
      </c>
      <c r="Q1197" s="41">
        <v>0</v>
      </c>
      <c r="R1197" s="41">
        <v>0</v>
      </c>
      <c r="S1197" s="41">
        <f t="shared" si="1312"/>
        <v>0</v>
      </c>
      <c r="T1197" s="43">
        <f t="shared" si="1310"/>
        <v>0</v>
      </c>
      <c r="U1197" s="45" t="str">
        <f t="shared" si="1311"/>
        <v/>
      </c>
      <c r="V1197" s="133">
        <f t="shared" si="1321"/>
        <v>0</v>
      </c>
      <c r="W1197" s="41">
        <v>0</v>
      </c>
      <c r="X1197" s="119">
        <v>0</v>
      </c>
      <c r="Y1197" s="119">
        <v>0</v>
      </c>
      <c r="Z1197" s="41">
        <v>0</v>
      </c>
      <c r="AA1197" s="41" t="e">
        <f>G1197+#REF!</f>
        <v>#REF!</v>
      </c>
      <c r="AB1197" s="96" t="str">
        <f>IF(OR(E1197="",E1197=0),"",(G1197+#REF!)/E1197)</f>
        <v/>
      </c>
      <c r="AC1197" s="41">
        <f t="shared" si="1299"/>
        <v>0</v>
      </c>
      <c r="AD1197" s="41">
        <f t="shared" si="1300"/>
        <v>0</v>
      </c>
      <c r="AE1197" s="119">
        <v>0</v>
      </c>
      <c r="AF1197" s="119">
        <f t="shared" si="1301"/>
        <v>0</v>
      </c>
      <c r="AG1197" s="119">
        <v>0</v>
      </c>
      <c r="AH1197" s="119">
        <f t="shared" si="1302"/>
        <v>0</v>
      </c>
      <c r="AI1197" s="42"/>
      <c r="AJ1197" s="72"/>
    </row>
    <row r="1198" spans="1:36" s="73" customFormat="1" ht="15" customHeight="1">
      <c r="A1198" s="14" t="str">
        <f t="shared" si="1298"/>
        <v>b</v>
      </c>
      <c r="B1198" s="21" t="s">
        <v>27</v>
      </c>
      <c r="C1198" s="40" t="s">
        <v>37</v>
      </c>
      <c r="D1198" s="41">
        <v>0</v>
      </c>
      <c r="E1198" s="42">
        <v>0</v>
      </c>
      <c r="F1198" s="42">
        <v>0</v>
      </c>
      <c r="G1198" s="42">
        <v>0</v>
      </c>
      <c r="H1198" s="42">
        <v>0</v>
      </c>
      <c r="I1198" s="43">
        <v>0</v>
      </c>
      <c r="J1198" s="44">
        <v>0</v>
      </c>
      <c r="K1198" s="44">
        <v>0</v>
      </c>
      <c r="L1198" s="45" t="str">
        <f t="shared" si="1309"/>
        <v/>
      </c>
      <c r="M1198" s="41">
        <v>0</v>
      </c>
      <c r="N1198" s="41">
        <v>0</v>
      </c>
      <c r="O1198" s="41">
        <v>0</v>
      </c>
      <c r="P1198" s="41">
        <v>0</v>
      </c>
      <c r="Q1198" s="41">
        <v>0</v>
      </c>
      <c r="R1198" s="41">
        <v>0</v>
      </c>
      <c r="S1198" s="41">
        <f t="shared" si="1312"/>
        <v>0</v>
      </c>
      <c r="T1198" s="43">
        <f t="shared" si="1310"/>
        <v>0</v>
      </c>
      <c r="U1198" s="45" t="str">
        <f t="shared" si="1311"/>
        <v/>
      </c>
      <c r="V1198" s="133">
        <f t="shared" si="1321"/>
        <v>0</v>
      </c>
      <c r="W1198" s="41">
        <v>0</v>
      </c>
      <c r="X1198" s="119">
        <v>0</v>
      </c>
      <c r="Y1198" s="119">
        <v>0</v>
      </c>
      <c r="Z1198" s="41">
        <v>0</v>
      </c>
      <c r="AA1198" s="41" t="e">
        <f>G1198+#REF!</f>
        <v>#REF!</v>
      </c>
      <c r="AB1198" s="96" t="str">
        <f>IF(OR(E1198="",E1198=0),"",(G1198+#REF!)/E1198)</f>
        <v/>
      </c>
      <c r="AC1198" s="41">
        <f t="shared" si="1299"/>
        <v>0</v>
      </c>
      <c r="AD1198" s="41">
        <f t="shared" si="1300"/>
        <v>0</v>
      </c>
      <c r="AE1198" s="119">
        <v>0</v>
      </c>
      <c r="AF1198" s="119">
        <f t="shared" si="1301"/>
        <v>0</v>
      </c>
      <c r="AG1198" s="119">
        <v>0</v>
      </c>
      <c r="AH1198" s="119">
        <f t="shared" si="1302"/>
        <v>0</v>
      </c>
      <c r="AI1198" s="42"/>
      <c r="AJ1198" s="72"/>
    </row>
    <row r="1199" spans="1:36" s="73" customFormat="1" ht="15.75" customHeight="1" thickBot="1">
      <c r="A1199" s="14" t="str">
        <f t="shared" si="1298"/>
        <v>b</v>
      </c>
      <c r="B1199" s="46" t="s">
        <v>27</v>
      </c>
      <c r="C1199" s="58" t="s">
        <v>38</v>
      </c>
      <c r="D1199" s="59">
        <v>0</v>
      </c>
      <c r="E1199" s="60">
        <v>0</v>
      </c>
      <c r="F1199" s="60">
        <v>0</v>
      </c>
      <c r="G1199" s="60">
        <v>0</v>
      </c>
      <c r="H1199" s="60">
        <v>0</v>
      </c>
      <c r="I1199" s="61">
        <v>0</v>
      </c>
      <c r="J1199" s="62">
        <v>0</v>
      </c>
      <c r="K1199" s="62">
        <v>0</v>
      </c>
      <c r="L1199" s="63" t="str">
        <f t="shared" si="1309"/>
        <v/>
      </c>
      <c r="M1199" s="59">
        <v>0</v>
      </c>
      <c r="N1199" s="59">
        <v>0</v>
      </c>
      <c r="O1199" s="59">
        <v>0</v>
      </c>
      <c r="P1199" s="59">
        <v>0</v>
      </c>
      <c r="Q1199" s="59">
        <v>0</v>
      </c>
      <c r="R1199" s="59">
        <v>0</v>
      </c>
      <c r="S1199" s="59">
        <f t="shared" si="1312"/>
        <v>0</v>
      </c>
      <c r="T1199" s="61">
        <f t="shared" si="1310"/>
        <v>0</v>
      </c>
      <c r="U1199" s="63" t="str">
        <f t="shared" si="1311"/>
        <v/>
      </c>
      <c r="V1199" s="136">
        <f t="shared" si="1321"/>
        <v>0</v>
      </c>
      <c r="W1199" s="59">
        <v>0</v>
      </c>
      <c r="X1199" s="129">
        <v>0</v>
      </c>
      <c r="Y1199" s="129">
        <v>0</v>
      </c>
      <c r="Z1199" s="59">
        <v>0</v>
      </c>
      <c r="AA1199" s="59" t="e">
        <f>G1199+#REF!</f>
        <v>#REF!</v>
      </c>
      <c r="AB1199" s="106" t="str">
        <f>IF(OR(E1199="",E1199=0),"",(G1199+#REF!)/E1199)</f>
        <v/>
      </c>
      <c r="AC1199" s="59">
        <f t="shared" si="1299"/>
        <v>0</v>
      </c>
      <c r="AD1199" s="59">
        <f t="shared" si="1300"/>
        <v>0</v>
      </c>
      <c r="AE1199" s="129">
        <v>0</v>
      </c>
      <c r="AF1199" s="129">
        <f t="shared" si="1301"/>
        <v>0</v>
      </c>
      <c r="AG1199" s="129">
        <v>0</v>
      </c>
      <c r="AH1199" s="129">
        <f t="shared" si="1302"/>
        <v>0</v>
      </c>
      <c r="AI1199" s="60"/>
      <c r="AJ1199" s="72"/>
    </row>
    <row r="1200" spans="1:36" s="73" customFormat="1" ht="33" thickTop="1" thickBot="1">
      <c r="A1200" s="14" t="str">
        <f t="shared" si="1298"/>
        <v>a</v>
      </c>
      <c r="B1200" s="139" t="s">
        <v>237</v>
      </c>
      <c r="C1200" s="140" t="s">
        <v>238</v>
      </c>
      <c r="D1200" s="140">
        <f t="shared" ref="D1200:K1211" si="1328">D1212+D1224</f>
        <v>1000</v>
      </c>
      <c r="E1200" s="141">
        <f t="shared" si="1328"/>
        <v>949</v>
      </c>
      <c r="F1200" s="141">
        <f t="shared" si="1328"/>
        <v>653</v>
      </c>
      <c r="G1200" s="141">
        <f t="shared" si="1328"/>
        <v>18.399999999999999</v>
      </c>
      <c r="H1200" s="141">
        <f t="shared" si="1328"/>
        <v>12.286950000000001</v>
      </c>
      <c r="I1200" s="142">
        <f t="shared" si="1328"/>
        <v>4.4869500000000002</v>
      </c>
      <c r="J1200" s="143">
        <f t="shared" si="1328"/>
        <v>4.4869500000000002</v>
      </c>
      <c r="K1200" s="143">
        <f t="shared" si="1328"/>
        <v>0</v>
      </c>
      <c r="L1200" s="144">
        <f t="shared" si="1309"/>
        <v>2.8177641653905051E-2</v>
      </c>
      <c r="M1200" s="140">
        <f t="shared" ref="M1200:Q1211" si="1329">M1212+M1224</f>
        <v>0</v>
      </c>
      <c r="N1200" s="140">
        <f t="shared" si="1329"/>
        <v>0</v>
      </c>
      <c r="O1200" s="140">
        <f t="shared" si="1329"/>
        <v>0</v>
      </c>
      <c r="P1200" s="140">
        <f t="shared" si="1329"/>
        <v>4.4869500000000002</v>
      </c>
      <c r="Q1200" s="140">
        <f t="shared" si="1329"/>
        <v>4.0999999999999996</v>
      </c>
      <c r="R1200" s="140">
        <v>0</v>
      </c>
      <c r="S1200" s="140">
        <f t="shared" si="1312"/>
        <v>6.1130499999999977</v>
      </c>
      <c r="T1200" s="142">
        <f t="shared" si="1310"/>
        <v>634.6</v>
      </c>
      <c r="U1200" s="144">
        <f t="shared" si="1311"/>
        <v>1.9388830347734455E-2</v>
      </c>
      <c r="V1200" s="145">
        <f t="shared" si="1321"/>
        <v>930.6</v>
      </c>
      <c r="W1200" s="140">
        <f t="shared" ref="W1200:Y1200" si="1330">W1212+W1224</f>
        <v>13.886950000000001</v>
      </c>
      <c r="X1200" s="146">
        <f t="shared" si="1330"/>
        <v>13.886950000000001</v>
      </c>
      <c r="Y1200" s="146">
        <f t="shared" si="1330"/>
        <v>27</v>
      </c>
      <c r="Z1200" s="140">
        <f t="shared" ref="Z1200:Z1211" si="1331">Z1212+Z1224</f>
        <v>300</v>
      </c>
      <c r="AA1200" s="140" t="e">
        <f>G1200+#REF!</f>
        <v>#REF!</v>
      </c>
      <c r="AB1200" s="147" t="e">
        <f>IF(OR(E1200="",E1200=0),"",(G1200+#REF!)/E1200)</f>
        <v>#REF!</v>
      </c>
      <c r="AC1200" s="140">
        <f t="shared" si="1299"/>
        <v>45.4</v>
      </c>
      <c r="AD1200" s="140">
        <f t="shared" si="1300"/>
        <v>903.6</v>
      </c>
      <c r="AE1200" s="146">
        <f t="shared" ref="AE1200" si="1332">AE1212+AE1224</f>
        <v>0</v>
      </c>
      <c r="AF1200" s="146">
        <f t="shared" si="1301"/>
        <v>949</v>
      </c>
      <c r="AG1200" s="146">
        <f t="shared" ref="AG1200" si="1333">AG1212+AG1224</f>
        <v>949</v>
      </c>
      <c r="AH1200" s="146">
        <f t="shared" si="1302"/>
        <v>903.6</v>
      </c>
      <c r="AI1200" s="141"/>
      <c r="AJ1200" s="72"/>
    </row>
    <row r="1201" spans="1:36" s="73" customFormat="1" ht="18.75" thickTop="1">
      <c r="A1201" s="14" t="str">
        <f t="shared" si="1298"/>
        <v>a</v>
      </c>
      <c r="B1201" s="21" t="s">
        <v>27</v>
      </c>
      <c r="C1201" s="22" t="s">
        <v>28</v>
      </c>
      <c r="D1201" s="23">
        <f t="shared" si="1328"/>
        <v>1000</v>
      </c>
      <c r="E1201" s="24">
        <f t="shared" si="1328"/>
        <v>949</v>
      </c>
      <c r="F1201" s="24">
        <f t="shared" si="1328"/>
        <v>653</v>
      </c>
      <c r="G1201" s="24">
        <f t="shared" si="1328"/>
        <v>18.399999999999999</v>
      </c>
      <c r="H1201" s="24">
        <f t="shared" si="1328"/>
        <v>12.286950000000001</v>
      </c>
      <c r="I1201" s="25">
        <f t="shared" si="1328"/>
        <v>4.4869500000000002</v>
      </c>
      <c r="J1201" s="26">
        <f t="shared" si="1328"/>
        <v>4.4869500000000002</v>
      </c>
      <c r="K1201" s="26">
        <f t="shared" si="1328"/>
        <v>0</v>
      </c>
      <c r="L1201" s="27">
        <f t="shared" si="1309"/>
        <v>2.8177641653905051E-2</v>
      </c>
      <c r="M1201" s="23">
        <f t="shared" si="1329"/>
        <v>0</v>
      </c>
      <c r="N1201" s="23">
        <f t="shared" si="1329"/>
        <v>0</v>
      </c>
      <c r="O1201" s="23">
        <f t="shared" si="1329"/>
        <v>0</v>
      </c>
      <c r="P1201" s="23">
        <f t="shared" si="1329"/>
        <v>4.4869500000000002</v>
      </c>
      <c r="Q1201" s="23">
        <f t="shared" si="1329"/>
        <v>4.0999999999999996</v>
      </c>
      <c r="R1201" s="23">
        <v>0</v>
      </c>
      <c r="S1201" s="23">
        <f t="shared" si="1312"/>
        <v>6.1130499999999977</v>
      </c>
      <c r="T1201" s="25">
        <f t="shared" si="1310"/>
        <v>634.6</v>
      </c>
      <c r="U1201" s="27">
        <f t="shared" si="1311"/>
        <v>1.9388830347734455E-2</v>
      </c>
      <c r="V1201" s="130">
        <f t="shared" si="1321"/>
        <v>930.6</v>
      </c>
      <c r="W1201" s="23">
        <f t="shared" ref="W1201:Y1201" si="1334">W1213+W1225</f>
        <v>13.886950000000001</v>
      </c>
      <c r="X1201" s="89">
        <f t="shared" si="1334"/>
        <v>13.886950000000001</v>
      </c>
      <c r="Y1201" s="89">
        <f t="shared" si="1334"/>
        <v>27</v>
      </c>
      <c r="Z1201" s="23">
        <f t="shared" si="1331"/>
        <v>300</v>
      </c>
      <c r="AA1201" s="23" t="e">
        <f>G1201+#REF!</f>
        <v>#REF!</v>
      </c>
      <c r="AB1201" s="90" t="e">
        <f>IF(OR(E1201="",E1201=0),"",(G1201+#REF!)/E1201)</f>
        <v>#REF!</v>
      </c>
      <c r="AC1201" s="23">
        <f t="shared" si="1299"/>
        <v>45.4</v>
      </c>
      <c r="AD1201" s="23">
        <f t="shared" si="1300"/>
        <v>903.6</v>
      </c>
      <c r="AE1201" s="89">
        <f t="shared" ref="AE1201" si="1335">AE1213+AE1225</f>
        <v>0</v>
      </c>
      <c r="AF1201" s="89">
        <f t="shared" si="1301"/>
        <v>949</v>
      </c>
      <c r="AG1201" s="89">
        <f t="shared" ref="AG1201" si="1336">AG1213+AG1225</f>
        <v>949</v>
      </c>
      <c r="AH1201" s="89">
        <f t="shared" si="1302"/>
        <v>903.6</v>
      </c>
      <c r="AI1201" s="24"/>
      <c r="AJ1201" s="72"/>
    </row>
    <row r="1202" spans="1:36" s="73" customFormat="1" ht="18" customHeight="1">
      <c r="A1202" s="14" t="str">
        <f t="shared" si="1298"/>
        <v>b</v>
      </c>
      <c r="B1202" s="28" t="s">
        <v>27</v>
      </c>
      <c r="C1202" s="29" t="s">
        <v>29</v>
      </c>
      <c r="D1202" s="35">
        <f t="shared" si="1328"/>
        <v>0</v>
      </c>
      <c r="E1202" s="36">
        <f t="shared" si="1328"/>
        <v>0</v>
      </c>
      <c r="F1202" s="36">
        <f t="shared" si="1328"/>
        <v>0</v>
      </c>
      <c r="G1202" s="36">
        <f t="shared" si="1328"/>
        <v>0</v>
      </c>
      <c r="H1202" s="36">
        <f t="shared" si="1328"/>
        <v>0</v>
      </c>
      <c r="I1202" s="37">
        <f t="shared" si="1328"/>
        <v>0</v>
      </c>
      <c r="J1202" s="38">
        <f t="shared" si="1328"/>
        <v>0</v>
      </c>
      <c r="K1202" s="38">
        <f t="shared" si="1328"/>
        <v>0</v>
      </c>
      <c r="L1202" s="39" t="str">
        <f t="shared" si="1309"/>
        <v/>
      </c>
      <c r="M1202" s="35">
        <f t="shared" si="1329"/>
        <v>0</v>
      </c>
      <c r="N1202" s="35">
        <f t="shared" si="1329"/>
        <v>0</v>
      </c>
      <c r="O1202" s="35">
        <f t="shared" si="1329"/>
        <v>0</v>
      </c>
      <c r="P1202" s="35">
        <f t="shared" si="1329"/>
        <v>0</v>
      </c>
      <c r="Q1202" s="35">
        <f t="shared" si="1329"/>
        <v>0</v>
      </c>
      <c r="R1202" s="35">
        <v>0</v>
      </c>
      <c r="S1202" s="35">
        <f t="shared" si="1312"/>
        <v>0</v>
      </c>
      <c r="T1202" s="37">
        <f t="shared" si="1310"/>
        <v>0</v>
      </c>
      <c r="U1202" s="39" t="str">
        <f t="shared" si="1311"/>
        <v/>
      </c>
      <c r="V1202" s="132">
        <f t="shared" si="1321"/>
        <v>0</v>
      </c>
      <c r="W1202" s="35">
        <f t="shared" ref="W1202:Y1202" si="1337">W1214+W1226</f>
        <v>0</v>
      </c>
      <c r="X1202" s="93">
        <f t="shared" si="1337"/>
        <v>0</v>
      </c>
      <c r="Y1202" s="93">
        <f t="shared" si="1337"/>
        <v>0</v>
      </c>
      <c r="Z1202" s="35">
        <f t="shared" si="1331"/>
        <v>0</v>
      </c>
      <c r="AA1202" s="35" t="e">
        <f>G1202+#REF!</f>
        <v>#REF!</v>
      </c>
      <c r="AB1202" s="94" t="str">
        <f>IF(OR(E1202="",E1202=0),"",(G1202+#REF!)/E1202)</f>
        <v/>
      </c>
      <c r="AC1202" s="35">
        <f t="shared" si="1299"/>
        <v>0</v>
      </c>
      <c r="AD1202" s="35">
        <f t="shared" si="1300"/>
        <v>0</v>
      </c>
      <c r="AE1202" s="93">
        <f t="shared" ref="AE1202" si="1338">AE1214+AE1226</f>
        <v>0</v>
      </c>
      <c r="AF1202" s="93">
        <f t="shared" si="1301"/>
        <v>0</v>
      </c>
      <c r="AG1202" s="93">
        <f t="shared" ref="AG1202" si="1339">AG1214+AG1226</f>
        <v>0</v>
      </c>
      <c r="AH1202" s="93">
        <f t="shared" si="1302"/>
        <v>0</v>
      </c>
      <c r="AI1202" s="36"/>
      <c r="AJ1202" s="72"/>
    </row>
    <row r="1203" spans="1:36" s="73" customFormat="1" ht="18">
      <c r="A1203" s="14" t="str">
        <f t="shared" si="1298"/>
        <v>a</v>
      </c>
      <c r="B1203" s="28" t="s">
        <v>27</v>
      </c>
      <c r="C1203" s="29" t="s">
        <v>30</v>
      </c>
      <c r="D1203" s="30">
        <f t="shared" si="1328"/>
        <v>1000</v>
      </c>
      <c r="E1203" s="31">
        <f t="shared" si="1328"/>
        <v>886.6</v>
      </c>
      <c r="F1203" s="31">
        <f t="shared" si="1328"/>
        <v>605.6</v>
      </c>
      <c r="G1203" s="31">
        <f t="shared" si="1328"/>
        <v>0</v>
      </c>
      <c r="H1203" s="31">
        <f t="shared" si="1328"/>
        <v>0</v>
      </c>
      <c r="I1203" s="32">
        <f t="shared" si="1328"/>
        <v>0</v>
      </c>
      <c r="J1203" s="33">
        <f t="shared" si="1328"/>
        <v>0</v>
      </c>
      <c r="K1203" s="33">
        <f t="shared" si="1328"/>
        <v>0</v>
      </c>
      <c r="L1203" s="34">
        <f t="shared" si="1309"/>
        <v>0</v>
      </c>
      <c r="M1203" s="30">
        <f t="shared" si="1329"/>
        <v>0</v>
      </c>
      <c r="N1203" s="30">
        <f t="shared" si="1329"/>
        <v>0</v>
      </c>
      <c r="O1203" s="30">
        <f t="shared" si="1329"/>
        <v>0</v>
      </c>
      <c r="P1203" s="30">
        <f t="shared" si="1329"/>
        <v>0</v>
      </c>
      <c r="Q1203" s="30">
        <f t="shared" si="1329"/>
        <v>0</v>
      </c>
      <c r="R1203" s="30">
        <v>0</v>
      </c>
      <c r="S1203" s="30">
        <f t="shared" si="1312"/>
        <v>0</v>
      </c>
      <c r="T1203" s="32">
        <f t="shared" si="1310"/>
        <v>605.6</v>
      </c>
      <c r="U1203" s="34">
        <f t="shared" si="1311"/>
        <v>0</v>
      </c>
      <c r="V1203" s="131">
        <f t="shared" si="1321"/>
        <v>886.6</v>
      </c>
      <c r="W1203" s="30">
        <f t="shared" ref="W1203:Y1203" si="1340">W1215+W1227</f>
        <v>0</v>
      </c>
      <c r="X1203" s="91">
        <f t="shared" si="1340"/>
        <v>0</v>
      </c>
      <c r="Y1203" s="91">
        <f t="shared" si="1340"/>
        <v>27</v>
      </c>
      <c r="Z1203" s="30">
        <f t="shared" si="1331"/>
        <v>300</v>
      </c>
      <c r="AA1203" s="30" t="e">
        <f>G1203+#REF!</f>
        <v>#REF!</v>
      </c>
      <c r="AB1203" s="92" t="e">
        <f>IF(OR(E1203="",E1203=0),"",(G1203+#REF!)/E1203)</f>
        <v>#REF!</v>
      </c>
      <c r="AC1203" s="30">
        <f t="shared" si="1299"/>
        <v>27</v>
      </c>
      <c r="AD1203" s="30">
        <f t="shared" si="1300"/>
        <v>859.6</v>
      </c>
      <c r="AE1203" s="91">
        <f t="shared" ref="AE1203" si="1341">AE1215+AE1227</f>
        <v>0</v>
      </c>
      <c r="AF1203" s="91">
        <f t="shared" si="1301"/>
        <v>886.6</v>
      </c>
      <c r="AG1203" s="91">
        <f t="shared" ref="AG1203" si="1342">AG1215+AG1227</f>
        <v>886.6</v>
      </c>
      <c r="AH1203" s="91">
        <f t="shared" si="1302"/>
        <v>859.6</v>
      </c>
      <c r="AI1203" s="31"/>
      <c r="AJ1203" s="72"/>
    </row>
    <row r="1204" spans="1:36" s="73" customFormat="1" ht="18" customHeight="1">
      <c r="A1204" s="14" t="str">
        <f t="shared" si="1298"/>
        <v>b</v>
      </c>
      <c r="B1204" s="28" t="s">
        <v>27</v>
      </c>
      <c r="C1204" s="29" t="s">
        <v>31</v>
      </c>
      <c r="D1204" s="35">
        <f t="shared" si="1328"/>
        <v>0</v>
      </c>
      <c r="E1204" s="36">
        <f t="shared" si="1328"/>
        <v>0</v>
      </c>
      <c r="F1204" s="36">
        <f t="shared" si="1328"/>
        <v>0</v>
      </c>
      <c r="G1204" s="36">
        <f t="shared" si="1328"/>
        <v>0</v>
      </c>
      <c r="H1204" s="36">
        <f t="shared" si="1328"/>
        <v>0</v>
      </c>
      <c r="I1204" s="37">
        <f t="shared" si="1328"/>
        <v>0</v>
      </c>
      <c r="J1204" s="38">
        <f t="shared" si="1328"/>
        <v>0</v>
      </c>
      <c r="K1204" s="38">
        <f t="shared" si="1328"/>
        <v>0</v>
      </c>
      <c r="L1204" s="39" t="str">
        <f t="shared" si="1309"/>
        <v/>
      </c>
      <c r="M1204" s="35">
        <f t="shared" si="1329"/>
        <v>0</v>
      </c>
      <c r="N1204" s="35">
        <f t="shared" si="1329"/>
        <v>0</v>
      </c>
      <c r="O1204" s="35">
        <f t="shared" si="1329"/>
        <v>0</v>
      </c>
      <c r="P1204" s="35">
        <f t="shared" si="1329"/>
        <v>0</v>
      </c>
      <c r="Q1204" s="35">
        <f t="shared" si="1329"/>
        <v>0</v>
      </c>
      <c r="R1204" s="35">
        <v>0</v>
      </c>
      <c r="S1204" s="35">
        <f t="shared" si="1312"/>
        <v>0</v>
      </c>
      <c r="T1204" s="37">
        <f t="shared" si="1310"/>
        <v>0</v>
      </c>
      <c r="U1204" s="39" t="str">
        <f t="shared" si="1311"/>
        <v/>
      </c>
      <c r="V1204" s="132">
        <f t="shared" si="1321"/>
        <v>0</v>
      </c>
      <c r="W1204" s="35">
        <f t="shared" ref="W1204:Y1204" si="1343">W1216+W1228</f>
        <v>0</v>
      </c>
      <c r="X1204" s="93">
        <f t="shared" si="1343"/>
        <v>0</v>
      </c>
      <c r="Y1204" s="93">
        <f t="shared" si="1343"/>
        <v>0</v>
      </c>
      <c r="Z1204" s="35">
        <f t="shared" si="1331"/>
        <v>0</v>
      </c>
      <c r="AA1204" s="35" t="e">
        <f>G1204+#REF!</f>
        <v>#REF!</v>
      </c>
      <c r="AB1204" s="94" t="str">
        <f>IF(OR(E1204="",E1204=0),"",(G1204+#REF!)/E1204)</f>
        <v/>
      </c>
      <c r="AC1204" s="35">
        <f t="shared" si="1299"/>
        <v>0</v>
      </c>
      <c r="AD1204" s="35">
        <f t="shared" si="1300"/>
        <v>0</v>
      </c>
      <c r="AE1204" s="93">
        <f t="shared" ref="AE1204" si="1344">AE1216+AE1228</f>
        <v>0</v>
      </c>
      <c r="AF1204" s="93">
        <f t="shared" si="1301"/>
        <v>0</v>
      </c>
      <c r="AG1204" s="93">
        <f t="shared" ref="AG1204" si="1345">AG1216+AG1228</f>
        <v>0</v>
      </c>
      <c r="AH1204" s="93">
        <f t="shared" si="1302"/>
        <v>0</v>
      </c>
      <c r="AI1204" s="36"/>
      <c r="AJ1204" s="72"/>
    </row>
    <row r="1205" spans="1:36" s="73" customFormat="1" ht="18" customHeight="1">
      <c r="A1205" s="14" t="str">
        <f t="shared" si="1298"/>
        <v>b</v>
      </c>
      <c r="B1205" s="28" t="s">
        <v>27</v>
      </c>
      <c r="C1205" s="29" t="s">
        <v>32</v>
      </c>
      <c r="D1205" s="35">
        <f t="shared" si="1328"/>
        <v>0</v>
      </c>
      <c r="E1205" s="36">
        <f t="shared" si="1328"/>
        <v>0</v>
      </c>
      <c r="F1205" s="36">
        <f t="shared" si="1328"/>
        <v>0</v>
      </c>
      <c r="G1205" s="36">
        <f t="shared" si="1328"/>
        <v>0</v>
      </c>
      <c r="H1205" s="36">
        <f t="shared" si="1328"/>
        <v>0</v>
      </c>
      <c r="I1205" s="37">
        <f t="shared" si="1328"/>
        <v>0</v>
      </c>
      <c r="J1205" s="38">
        <f t="shared" si="1328"/>
        <v>0</v>
      </c>
      <c r="K1205" s="38">
        <f t="shared" si="1328"/>
        <v>0</v>
      </c>
      <c r="L1205" s="39" t="str">
        <f t="shared" si="1309"/>
        <v/>
      </c>
      <c r="M1205" s="35">
        <f t="shared" si="1329"/>
        <v>0</v>
      </c>
      <c r="N1205" s="35">
        <f t="shared" si="1329"/>
        <v>0</v>
      </c>
      <c r="O1205" s="35">
        <f t="shared" si="1329"/>
        <v>0</v>
      </c>
      <c r="P1205" s="35">
        <f t="shared" si="1329"/>
        <v>0</v>
      </c>
      <c r="Q1205" s="35">
        <f t="shared" si="1329"/>
        <v>0</v>
      </c>
      <c r="R1205" s="35">
        <v>0</v>
      </c>
      <c r="S1205" s="35">
        <f t="shared" si="1312"/>
        <v>0</v>
      </c>
      <c r="T1205" s="37">
        <f t="shared" si="1310"/>
        <v>0</v>
      </c>
      <c r="U1205" s="39" t="str">
        <f t="shared" si="1311"/>
        <v/>
      </c>
      <c r="V1205" s="132">
        <f t="shared" si="1321"/>
        <v>0</v>
      </c>
      <c r="W1205" s="35">
        <f t="shared" ref="W1205:Y1205" si="1346">W1217+W1229</f>
        <v>0</v>
      </c>
      <c r="X1205" s="93">
        <f t="shared" si="1346"/>
        <v>0</v>
      </c>
      <c r="Y1205" s="93">
        <f t="shared" si="1346"/>
        <v>0</v>
      </c>
      <c r="Z1205" s="35">
        <f t="shared" si="1331"/>
        <v>0</v>
      </c>
      <c r="AA1205" s="35" t="e">
        <f>G1205+#REF!</f>
        <v>#REF!</v>
      </c>
      <c r="AB1205" s="94" t="str">
        <f>IF(OR(E1205="",E1205=0),"",(G1205+#REF!)/E1205)</f>
        <v/>
      </c>
      <c r="AC1205" s="35">
        <f t="shared" si="1299"/>
        <v>0</v>
      </c>
      <c r="AD1205" s="35">
        <f t="shared" si="1300"/>
        <v>0</v>
      </c>
      <c r="AE1205" s="93">
        <f t="shared" ref="AE1205" si="1347">AE1217+AE1229</f>
        <v>0</v>
      </c>
      <c r="AF1205" s="93">
        <f t="shared" si="1301"/>
        <v>0</v>
      </c>
      <c r="AG1205" s="93">
        <f t="shared" ref="AG1205" si="1348">AG1217+AG1229</f>
        <v>0</v>
      </c>
      <c r="AH1205" s="93">
        <f t="shared" si="1302"/>
        <v>0</v>
      </c>
      <c r="AI1205" s="36"/>
      <c r="AJ1205" s="72"/>
    </row>
    <row r="1206" spans="1:36" s="73" customFormat="1" ht="18" customHeight="1">
      <c r="A1206" s="14" t="str">
        <f t="shared" si="1298"/>
        <v>b</v>
      </c>
      <c r="B1206" s="28" t="s">
        <v>27</v>
      </c>
      <c r="C1206" s="29" t="s">
        <v>33</v>
      </c>
      <c r="D1206" s="35">
        <f t="shared" si="1328"/>
        <v>0</v>
      </c>
      <c r="E1206" s="36">
        <f t="shared" si="1328"/>
        <v>0</v>
      </c>
      <c r="F1206" s="36">
        <f t="shared" si="1328"/>
        <v>0</v>
      </c>
      <c r="G1206" s="36">
        <f t="shared" si="1328"/>
        <v>0</v>
      </c>
      <c r="H1206" s="36">
        <f t="shared" si="1328"/>
        <v>0</v>
      </c>
      <c r="I1206" s="37">
        <f t="shared" si="1328"/>
        <v>0</v>
      </c>
      <c r="J1206" s="38">
        <f t="shared" si="1328"/>
        <v>0</v>
      </c>
      <c r="K1206" s="38">
        <f t="shared" si="1328"/>
        <v>0</v>
      </c>
      <c r="L1206" s="39" t="str">
        <f t="shared" si="1309"/>
        <v/>
      </c>
      <c r="M1206" s="35">
        <f t="shared" si="1329"/>
        <v>0</v>
      </c>
      <c r="N1206" s="35">
        <f t="shared" si="1329"/>
        <v>0</v>
      </c>
      <c r="O1206" s="35">
        <f t="shared" si="1329"/>
        <v>0</v>
      </c>
      <c r="P1206" s="35">
        <f t="shared" si="1329"/>
        <v>0</v>
      </c>
      <c r="Q1206" s="35">
        <f t="shared" si="1329"/>
        <v>0</v>
      </c>
      <c r="R1206" s="35">
        <v>0</v>
      </c>
      <c r="S1206" s="35">
        <f t="shared" si="1312"/>
        <v>0</v>
      </c>
      <c r="T1206" s="37">
        <f t="shared" si="1310"/>
        <v>0</v>
      </c>
      <c r="U1206" s="39" t="str">
        <f t="shared" si="1311"/>
        <v/>
      </c>
      <c r="V1206" s="132">
        <f t="shared" si="1321"/>
        <v>0</v>
      </c>
      <c r="W1206" s="35">
        <f t="shared" ref="W1206:Y1206" si="1349">W1218+W1230</f>
        <v>0</v>
      </c>
      <c r="X1206" s="93">
        <f t="shared" si="1349"/>
        <v>0</v>
      </c>
      <c r="Y1206" s="93">
        <f t="shared" si="1349"/>
        <v>0</v>
      </c>
      <c r="Z1206" s="35">
        <f t="shared" si="1331"/>
        <v>0</v>
      </c>
      <c r="AA1206" s="35" t="e">
        <f>G1206+#REF!</f>
        <v>#REF!</v>
      </c>
      <c r="AB1206" s="94" t="str">
        <f>IF(OR(E1206="",E1206=0),"",(G1206+#REF!)/E1206)</f>
        <v/>
      </c>
      <c r="AC1206" s="35">
        <f t="shared" si="1299"/>
        <v>0</v>
      </c>
      <c r="AD1206" s="35">
        <f t="shared" si="1300"/>
        <v>0</v>
      </c>
      <c r="AE1206" s="93">
        <f t="shared" ref="AE1206" si="1350">AE1218+AE1230</f>
        <v>0</v>
      </c>
      <c r="AF1206" s="93">
        <f t="shared" si="1301"/>
        <v>0</v>
      </c>
      <c r="AG1206" s="93">
        <f t="shared" ref="AG1206" si="1351">AG1218+AG1230</f>
        <v>0</v>
      </c>
      <c r="AH1206" s="93">
        <f t="shared" si="1302"/>
        <v>0</v>
      </c>
      <c r="AI1206" s="36"/>
      <c r="AJ1206" s="72"/>
    </row>
    <row r="1207" spans="1:36" s="73" customFormat="1" ht="18" customHeight="1">
      <c r="A1207" s="14" t="str">
        <f t="shared" si="1298"/>
        <v>b</v>
      </c>
      <c r="B1207" s="28" t="s">
        <v>27</v>
      </c>
      <c r="C1207" s="29" t="s">
        <v>34</v>
      </c>
      <c r="D1207" s="35">
        <f t="shared" si="1328"/>
        <v>0</v>
      </c>
      <c r="E1207" s="36">
        <f t="shared" si="1328"/>
        <v>0</v>
      </c>
      <c r="F1207" s="36">
        <f t="shared" si="1328"/>
        <v>0</v>
      </c>
      <c r="G1207" s="36">
        <f t="shared" si="1328"/>
        <v>0</v>
      </c>
      <c r="H1207" s="36">
        <f t="shared" si="1328"/>
        <v>0</v>
      </c>
      <c r="I1207" s="37">
        <f t="shared" si="1328"/>
        <v>0</v>
      </c>
      <c r="J1207" s="38">
        <f t="shared" si="1328"/>
        <v>0</v>
      </c>
      <c r="K1207" s="38">
        <f t="shared" si="1328"/>
        <v>0</v>
      </c>
      <c r="L1207" s="39" t="str">
        <f t="shared" si="1309"/>
        <v/>
      </c>
      <c r="M1207" s="35">
        <f t="shared" si="1329"/>
        <v>0</v>
      </c>
      <c r="N1207" s="35">
        <f t="shared" si="1329"/>
        <v>0</v>
      </c>
      <c r="O1207" s="35">
        <f t="shared" si="1329"/>
        <v>0</v>
      </c>
      <c r="P1207" s="35">
        <f t="shared" si="1329"/>
        <v>0</v>
      </c>
      <c r="Q1207" s="35">
        <f t="shared" si="1329"/>
        <v>0</v>
      </c>
      <c r="R1207" s="35">
        <v>0</v>
      </c>
      <c r="S1207" s="35">
        <f t="shared" si="1312"/>
        <v>0</v>
      </c>
      <c r="T1207" s="37">
        <f t="shared" si="1310"/>
        <v>0</v>
      </c>
      <c r="U1207" s="39" t="str">
        <f t="shared" si="1311"/>
        <v/>
      </c>
      <c r="V1207" s="132">
        <f t="shared" si="1321"/>
        <v>0</v>
      </c>
      <c r="W1207" s="35">
        <f t="shared" ref="W1207:Y1207" si="1352">W1219+W1231</f>
        <v>0</v>
      </c>
      <c r="X1207" s="93">
        <f t="shared" si="1352"/>
        <v>0</v>
      </c>
      <c r="Y1207" s="93">
        <f t="shared" si="1352"/>
        <v>0</v>
      </c>
      <c r="Z1207" s="35">
        <f t="shared" si="1331"/>
        <v>0</v>
      </c>
      <c r="AA1207" s="35" t="e">
        <f>G1207+#REF!</f>
        <v>#REF!</v>
      </c>
      <c r="AB1207" s="94" t="str">
        <f>IF(OR(E1207="",E1207=0),"",(G1207+#REF!)/E1207)</f>
        <v/>
      </c>
      <c r="AC1207" s="35">
        <f t="shared" si="1299"/>
        <v>0</v>
      </c>
      <c r="AD1207" s="35">
        <f t="shared" si="1300"/>
        <v>0</v>
      </c>
      <c r="AE1207" s="93">
        <f t="shared" ref="AE1207" si="1353">AE1219+AE1231</f>
        <v>0</v>
      </c>
      <c r="AF1207" s="93">
        <f t="shared" si="1301"/>
        <v>0</v>
      </c>
      <c r="AG1207" s="93">
        <f t="shared" ref="AG1207" si="1354">AG1219+AG1231</f>
        <v>0</v>
      </c>
      <c r="AH1207" s="93">
        <f t="shared" si="1302"/>
        <v>0</v>
      </c>
      <c r="AI1207" s="36"/>
      <c r="AJ1207" s="72"/>
    </row>
    <row r="1208" spans="1:36" s="73" customFormat="1" ht="18">
      <c r="A1208" s="14" t="str">
        <f t="shared" si="1298"/>
        <v>a</v>
      </c>
      <c r="B1208" s="28" t="s">
        <v>27</v>
      </c>
      <c r="C1208" s="29" t="s">
        <v>35</v>
      </c>
      <c r="D1208" s="35">
        <f t="shared" si="1328"/>
        <v>0</v>
      </c>
      <c r="E1208" s="36">
        <f t="shared" si="1328"/>
        <v>62.4</v>
      </c>
      <c r="F1208" s="36">
        <f t="shared" si="1328"/>
        <v>47.4</v>
      </c>
      <c r="G1208" s="36">
        <f t="shared" si="1328"/>
        <v>18.399999999999999</v>
      </c>
      <c r="H1208" s="36">
        <f t="shared" si="1328"/>
        <v>12.286950000000001</v>
      </c>
      <c r="I1208" s="37">
        <f t="shared" si="1328"/>
        <v>4.4869500000000002</v>
      </c>
      <c r="J1208" s="38">
        <f t="shared" si="1328"/>
        <v>4.4869500000000002</v>
      </c>
      <c r="K1208" s="38">
        <f t="shared" si="1328"/>
        <v>0</v>
      </c>
      <c r="L1208" s="39">
        <f t="shared" si="1309"/>
        <v>0.3881856540084388</v>
      </c>
      <c r="M1208" s="35">
        <f t="shared" si="1329"/>
        <v>0</v>
      </c>
      <c r="N1208" s="35">
        <f t="shared" si="1329"/>
        <v>0</v>
      </c>
      <c r="O1208" s="35">
        <f t="shared" si="1329"/>
        <v>0</v>
      </c>
      <c r="P1208" s="35">
        <f t="shared" si="1329"/>
        <v>4.4869500000000002</v>
      </c>
      <c r="Q1208" s="35">
        <f t="shared" si="1329"/>
        <v>4.0999999999999996</v>
      </c>
      <c r="R1208" s="35">
        <v>0</v>
      </c>
      <c r="S1208" s="35">
        <f t="shared" si="1312"/>
        <v>6.1130499999999977</v>
      </c>
      <c r="T1208" s="37">
        <f t="shared" si="1310"/>
        <v>29</v>
      </c>
      <c r="U1208" s="39">
        <f t="shared" si="1311"/>
        <v>0.29487179487179488</v>
      </c>
      <c r="V1208" s="132">
        <f t="shared" si="1321"/>
        <v>44</v>
      </c>
      <c r="W1208" s="35">
        <f t="shared" ref="W1208:Y1208" si="1355">W1220+W1232</f>
        <v>13.886950000000001</v>
      </c>
      <c r="X1208" s="93">
        <f t="shared" si="1355"/>
        <v>13.886950000000001</v>
      </c>
      <c r="Y1208" s="93">
        <f t="shared" si="1355"/>
        <v>0</v>
      </c>
      <c r="Z1208" s="35">
        <f t="shared" si="1331"/>
        <v>0</v>
      </c>
      <c r="AA1208" s="35" t="e">
        <f>G1208+#REF!</f>
        <v>#REF!</v>
      </c>
      <c r="AB1208" s="94" t="e">
        <f>IF(OR(E1208="",E1208=0),"",(G1208+#REF!)/E1208)</f>
        <v>#REF!</v>
      </c>
      <c r="AC1208" s="35">
        <f t="shared" si="1299"/>
        <v>18.399999999999999</v>
      </c>
      <c r="AD1208" s="35">
        <f t="shared" si="1300"/>
        <v>44</v>
      </c>
      <c r="AE1208" s="93">
        <f t="shared" ref="AE1208" si="1356">AE1220+AE1232</f>
        <v>0</v>
      </c>
      <c r="AF1208" s="93">
        <f t="shared" si="1301"/>
        <v>62.4</v>
      </c>
      <c r="AG1208" s="93">
        <f t="shared" ref="AG1208" si="1357">AG1220+AG1232</f>
        <v>62.4</v>
      </c>
      <c r="AH1208" s="93">
        <f t="shared" si="1302"/>
        <v>44</v>
      </c>
      <c r="AI1208" s="36"/>
      <c r="AJ1208" s="72"/>
    </row>
    <row r="1209" spans="1:36" s="73" customFormat="1" ht="30" customHeight="1">
      <c r="A1209" s="14" t="str">
        <f t="shared" si="1298"/>
        <v>b</v>
      </c>
      <c r="B1209" s="21" t="s">
        <v>27</v>
      </c>
      <c r="C1209" s="40" t="s">
        <v>36</v>
      </c>
      <c r="D1209" s="41">
        <f t="shared" si="1328"/>
        <v>0</v>
      </c>
      <c r="E1209" s="42">
        <f t="shared" si="1328"/>
        <v>0</v>
      </c>
      <c r="F1209" s="42">
        <f t="shared" si="1328"/>
        <v>0</v>
      </c>
      <c r="G1209" s="42">
        <f t="shared" si="1328"/>
        <v>0</v>
      </c>
      <c r="H1209" s="42">
        <f t="shared" si="1328"/>
        <v>0</v>
      </c>
      <c r="I1209" s="43">
        <f t="shared" si="1328"/>
        <v>0</v>
      </c>
      <c r="J1209" s="44">
        <f t="shared" si="1328"/>
        <v>0</v>
      </c>
      <c r="K1209" s="44">
        <f t="shared" si="1328"/>
        <v>0</v>
      </c>
      <c r="L1209" s="45" t="str">
        <f t="shared" si="1309"/>
        <v/>
      </c>
      <c r="M1209" s="41">
        <f t="shared" si="1329"/>
        <v>0</v>
      </c>
      <c r="N1209" s="41">
        <f t="shared" si="1329"/>
        <v>0</v>
      </c>
      <c r="O1209" s="41">
        <f t="shared" si="1329"/>
        <v>0</v>
      </c>
      <c r="P1209" s="41">
        <f t="shared" si="1329"/>
        <v>0</v>
      </c>
      <c r="Q1209" s="41">
        <f t="shared" si="1329"/>
        <v>0</v>
      </c>
      <c r="R1209" s="41">
        <v>0</v>
      </c>
      <c r="S1209" s="41">
        <f t="shared" si="1312"/>
        <v>0</v>
      </c>
      <c r="T1209" s="43">
        <f t="shared" si="1310"/>
        <v>0</v>
      </c>
      <c r="U1209" s="45" t="str">
        <f t="shared" si="1311"/>
        <v/>
      </c>
      <c r="V1209" s="133">
        <f t="shared" si="1321"/>
        <v>0</v>
      </c>
      <c r="W1209" s="41">
        <f t="shared" ref="W1209:Y1209" si="1358">W1221+W1233</f>
        <v>0</v>
      </c>
      <c r="X1209" s="95">
        <f t="shared" si="1358"/>
        <v>0</v>
      </c>
      <c r="Y1209" s="95">
        <f t="shared" si="1358"/>
        <v>0</v>
      </c>
      <c r="Z1209" s="41">
        <f t="shared" si="1331"/>
        <v>0</v>
      </c>
      <c r="AA1209" s="41" t="e">
        <f>G1209+#REF!</f>
        <v>#REF!</v>
      </c>
      <c r="AB1209" s="96" t="str">
        <f>IF(OR(E1209="",E1209=0),"",(G1209+#REF!)/E1209)</f>
        <v/>
      </c>
      <c r="AC1209" s="41">
        <f t="shared" si="1299"/>
        <v>0</v>
      </c>
      <c r="AD1209" s="41">
        <f t="shared" si="1300"/>
        <v>0</v>
      </c>
      <c r="AE1209" s="95">
        <f t="shared" ref="AE1209" si="1359">AE1221+AE1233</f>
        <v>0</v>
      </c>
      <c r="AF1209" s="95">
        <f t="shared" si="1301"/>
        <v>0</v>
      </c>
      <c r="AG1209" s="95">
        <f t="shared" ref="AG1209" si="1360">AG1221+AG1233</f>
        <v>0</v>
      </c>
      <c r="AH1209" s="95">
        <f t="shared" si="1302"/>
        <v>0</v>
      </c>
      <c r="AI1209" s="42"/>
      <c r="AJ1209" s="72"/>
    </row>
    <row r="1210" spans="1:36" s="73" customFormat="1" ht="15" customHeight="1">
      <c r="A1210" s="14" t="str">
        <f t="shared" si="1298"/>
        <v>b</v>
      </c>
      <c r="B1210" s="21" t="s">
        <v>27</v>
      </c>
      <c r="C1210" s="40" t="s">
        <v>37</v>
      </c>
      <c r="D1210" s="41">
        <f t="shared" si="1328"/>
        <v>0</v>
      </c>
      <c r="E1210" s="42">
        <f t="shared" si="1328"/>
        <v>0</v>
      </c>
      <c r="F1210" s="42">
        <f t="shared" si="1328"/>
        <v>0</v>
      </c>
      <c r="G1210" s="42">
        <f t="shared" si="1328"/>
        <v>0</v>
      </c>
      <c r="H1210" s="42">
        <f t="shared" si="1328"/>
        <v>0</v>
      </c>
      <c r="I1210" s="43">
        <f t="shared" si="1328"/>
        <v>0</v>
      </c>
      <c r="J1210" s="44">
        <f t="shared" si="1328"/>
        <v>0</v>
      </c>
      <c r="K1210" s="44">
        <f t="shared" si="1328"/>
        <v>0</v>
      </c>
      <c r="L1210" s="45" t="str">
        <f t="shared" si="1309"/>
        <v/>
      </c>
      <c r="M1210" s="41">
        <f t="shared" si="1329"/>
        <v>0</v>
      </c>
      <c r="N1210" s="41">
        <f t="shared" si="1329"/>
        <v>0</v>
      </c>
      <c r="O1210" s="41">
        <f t="shared" si="1329"/>
        <v>0</v>
      </c>
      <c r="P1210" s="41">
        <f t="shared" si="1329"/>
        <v>0</v>
      </c>
      <c r="Q1210" s="41">
        <f t="shared" si="1329"/>
        <v>0</v>
      </c>
      <c r="R1210" s="41">
        <v>0</v>
      </c>
      <c r="S1210" s="41">
        <f t="shared" si="1312"/>
        <v>0</v>
      </c>
      <c r="T1210" s="43">
        <f t="shared" si="1310"/>
        <v>0</v>
      </c>
      <c r="U1210" s="45" t="str">
        <f t="shared" si="1311"/>
        <v/>
      </c>
      <c r="V1210" s="133">
        <f t="shared" si="1321"/>
        <v>0</v>
      </c>
      <c r="W1210" s="41">
        <f t="shared" ref="W1210:Y1210" si="1361">W1222+W1234</f>
        <v>0</v>
      </c>
      <c r="X1210" s="95">
        <f t="shared" si="1361"/>
        <v>0</v>
      </c>
      <c r="Y1210" s="95">
        <f t="shared" si="1361"/>
        <v>0</v>
      </c>
      <c r="Z1210" s="41">
        <f t="shared" si="1331"/>
        <v>0</v>
      </c>
      <c r="AA1210" s="41" t="e">
        <f>G1210+#REF!</f>
        <v>#REF!</v>
      </c>
      <c r="AB1210" s="96" t="str">
        <f>IF(OR(E1210="",E1210=0),"",(G1210+#REF!)/E1210)</f>
        <v/>
      </c>
      <c r="AC1210" s="41">
        <f t="shared" si="1299"/>
        <v>0</v>
      </c>
      <c r="AD1210" s="41">
        <f t="shared" si="1300"/>
        <v>0</v>
      </c>
      <c r="AE1210" s="95">
        <f t="shared" ref="AE1210" si="1362">AE1222+AE1234</f>
        <v>0</v>
      </c>
      <c r="AF1210" s="95">
        <f t="shared" si="1301"/>
        <v>0</v>
      </c>
      <c r="AG1210" s="95">
        <f t="shared" ref="AG1210" si="1363">AG1222+AG1234</f>
        <v>0</v>
      </c>
      <c r="AH1210" s="95">
        <f t="shared" si="1302"/>
        <v>0</v>
      </c>
      <c r="AI1210" s="42"/>
      <c r="AJ1210" s="72"/>
    </row>
    <row r="1211" spans="1:36" s="73" customFormat="1" ht="15.75" customHeight="1" thickBot="1">
      <c r="A1211" s="14" t="str">
        <f t="shared" si="1298"/>
        <v>b</v>
      </c>
      <c r="B1211" s="46" t="s">
        <v>27</v>
      </c>
      <c r="C1211" s="58" t="s">
        <v>38</v>
      </c>
      <c r="D1211" s="59">
        <f t="shared" si="1328"/>
        <v>0</v>
      </c>
      <c r="E1211" s="60">
        <f t="shared" si="1328"/>
        <v>0</v>
      </c>
      <c r="F1211" s="60">
        <f t="shared" si="1328"/>
        <v>0</v>
      </c>
      <c r="G1211" s="60">
        <f t="shared" si="1328"/>
        <v>0</v>
      </c>
      <c r="H1211" s="60">
        <f t="shared" si="1328"/>
        <v>0</v>
      </c>
      <c r="I1211" s="61">
        <f t="shared" si="1328"/>
        <v>0</v>
      </c>
      <c r="J1211" s="62">
        <f t="shared" si="1328"/>
        <v>0</v>
      </c>
      <c r="K1211" s="62">
        <f t="shared" si="1328"/>
        <v>0</v>
      </c>
      <c r="L1211" s="63" t="str">
        <f t="shared" si="1309"/>
        <v/>
      </c>
      <c r="M1211" s="59">
        <f t="shared" si="1329"/>
        <v>0</v>
      </c>
      <c r="N1211" s="59">
        <f t="shared" si="1329"/>
        <v>0</v>
      </c>
      <c r="O1211" s="59">
        <f t="shared" si="1329"/>
        <v>0</v>
      </c>
      <c r="P1211" s="59">
        <f t="shared" si="1329"/>
        <v>0</v>
      </c>
      <c r="Q1211" s="59">
        <f t="shared" si="1329"/>
        <v>0</v>
      </c>
      <c r="R1211" s="59">
        <v>0</v>
      </c>
      <c r="S1211" s="59">
        <f t="shared" si="1312"/>
        <v>0</v>
      </c>
      <c r="T1211" s="61">
        <f t="shared" si="1310"/>
        <v>0</v>
      </c>
      <c r="U1211" s="63" t="str">
        <f t="shared" si="1311"/>
        <v/>
      </c>
      <c r="V1211" s="136">
        <f t="shared" si="1321"/>
        <v>0</v>
      </c>
      <c r="W1211" s="59">
        <f t="shared" ref="W1211:Y1211" si="1364">W1223+W1235</f>
        <v>0</v>
      </c>
      <c r="X1211" s="105">
        <f t="shared" si="1364"/>
        <v>0</v>
      </c>
      <c r="Y1211" s="105">
        <f t="shared" si="1364"/>
        <v>0</v>
      </c>
      <c r="Z1211" s="59">
        <f t="shared" si="1331"/>
        <v>0</v>
      </c>
      <c r="AA1211" s="59" t="e">
        <f>G1211+#REF!</f>
        <v>#REF!</v>
      </c>
      <c r="AB1211" s="106" t="str">
        <f>IF(OR(E1211="",E1211=0),"",(G1211+#REF!)/E1211)</f>
        <v/>
      </c>
      <c r="AC1211" s="59">
        <f t="shared" si="1299"/>
        <v>0</v>
      </c>
      <c r="AD1211" s="59">
        <f t="shared" si="1300"/>
        <v>0</v>
      </c>
      <c r="AE1211" s="105">
        <f t="shared" ref="AE1211" si="1365">AE1223+AE1235</f>
        <v>0</v>
      </c>
      <c r="AF1211" s="105">
        <f t="shared" si="1301"/>
        <v>0</v>
      </c>
      <c r="AG1211" s="105">
        <f t="shared" ref="AG1211" si="1366">AG1223+AG1235</f>
        <v>0</v>
      </c>
      <c r="AH1211" s="105">
        <f t="shared" si="1302"/>
        <v>0</v>
      </c>
      <c r="AI1211" s="60"/>
      <c r="AJ1211" s="72"/>
    </row>
    <row r="1212" spans="1:36" s="73" customFormat="1" ht="48.75" thickTop="1" thickBot="1">
      <c r="A1212" s="14" t="str">
        <f t="shared" si="1298"/>
        <v>a</v>
      </c>
      <c r="B1212" s="139" t="s">
        <v>239</v>
      </c>
      <c r="C1212" s="140" t="s">
        <v>240</v>
      </c>
      <c r="D1212" s="140">
        <f t="shared" ref="D1212:K1212" si="1367">D1213+D1221+D1222+D1223</f>
        <v>1000</v>
      </c>
      <c r="E1212" s="141">
        <f t="shared" si="1367"/>
        <v>949</v>
      </c>
      <c r="F1212" s="141">
        <f t="shared" si="1367"/>
        <v>653</v>
      </c>
      <c r="G1212" s="141">
        <f t="shared" si="1367"/>
        <v>18.399999999999999</v>
      </c>
      <c r="H1212" s="141">
        <f t="shared" si="1367"/>
        <v>12.286950000000001</v>
      </c>
      <c r="I1212" s="142">
        <f t="shared" si="1367"/>
        <v>4.4869500000000002</v>
      </c>
      <c r="J1212" s="143">
        <f t="shared" si="1367"/>
        <v>4.4869500000000002</v>
      </c>
      <c r="K1212" s="143">
        <f t="shared" si="1367"/>
        <v>0</v>
      </c>
      <c r="L1212" s="144">
        <f t="shared" si="1309"/>
        <v>2.8177641653905051E-2</v>
      </c>
      <c r="M1212" s="140">
        <f>M1213+M1221+M1222+M1223</f>
        <v>0</v>
      </c>
      <c r="N1212" s="140">
        <f>N1213+N1221+N1222+N1223</f>
        <v>0</v>
      </c>
      <c r="O1212" s="140">
        <f>O1213+O1221+O1222+O1223</f>
        <v>0</v>
      </c>
      <c r="P1212" s="140">
        <f>P1213+P1221+P1222+P1223</f>
        <v>4.4869500000000002</v>
      </c>
      <c r="Q1212" s="140">
        <f>Q1213+Q1221+Q1222+Q1223</f>
        <v>4.0999999999999996</v>
      </c>
      <c r="R1212" s="140">
        <v>0</v>
      </c>
      <c r="S1212" s="140">
        <f t="shared" si="1312"/>
        <v>6.1130499999999977</v>
      </c>
      <c r="T1212" s="142">
        <f t="shared" si="1310"/>
        <v>634.6</v>
      </c>
      <c r="U1212" s="144">
        <f t="shared" si="1311"/>
        <v>1.9388830347734455E-2</v>
      </c>
      <c r="V1212" s="145">
        <f t="shared" si="1321"/>
        <v>930.6</v>
      </c>
      <c r="W1212" s="140">
        <f t="shared" ref="W1212:Y1212" si="1368">W1213+W1221+W1222+W1223</f>
        <v>13.886950000000001</v>
      </c>
      <c r="X1212" s="146">
        <f t="shared" si="1368"/>
        <v>13.886950000000001</v>
      </c>
      <c r="Y1212" s="146">
        <f t="shared" si="1368"/>
        <v>27</v>
      </c>
      <c r="Z1212" s="140">
        <f>Z1213+Z1221+Z1222+Z1223</f>
        <v>300</v>
      </c>
      <c r="AA1212" s="140" t="e">
        <f>G1212+#REF!</f>
        <v>#REF!</v>
      </c>
      <c r="AB1212" s="147" t="e">
        <f>IF(OR(E1212="",E1212=0),"",(G1212+#REF!)/E1212)</f>
        <v>#REF!</v>
      </c>
      <c r="AC1212" s="140">
        <f t="shared" si="1299"/>
        <v>45.4</v>
      </c>
      <c r="AD1212" s="140">
        <f t="shared" si="1300"/>
        <v>903.6</v>
      </c>
      <c r="AE1212" s="146">
        <f t="shared" ref="AE1212:AG1212" si="1369">AE1213+AE1221+AE1222+AE1223</f>
        <v>0</v>
      </c>
      <c r="AF1212" s="146">
        <f t="shared" si="1301"/>
        <v>949</v>
      </c>
      <c r="AG1212" s="146">
        <f t="shared" si="1369"/>
        <v>949</v>
      </c>
      <c r="AH1212" s="146">
        <f t="shared" si="1302"/>
        <v>903.6</v>
      </c>
      <c r="AI1212" s="141"/>
      <c r="AJ1212" s="72"/>
    </row>
    <row r="1213" spans="1:36" s="73" customFormat="1" ht="18.75" customHeight="1" thickTop="1">
      <c r="A1213" s="14" t="str">
        <f t="shared" si="1298"/>
        <v>a</v>
      </c>
      <c r="B1213" s="21" t="s">
        <v>27</v>
      </c>
      <c r="C1213" s="22" t="s">
        <v>28</v>
      </c>
      <c r="D1213" s="23">
        <f t="shared" ref="D1213:K1213" si="1370">D1214+D1215+D1216+D1217+D1218+D1219+D1220</f>
        <v>1000</v>
      </c>
      <c r="E1213" s="24">
        <f t="shared" si="1370"/>
        <v>949</v>
      </c>
      <c r="F1213" s="24">
        <f t="shared" si="1370"/>
        <v>653</v>
      </c>
      <c r="G1213" s="24">
        <f t="shared" si="1370"/>
        <v>18.399999999999999</v>
      </c>
      <c r="H1213" s="24">
        <f t="shared" si="1370"/>
        <v>12.286950000000001</v>
      </c>
      <c r="I1213" s="25">
        <f t="shared" si="1370"/>
        <v>4.4869500000000002</v>
      </c>
      <c r="J1213" s="26">
        <f t="shared" si="1370"/>
        <v>4.4869500000000002</v>
      </c>
      <c r="K1213" s="26">
        <f t="shared" si="1370"/>
        <v>0</v>
      </c>
      <c r="L1213" s="27">
        <f t="shared" si="1309"/>
        <v>2.8177641653905051E-2</v>
      </c>
      <c r="M1213" s="23">
        <f>M1214+M1215+M1216+M1217+M1218+M1219+M1220</f>
        <v>0</v>
      </c>
      <c r="N1213" s="23">
        <f>N1214+N1215+N1216+N1217+N1218+N1219+N1220</f>
        <v>0</v>
      </c>
      <c r="O1213" s="23">
        <f>O1214+O1215+O1216+O1217+O1218+O1219+O1220</f>
        <v>0</v>
      </c>
      <c r="P1213" s="23">
        <f>P1214+P1215+P1216+P1217+P1218+P1219+P1220</f>
        <v>4.4869500000000002</v>
      </c>
      <c r="Q1213" s="23">
        <f>Q1214+Q1215+Q1216+Q1217+Q1218+Q1219+Q1220</f>
        <v>4.0999999999999996</v>
      </c>
      <c r="R1213" s="23">
        <v>0</v>
      </c>
      <c r="S1213" s="23">
        <f t="shared" si="1312"/>
        <v>6.1130499999999977</v>
      </c>
      <c r="T1213" s="25">
        <f t="shared" si="1310"/>
        <v>634.6</v>
      </c>
      <c r="U1213" s="27">
        <f t="shared" si="1311"/>
        <v>1.9388830347734455E-2</v>
      </c>
      <c r="V1213" s="130">
        <f t="shared" si="1321"/>
        <v>930.6</v>
      </c>
      <c r="W1213" s="23">
        <f t="shared" ref="W1213:Y1213" si="1371">W1214+W1215+W1216+W1217+W1218+W1219+W1220</f>
        <v>13.886950000000001</v>
      </c>
      <c r="X1213" s="89">
        <f t="shared" si="1371"/>
        <v>13.886950000000001</v>
      </c>
      <c r="Y1213" s="89">
        <f t="shared" si="1371"/>
        <v>27</v>
      </c>
      <c r="Z1213" s="23">
        <f>Z1214+Z1215+Z1216+Z1217+Z1218+Z1219+Z1220</f>
        <v>300</v>
      </c>
      <c r="AA1213" s="23" t="e">
        <f>G1213+#REF!</f>
        <v>#REF!</v>
      </c>
      <c r="AB1213" s="90" t="e">
        <f>IF(OR(E1213="",E1213=0),"",(G1213+#REF!)/E1213)</f>
        <v>#REF!</v>
      </c>
      <c r="AC1213" s="23">
        <f t="shared" si="1299"/>
        <v>45.4</v>
      </c>
      <c r="AD1213" s="23">
        <f t="shared" si="1300"/>
        <v>903.6</v>
      </c>
      <c r="AE1213" s="89">
        <f t="shared" ref="AE1213:AG1213" si="1372">AE1214+AE1215+AE1216+AE1217+AE1218+AE1219+AE1220</f>
        <v>0</v>
      </c>
      <c r="AF1213" s="89">
        <f t="shared" si="1301"/>
        <v>949</v>
      </c>
      <c r="AG1213" s="89">
        <f t="shared" si="1372"/>
        <v>949</v>
      </c>
      <c r="AH1213" s="89">
        <f t="shared" si="1302"/>
        <v>903.6</v>
      </c>
      <c r="AI1213" s="24"/>
      <c r="AJ1213" s="72"/>
    </row>
    <row r="1214" spans="1:36" s="73" customFormat="1" ht="18" customHeight="1">
      <c r="A1214" s="14" t="str">
        <f t="shared" si="1298"/>
        <v>b</v>
      </c>
      <c r="B1214" s="28" t="s">
        <v>27</v>
      </c>
      <c r="C1214" s="29" t="s">
        <v>29</v>
      </c>
      <c r="D1214" s="35">
        <v>0</v>
      </c>
      <c r="E1214" s="36">
        <v>0</v>
      </c>
      <c r="F1214" s="36">
        <v>0</v>
      </c>
      <c r="G1214" s="36">
        <v>0</v>
      </c>
      <c r="H1214" s="36">
        <v>0</v>
      </c>
      <c r="I1214" s="37">
        <v>0</v>
      </c>
      <c r="J1214" s="38">
        <v>0</v>
      </c>
      <c r="K1214" s="38">
        <v>0</v>
      </c>
      <c r="L1214" s="39" t="str">
        <f t="shared" si="1309"/>
        <v/>
      </c>
      <c r="M1214" s="35">
        <v>0</v>
      </c>
      <c r="N1214" s="35">
        <v>0</v>
      </c>
      <c r="O1214" s="35">
        <v>0</v>
      </c>
      <c r="P1214" s="35">
        <v>0</v>
      </c>
      <c r="Q1214" s="35">
        <v>0</v>
      </c>
      <c r="R1214" s="35">
        <v>0</v>
      </c>
      <c r="S1214" s="35">
        <f t="shared" si="1312"/>
        <v>0</v>
      </c>
      <c r="T1214" s="37">
        <f t="shared" si="1310"/>
        <v>0</v>
      </c>
      <c r="U1214" s="39" t="str">
        <f t="shared" si="1311"/>
        <v/>
      </c>
      <c r="V1214" s="132">
        <f t="shared" si="1321"/>
        <v>0</v>
      </c>
      <c r="W1214" s="35">
        <v>0</v>
      </c>
      <c r="X1214" s="93">
        <v>0</v>
      </c>
      <c r="Y1214" s="93">
        <v>0</v>
      </c>
      <c r="Z1214" s="35">
        <v>0</v>
      </c>
      <c r="AA1214" s="35" t="e">
        <f>G1214+#REF!</f>
        <v>#REF!</v>
      </c>
      <c r="AB1214" s="94" t="str">
        <f>IF(OR(E1214="",E1214=0),"",(G1214+#REF!)/E1214)</f>
        <v/>
      </c>
      <c r="AC1214" s="35">
        <f t="shared" si="1299"/>
        <v>0</v>
      </c>
      <c r="AD1214" s="35">
        <f t="shared" si="1300"/>
        <v>0</v>
      </c>
      <c r="AE1214" s="93">
        <v>0</v>
      </c>
      <c r="AF1214" s="93">
        <f t="shared" si="1301"/>
        <v>0</v>
      </c>
      <c r="AG1214" s="93">
        <v>0</v>
      </c>
      <c r="AH1214" s="93">
        <f t="shared" si="1302"/>
        <v>0</v>
      </c>
      <c r="AI1214" s="36"/>
      <c r="AJ1214" s="72"/>
    </row>
    <row r="1215" spans="1:36" s="73" customFormat="1" ht="18" customHeight="1">
      <c r="A1215" s="14" t="str">
        <f t="shared" si="1298"/>
        <v>a</v>
      </c>
      <c r="B1215" s="28" t="s">
        <v>27</v>
      </c>
      <c r="C1215" s="29" t="s">
        <v>30</v>
      </c>
      <c r="D1215" s="30">
        <v>1000</v>
      </c>
      <c r="E1215" s="31">
        <v>886.6</v>
      </c>
      <c r="F1215" s="31">
        <v>605.6</v>
      </c>
      <c r="G1215" s="31">
        <v>0</v>
      </c>
      <c r="H1215" s="31">
        <v>0</v>
      </c>
      <c r="I1215" s="32">
        <v>0</v>
      </c>
      <c r="J1215" s="33">
        <v>0</v>
      </c>
      <c r="K1215" s="33">
        <v>0</v>
      </c>
      <c r="L1215" s="34">
        <f t="shared" si="1309"/>
        <v>0</v>
      </c>
      <c r="M1215" s="30">
        <v>0</v>
      </c>
      <c r="N1215" s="30">
        <v>0</v>
      </c>
      <c r="O1215" s="30">
        <v>0</v>
      </c>
      <c r="P1215" s="30">
        <v>0</v>
      </c>
      <c r="Q1215" s="30">
        <v>0</v>
      </c>
      <c r="R1215" s="30">
        <v>0</v>
      </c>
      <c r="S1215" s="30">
        <f t="shared" si="1312"/>
        <v>0</v>
      </c>
      <c r="T1215" s="32">
        <f t="shared" si="1310"/>
        <v>605.6</v>
      </c>
      <c r="U1215" s="34">
        <f t="shared" si="1311"/>
        <v>0</v>
      </c>
      <c r="V1215" s="131">
        <f t="shared" si="1321"/>
        <v>886.6</v>
      </c>
      <c r="W1215" s="30">
        <v>0</v>
      </c>
      <c r="X1215" s="91">
        <v>0</v>
      </c>
      <c r="Y1215" s="91">
        <v>27</v>
      </c>
      <c r="Z1215" s="30">
        <v>300</v>
      </c>
      <c r="AA1215" s="30" t="e">
        <f>G1215+#REF!</f>
        <v>#REF!</v>
      </c>
      <c r="AB1215" s="92" t="e">
        <f>IF(OR(E1215="",E1215=0),"",(G1215+#REF!)/E1215)</f>
        <v>#REF!</v>
      </c>
      <c r="AC1215" s="30">
        <f t="shared" si="1299"/>
        <v>27</v>
      </c>
      <c r="AD1215" s="30">
        <f t="shared" si="1300"/>
        <v>859.6</v>
      </c>
      <c r="AE1215" s="91">
        <v>0</v>
      </c>
      <c r="AF1215" s="91">
        <f t="shared" si="1301"/>
        <v>886.6</v>
      </c>
      <c r="AG1215" s="91">
        <v>886.6</v>
      </c>
      <c r="AH1215" s="91">
        <f t="shared" si="1302"/>
        <v>859.6</v>
      </c>
      <c r="AI1215" s="31"/>
      <c r="AJ1215" s="72"/>
    </row>
    <row r="1216" spans="1:36" s="73" customFormat="1" ht="18" customHeight="1">
      <c r="A1216" s="14" t="str">
        <f t="shared" si="1298"/>
        <v>b</v>
      </c>
      <c r="B1216" s="28" t="s">
        <v>27</v>
      </c>
      <c r="C1216" s="29" t="s">
        <v>31</v>
      </c>
      <c r="D1216" s="35">
        <v>0</v>
      </c>
      <c r="E1216" s="36">
        <v>0</v>
      </c>
      <c r="F1216" s="36">
        <v>0</v>
      </c>
      <c r="G1216" s="36">
        <v>0</v>
      </c>
      <c r="H1216" s="36">
        <v>0</v>
      </c>
      <c r="I1216" s="37">
        <v>0</v>
      </c>
      <c r="J1216" s="38">
        <v>0</v>
      </c>
      <c r="K1216" s="38">
        <v>0</v>
      </c>
      <c r="L1216" s="39" t="str">
        <f t="shared" si="1309"/>
        <v/>
      </c>
      <c r="M1216" s="35">
        <v>0</v>
      </c>
      <c r="N1216" s="35">
        <v>0</v>
      </c>
      <c r="O1216" s="35">
        <v>0</v>
      </c>
      <c r="P1216" s="35">
        <v>0</v>
      </c>
      <c r="Q1216" s="35">
        <v>0</v>
      </c>
      <c r="R1216" s="35">
        <v>0</v>
      </c>
      <c r="S1216" s="35">
        <f t="shared" si="1312"/>
        <v>0</v>
      </c>
      <c r="T1216" s="37">
        <f t="shared" si="1310"/>
        <v>0</v>
      </c>
      <c r="U1216" s="39" t="str">
        <f t="shared" si="1311"/>
        <v/>
      </c>
      <c r="V1216" s="132">
        <f t="shared" si="1321"/>
        <v>0</v>
      </c>
      <c r="W1216" s="35">
        <v>0</v>
      </c>
      <c r="X1216" s="93">
        <v>0</v>
      </c>
      <c r="Y1216" s="93">
        <v>0</v>
      </c>
      <c r="Z1216" s="35">
        <v>0</v>
      </c>
      <c r="AA1216" s="35" t="e">
        <f>G1216+#REF!</f>
        <v>#REF!</v>
      </c>
      <c r="AB1216" s="94" t="str">
        <f>IF(OR(E1216="",E1216=0),"",(G1216+#REF!)/E1216)</f>
        <v/>
      </c>
      <c r="AC1216" s="35">
        <f t="shared" si="1299"/>
        <v>0</v>
      </c>
      <c r="AD1216" s="35">
        <f t="shared" si="1300"/>
        <v>0</v>
      </c>
      <c r="AE1216" s="93">
        <v>0</v>
      </c>
      <c r="AF1216" s="93">
        <f t="shared" si="1301"/>
        <v>0</v>
      </c>
      <c r="AG1216" s="93">
        <v>0</v>
      </c>
      <c r="AH1216" s="93">
        <f t="shared" si="1302"/>
        <v>0</v>
      </c>
      <c r="AI1216" s="36"/>
      <c r="AJ1216" s="72"/>
    </row>
    <row r="1217" spans="1:36" s="73" customFormat="1" ht="18" customHeight="1">
      <c r="A1217" s="14" t="str">
        <f t="shared" si="1298"/>
        <v>b</v>
      </c>
      <c r="B1217" s="28" t="s">
        <v>27</v>
      </c>
      <c r="C1217" s="29" t="s">
        <v>32</v>
      </c>
      <c r="D1217" s="35">
        <v>0</v>
      </c>
      <c r="E1217" s="36">
        <v>0</v>
      </c>
      <c r="F1217" s="36">
        <v>0</v>
      </c>
      <c r="G1217" s="36">
        <v>0</v>
      </c>
      <c r="H1217" s="36">
        <v>0</v>
      </c>
      <c r="I1217" s="37">
        <v>0</v>
      </c>
      <c r="J1217" s="38">
        <v>0</v>
      </c>
      <c r="K1217" s="38">
        <v>0</v>
      </c>
      <c r="L1217" s="39" t="str">
        <f t="shared" si="1309"/>
        <v/>
      </c>
      <c r="M1217" s="35">
        <v>0</v>
      </c>
      <c r="N1217" s="35">
        <v>0</v>
      </c>
      <c r="O1217" s="35">
        <v>0</v>
      </c>
      <c r="P1217" s="35">
        <v>0</v>
      </c>
      <c r="Q1217" s="35">
        <v>0</v>
      </c>
      <c r="R1217" s="35">
        <v>0</v>
      </c>
      <c r="S1217" s="35">
        <f t="shared" si="1312"/>
        <v>0</v>
      </c>
      <c r="T1217" s="37">
        <f t="shared" si="1310"/>
        <v>0</v>
      </c>
      <c r="U1217" s="39" t="str">
        <f t="shared" si="1311"/>
        <v/>
      </c>
      <c r="V1217" s="132">
        <f t="shared" si="1321"/>
        <v>0</v>
      </c>
      <c r="W1217" s="35">
        <v>0</v>
      </c>
      <c r="X1217" s="93">
        <v>0</v>
      </c>
      <c r="Y1217" s="93">
        <v>0</v>
      </c>
      <c r="Z1217" s="35">
        <v>0</v>
      </c>
      <c r="AA1217" s="35" t="e">
        <f>G1217+#REF!</f>
        <v>#REF!</v>
      </c>
      <c r="AB1217" s="94" t="str">
        <f>IF(OR(E1217="",E1217=0),"",(G1217+#REF!)/E1217)</f>
        <v/>
      </c>
      <c r="AC1217" s="35">
        <f t="shared" si="1299"/>
        <v>0</v>
      </c>
      <c r="AD1217" s="35">
        <f t="shared" si="1300"/>
        <v>0</v>
      </c>
      <c r="AE1217" s="93">
        <v>0</v>
      </c>
      <c r="AF1217" s="93">
        <f t="shared" si="1301"/>
        <v>0</v>
      </c>
      <c r="AG1217" s="93">
        <v>0</v>
      </c>
      <c r="AH1217" s="93">
        <f t="shared" si="1302"/>
        <v>0</v>
      </c>
      <c r="AI1217" s="36"/>
      <c r="AJ1217" s="72"/>
    </row>
    <row r="1218" spans="1:36" s="73" customFormat="1" ht="18" customHeight="1">
      <c r="A1218" s="14" t="str">
        <f t="shared" si="1298"/>
        <v>b</v>
      </c>
      <c r="B1218" s="28" t="s">
        <v>27</v>
      </c>
      <c r="C1218" s="29" t="s">
        <v>33</v>
      </c>
      <c r="D1218" s="35">
        <v>0</v>
      </c>
      <c r="E1218" s="36">
        <v>0</v>
      </c>
      <c r="F1218" s="36">
        <v>0</v>
      </c>
      <c r="G1218" s="36">
        <v>0</v>
      </c>
      <c r="H1218" s="36">
        <v>0</v>
      </c>
      <c r="I1218" s="37">
        <v>0</v>
      </c>
      <c r="J1218" s="38">
        <v>0</v>
      </c>
      <c r="K1218" s="38">
        <v>0</v>
      </c>
      <c r="L1218" s="39" t="str">
        <f t="shared" si="1309"/>
        <v/>
      </c>
      <c r="M1218" s="35">
        <v>0</v>
      </c>
      <c r="N1218" s="35">
        <v>0</v>
      </c>
      <c r="O1218" s="35">
        <v>0</v>
      </c>
      <c r="P1218" s="35">
        <v>0</v>
      </c>
      <c r="Q1218" s="35">
        <v>0</v>
      </c>
      <c r="R1218" s="35">
        <v>0</v>
      </c>
      <c r="S1218" s="35">
        <f t="shared" si="1312"/>
        <v>0</v>
      </c>
      <c r="T1218" s="37">
        <f t="shared" si="1310"/>
        <v>0</v>
      </c>
      <c r="U1218" s="39" t="str">
        <f t="shared" si="1311"/>
        <v/>
      </c>
      <c r="V1218" s="132">
        <f t="shared" si="1321"/>
        <v>0</v>
      </c>
      <c r="W1218" s="35">
        <v>0</v>
      </c>
      <c r="X1218" s="93">
        <v>0</v>
      </c>
      <c r="Y1218" s="93">
        <v>0</v>
      </c>
      <c r="Z1218" s="35">
        <v>0</v>
      </c>
      <c r="AA1218" s="35" t="e">
        <f>G1218+#REF!</f>
        <v>#REF!</v>
      </c>
      <c r="AB1218" s="94" t="str">
        <f>IF(OR(E1218="",E1218=0),"",(G1218+#REF!)/E1218)</f>
        <v/>
      </c>
      <c r="AC1218" s="35">
        <f t="shared" si="1299"/>
        <v>0</v>
      </c>
      <c r="AD1218" s="35">
        <f t="shared" si="1300"/>
        <v>0</v>
      </c>
      <c r="AE1218" s="93">
        <v>0</v>
      </c>
      <c r="AF1218" s="93">
        <f t="shared" si="1301"/>
        <v>0</v>
      </c>
      <c r="AG1218" s="93">
        <v>0</v>
      </c>
      <c r="AH1218" s="93">
        <f t="shared" si="1302"/>
        <v>0</v>
      </c>
      <c r="AI1218" s="36"/>
      <c r="AJ1218" s="72"/>
    </row>
    <row r="1219" spans="1:36" s="73" customFormat="1" ht="18" customHeight="1">
      <c r="A1219" s="14" t="str">
        <f t="shared" si="1298"/>
        <v>b</v>
      </c>
      <c r="B1219" s="28" t="s">
        <v>27</v>
      </c>
      <c r="C1219" s="29" t="s">
        <v>34</v>
      </c>
      <c r="D1219" s="35">
        <v>0</v>
      </c>
      <c r="E1219" s="36">
        <v>0</v>
      </c>
      <c r="F1219" s="36">
        <v>0</v>
      </c>
      <c r="G1219" s="36">
        <v>0</v>
      </c>
      <c r="H1219" s="36">
        <v>0</v>
      </c>
      <c r="I1219" s="37">
        <v>0</v>
      </c>
      <c r="J1219" s="38">
        <v>0</v>
      </c>
      <c r="K1219" s="38">
        <v>0</v>
      </c>
      <c r="L1219" s="39" t="str">
        <f t="shared" si="1309"/>
        <v/>
      </c>
      <c r="M1219" s="35">
        <v>0</v>
      </c>
      <c r="N1219" s="35">
        <v>0</v>
      </c>
      <c r="O1219" s="35">
        <v>0</v>
      </c>
      <c r="P1219" s="35">
        <v>0</v>
      </c>
      <c r="Q1219" s="35">
        <v>0</v>
      </c>
      <c r="R1219" s="35">
        <v>0</v>
      </c>
      <c r="S1219" s="35">
        <f t="shared" si="1312"/>
        <v>0</v>
      </c>
      <c r="T1219" s="37">
        <f t="shared" si="1310"/>
        <v>0</v>
      </c>
      <c r="U1219" s="39" t="str">
        <f t="shared" si="1311"/>
        <v/>
      </c>
      <c r="V1219" s="132">
        <f t="shared" si="1321"/>
        <v>0</v>
      </c>
      <c r="W1219" s="35">
        <v>0</v>
      </c>
      <c r="X1219" s="93">
        <v>0</v>
      </c>
      <c r="Y1219" s="93">
        <v>0</v>
      </c>
      <c r="Z1219" s="35">
        <v>0</v>
      </c>
      <c r="AA1219" s="35" t="e">
        <f>G1219+#REF!</f>
        <v>#REF!</v>
      </c>
      <c r="AB1219" s="94" t="str">
        <f>IF(OR(E1219="",E1219=0),"",(G1219+#REF!)/E1219)</f>
        <v/>
      </c>
      <c r="AC1219" s="35">
        <f t="shared" si="1299"/>
        <v>0</v>
      </c>
      <c r="AD1219" s="35">
        <f t="shared" si="1300"/>
        <v>0</v>
      </c>
      <c r="AE1219" s="93">
        <v>0</v>
      </c>
      <c r="AF1219" s="93">
        <f t="shared" si="1301"/>
        <v>0</v>
      </c>
      <c r="AG1219" s="93">
        <v>0</v>
      </c>
      <c r="AH1219" s="93">
        <f t="shared" si="1302"/>
        <v>0</v>
      </c>
      <c r="AI1219" s="36"/>
      <c r="AJ1219" s="72"/>
    </row>
    <row r="1220" spans="1:36" s="73" customFormat="1" ht="18" customHeight="1">
      <c r="A1220" s="14" t="str">
        <f t="shared" si="1298"/>
        <v>a</v>
      </c>
      <c r="B1220" s="28" t="s">
        <v>27</v>
      </c>
      <c r="C1220" s="29" t="s">
        <v>35</v>
      </c>
      <c r="D1220" s="35">
        <v>0</v>
      </c>
      <c r="E1220" s="36">
        <v>62.4</v>
      </c>
      <c r="F1220" s="36">
        <v>47.4</v>
      </c>
      <c r="G1220" s="36">
        <v>18.399999999999999</v>
      </c>
      <c r="H1220" s="36">
        <v>12.286950000000001</v>
      </c>
      <c r="I1220" s="37">
        <v>4.4869500000000002</v>
      </c>
      <c r="J1220" s="38">
        <v>4.4869500000000002</v>
      </c>
      <c r="K1220" s="38">
        <v>0</v>
      </c>
      <c r="L1220" s="39">
        <f t="shared" si="1309"/>
        <v>0.3881856540084388</v>
      </c>
      <c r="M1220" s="35">
        <v>0</v>
      </c>
      <c r="N1220" s="35">
        <v>0</v>
      </c>
      <c r="O1220" s="35">
        <v>0</v>
      </c>
      <c r="P1220" s="35">
        <v>4.4869500000000002</v>
      </c>
      <c r="Q1220" s="35">
        <v>4.0999999999999996</v>
      </c>
      <c r="R1220" s="35">
        <v>0</v>
      </c>
      <c r="S1220" s="35">
        <f t="shared" si="1312"/>
        <v>6.1130499999999977</v>
      </c>
      <c r="T1220" s="37">
        <f t="shared" si="1310"/>
        <v>29</v>
      </c>
      <c r="U1220" s="39">
        <f t="shared" si="1311"/>
        <v>0.29487179487179488</v>
      </c>
      <c r="V1220" s="132">
        <f t="shared" si="1321"/>
        <v>44</v>
      </c>
      <c r="W1220" s="35">
        <v>13.886950000000001</v>
      </c>
      <c r="X1220" s="93">
        <v>13.886950000000001</v>
      </c>
      <c r="Y1220" s="93">
        <v>0</v>
      </c>
      <c r="Z1220" s="35">
        <v>0</v>
      </c>
      <c r="AA1220" s="35" t="e">
        <f>G1220+#REF!</f>
        <v>#REF!</v>
      </c>
      <c r="AB1220" s="94" t="e">
        <f>IF(OR(E1220="",E1220=0),"",(G1220+#REF!)/E1220)</f>
        <v>#REF!</v>
      </c>
      <c r="AC1220" s="35">
        <f t="shared" si="1299"/>
        <v>18.399999999999999</v>
      </c>
      <c r="AD1220" s="35">
        <f t="shared" si="1300"/>
        <v>44</v>
      </c>
      <c r="AE1220" s="93">
        <v>0</v>
      </c>
      <c r="AF1220" s="93">
        <f t="shared" si="1301"/>
        <v>62.4</v>
      </c>
      <c r="AG1220" s="93">
        <v>62.4</v>
      </c>
      <c r="AH1220" s="93">
        <f t="shared" si="1302"/>
        <v>44</v>
      </c>
      <c r="AI1220" s="36"/>
      <c r="AJ1220" s="72"/>
    </row>
    <row r="1221" spans="1:36" s="73" customFormat="1" ht="30" customHeight="1">
      <c r="A1221" s="14" t="str">
        <f t="shared" ref="A1221:A1284" si="1373">IF((E1221+G1221+V1221+Y1221+AC1221+AD1221+AE1221&lt;&gt;0),"a","b")</f>
        <v>b</v>
      </c>
      <c r="B1221" s="21" t="s">
        <v>27</v>
      </c>
      <c r="C1221" s="40" t="s">
        <v>36</v>
      </c>
      <c r="D1221" s="41">
        <v>0</v>
      </c>
      <c r="E1221" s="42">
        <v>0</v>
      </c>
      <c r="F1221" s="42">
        <v>0</v>
      </c>
      <c r="G1221" s="42">
        <v>0</v>
      </c>
      <c r="H1221" s="42">
        <v>0</v>
      </c>
      <c r="I1221" s="43">
        <v>0</v>
      </c>
      <c r="J1221" s="44">
        <v>0</v>
      </c>
      <c r="K1221" s="44">
        <v>0</v>
      </c>
      <c r="L1221" s="45" t="str">
        <f t="shared" si="1309"/>
        <v/>
      </c>
      <c r="M1221" s="41">
        <v>0</v>
      </c>
      <c r="N1221" s="41">
        <v>0</v>
      </c>
      <c r="O1221" s="41">
        <v>0</v>
      </c>
      <c r="P1221" s="41">
        <v>0</v>
      </c>
      <c r="Q1221" s="41">
        <v>0</v>
      </c>
      <c r="R1221" s="41">
        <v>0</v>
      </c>
      <c r="S1221" s="41">
        <f t="shared" si="1312"/>
        <v>0</v>
      </c>
      <c r="T1221" s="43">
        <f t="shared" si="1310"/>
        <v>0</v>
      </c>
      <c r="U1221" s="45" t="str">
        <f t="shared" si="1311"/>
        <v/>
      </c>
      <c r="V1221" s="133">
        <f t="shared" si="1321"/>
        <v>0</v>
      </c>
      <c r="W1221" s="41">
        <v>0</v>
      </c>
      <c r="X1221" s="95">
        <v>0</v>
      </c>
      <c r="Y1221" s="95">
        <v>0</v>
      </c>
      <c r="Z1221" s="41">
        <v>0</v>
      </c>
      <c r="AA1221" s="41" t="e">
        <f>G1221+#REF!</f>
        <v>#REF!</v>
      </c>
      <c r="AB1221" s="96" t="str">
        <f>IF(OR(E1221="",E1221=0),"",(G1221+#REF!)/E1221)</f>
        <v/>
      </c>
      <c r="AC1221" s="41">
        <f t="shared" ref="AC1221:AC1284" si="1374">G1221+Y1221</f>
        <v>0</v>
      </c>
      <c r="AD1221" s="41">
        <f t="shared" ref="AD1221:AD1284" si="1375">E1221-AC1221</f>
        <v>0</v>
      </c>
      <c r="AE1221" s="95">
        <v>0</v>
      </c>
      <c r="AF1221" s="95">
        <f t="shared" ref="AF1221:AF1284" si="1376">E1221-AE1221</f>
        <v>0</v>
      </c>
      <c r="AG1221" s="95">
        <v>0</v>
      </c>
      <c r="AH1221" s="95">
        <f t="shared" ref="AH1221:AH1284" si="1377">AG1221-AC1221</f>
        <v>0</v>
      </c>
      <c r="AI1221" s="42"/>
      <c r="AJ1221" s="72"/>
    </row>
    <row r="1222" spans="1:36" s="73" customFormat="1" ht="15" customHeight="1">
      <c r="A1222" s="14" t="str">
        <f t="shared" si="1373"/>
        <v>b</v>
      </c>
      <c r="B1222" s="21" t="s">
        <v>27</v>
      </c>
      <c r="C1222" s="40" t="s">
        <v>37</v>
      </c>
      <c r="D1222" s="41">
        <v>0</v>
      </c>
      <c r="E1222" s="42">
        <v>0</v>
      </c>
      <c r="F1222" s="42">
        <v>0</v>
      </c>
      <c r="G1222" s="42">
        <v>0</v>
      </c>
      <c r="H1222" s="42">
        <v>0</v>
      </c>
      <c r="I1222" s="43">
        <v>0</v>
      </c>
      <c r="J1222" s="44">
        <v>0</v>
      </c>
      <c r="K1222" s="44">
        <v>0</v>
      </c>
      <c r="L1222" s="45" t="str">
        <f t="shared" si="1309"/>
        <v/>
      </c>
      <c r="M1222" s="41">
        <v>0</v>
      </c>
      <c r="N1222" s="41">
        <v>0</v>
      </c>
      <c r="O1222" s="41">
        <v>0</v>
      </c>
      <c r="P1222" s="41">
        <v>0</v>
      </c>
      <c r="Q1222" s="41">
        <v>0</v>
      </c>
      <c r="R1222" s="41">
        <v>0</v>
      </c>
      <c r="S1222" s="41">
        <f t="shared" si="1312"/>
        <v>0</v>
      </c>
      <c r="T1222" s="43">
        <f t="shared" si="1310"/>
        <v>0</v>
      </c>
      <c r="U1222" s="45" t="str">
        <f t="shared" si="1311"/>
        <v/>
      </c>
      <c r="V1222" s="133">
        <f t="shared" si="1321"/>
        <v>0</v>
      </c>
      <c r="W1222" s="41">
        <v>0</v>
      </c>
      <c r="X1222" s="95">
        <v>0</v>
      </c>
      <c r="Y1222" s="95">
        <v>0</v>
      </c>
      <c r="Z1222" s="41">
        <v>0</v>
      </c>
      <c r="AA1222" s="41" t="e">
        <f>G1222+#REF!</f>
        <v>#REF!</v>
      </c>
      <c r="AB1222" s="96" t="str">
        <f>IF(OR(E1222="",E1222=0),"",(G1222+#REF!)/E1222)</f>
        <v/>
      </c>
      <c r="AC1222" s="41">
        <f t="shared" si="1374"/>
        <v>0</v>
      </c>
      <c r="AD1222" s="41">
        <f t="shared" si="1375"/>
        <v>0</v>
      </c>
      <c r="AE1222" s="95">
        <v>0</v>
      </c>
      <c r="AF1222" s="95">
        <f t="shared" si="1376"/>
        <v>0</v>
      </c>
      <c r="AG1222" s="95">
        <v>0</v>
      </c>
      <c r="AH1222" s="95">
        <f t="shared" si="1377"/>
        <v>0</v>
      </c>
      <c r="AI1222" s="42"/>
      <c r="AJ1222" s="72"/>
    </row>
    <row r="1223" spans="1:36" s="73" customFormat="1" ht="15.75" customHeight="1" thickBot="1">
      <c r="A1223" s="14" t="str">
        <f t="shared" si="1373"/>
        <v>b</v>
      </c>
      <c r="B1223" s="46" t="s">
        <v>27</v>
      </c>
      <c r="C1223" s="58" t="s">
        <v>38</v>
      </c>
      <c r="D1223" s="59">
        <v>0</v>
      </c>
      <c r="E1223" s="60">
        <v>0</v>
      </c>
      <c r="F1223" s="60">
        <v>0</v>
      </c>
      <c r="G1223" s="60">
        <v>0</v>
      </c>
      <c r="H1223" s="60">
        <v>0</v>
      </c>
      <c r="I1223" s="61">
        <v>0</v>
      </c>
      <c r="J1223" s="62">
        <v>0</v>
      </c>
      <c r="K1223" s="62">
        <v>0</v>
      </c>
      <c r="L1223" s="63" t="str">
        <f t="shared" si="1309"/>
        <v/>
      </c>
      <c r="M1223" s="59">
        <v>0</v>
      </c>
      <c r="N1223" s="59">
        <v>0</v>
      </c>
      <c r="O1223" s="59">
        <v>0</v>
      </c>
      <c r="P1223" s="59">
        <v>0</v>
      </c>
      <c r="Q1223" s="59">
        <v>0</v>
      </c>
      <c r="R1223" s="59">
        <v>0</v>
      </c>
      <c r="S1223" s="59">
        <f t="shared" si="1312"/>
        <v>0</v>
      </c>
      <c r="T1223" s="61">
        <f t="shared" si="1310"/>
        <v>0</v>
      </c>
      <c r="U1223" s="63" t="str">
        <f t="shared" si="1311"/>
        <v/>
      </c>
      <c r="V1223" s="136">
        <f t="shared" si="1321"/>
        <v>0</v>
      </c>
      <c r="W1223" s="59">
        <v>0</v>
      </c>
      <c r="X1223" s="105">
        <v>0</v>
      </c>
      <c r="Y1223" s="105">
        <v>0</v>
      </c>
      <c r="Z1223" s="59">
        <v>0</v>
      </c>
      <c r="AA1223" s="59" t="e">
        <f>G1223+#REF!</f>
        <v>#REF!</v>
      </c>
      <c r="AB1223" s="106" t="str">
        <f>IF(OR(E1223="",E1223=0),"",(G1223+#REF!)/E1223)</f>
        <v/>
      </c>
      <c r="AC1223" s="59">
        <f t="shared" si="1374"/>
        <v>0</v>
      </c>
      <c r="AD1223" s="59">
        <f t="shared" si="1375"/>
        <v>0</v>
      </c>
      <c r="AE1223" s="105">
        <v>0</v>
      </c>
      <c r="AF1223" s="105">
        <f t="shared" si="1376"/>
        <v>0</v>
      </c>
      <c r="AG1223" s="105">
        <v>0</v>
      </c>
      <c r="AH1223" s="105">
        <f t="shared" si="1377"/>
        <v>0</v>
      </c>
      <c r="AI1223" s="60"/>
      <c r="AJ1223" s="72"/>
    </row>
    <row r="1224" spans="1:36" s="14" customFormat="1" ht="76.5" customHeight="1" thickTop="1" thickBot="1">
      <c r="A1224" s="14" t="str">
        <f t="shared" si="1373"/>
        <v>b</v>
      </c>
      <c r="B1224" s="15" t="s">
        <v>241</v>
      </c>
      <c r="C1224" s="75" t="s">
        <v>242</v>
      </c>
      <c r="D1224" s="67">
        <f t="shared" ref="D1224:K1224" si="1378">D1225+D1233+D1234+D1235</f>
        <v>0</v>
      </c>
      <c r="E1224" s="68">
        <f t="shared" si="1378"/>
        <v>0</v>
      </c>
      <c r="F1224" s="68">
        <f t="shared" si="1378"/>
        <v>0</v>
      </c>
      <c r="G1224" s="68">
        <f t="shared" si="1378"/>
        <v>0</v>
      </c>
      <c r="H1224" s="68">
        <f t="shared" si="1378"/>
        <v>0</v>
      </c>
      <c r="I1224" s="69">
        <f t="shared" si="1378"/>
        <v>0</v>
      </c>
      <c r="J1224" s="70">
        <f t="shared" si="1378"/>
        <v>0</v>
      </c>
      <c r="K1224" s="70">
        <f t="shared" si="1378"/>
        <v>0</v>
      </c>
      <c r="L1224" s="71" t="str">
        <f t="shared" si="1309"/>
        <v/>
      </c>
      <c r="M1224" s="67">
        <f>M1225+M1233+M1234+M1235</f>
        <v>0</v>
      </c>
      <c r="N1224" s="67">
        <f>N1225+N1233+N1234+N1235</f>
        <v>0</v>
      </c>
      <c r="O1224" s="67">
        <f>O1225+O1233+O1234+O1235</f>
        <v>0</v>
      </c>
      <c r="P1224" s="67">
        <f>P1225+P1233+P1234+P1235</f>
        <v>0</v>
      </c>
      <c r="Q1224" s="67">
        <f>Q1225+Q1233+Q1234+Q1235</f>
        <v>0</v>
      </c>
      <c r="R1224" s="67">
        <v>0</v>
      </c>
      <c r="S1224" s="67">
        <f t="shared" si="1312"/>
        <v>0</v>
      </c>
      <c r="T1224" s="69">
        <f t="shared" si="1310"/>
        <v>0</v>
      </c>
      <c r="U1224" s="71" t="str">
        <f t="shared" si="1311"/>
        <v/>
      </c>
      <c r="V1224" s="137">
        <f t="shared" si="1321"/>
        <v>0</v>
      </c>
      <c r="W1224" s="67">
        <f t="shared" ref="W1224:Y1224" si="1379">W1225+W1233+W1234+W1235</f>
        <v>0</v>
      </c>
      <c r="X1224" s="112">
        <f t="shared" si="1379"/>
        <v>0</v>
      </c>
      <c r="Y1224" s="112">
        <f t="shared" si="1379"/>
        <v>0</v>
      </c>
      <c r="Z1224" s="67">
        <f>Z1225+Z1233+Z1234+Z1235</f>
        <v>0</v>
      </c>
      <c r="AA1224" s="67" t="e">
        <f>G1224+#REF!</f>
        <v>#REF!</v>
      </c>
      <c r="AB1224" s="113" t="str">
        <f>IF(OR(E1224="",E1224=0),"",(G1224+#REF!)/E1224)</f>
        <v/>
      </c>
      <c r="AC1224" s="67">
        <f t="shared" si="1374"/>
        <v>0</v>
      </c>
      <c r="AD1224" s="67">
        <f t="shared" si="1375"/>
        <v>0</v>
      </c>
      <c r="AE1224" s="112">
        <f t="shared" ref="AE1224:AG1224" si="1380">AE1225+AE1233+AE1234+AE1235</f>
        <v>0</v>
      </c>
      <c r="AF1224" s="112">
        <f t="shared" si="1376"/>
        <v>0</v>
      </c>
      <c r="AG1224" s="112">
        <f t="shared" si="1380"/>
        <v>0</v>
      </c>
      <c r="AH1224" s="112">
        <f t="shared" si="1377"/>
        <v>0</v>
      </c>
      <c r="AI1224" s="68"/>
      <c r="AJ1224" s="72"/>
    </row>
    <row r="1225" spans="1:36" s="14" customFormat="1" ht="15.75" customHeight="1" thickTop="1">
      <c r="A1225" s="14" t="str">
        <f t="shared" si="1373"/>
        <v>b</v>
      </c>
      <c r="B1225" s="21" t="s">
        <v>27</v>
      </c>
      <c r="C1225" s="40" t="s">
        <v>28</v>
      </c>
      <c r="D1225" s="41">
        <f t="shared" ref="D1225:K1225" si="1381">D1226+D1227+D1228+D1229+D1230+D1231+D1232</f>
        <v>0</v>
      </c>
      <c r="E1225" s="42">
        <f t="shared" si="1381"/>
        <v>0</v>
      </c>
      <c r="F1225" s="42">
        <f t="shared" si="1381"/>
        <v>0</v>
      </c>
      <c r="G1225" s="42">
        <f t="shared" si="1381"/>
        <v>0</v>
      </c>
      <c r="H1225" s="42">
        <f t="shared" si="1381"/>
        <v>0</v>
      </c>
      <c r="I1225" s="43">
        <f t="shared" si="1381"/>
        <v>0</v>
      </c>
      <c r="J1225" s="44">
        <f t="shared" si="1381"/>
        <v>0</v>
      </c>
      <c r="K1225" s="44">
        <f t="shared" si="1381"/>
        <v>0</v>
      </c>
      <c r="L1225" s="45" t="str">
        <f t="shared" si="1309"/>
        <v/>
      </c>
      <c r="M1225" s="41">
        <f>M1226+M1227+M1228+M1229+M1230+M1231+M1232</f>
        <v>0</v>
      </c>
      <c r="N1225" s="41">
        <f>N1226+N1227+N1228+N1229+N1230+N1231+N1232</f>
        <v>0</v>
      </c>
      <c r="O1225" s="41">
        <f>O1226+O1227+O1228+O1229+O1230+O1231+O1232</f>
        <v>0</v>
      </c>
      <c r="P1225" s="41">
        <f>P1226+P1227+P1228+P1229+P1230+P1231+P1232</f>
        <v>0</v>
      </c>
      <c r="Q1225" s="41">
        <f>Q1226+Q1227+Q1228+Q1229+Q1230+Q1231+Q1232</f>
        <v>0</v>
      </c>
      <c r="R1225" s="41">
        <v>0</v>
      </c>
      <c r="S1225" s="41">
        <f t="shared" si="1312"/>
        <v>0</v>
      </c>
      <c r="T1225" s="43">
        <f t="shared" si="1310"/>
        <v>0</v>
      </c>
      <c r="U1225" s="45" t="str">
        <f t="shared" si="1311"/>
        <v/>
      </c>
      <c r="V1225" s="133">
        <f t="shared" si="1321"/>
        <v>0</v>
      </c>
      <c r="W1225" s="41">
        <f t="shared" ref="W1225:Y1225" si="1382">W1226+W1227+W1228+W1229+W1230+W1231+W1232</f>
        <v>0</v>
      </c>
      <c r="X1225" s="95">
        <f t="shared" si="1382"/>
        <v>0</v>
      </c>
      <c r="Y1225" s="95">
        <f t="shared" si="1382"/>
        <v>0</v>
      </c>
      <c r="Z1225" s="41">
        <f>Z1226+Z1227+Z1228+Z1229+Z1230+Z1231+Z1232</f>
        <v>0</v>
      </c>
      <c r="AA1225" s="41" t="e">
        <f>G1225+#REF!</f>
        <v>#REF!</v>
      </c>
      <c r="AB1225" s="96" t="str">
        <f>IF(OR(E1225="",E1225=0),"",(G1225+#REF!)/E1225)</f>
        <v/>
      </c>
      <c r="AC1225" s="41">
        <f t="shared" si="1374"/>
        <v>0</v>
      </c>
      <c r="AD1225" s="41">
        <f t="shared" si="1375"/>
        <v>0</v>
      </c>
      <c r="AE1225" s="95">
        <f t="shared" ref="AE1225:AG1225" si="1383">AE1226+AE1227+AE1228+AE1229+AE1230+AE1231+AE1232</f>
        <v>0</v>
      </c>
      <c r="AF1225" s="95">
        <f t="shared" si="1376"/>
        <v>0</v>
      </c>
      <c r="AG1225" s="95">
        <f t="shared" si="1383"/>
        <v>0</v>
      </c>
      <c r="AH1225" s="95">
        <f t="shared" si="1377"/>
        <v>0</v>
      </c>
      <c r="AI1225" s="42"/>
      <c r="AJ1225" s="72"/>
    </row>
    <row r="1226" spans="1:36" s="14" customFormat="1" ht="18" customHeight="1">
      <c r="A1226" s="14" t="str">
        <f t="shared" si="1373"/>
        <v>b</v>
      </c>
      <c r="B1226" s="28" t="s">
        <v>27</v>
      </c>
      <c r="C1226" s="29" t="s">
        <v>29</v>
      </c>
      <c r="D1226" s="35">
        <v>0</v>
      </c>
      <c r="E1226" s="36">
        <v>0</v>
      </c>
      <c r="F1226" s="36">
        <v>0</v>
      </c>
      <c r="G1226" s="36">
        <v>0</v>
      </c>
      <c r="H1226" s="36">
        <v>0</v>
      </c>
      <c r="I1226" s="37">
        <v>0</v>
      </c>
      <c r="J1226" s="38">
        <v>0</v>
      </c>
      <c r="K1226" s="38">
        <v>0</v>
      </c>
      <c r="L1226" s="39" t="str">
        <f t="shared" si="1309"/>
        <v/>
      </c>
      <c r="M1226" s="35">
        <v>0</v>
      </c>
      <c r="N1226" s="35">
        <v>0</v>
      </c>
      <c r="O1226" s="35">
        <v>0</v>
      </c>
      <c r="P1226" s="35">
        <v>0</v>
      </c>
      <c r="Q1226" s="35">
        <v>0</v>
      </c>
      <c r="R1226" s="35">
        <v>0</v>
      </c>
      <c r="S1226" s="35">
        <f t="shared" si="1312"/>
        <v>0</v>
      </c>
      <c r="T1226" s="37">
        <f t="shared" si="1310"/>
        <v>0</v>
      </c>
      <c r="U1226" s="39" t="str">
        <f t="shared" si="1311"/>
        <v/>
      </c>
      <c r="V1226" s="132">
        <f t="shared" si="1321"/>
        <v>0</v>
      </c>
      <c r="W1226" s="35">
        <v>0</v>
      </c>
      <c r="X1226" s="93">
        <v>0</v>
      </c>
      <c r="Y1226" s="93">
        <v>0</v>
      </c>
      <c r="Z1226" s="35">
        <v>0</v>
      </c>
      <c r="AA1226" s="35" t="e">
        <f>G1226+#REF!</f>
        <v>#REF!</v>
      </c>
      <c r="AB1226" s="94" t="str">
        <f>IF(OR(E1226="",E1226=0),"",(G1226+#REF!)/E1226)</f>
        <v/>
      </c>
      <c r="AC1226" s="35">
        <f t="shared" si="1374"/>
        <v>0</v>
      </c>
      <c r="AD1226" s="35">
        <f t="shared" si="1375"/>
        <v>0</v>
      </c>
      <c r="AE1226" s="93">
        <v>0</v>
      </c>
      <c r="AF1226" s="93">
        <f t="shared" si="1376"/>
        <v>0</v>
      </c>
      <c r="AG1226" s="93">
        <v>0</v>
      </c>
      <c r="AH1226" s="93">
        <f t="shared" si="1377"/>
        <v>0</v>
      </c>
      <c r="AI1226" s="36"/>
      <c r="AJ1226" s="72"/>
    </row>
    <row r="1227" spans="1:36" s="14" customFormat="1" ht="18" customHeight="1">
      <c r="A1227" s="14" t="str">
        <f t="shared" si="1373"/>
        <v>b</v>
      </c>
      <c r="B1227" s="28" t="s">
        <v>27</v>
      </c>
      <c r="C1227" s="29" t="s">
        <v>30</v>
      </c>
      <c r="D1227" s="35">
        <v>0</v>
      </c>
      <c r="E1227" s="36">
        <v>0</v>
      </c>
      <c r="F1227" s="36">
        <v>0</v>
      </c>
      <c r="G1227" s="36">
        <v>0</v>
      </c>
      <c r="H1227" s="36">
        <v>0</v>
      </c>
      <c r="I1227" s="37">
        <v>0</v>
      </c>
      <c r="J1227" s="38">
        <v>0</v>
      </c>
      <c r="K1227" s="38">
        <v>0</v>
      </c>
      <c r="L1227" s="39" t="str">
        <f t="shared" si="1309"/>
        <v/>
      </c>
      <c r="M1227" s="35">
        <v>0</v>
      </c>
      <c r="N1227" s="35">
        <v>0</v>
      </c>
      <c r="O1227" s="35">
        <v>0</v>
      </c>
      <c r="P1227" s="35">
        <v>0</v>
      </c>
      <c r="Q1227" s="35">
        <v>0</v>
      </c>
      <c r="R1227" s="35">
        <v>0</v>
      </c>
      <c r="S1227" s="35">
        <f t="shared" si="1312"/>
        <v>0</v>
      </c>
      <c r="T1227" s="37">
        <f t="shared" si="1310"/>
        <v>0</v>
      </c>
      <c r="U1227" s="39" t="str">
        <f t="shared" si="1311"/>
        <v/>
      </c>
      <c r="V1227" s="132">
        <f t="shared" si="1321"/>
        <v>0</v>
      </c>
      <c r="W1227" s="35">
        <v>0</v>
      </c>
      <c r="X1227" s="93">
        <v>0</v>
      </c>
      <c r="Y1227" s="93">
        <v>0</v>
      </c>
      <c r="Z1227" s="35">
        <v>0</v>
      </c>
      <c r="AA1227" s="35" t="e">
        <f>G1227+#REF!</f>
        <v>#REF!</v>
      </c>
      <c r="AB1227" s="94" t="str">
        <f>IF(OR(E1227="",E1227=0),"",(G1227+#REF!)/E1227)</f>
        <v/>
      </c>
      <c r="AC1227" s="35">
        <f t="shared" si="1374"/>
        <v>0</v>
      </c>
      <c r="AD1227" s="35">
        <f t="shared" si="1375"/>
        <v>0</v>
      </c>
      <c r="AE1227" s="93">
        <v>0</v>
      </c>
      <c r="AF1227" s="93">
        <f t="shared" si="1376"/>
        <v>0</v>
      </c>
      <c r="AG1227" s="93">
        <v>0</v>
      </c>
      <c r="AH1227" s="93">
        <f t="shared" si="1377"/>
        <v>0</v>
      </c>
      <c r="AI1227" s="36"/>
      <c r="AJ1227" s="72"/>
    </row>
    <row r="1228" spans="1:36" s="14" customFormat="1" ht="18" customHeight="1">
      <c r="A1228" s="14" t="str">
        <f t="shared" si="1373"/>
        <v>b</v>
      </c>
      <c r="B1228" s="28" t="s">
        <v>27</v>
      </c>
      <c r="C1228" s="29" t="s">
        <v>31</v>
      </c>
      <c r="D1228" s="35">
        <v>0</v>
      </c>
      <c r="E1228" s="36">
        <v>0</v>
      </c>
      <c r="F1228" s="36">
        <v>0</v>
      </c>
      <c r="G1228" s="36">
        <v>0</v>
      </c>
      <c r="H1228" s="36">
        <v>0</v>
      </c>
      <c r="I1228" s="37">
        <v>0</v>
      </c>
      <c r="J1228" s="38">
        <v>0</v>
      </c>
      <c r="K1228" s="38">
        <v>0</v>
      </c>
      <c r="L1228" s="39" t="str">
        <f t="shared" si="1309"/>
        <v/>
      </c>
      <c r="M1228" s="35">
        <v>0</v>
      </c>
      <c r="N1228" s="35">
        <v>0</v>
      </c>
      <c r="O1228" s="35">
        <v>0</v>
      </c>
      <c r="P1228" s="35">
        <v>0</v>
      </c>
      <c r="Q1228" s="35">
        <v>0</v>
      </c>
      <c r="R1228" s="35">
        <v>0</v>
      </c>
      <c r="S1228" s="35">
        <f t="shared" si="1312"/>
        <v>0</v>
      </c>
      <c r="T1228" s="37">
        <f t="shared" si="1310"/>
        <v>0</v>
      </c>
      <c r="U1228" s="39" t="str">
        <f t="shared" si="1311"/>
        <v/>
      </c>
      <c r="V1228" s="132">
        <f t="shared" si="1321"/>
        <v>0</v>
      </c>
      <c r="W1228" s="35">
        <v>0</v>
      </c>
      <c r="X1228" s="93">
        <v>0</v>
      </c>
      <c r="Y1228" s="93">
        <v>0</v>
      </c>
      <c r="Z1228" s="35">
        <v>0</v>
      </c>
      <c r="AA1228" s="35" t="e">
        <f>G1228+#REF!</f>
        <v>#REF!</v>
      </c>
      <c r="AB1228" s="94" t="str">
        <f>IF(OR(E1228="",E1228=0),"",(G1228+#REF!)/E1228)</f>
        <v/>
      </c>
      <c r="AC1228" s="35">
        <f t="shared" si="1374"/>
        <v>0</v>
      </c>
      <c r="AD1228" s="35">
        <f t="shared" si="1375"/>
        <v>0</v>
      </c>
      <c r="AE1228" s="93">
        <v>0</v>
      </c>
      <c r="AF1228" s="93">
        <f t="shared" si="1376"/>
        <v>0</v>
      </c>
      <c r="AG1228" s="93">
        <v>0</v>
      </c>
      <c r="AH1228" s="93">
        <f t="shared" si="1377"/>
        <v>0</v>
      </c>
      <c r="AI1228" s="36"/>
      <c r="AJ1228" s="72"/>
    </row>
    <row r="1229" spans="1:36" s="14" customFormat="1" ht="18" customHeight="1">
      <c r="A1229" s="14" t="str">
        <f t="shared" si="1373"/>
        <v>b</v>
      </c>
      <c r="B1229" s="28" t="s">
        <v>27</v>
      </c>
      <c r="C1229" s="29" t="s">
        <v>32</v>
      </c>
      <c r="D1229" s="35">
        <v>0</v>
      </c>
      <c r="E1229" s="36">
        <v>0</v>
      </c>
      <c r="F1229" s="36">
        <v>0</v>
      </c>
      <c r="G1229" s="36">
        <v>0</v>
      </c>
      <c r="H1229" s="36">
        <v>0</v>
      </c>
      <c r="I1229" s="37">
        <v>0</v>
      </c>
      <c r="J1229" s="38">
        <v>0</v>
      </c>
      <c r="K1229" s="38">
        <v>0</v>
      </c>
      <c r="L1229" s="39" t="str">
        <f t="shared" si="1309"/>
        <v/>
      </c>
      <c r="M1229" s="35">
        <v>0</v>
      </c>
      <c r="N1229" s="35">
        <v>0</v>
      </c>
      <c r="O1229" s="35">
        <v>0</v>
      </c>
      <c r="P1229" s="35">
        <v>0</v>
      </c>
      <c r="Q1229" s="35">
        <v>0</v>
      </c>
      <c r="R1229" s="35">
        <v>0</v>
      </c>
      <c r="S1229" s="35">
        <f t="shared" si="1312"/>
        <v>0</v>
      </c>
      <c r="T1229" s="37">
        <f t="shared" si="1310"/>
        <v>0</v>
      </c>
      <c r="U1229" s="39" t="str">
        <f t="shared" si="1311"/>
        <v/>
      </c>
      <c r="V1229" s="132">
        <f t="shared" si="1321"/>
        <v>0</v>
      </c>
      <c r="W1229" s="35">
        <v>0</v>
      </c>
      <c r="X1229" s="93">
        <v>0</v>
      </c>
      <c r="Y1229" s="93">
        <v>0</v>
      </c>
      <c r="Z1229" s="35">
        <v>0</v>
      </c>
      <c r="AA1229" s="35" t="e">
        <f>G1229+#REF!</f>
        <v>#REF!</v>
      </c>
      <c r="AB1229" s="94" t="str">
        <f>IF(OR(E1229="",E1229=0),"",(G1229+#REF!)/E1229)</f>
        <v/>
      </c>
      <c r="AC1229" s="35">
        <f t="shared" si="1374"/>
        <v>0</v>
      </c>
      <c r="AD1229" s="35">
        <f t="shared" si="1375"/>
        <v>0</v>
      </c>
      <c r="AE1229" s="93">
        <v>0</v>
      </c>
      <c r="AF1229" s="93">
        <f t="shared" si="1376"/>
        <v>0</v>
      </c>
      <c r="AG1229" s="93">
        <v>0</v>
      </c>
      <c r="AH1229" s="93">
        <f t="shared" si="1377"/>
        <v>0</v>
      </c>
      <c r="AI1229" s="36"/>
      <c r="AJ1229" s="72"/>
    </row>
    <row r="1230" spans="1:36" s="14" customFormat="1" ht="18" customHeight="1">
      <c r="A1230" s="14" t="str">
        <f t="shared" si="1373"/>
        <v>b</v>
      </c>
      <c r="B1230" s="28" t="s">
        <v>27</v>
      </c>
      <c r="C1230" s="29" t="s">
        <v>33</v>
      </c>
      <c r="D1230" s="35">
        <v>0</v>
      </c>
      <c r="E1230" s="36">
        <v>0</v>
      </c>
      <c r="F1230" s="36">
        <v>0</v>
      </c>
      <c r="G1230" s="36">
        <v>0</v>
      </c>
      <c r="H1230" s="36">
        <v>0</v>
      </c>
      <c r="I1230" s="37">
        <v>0</v>
      </c>
      <c r="J1230" s="38">
        <v>0</v>
      </c>
      <c r="K1230" s="38">
        <v>0</v>
      </c>
      <c r="L1230" s="39" t="str">
        <f t="shared" si="1309"/>
        <v/>
      </c>
      <c r="M1230" s="35">
        <v>0</v>
      </c>
      <c r="N1230" s="35">
        <v>0</v>
      </c>
      <c r="O1230" s="35">
        <v>0</v>
      </c>
      <c r="P1230" s="35">
        <v>0</v>
      </c>
      <c r="Q1230" s="35">
        <v>0</v>
      </c>
      <c r="R1230" s="35">
        <v>0</v>
      </c>
      <c r="S1230" s="35">
        <f t="shared" si="1312"/>
        <v>0</v>
      </c>
      <c r="T1230" s="37">
        <f t="shared" si="1310"/>
        <v>0</v>
      </c>
      <c r="U1230" s="39" t="str">
        <f t="shared" si="1311"/>
        <v/>
      </c>
      <c r="V1230" s="132">
        <f t="shared" si="1321"/>
        <v>0</v>
      </c>
      <c r="W1230" s="35">
        <v>0</v>
      </c>
      <c r="X1230" s="93">
        <v>0</v>
      </c>
      <c r="Y1230" s="93">
        <v>0</v>
      </c>
      <c r="Z1230" s="35">
        <v>0</v>
      </c>
      <c r="AA1230" s="35" t="e">
        <f>G1230+#REF!</f>
        <v>#REF!</v>
      </c>
      <c r="AB1230" s="94" t="str">
        <f>IF(OR(E1230="",E1230=0),"",(G1230+#REF!)/E1230)</f>
        <v/>
      </c>
      <c r="AC1230" s="35">
        <f t="shared" si="1374"/>
        <v>0</v>
      </c>
      <c r="AD1230" s="35">
        <f t="shared" si="1375"/>
        <v>0</v>
      </c>
      <c r="AE1230" s="93">
        <v>0</v>
      </c>
      <c r="AF1230" s="93">
        <f t="shared" si="1376"/>
        <v>0</v>
      </c>
      <c r="AG1230" s="93">
        <v>0</v>
      </c>
      <c r="AH1230" s="93">
        <f t="shared" si="1377"/>
        <v>0</v>
      </c>
      <c r="AI1230" s="36"/>
      <c r="AJ1230" s="72"/>
    </row>
    <row r="1231" spans="1:36" s="14" customFormat="1" ht="18" customHeight="1">
      <c r="A1231" s="14" t="str">
        <f t="shared" si="1373"/>
        <v>b</v>
      </c>
      <c r="B1231" s="28" t="s">
        <v>27</v>
      </c>
      <c r="C1231" s="29" t="s">
        <v>34</v>
      </c>
      <c r="D1231" s="35">
        <v>0</v>
      </c>
      <c r="E1231" s="36">
        <v>0</v>
      </c>
      <c r="F1231" s="36">
        <v>0</v>
      </c>
      <c r="G1231" s="36">
        <v>0</v>
      </c>
      <c r="H1231" s="36">
        <v>0</v>
      </c>
      <c r="I1231" s="37">
        <v>0</v>
      </c>
      <c r="J1231" s="38">
        <v>0</v>
      </c>
      <c r="K1231" s="38">
        <v>0</v>
      </c>
      <c r="L1231" s="39" t="str">
        <f t="shared" si="1309"/>
        <v/>
      </c>
      <c r="M1231" s="35">
        <v>0</v>
      </c>
      <c r="N1231" s="35">
        <v>0</v>
      </c>
      <c r="O1231" s="35">
        <v>0</v>
      </c>
      <c r="P1231" s="35">
        <v>0</v>
      </c>
      <c r="Q1231" s="35">
        <v>0</v>
      </c>
      <c r="R1231" s="35">
        <v>0</v>
      </c>
      <c r="S1231" s="35">
        <f t="shared" si="1312"/>
        <v>0</v>
      </c>
      <c r="T1231" s="37">
        <f t="shared" si="1310"/>
        <v>0</v>
      </c>
      <c r="U1231" s="39" t="str">
        <f t="shared" si="1311"/>
        <v/>
      </c>
      <c r="V1231" s="132">
        <f t="shared" si="1321"/>
        <v>0</v>
      </c>
      <c r="W1231" s="35">
        <v>0</v>
      </c>
      <c r="X1231" s="93">
        <v>0</v>
      </c>
      <c r="Y1231" s="93">
        <v>0</v>
      </c>
      <c r="Z1231" s="35">
        <v>0</v>
      </c>
      <c r="AA1231" s="35" t="e">
        <f>G1231+#REF!</f>
        <v>#REF!</v>
      </c>
      <c r="AB1231" s="94" t="str">
        <f>IF(OR(E1231="",E1231=0),"",(G1231+#REF!)/E1231)</f>
        <v/>
      </c>
      <c r="AC1231" s="35">
        <f t="shared" si="1374"/>
        <v>0</v>
      </c>
      <c r="AD1231" s="35">
        <f t="shared" si="1375"/>
        <v>0</v>
      </c>
      <c r="AE1231" s="93">
        <v>0</v>
      </c>
      <c r="AF1231" s="93">
        <f t="shared" si="1376"/>
        <v>0</v>
      </c>
      <c r="AG1231" s="93">
        <v>0</v>
      </c>
      <c r="AH1231" s="93">
        <f t="shared" si="1377"/>
        <v>0</v>
      </c>
      <c r="AI1231" s="36"/>
      <c r="AJ1231" s="72"/>
    </row>
    <row r="1232" spans="1:36" s="14" customFormat="1" ht="18" customHeight="1">
      <c r="A1232" s="14" t="str">
        <f t="shared" si="1373"/>
        <v>b</v>
      </c>
      <c r="B1232" s="28" t="s">
        <v>27</v>
      </c>
      <c r="C1232" s="29" t="s">
        <v>35</v>
      </c>
      <c r="D1232" s="35">
        <v>0</v>
      </c>
      <c r="E1232" s="36">
        <v>0</v>
      </c>
      <c r="F1232" s="36">
        <v>0</v>
      </c>
      <c r="G1232" s="36">
        <v>0</v>
      </c>
      <c r="H1232" s="36">
        <v>0</v>
      </c>
      <c r="I1232" s="37">
        <v>0</v>
      </c>
      <c r="J1232" s="38">
        <v>0</v>
      </c>
      <c r="K1232" s="38">
        <v>0</v>
      </c>
      <c r="L1232" s="39" t="str">
        <f t="shared" si="1309"/>
        <v/>
      </c>
      <c r="M1232" s="35">
        <v>0</v>
      </c>
      <c r="N1232" s="35">
        <v>0</v>
      </c>
      <c r="O1232" s="35">
        <v>0</v>
      </c>
      <c r="P1232" s="35">
        <v>0</v>
      </c>
      <c r="Q1232" s="35">
        <v>0</v>
      </c>
      <c r="R1232" s="35">
        <v>0</v>
      </c>
      <c r="S1232" s="35">
        <f t="shared" si="1312"/>
        <v>0</v>
      </c>
      <c r="T1232" s="37">
        <f t="shared" si="1310"/>
        <v>0</v>
      </c>
      <c r="U1232" s="39" t="str">
        <f t="shared" si="1311"/>
        <v/>
      </c>
      <c r="V1232" s="132">
        <f t="shared" si="1321"/>
        <v>0</v>
      </c>
      <c r="W1232" s="35">
        <v>0</v>
      </c>
      <c r="X1232" s="93">
        <v>0</v>
      </c>
      <c r="Y1232" s="93">
        <v>0</v>
      </c>
      <c r="Z1232" s="35">
        <v>0</v>
      </c>
      <c r="AA1232" s="35" t="e">
        <f>G1232+#REF!</f>
        <v>#REF!</v>
      </c>
      <c r="AB1232" s="94" t="str">
        <f>IF(OR(E1232="",E1232=0),"",(G1232+#REF!)/E1232)</f>
        <v/>
      </c>
      <c r="AC1232" s="35">
        <f t="shared" si="1374"/>
        <v>0</v>
      </c>
      <c r="AD1232" s="35">
        <f t="shared" si="1375"/>
        <v>0</v>
      </c>
      <c r="AE1232" s="93">
        <v>0</v>
      </c>
      <c r="AF1232" s="93">
        <f t="shared" si="1376"/>
        <v>0</v>
      </c>
      <c r="AG1232" s="93">
        <v>0</v>
      </c>
      <c r="AH1232" s="93">
        <f t="shared" si="1377"/>
        <v>0</v>
      </c>
      <c r="AI1232" s="36"/>
      <c r="AJ1232" s="72"/>
    </row>
    <row r="1233" spans="1:36" s="14" customFormat="1" ht="30" customHeight="1">
      <c r="A1233" s="14" t="str">
        <f t="shared" si="1373"/>
        <v>b</v>
      </c>
      <c r="B1233" s="21" t="s">
        <v>27</v>
      </c>
      <c r="C1233" s="40" t="s">
        <v>36</v>
      </c>
      <c r="D1233" s="41">
        <v>0</v>
      </c>
      <c r="E1233" s="42">
        <v>0</v>
      </c>
      <c r="F1233" s="42">
        <v>0</v>
      </c>
      <c r="G1233" s="42">
        <v>0</v>
      </c>
      <c r="H1233" s="42">
        <v>0</v>
      </c>
      <c r="I1233" s="43">
        <v>0</v>
      </c>
      <c r="J1233" s="44">
        <v>0</v>
      </c>
      <c r="K1233" s="44">
        <v>0</v>
      </c>
      <c r="L1233" s="45" t="str">
        <f t="shared" ref="L1233:L1296" si="1384">IF(OR(F1233="",F1233=0),"",G1233/F1233)</f>
        <v/>
      </c>
      <c r="M1233" s="41">
        <v>0</v>
      </c>
      <c r="N1233" s="41">
        <v>0</v>
      </c>
      <c r="O1233" s="41">
        <v>0</v>
      </c>
      <c r="P1233" s="41">
        <v>0</v>
      </c>
      <c r="Q1233" s="41">
        <v>0</v>
      </c>
      <c r="R1233" s="41">
        <v>0</v>
      </c>
      <c r="S1233" s="41">
        <f t="shared" si="1312"/>
        <v>0</v>
      </c>
      <c r="T1233" s="43">
        <f t="shared" ref="T1233:T1295" si="1385">IF(OR(C1233="თანამდებობრივი სარგო",C1233="პრემია",C1233="დანამატი",C1233="მ.შ. შტატგარეშეთა შრომის ანაზღაურება"),"",F1233-G1233)</f>
        <v>0</v>
      </c>
      <c r="U1233" s="45" t="str">
        <f t="shared" ref="U1233:U1296" si="1386">IF(OR(E1233="",E1233=0),"",G1233/E1233)</f>
        <v/>
      </c>
      <c r="V1233" s="133">
        <f t="shared" si="1321"/>
        <v>0</v>
      </c>
      <c r="W1233" s="41">
        <v>0</v>
      </c>
      <c r="X1233" s="95">
        <v>0</v>
      </c>
      <c r="Y1233" s="95">
        <v>0</v>
      </c>
      <c r="Z1233" s="41">
        <v>0</v>
      </c>
      <c r="AA1233" s="41" t="e">
        <f>G1233+#REF!</f>
        <v>#REF!</v>
      </c>
      <c r="AB1233" s="96" t="str">
        <f>IF(OR(E1233="",E1233=0),"",(G1233+#REF!)/E1233)</f>
        <v/>
      </c>
      <c r="AC1233" s="41">
        <f t="shared" si="1374"/>
        <v>0</v>
      </c>
      <c r="AD1233" s="41">
        <f t="shared" si="1375"/>
        <v>0</v>
      </c>
      <c r="AE1233" s="95">
        <v>0</v>
      </c>
      <c r="AF1233" s="95">
        <f t="shared" si="1376"/>
        <v>0</v>
      </c>
      <c r="AG1233" s="95">
        <v>0</v>
      </c>
      <c r="AH1233" s="95">
        <f t="shared" si="1377"/>
        <v>0</v>
      </c>
      <c r="AI1233" s="42"/>
      <c r="AJ1233" s="72"/>
    </row>
    <row r="1234" spans="1:36" s="14" customFormat="1" ht="15" customHeight="1">
      <c r="A1234" s="14" t="str">
        <f t="shared" si="1373"/>
        <v>b</v>
      </c>
      <c r="B1234" s="21" t="s">
        <v>27</v>
      </c>
      <c r="C1234" s="40" t="s">
        <v>37</v>
      </c>
      <c r="D1234" s="41">
        <v>0</v>
      </c>
      <c r="E1234" s="42">
        <v>0</v>
      </c>
      <c r="F1234" s="42">
        <v>0</v>
      </c>
      <c r="G1234" s="42">
        <v>0</v>
      </c>
      <c r="H1234" s="42">
        <v>0</v>
      </c>
      <c r="I1234" s="43">
        <v>0</v>
      </c>
      <c r="J1234" s="44">
        <v>0</v>
      </c>
      <c r="K1234" s="44">
        <v>0</v>
      </c>
      <c r="L1234" s="45" t="str">
        <f t="shared" si="1384"/>
        <v/>
      </c>
      <c r="M1234" s="41">
        <v>0</v>
      </c>
      <c r="N1234" s="41">
        <v>0</v>
      </c>
      <c r="O1234" s="41">
        <v>0</v>
      </c>
      <c r="P1234" s="41">
        <v>0</v>
      </c>
      <c r="Q1234" s="41">
        <v>0</v>
      </c>
      <c r="R1234" s="41">
        <v>0</v>
      </c>
      <c r="S1234" s="41">
        <f t="shared" ref="S1234:S1297" si="1387">G1234-H1234</f>
        <v>0</v>
      </c>
      <c r="T1234" s="43">
        <f t="shared" si="1385"/>
        <v>0</v>
      </c>
      <c r="U1234" s="45" t="str">
        <f t="shared" si="1386"/>
        <v/>
      </c>
      <c r="V1234" s="133">
        <f t="shared" si="1321"/>
        <v>0</v>
      </c>
      <c r="W1234" s="41">
        <v>0</v>
      </c>
      <c r="X1234" s="95">
        <v>0</v>
      </c>
      <c r="Y1234" s="95">
        <v>0</v>
      </c>
      <c r="Z1234" s="41">
        <v>0</v>
      </c>
      <c r="AA1234" s="41" t="e">
        <f>G1234+#REF!</f>
        <v>#REF!</v>
      </c>
      <c r="AB1234" s="96" t="str">
        <f>IF(OR(E1234="",E1234=0),"",(G1234+#REF!)/E1234)</f>
        <v/>
      </c>
      <c r="AC1234" s="41">
        <f t="shared" si="1374"/>
        <v>0</v>
      </c>
      <c r="AD1234" s="41">
        <f t="shared" si="1375"/>
        <v>0</v>
      </c>
      <c r="AE1234" s="95">
        <v>0</v>
      </c>
      <c r="AF1234" s="95">
        <f t="shared" si="1376"/>
        <v>0</v>
      </c>
      <c r="AG1234" s="95">
        <v>0</v>
      </c>
      <c r="AH1234" s="95">
        <f t="shared" si="1377"/>
        <v>0</v>
      </c>
      <c r="AI1234" s="42"/>
      <c r="AJ1234" s="72"/>
    </row>
    <row r="1235" spans="1:36" s="14" customFormat="1" ht="15.75" customHeight="1" thickBot="1">
      <c r="A1235" s="14" t="str">
        <f t="shared" si="1373"/>
        <v>b</v>
      </c>
      <c r="B1235" s="46" t="s">
        <v>27</v>
      </c>
      <c r="C1235" s="58" t="s">
        <v>38</v>
      </c>
      <c r="D1235" s="59">
        <v>0</v>
      </c>
      <c r="E1235" s="60">
        <v>0</v>
      </c>
      <c r="F1235" s="60">
        <v>0</v>
      </c>
      <c r="G1235" s="60">
        <v>0</v>
      </c>
      <c r="H1235" s="60">
        <v>0</v>
      </c>
      <c r="I1235" s="61">
        <v>0</v>
      </c>
      <c r="J1235" s="62">
        <v>0</v>
      </c>
      <c r="K1235" s="62">
        <v>0</v>
      </c>
      <c r="L1235" s="63" t="str">
        <f t="shared" si="1384"/>
        <v/>
      </c>
      <c r="M1235" s="59">
        <v>0</v>
      </c>
      <c r="N1235" s="59">
        <v>0</v>
      </c>
      <c r="O1235" s="59">
        <v>0</v>
      </c>
      <c r="P1235" s="59">
        <v>0</v>
      </c>
      <c r="Q1235" s="59">
        <v>0</v>
      </c>
      <c r="R1235" s="59">
        <v>0</v>
      </c>
      <c r="S1235" s="59">
        <f t="shared" si="1387"/>
        <v>0</v>
      </c>
      <c r="T1235" s="61">
        <f t="shared" si="1385"/>
        <v>0</v>
      </c>
      <c r="U1235" s="63" t="str">
        <f t="shared" si="1386"/>
        <v/>
      </c>
      <c r="V1235" s="136">
        <f t="shared" si="1321"/>
        <v>0</v>
      </c>
      <c r="W1235" s="59">
        <v>0</v>
      </c>
      <c r="X1235" s="105">
        <v>0</v>
      </c>
      <c r="Y1235" s="105">
        <v>0</v>
      </c>
      <c r="Z1235" s="59">
        <v>0</v>
      </c>
      <c r="AA1235" s="59" t="e">
        <f>G1235+#REF!</f>
        <v>#REF!</v>
      </c>
      <c r="AB1235" s="106" t="str">
        <f>IF(OR(E1235="",E1235=0),"",(G1235+#REF!)/E1235)</f>
        <v/>
      </c>
      <c r="AC1235" s="59">
        <f t="shared" si="1374"/>
        <v>0</v>
      </c>
      <c r="AD1235" s="59">
        <f t="shared" si="1375"/>
        <v>0</v>
      </c>
      <c r="AE1235" s="105">
        <v>0</v>
      </c>
      <c r="AF1235" s="105">
        <f t="shared" si="1376"/>
        <v>0</v>
      </c>
      <c r="AG1235" s="105">
        <v>0</v>
      </c>
      <c r="AH1235" s="105">
        <f t="shared" si="1377"/>
        <v>0</v>
      </c>
      <c r="AI1235" s="60"/>
      <c r="AJ1235" s="72"/>
    </row>
    <row r="1236" spans="1:36" s="14" customFormat="1" ht="76.5" customHeight="1" thickTop="1" thickBot="1">
      <c r="A1236" s="14" t="str">
        <f t="shared" si="1373"/>
        <v>b</v>
      </c>
      <c r="B1236" s="15" t="s">
        <v>243</v>
      </c>
      <c r="C1236" s="75" t="s">
        <v>244</v>
      </c>
      <c r="D1236" s="67">
        <f t="shared" ref="D1236:K1236" si="1388">D1237+D1245+D1246+D1247</f>
        <v>0</v>
      </c>
      <c r="E1236" s="68">
        <f t="shared" si="1388"/>
        <v>0</v>
      </c>
      <c r="F1236" s="68">
        <f t="shared" si="1388"/>
        <v>0</v>
      </c>
      <c r="G1236" s="68">
        <f t="shared" si="1388"/>
        <v>0</v>
      </c>
      <c r="H1236" s="68">
        <f t="shared" si="1388"/>
        <v>0</v>
      </c>
      <c r="I1236" s="69">
        <f t="shared" si="1388"/>
        <v>0</v>
      </c>
      <c r="J1236" s="70">
        <f t="shared" si="1388"/>
        <v>0</v>
      </c>
      <c r="K1236" s="70">
        <f t="shared" si="1388"/>
        <v>0</v>
      </c>
      <c r="L1236" s="71" t="str">
        <f t="shared" si="1384"/>
        <v/>
      </c>
      <c r="M1236" s="67">
        <f>M1237+M1245+M1246+M1247</f>
        <v>0</v>
      </c>
      <c r="N1236" s="67">
        <f>N1237+N1245+N1246+N1247</f>
        <v>0</v>
      </c>
      <c r="O1236" s="67">
        <f>O1237+O1245+O1246+O1247</f>
        <v>0</v>
      </c>
      <c r="P1236" s="67">
        <f>P1237+P1245+P1246+P1247</f>
        <v>0</v>
      </c>
      <c r="Q1236" s="67">
        <f>Q1237+Q1245+Q1246+Q1247</f>
        <v>0</v>
      </c>
      <c r="R1236" s="67">
        <v>0</v>
      </c>
      <c r="S1236" s="67">
        <f t="shared" si="1387"/>
        <v>0</v>
      </c>
      <c r="T1236" s="69">
        <f t="shared" si="1385"/>
        <v>0</v>
      </c>
      <c r="U1236" s="71" t="str">
        <f t="shared" si="1386"/>
        <v/>
      </c>
      <c r="V1236" s="137">
        <f t="shared" si="1321"/>
        <v>0</v>
      </c>
      <c r="W1236" s="67">
        <f t="shared" ref="W1236:Y1236" si="1389">W1237+W1245+W1246+W1247</f>
        <v>0</v>
      </c>
      <c r="X1236" s="112">
        <f t="shared" si="1389"/>
        <v>0</v>
      </c>
      <c r="Y1236" s="112">
        <f t="shared" si="1389"/>
        <v>0</v>
      </c>
      <c r="Z1236" s="67">
        <f>Z1237+Z1245+Z1246+Z1247</f>
        <v>0</v>
      </c>
      <c r="AA1236" s="67" t="e">
        <f>G1236+#REF!</f>
        <v>#REF!</v>
      </c>
      <c r="AB1236" s="113" t="str">
        <f>IF(OR(E1236="",E1236=0),"",(G1236+#REF!)/E1236)</f>
        <v/>
      </c>
      <c r="AC1236" s="67">
        <f t="shared" si="1374"/>
        <v>0</v>
      </c>
      <c r="AD1236" s="67">
        <f t="shared" si="1375"/>
        <v>0</v>
      </c>
      <c r="AE1236" s="112">
        <f t="shared" ref="AE1236:AG1236" si="1390">AE1237+AE1245+AE1246+AE1247</f>
        <v>0</v>
      </c>
      <c r="AF1236" s="112">
        <f t="shared" si="1376"/>
        <v>0</v>
      </c>
      <c r="AG1236" s="112">
        <f t="shared" si="1390"/>
        <v>0</v>
      </c>
      <c r="AH1236" s="112">
        <f t="shared" si="1377"/>
        <v>0</v>
      </c>
      <c r="AI1236" s="68"/>
      <c r="AJ1236" s="72"/>
    </row>
    <row r="1237" spans="1:36" s="14" customFormat="1" ht="15.75" customHeight="1" thickTop="1">
      <c r="A1237" s="14" t="str">
        <f t="shared" si="1373"/>
        <v>b</v>
      </c>
      <c r="B1237" s="21" t="s">
        <v>27</v>
      </c>
      <c r="C1237" s="40" t="s">
        <v>28</v>
      </c>
      <c r="D1237" s="41">
        <f t="shared" ref="D1237:K1237" si="1391">D1238+D1239+D1240+D1241+D1242+D1243+D1244</f>
        <v>0</v>
      </c>
      <c r="E1237" s="42">
        <f t="shared" si="1391"/>
        <v>0</v>
      </c>
      <c r="F1237" s="42">
        <f t="shared" si="1391"/>
        <v>0</v>
      </c>
      <c r="G1237" s="42">
        <f t="shared" si="1391"/>
        <v>0</v>
      </c>
      <c r="H1237" s="42">
        <f t="shared" si="1391"/>
        <v>0</v>
      </c>
      <c r="I1237" s="43">
        <f t="shared" si="1391"/>
        <v>0</v>
      </c>
      <c r="J1237" s="44">
        <f t="shared" si="1391"/>
        <v>0</v>
      </c>
      <c r="K1237" s="44">
        <f t="shared" si="1391"/>
        <v>0</v>
      </c>
      <c r="L1237" s="45" t="str">
        <f t="shared" si="1384"/>
        <v/>
      </c>
      <c r="M1237" s="41">
        <f>M1238+M1239+M1240+M1241+M1242+M1243+M1244</f>
        <v>0</v>
      </c>
      <c r="N1237" s="41">
        <f>N1238+N1239+N1240+N1241+N1242+N1243+N1244</f>
        <v>0</v>
      </c>
      <c r="O1237" s="41">
        <f>O1238+O1239+O1240+O1241+O1242+O1243+O1244</f>
        <v>0</v>
      </c>
      <c r="P1237" s="41">
        <f>P1238+P1239+P1240+P1241+P1242+P1243+P1244</f>
        <v>0</v>
      </c>
      <c r="Q1237" s="41">
        <f>Q1238+Q1239+Q1240+Q1241+Q1242+Q1243+Q1244</f>
        <v>0</v>
      </c>
      <c r="R1237" s="41">
        <v>0</v>
      </c>
      <c r="S1237" s="41">
        <f t="shared" si="1387"/>
        <v>0</v>
      </c>
      <c r="T1237" s="43">
        <f t="shared" si="1385"/>
        <v>0</v>
      </c>
      <c r="U1237" s="45" t="str">
        <f t="shared" si="1386"/>
        <v/>
      </c>
      <c r="V1237" s="133">
        <f t="shared" si="1321"/>
        <v>0</v>
      </c>
      <c r="W1237" s="41">
        <f t="shared" ref="W1237:Y1237" si="1392">W1238+W1239+W1240+W1241+W1242+W1243+W1244</f>
        <v>0</v>
      </c>
      <c r="X1237" s="95">
        <f t="shared" si="1392"/>
        <v>0</v>
      </c>
      <c r="Y1237" s="95">
        <f t="shared" si="1392"/>
        <v>0</v>
      </c>
      <c r="Z1237" s="41">
        <f>Z1238+Z1239+Z1240+Z1241+Z1242+Z1243+Z1244</f>
        <v>0</v>
      </c>
      <c r="AA1237" s="41" t="e">
        <f>G1237+#REF!</f>
        <v>#REF!</v>
      </c>
      <c r="AB1237" s="96" t="str">
        <f>IF(OR(E1237="",E1237=0),"",(G1237+#REF!)/E1237)</f>
        <v/>
      </c>
      <c r="AC1237" s="41">
        <f t="shared" si="1374"/>
        <v>0</v>
      </c>
      <c r="AD1237" s="41">
        <f t="shared" si="1375"/>
        <v>0</v>
      </c>
      <c r="AE1237" s="95">
        <f t="shared" ref="AE1237:AG1237" si="1393">AE1238+AE1239+AE1240+AE1241+AE1242+AE1243+AE1244</f>
        <v>0</v>
      </c>
      <c r="AF1237" s="95">
        <f t="shared" si="1376"/>
        <v>0</v>
      </c>
      <c r="AG1237" s="95">
        <f t="shared" si="1393"/>
        <v>0</v>
      </c>
      <c r="AH1237" s="95">
        <f t="shared" si="1377"/>
        <v>0</v>
      </c>
      <c r="AI1237" s="42"/>
      <c r="AJ1237" s="72"/>
    </row>
    <row r="1238" spans="1:36" s="14" customFormat="1" ht="18" customHeight="1">
      <c r="A1238" s="14" t="str">
        <f t="shared" si="1373"/>
        <v>b</v>
      </c>
      <c r="B1238" s="28" t="s">
        <v>27</v>
      </c>
      <c r="C1238" s="29" t="s">
        <v>29</v>
      </c>
      <c r="D1238" s="35">
        <v>0</v>
      </c>
      <c r="E1238" s="36">
        <v>0</v>
      </c>
      <c r="F1238" s="36">
        <v>0</v>
      </c>
      <c r="G1238" s="36">
        <v>0</v>
      </c>
      <c r="H1238" s="36">
        <v>0</v>
      </c>
      <c r="I1238" s="37">
        <v>0</v>
      </c>
      <c r="J1238" s="38">
        <v>0</v>
      </c>
      <c r="K1238" s="38">
        <v>0</v>
      </c>
      <c r="L1238" s="39" t="str">
        <f t="shared" si="1384"/>
        <v/>
      </c>
      <c r="M1238" s="35">
        <v>0</v>
      </c>
      <c r="N1238" s="35">
        <v>0</v>
      </c>
      <c r="O1238" s="35">
        <v>0</v>
      </c>
      <c r="P1238" s="35">
        <v>0</v>
      </c>
      <c r="Q1238" s="35">
        <v>0</v>
      </c>
      <c r="R1238" s="35">
        <v>0</v>
      </c>
      <c r="S1238" s="35">
        <f t="shared" si="1387"/>
        <v>0</v>
      </c>
      <c r="T1238" s="37">
        <f t="shared" si="1385"/>
        <v>0</v>
      </c>
      <c r="U1238" s="39" t="str">
        <f t="shared" si="1386"/>
        <v/>
      </c>
      <c r="V1238" s="132">
        <f t="shared" si="1321"/>
        <v>0</v>
      </c>
      <c r="W1238" s="35">
        <v>0</v>
      </c>
      <c r="X1238" s="93">
        <v>0</v>
      </c>
      <c r="Y1238" s="93">
        <v>0</v>
      </c>
      <c r="Z1238" s="35">
        <v>0</v>
      </c>
      <c r="AA1238" s="35" t="e">
        <f>G1238+#REF!</f>
        <v>#REF!</v>
      </c>
      <c r="AB1238" s="94" t="str">
        <f>IF(OR(E1238="",E1238=0),"",(G1238+#REF!)/E1238)</f>
        <v/>
      </c>
      <c r="AC1238" s="35">
        <f t="shared" si="1374"/>
        <v>0</v>
      </c>
      <c r="AD1238" s="35">
        <f t="shared" si="1375"/>
        <v>0</v>
      </c>
      <c r="AE1238" s="93">
        <v>0</v>
      </c>
      <c r="AF1238" s="93">
        <f t="shared" si="1376"/>
        <v>0</v>
      </c>
      <c r="AG1238" s="93">
        <v>0</v>
      </c>
      <c r="AH1238" s="93">
        <f t="shared" si="1377"/>
        <v>0</v>
      </c>
      <c r="AI1238" s="36"/>
      <c r="AJ1238" s="72"/>
    </row>
    <row r="1239" spans="1:36" s="14" customFormat="1" ht="18" customHeight="1">
      <c r="A1239" s="14" t="str">
        <f t="shared" si="1373"/>
        <v>b</v>
      </c>
      <c r="B1239" s="28" t="s">
        <v>27</v>
      </c>
      <c r="C1239" s="29" t="s">
        <v>30</v>
      </c>
      <c r="D1239" s="35">
        <v>0</v>
      </c>
      <c r="E1239" s="36">
        <v>0</v>
      </c>
      <c r="F1239" s="36">
        <v>0</v>
      </c>
      <c r="G1239" s="36">
        <v>0</v>
      </c>
      <c r="H1239" s="36">
        <v>0</v>
      </c>
      <c r="I1239" s="37">
        <v>0</v>
      </c>
      <c r="J1239" s="38">
        <v>0</v>
      </c>
      <c r="K1239" s="38">
        <v>0</v>
      </c>
      <c r="L1239" s="39" t="str">
        <f t="shared" si="1384"/>
        <v/>
      </c>
      <c r="M1239" s="35">
        <v>0</v>
      </c>
      <c r="N1239" s="35">
        <v>0</v>
      </c>
      <c r="O1239" s="35">
        <v>0</v>
      </c>
      <c r="P1239" s="35">
        <v>0</v>
      </c>
      <c r="Q1239" s="35">
        <v>0</v>
      </c>
      <c r="R1239" s="35">
        <v>0</v>
      </c>
      <c r="S1239" s="35">
        <f t="shared" si="1387"/>
        <v>0</v>
      </c>
      <c r="T1239" s="37">
        <f t="shared" si="1385"/>
        <v>0</v>
      </c>
      <c r="U1239" s="39" t="str">
        <f t="shared" si="1386"/>
        <v/>
      </c>
      <c r="V1239" s="132">
        <f t="shared" si="1321"/>
        <v>0</v>
      </c>
      <c r="W1239" s="35">
        <v>0</v>
      </c>
      <c r="X1239" s="93">
        <v>0</v>
      </c>
      <c r="Y1239" s="93">
        <v>0</v>
      </c>
      <c r="Z1239" s="35">
        <v>0</v>
      </c>
      <c r="AA1239" s="35" t="e">
        <f>G1239+#REF!</f>
        <v>#REF!</v>
      </c>
      <c r="AB1239" s="94" t="str">
        <f>IF(OR(E1239="",E1239=0),"",(G1239+#REF!)/E1239)</f>
        <v/>
      </c>
      <c r="AC1239" s="35">
        <f t="shared" si="1374"/>
        <v>0</v>
      </c>
      <c r="AD1239" s="35">
        <f t="shared" si="1375"/>
        <v>0</v>
      </c>
      <c r="AE1239" s="93">
        <v>0</v>
      </c>
      <c r="AF1239" s="93">
        <f t="shared" si="1376"/>
        <v>0</v>
      </c>
      <c r="AG1239" s="93">
        <v>0</v>
      </c>
      <c r="AH1239" s="93">
        <f t="shared" si="1377"/>
        <v>0</v>
      </c>
      <c r="AI1239" s="36"/>
      <c r="AJ1239" s="72"/>
    </row>
    <row r="1240" spans="1:36" s="14" customFormat="1" ht="18" customHeight="1">
      <c r="A1240" s="14" t="str">
        <f t="shared" si="1373"/>
        <v>b</v>
      </c>
      <c r="B1240" s="28" t="s">
        <v>27</v>
      </c>
      <c r="C1240" s="29" t="s">
        <v>31</v>
      </c>
      <c r="D1240" s="35">
        <v>0</v>
      </c>
      <c r="E1240" s="36">
        <v>0</v>
      </c>
      <c r="F1240" s="36">
        <v>0</v>
      </c>
      <c r="G1240" s="36">
        <v>0</v>
      </c>
      <c r="H1240" s="36">
        <v>0</v>
      </c>
      <c r="I1240" s="37">
        <v>0</v>
      </c>
      <c r="J1240" s="38">
        <v>0</v>
      </c>
      <c r="K1240" s="38">
        <v>0</v>
      </c>
      <c r="L1240" s="39" t="str">
        <f t="shared" si="1384"/>
        <v/>
      </c>
      <c r="M1240" s="35">
        <v>0</v>
      </c>
      <c r="N1240" s="35">
        <v>0</v>
      </c>
      <c r="O1240" s="35">
        <v>0</v>
      </c>
      <c r="P1240" s="35">
        <v>0</v>
      </c>
      <c r="Q1240" s="35">
        <v>0</v>
      </c>
      <c r="R1240" s="35">
        <v>0</v>
      </c>
      <c r="S1240" s="35">
        <f t="shared" si="1387"/>
        <v>0</v>
      </c>
      <c r="T1240" s="37">
        <f t="shared" si="1385"/>
        <v>0</v>
      </c>
      <c r="U1240" s="39" t="str">
        <f t="shared" si="1386"/>
        <v/>
      </c>
      <c r="V1240" s="132">
        <f t="shared" si="1321"/>
        <v>0</v>
      </c>
      <c r="W1240" s="35">
        <v>0</v>
      </c>
      <c r="X1240" s="93">
        <v>0</v>
      </c>
      <c r="Y1240" s="93">
        <v>0</v>
      </c>
      <c r="Z1240" s="35">
        <v>0</v>
      </c>
      <c r="AA1240" s="35" t="e">
        <f>G1240+#REF!</f>
        <v>#REF!</v>
      </c>
      <c r="AB1240" s="94" t="str">
        <f>IF(OR(E1240="",E1240=0),"",(G1240+#REF!)/E1240)</f>
        <v/>
      </c>
      <c r="AC1240" s="35">
        <f t="shared" si="1374"/>
        <v>0</v>
      </c>
      <c r="AD1240" s="35">
        <f t="shared" si="1375"/>
        <v>0</v>
      </c>
      <c r="AE1240" s="93">
        <v>0</v>
      </c>
      <c r="AF1240" s="93">
        <f t="shared" si="1376"/>
        <v>0</v>
      </c>
      <c r="AG1240" s="93">
        <v>0</v>
      </c>
      <c r="AH1240" s="93">
        <f t="shared" si="1377"/>
        <v>0</v>
      </c>
      <c r="AI1240" s="36"/>
      <c r="AJ1240" s="72"/>
    </row>
    <row r="1241" spans="1:36" s="14" customFormat="1" ht="18" customHeight="1">
      <c r="A1241" s="14" t="str">
        <f t="shared" si="1373"/>
        <v>b</v>
      </c>
      <c r="B1241" s="28" t="s">
        <v>27</v>
      </c>
      <c r="C1241" s="29" t="s">
        <v>32</v>
      </c>
      <c r="D1241" s="35">
        <v>0</v>
      </c>
      <c r="E1241" s="36">
        <v>0</v>
      </c>
      <c r="F1241" s="36">
        <v>0</v>
      </c>
      <c r="G1241" s="36">
        <v>0</v>
      </c>
      <c r="H1241" s="36">
        <v>0</v>
      </c>
      <c r="I1241" s="37">
        <v>0</v>
      </c>
      <c r="J1241" s="38">
        <v>0</v>
      </c>
      <c r="K1241" s="38">
        <v>0</v>
      </c>
      <c r="L1241" s="39" t="str">
        <f t="shared" si="1384"/>
        <v/>
      </c>
      <c r="M1241" s="35">
        <v>0</v>
      </c>
      <c r="N1241" s="35">
        <v>0</v>
      </c>
      <c r="O1241" s="35">
        <v>0</v>
      </c>
      <c r="P1241" s="35">
        <v>0</v>
      </c>
      <c r="Q1241" s="35">
        <v>0</v>
      </c>
      <c r="R1241" s="35">
        <v>0</v>
      </c>
      <c r="S1241" s="35">
        <f t="shared" si="1387"/>
        <v>0</v>
      </c>
      <c r="T1241" s="37">
        <f t="shared" si="1385"/>
        <v>0</v>
      </c>
      <c r="U1241" s="39" t="str">
        <f t="shared" si="1386"/>
        <v/>
      </c>
      <c r="V1241" s="132">
        <f t="shared" si="1321"/>
        <v>0</v>
      </c>
      <c r="W1241" s="35">
        <v>0</v>
      </c>
      <c r="X1241" s="93">
        <v>0</v>
      </c>
      <c r="Y1241" s="93">
        <v>0</v>
      </c>
      <c r="Z1241" s="35">
        <v>0</v>
      </c>
      <c r="AA1241" s="35" t="e">
        <f>G1241+#REF!</f>
        <v>#REF!</v>
      </c>
      <c r="AB1241" s="94" t="str">
        <f>IF(OR(E1241="",E1241=0),"",(G1241+#REF!)/E1241)</f>
        <v/>
      </c>
      <c r="AC1241" s="35">
        <f t="shared" si="1374"/>
        <v>0</v>
      </c>
      <c r="AD1241" s="35">
        <f t="shared" si="1375"/>
        <v>0</v>
      </c>
      <c r="AE1241" s="93">
        <v>0</v>
      </c>
      <c r="AF1241" s="93">
        <f t="shared" si="1376"/>
        <v>0</v>
      </c>
      <c r="AG1241" s="93">
        <v>0</v>
      </c>
      <c r="AH1241" s="93">
        <f t="shared" si="1377"/>
        <v>0</v>
      </c>
      <c r="AI1241" s="36"/>
      <c r="AJ1241" s="72"/>
    </row>
    <row r="1242" spans="1:36" s="14" customFormat="1" ht="18" customHeight="1">
      <c r="A1242" s="14" t="str">
        <f t="shared" si="1373"/>
        <v>b</v>
      </c>
      <c r="B1242" s="28" t="s">
        <v>27</v>
      </c>
      <c r="C1242" s="29" t="s">
        <v>33</v>
      </c>
      <c r="D1242" s="35">
        <v>0</v>
      </c>
      <c r="E1242" s="36">
        <v>0</v>
      </c>
      <c r="F1242" s="36">
        <v>0</v>
      </c>
      <c r="G1242" s="36">
        <v>0</v>
      </c>
      <c r="H1242" s="36">
        <v>0</v>
      </c>
      <c r="I1242" s="37">
        <v>0</v>
      </c>
      <c r="J1242" s="38">
        <v>0</v>
      </c>
      <c r="K1242" s="38">
        <v>0</v>
      </c>
      <c r="L1242" s="39" t="str">
        <f t="shared" si="1384"/>
        <v/>
      </c>
      <c r="M1242" s="35">
        <v>0</v>
      </c>
      <c r="N1242" s="35">
        <v>0</v>
      </c>
      <c r="O1242" s="35">
        <v>0</v>
      </c>
      <c r="P1242" s="35">
        <v>0</v>
      </c>
      <c r="Q1242" s="35">
        <v>0</v>
      </c>
      <c r="R1242" s="35">
        <v>0</v>
      </c>
      <c r="S1242" s="35">
        <f t="shared" si="1387"/>
        <v>0</v>
      </c>
      <c r="T1242" s="37">
        <f t="shared" si="1385"/>
        <v>0</v>
      </c>
      <c r="U1242" s="39" t="str">
        <f t="shared" si="1386"/>
        <v/>
      </c>
      <c r="V1242" s="132">
        <f t="shared" si="1321"/>
        <v>0</v>
      </c>
      <c r="W1242" s="35">
        <v>0</v>
      </c>
      <c r="X1242" s="93">
        <v>0</v>
      </c>
      <c r="Y1242" s="93">
        <v>0</v>
      </c>
      <c r="Z1242" s="35">
        <v>0</v>
      </c>
      <c r="AA1242" s="35" t="e">
        <f>G1242+#REF!</f>
        <v>#REF!</v>
      </c>
      <c r="AB1242" s="94" t="str">
        <f>IF(OR(E1242="",E1242=0),"",(G1242+#REF!)/E1242)</f>
        <v/>
      </c>
      <c r="AC1242" s="35">
        <f t="shared" si="1374"/>
        <v>0</v>
      </c>
      <c r="AD1242" s="35">
        <f t="shared" si="1375"/>
        <v>0</v>
      </c>
      <c r="AE1242" s="93">
        <v>0</v>
      </c>
      <c r="AF1242" s="93">
        <f t="shared" si="1376"/>
        <v>0</v>
      </c>
      <c r="AG1242" s="93">
        <v>0</v>
      </c>
      <c r="AH1242" s="93">
        <f t="shared" si="1377"/>
        <v>0</v>
      </c>
      <c r="AI1242" s="36"/>
      <c r="AJ1242" s="72"/>
    </row>
    <row r="1243" spans="1:36" s="14" customFormat="1" ht="18" customHeight="1">
      <c r="A1243" s="14" t="str">
        <f t="shared" si="1373"/>
        <v>b</v>
      </c>
      <c r="B1243" s="28" t="s">
        <v>27</v>
      </c>
      <c r="C1243" s="29" t="s">
        <v>34</v>
      </c>
      <c r="D1243" s="35">
        <v>0</v>
      </c>
      <c r="E1243" s="36">
        <v>0</v>
      </c>
      <c r="F1243" s="36">
        <v>0</v>
      </c>
      <c r="G1243" s="36">
        <v>0</v>
      </c>
      <c r="H1243" s="36">
        <v>0</v>
      </c>
      <c r="I1243" s="37">
        <v>0</v>
      </c>
      <c r="J1243" s="38">
        <v>0</v>
      </c>
      <c r="K1243" s="38">
        <v>0</v>
      </c>
      <c r="L1243" s="39" t="str">
        <f t="shared" si="1384"/>
        <v/>
      </c>
      <c r="M1243" s="35">
        <v>0</v>
      </c>
      <c r="N1243" s="35">
        <v>0</v>
      </c>
      <c r="O1243" s="35">
        <v>0</v>
      </c>
      <c r="P1243" s="35">
        <v>0</v>
      </c>
      <c r="Q1243" s="35">
        <v>0</v>
      </c>
      <c r="R1243" s="35">
        <v>0</v>
      </c>
      <c r="S1243" s="35">
        <f t="shared" si="1387"/>
        <v>0</v>
      </c>
      <c r="T1243" s="37">
        <f t="shared" si="1385"/>
        <v>0</v>
      </c>
      <c r="U1243" s="39" t="str">
        <f t="shared" si="1386"/>
        <v/>
      </c>
      <c r="V1243" s="132">
        <f t="shared" si="1321"/>
        <v>0</v>
      </c>
      <c r="W1243" s="35">
        <v>0</v>
      </c>
      <c r="X1243" s="93">
        <v>0</v>
      </c>
      <c r="Y1243" s="93">
        <v>0</v>
      </c>
      <c r="Z1243" s="35">
        <v>0</v>
      </c>
      <c r="AA1243" s="35" t="e">
        <f>G1243+#REF!</f>
        <v>#REF!</v>
      </c>
      <c r="AB1243" s="94" t="str">
        <f>IF(OR(E1243="",E1243=0),"",(G1243+#REF!)/E1243)</f>
        <v/>
      </c>
      <c r="AC1243" s="35">
        <f t="shared" si="1374"/>
        <v>0</v>
      </c>
      <c r="AD1243" s="35">
        <f t="shared" si="1375"/>
        <v>0</v>
      </c>
      <c r="AE1243" s="93">
        <v>0</v>
      </c>
      <c r="AF1243" s="93">
        <f t="shared" si="1376"/>
        <v>0</v>
      </c>
      <c r="AG1243" s="93">
        <v>0</v>
      </c>
      <c r="AH1243" s="93">
        <f t="shared" si="1377"/>
        <v>0</v>
      </c>
      <c r="AI1243" s="36"/>
      <c r="AJ1243" s="72"/>
    </row>
    <row r="1244" spans="1:36" s="14" customFormat="1" ht="18" customHeight="1">
      <c r="A1244" s="14" t="str">
        <f t="shared" si="1373"/>
        <v>b</v>
      </c>
      <c r="B1244" s="28" t="s">
        <v>27</v>
      </c>
      <c r="C1244" s="29" t="s">
        <v>35</v>
      </c>
      <c r="D1244" s="35">
        <v>0</v>
      </c>
      <c r="E1244" s="36">
        <v>0</v>
      </c>
      <c r="F1244" s="36">
        <v>0</v>
      </c>
      <c r="G1244" s="36">
        <v>0</v>
      </c>
      <c r="H1244" s="36">
        <v>0</v>
      </c>
      <c r="I1244" s="37">
        <v>0</v>
      </c>
      <c r="J1244" s="38">
        <v>0</v>
      </c>
      <c r="K1244" s="38">
        <v>0</v>
      </c>
      <c r="L1244" s="39" t="str">
        <f t="shared" si="1384"/>
        <v/>
      </c>
      <c r="M1244" s="35">
        <v>0</v>
      </c>
      <c r="N1244" s="35">
        <v>0</v>
      </c>
      <c r="O1244" s="35">
        <v>0</v>
      </c>
      <c r="P1244" s="35">
        <v>0</v>
      </c>
      <c r="Q1244" s="35">
        <v>0</v>
      </c>
      <c r="R1244" s="35">
        <v>0</v>
      </c>
      <c r="S1244" s="35">
        <f t="shared" si="1387"/>
        <v>0</v>
      </c>
      <c r="T1244" s="37">
        <f t="shared" si="1385"/>
        <v>0</v>
      </c>
      <c r="U1244" s="39" t="str">
        <f t="shared" si="1386"/>
        <v/>
      </c>
      <c r="V1244" s="132">
        <f t="shared" si="1321"/>
        <v>0</v>
      </c>
      <c r="W1244" s="35">
        <v>0</v>
      </c>
      <c r="X1244" s="93">
        <v>0</v>
      </c>
      <c r="Y1244" s="93">
        <v>0</v>
      </c>
      <c r="Z1244" s="35">
        <v>0</v>
      </c>
      <c r="AA1244" s="35" t="e">
        <f>G1244+#REF!</f>
        <v>#REF!</v>
      </c>
      <c r="AB1244" s="94" t="str">
        <f>IF(OR(E1244="",E1244=0),"",(G1244+#REF!)/E1244)</f>
        <v/>
      </c>
      <c r="AC1244" s="35">
        <f t="shared" si="1374"/>
        <v>0</v>
      </c>
      <c r="AD1244" s="35">
        <f t="shared" si="1375"/>
        <v>0</v>
      </c>
      <c r="AE1244" s="93">
        <v>0</v>
      </c>
      <c r="AF1244" s="93">
        <f t="shared" si="1376"/>
        <v>0</v>
      </c>
      <c r="AG1244" s="93">
        <v>0</v>
      </c>
      <c r="AH1244" s="93">
        <f t="shared" si="1377"/>
        <v>0</v>
      </c>
      <c r="AI1244" s="36"/>
      <c r="AJ1244" s="72"/>
    </row>
    <row r="1245" spans="1:36" s="14" customFormat="1" ht="30" customHeight="1">
      <c r="A1245" s="14" t="str">
        <f t="shared" si="1373"/>
        <v>b</v>
      </c>
      <c r="B1245" s="21" t="s">
        <v>27</v>
      </c>
      <c r="C1245" s="40" t="s">
        <v>36</v>
      </c>
      <c r="D1245" s="41">
        <v>0</v>
      </c>
      <c r="E1245" s="42">
        <v>0</v>
      </c>
      <c r="F1245" s="42">
        <v>0</v>
      </c>
      <c r="G1245" s="42">
        <v>0</v>
      </c>
      <c r="H1245" s="42">
        <v>0</v>
      </c>
      <c r="I1245" s="43">
        <v>0</v>
      </c>
      <c r="J1245" s="44">
        <v>0</v>
      </c>
      <c r="K1245" s="44">
        <v>0</v>
      </c>
      <c r="L1245" s="45" t="str">
        <f t="shared" si="1384"/>
        <v/>
      </c>
      <c r="M1245" s="41">
        <v>0</v>
      </c>
      <c r="N1245" s="41">
        <v>0</v>
      </c>
      <c r="O1245" s="41">
        <v>0</v>
      </c>
      <c r="P1245" s="41">
        <v>0</v>
      </c>
      <c r="Q1245" s="41">
        <v>0</v>
      </c>
      <c r="R1245" s="41">
        <v>0</v>
      </c>
      <c r="S1245" s="41">
        <f t="shared" si="1387"/>
        <v>0</v>
      </c>
      <c r="T1245" s="43">
        <f t="shared" si="1385"/>
        <v>0</v>
      </c>
      <c r="U1245" s="45" t="str">
        <f t="shared" si="1386"/>
        <v/>
      </c>
      <c r="V1245" s="133">
        <f t="shared" ref="V1245:V1308" si="1394">E1245-G1245</f>
        <v>0</v>
      </c>
      <c r="W1245" s="41">
        <v>0</v>
      </c>
      <c r="X1245" s="95">
        <v>0</v>
      </c>
      <c r="Y1245" s="95">
        <v>0</v>
      </c>
      <c r="Z1245" s="41">
        <v>0</v>
      </c>
      <c r="AA1245" s="41" t="e">
        <f>G1245+#REF!</f>
        <v>#REF!</v>
      </c>
      <c r="AB1245" s="96" t="str">
        <f>IF(OR(E1245="",E1245=0),"",(G1245+#REF!)/E1245)</f>
        <v/>
      </c>
      <c r="AC1245" s="41">
        <f t="shared" si="1374"/>
        <v>0</v>
      </c>
      <c r="AD1245" s="41">
        <f t="shared" si="1375"/>
        <v>0</v>
      </c>
      <c r="AE1245" s="95">
        <v>0</v>
      </c>
      <c r="AF1245" s="95">
        <f t="shared" si="1376"/>
        <v>0</v>
      </c>
      <c r="AG1245" s="95">
        <v>0</v>
      </c>
      <c r="AH1245" s="95">
        <f t="shared" si="1377"/>
        <v>0</v>
      </c>
      <c r="AI1245" s="42"/>
      <c r="AJ1245" s="72"/>
    </row>
    <row r="1246" spans="1:36" s="14" customFormat="1" ht="15" customHeight="1">
      <c r="A1246" s="14" t="str">
        <f t="shared" si="1373"/>
        <v>b</v>
      </c>
      <c r="B1246" s="21" t="s">
        <v>27</v>
      </c>
      <c r="C1246" s="40" t="s">
        <v>37</v>
      </c>
      <c r="D1246" s="41">
        <v>0</v>
      </c>
      <c r="E1246" s="42">
        <v>0</v>
      </c>
      <c r="F1246" s="42">
        <v>0</v>
      </c>
      <c r="G1246" s="42">
        <v>0</v>
      </c>
      <c r="H1246" s="42">
        <v>0</v>
      </c>
      <c r="I1246" s="43">
        <v>0</v>
      </c>
      <c r="J1246" s="44">
        <v>0</v>
      </c>
      <c r="K1246" s="44">
        <v>0</v>
      </c>
      <c r="L1246" s="45" t="str">
        <f t="shared" si="1384"/>
        <v/>
      </c>
      <c r="M1246" s="41">
        <v>0</v>
      </c>
      <c r="N1246" s="41">
        <v>0</v>
      </c>
      <c r="O1246" s="41">
        <v>0</v>
      </c>
      <c r="P1246" s="41">
        <v>0</v>
      </c>
      <c r="Q1246" s="41">
        <v>0</v>
      </c>
      <c r="R1246" s="41">
        <v>0</v>
      </c>
      <c r="S1246" s="41">
        <f t="shared" si="1387"/>
        <v>0</v>
      </c>
      <c r="T1246" s="43">
        <f t="shared" si="1385"/>
        <v>0</v>
      </c>
      <c r="U1246" s="45" t="str">
        <f t="shared" si="1386"/>
        <v/>
      </c>
      <c r="V1246" s="133">
        <f t="shared" si="1394"/>
        <v>0</v>
      </c>
      <c r="W1246" s="41">
        <v>0</v>
      </c>
      <c r="X1246" s="95">
        <v>0</v>
      </c>
      <c r="Y1246" s="95">
        <v>0</v>
      </c>
      <c r="Z1246" s="41">
        <v>0</v>
      </c>
      <c r="AA1246" s="41" t="e">
        <f>G1246+#REF!</f>
        <v>#REF!</v>
      </c>
      <c r="AB1246" s="96" t="str">
        <f>IF(OR(E1246="",E1246=0),"",(G1246+#REF!)/E1246)</f>
        <v/>
      </c>
      <c r="AC1246" s="41">
        <f t="shared" si="1374"/>
        <v>0</v>
      </c>
      <c r="AD1246" s="41">
        <f t="shared" si="1375"/>
        <v>0</v>
      </c>
      <c r="AE1246" s="95">
        <v>0</v>
      </c>
      <c r="AF1246" s="95">
        <f t="shared" si="1376"/>
        <v>0</v>
      </c>
      <c r="AG1246" s="95">
        <v>0</v>
      </c>
      <c r="AH1246" s="95">
        <f t="shared" si="1377"/>
        <v>0</v>
      </c>
      <c r="AI1246" s="42"/>
      <c r="AJ1246" s="72"/>
    </row>
    <row r="1247" spans="1:36" s="14" customFormat="1" ht="15.75" customHeight="1" thickBot="1">
      <c r="A1247" s="14" t="str">
        <f t="shared" si="1373"/>
        <v>b</v>
      </c>
      <c r="B1247" s="46" t="s">
        <v>27</v>
      </c>
      <c r="C1247" s="58" t="s">
        <v>38</v>
      </c>
      <c r="D1247" s="59">
        <v>0</v>
      </c>
      <c r="E1247" s="60">
        <v>0</v>
      </c>
      <c r="F1247" s="60">
        <v>0</v>
      </c>
      <c r="G1247" s="60">
        <v>0</v>
      </c>
      <c r="H1247" s="60">
        <v>0</v>
      </c>
      <c r="I1247" s="61">
        <v>0</v>
      </c>
      <c r="J1247" s="62">
        <v>0</v>
      </c>
      <c r="K1247" s="62">
        <v>0</v>
      </c>
      <c r="L1247" s="63" t="str">
        <f t="shared" si="1384"/>
        <v/>
      </c>
      <c r="M1247" s="59">
        <v>0</v>
      </c>
      <c r="N1247" s="59">
        <v>0</v>
      </c>
      <c r="O1247" s="59">
        <v>0</v>
      </c>
      <c r="P1247" s="59">
        <v>0</v>
      </c>
      <c r="Q1247" s="59">
        <v>0</v>
      </c>
      <c r="R1247" s="59">
        <v>0</v>
      </c>
      <c r="S1247" s="59">
        <f t="shared" si="1387"/>
        <v>0</v>
      </c>
      <c r="T1247" s="61">
        <f t="shared" si="1385"/>
        <v>0</v>
      </c>
      <c r="U1247" s="63" t="str">
        <f t="shared" si="1386"/>
        <v/>
      </c>
      <c r="V1247" s="136">
        <f t="shared" si="1394"/>
        <v>0</v>
      </c>
      <c r="W1247" s="59">
        <v>0</v>
      </c>
      <c r="X1247" s="105">
        <v>0</v>
      </c>
      <c r="Y1247" s="105">
        <v>0</v>
      </c>
      <c r="Z1247" s="59">
        <v>0</v>
      </c>
      <c r="AA1247" s="59" t="e">
        <f>G1247+#REF!</f>
        <v>#REF!</v>
      </c>
      <c r="AB1247" s="106" t="str">
        <f>IF(OR(E1247="",E1247=0),"",(G1247+#REF!)/E1247)</f>
        <v/>
      </c>
      <c r="AC1247" s="59">
        <f t="shared" si="1374"/>
        <v>0</v>
      </c>
      <c r="AD1247" s="59">
        <f t="shared" si="1375"/>
        <v>0</v>
      </c>
      <c r="AE1247" s="105">
        <v>0</v>
      </c>
      <c r="AF1247" s="105">
        <f t="shared" si="1376"/>
        <v>0</v>
      </c>
      <c r="AG1247" s="105">
        <v>0</v>
      </c>
      <c r="AH1247" s="105">
        <f t="shared" si="1377"/>
        <v>0</v>
      </c>
      <c r="AI1247" s="60"/>
      <c r="AJ1247" s="72"/>
    </row>
    <row r="1248" spans="1:36" s="14" customFormat="1" ht="16.5" customHeight="1" thickTop="1" thickBot="1">
      <c r="A1248" s="14" t="str">
        <f t="shared" si="1373"/>
        <v>b</v>
      </c>
      <c r="B1248" s="15" t="s">
        <v>245</v>
      </c>
      <c r="C1248" s="75" t="s">
        <v>246</v>
      </c>
      <c r="D1248" s="67">
        <f t="shared" ref="D1248:K1248" si="1395">D1249+D1257+D1258+D1259</f>
        <v>0</v>
      </c>
      <c r="E1248" s="68">
        <f t="shared" si="1395"/>
        <v>0</v>
      </c>
      <c r="F1248" s="68">
        <f t="shared" si="1395"/>
        <v>0</v>
      </c>
      <c r="G1248" s="68">
        <f t="shared" si="1395"/>
        <v>0</v>
      </c>
      <c r="H1248" s="68">
        <f t="shared" si="1395"/>
        <v>0</v>
      </c>
      <c r="I1248" s="69">
        <f t="shared" si="1395"/>
        <v>0</v>
      </c>
      <c r="J1248" s="70">
        <f t="shared" si="1395"/>
        <v>0</v>
      </c>
      <c r="K1248" s="70">
        <f t="shared" si="1395"/>
        <v>0</v>
      </c>
      <c r="L1248" s="71" t="str">
        <f t="shared" si="1384"/>
        <v/>
      </c>
      <c r="M1248" s="67">
        <f>M1249+M1257+M1258+M1259</f>
        <v>0</v>
      </c>
      <c r="N1248" s="67">
        <f>N1249+N1257+N1258+N1259</f>
        <v>0</v>
      </c>
      <c r="O1248" s="67">
        <f>O1249+O1257+O1258+O1259</f>
        <v>0</v>
      </c>
      <c r="P1248" s="67">
        <f>P1249+P1257+P1258+P1259</f>
        <v>0</v>
      </c>
      <c r="Q1248" s="67">
        <f>Q1249+Q1257+Q1258+Q1259</f>
        <v>0</v>
      </c>
      <c r="R1248" s="67">
        <v>0</v>
      </c>
      <c r="S1248" s="67">
        <f t="shared" si="1387"/>
        <v>0</v>
      </c>
      <c r="T1248" s="69">
        <f t="shared" si="1385"/>
        <v>0</v>
      </c>
      <c r="U1248" s="71" t="str">
        <f t="shared" si="1386"/>
        <v/>
      </c>
      <c r="V1248" s="137">
        <f t="shared" si="1394"/>
        <v>0</v>
      </c>
      <c r="W1248" s="67">
        <f t="shared" ref="W1248:Y1248" si="1396">W1249+W1257+W1258+W1259</f>
        <v>0</v>
      </c>
      <c r="X1248" s="112">
        <f t="shared" si="1396"/>
        <v>0</v>
      </c>
      <c r="Y1248" s="112">
        <f t="shared" si="1396"/>
        <v>0</v>
      </c>
      <c r="Z1248" s="67">
        <f>Z1249+Z1257+Z1258+Z1259</f>
        <v>0</v>
      </c>
      <c r="AA1248" s="67" t="e">
        <f>G1248+#REF!</f>
        <v>#REF!</v>
      </c>
      <c r="AB1248" s="113" t="str">
        <f>IF(OR(E1248="",E1248=0),"",(G1248+#REF!)/E1248)</f>
        <v/>
      </c>
      <c r="AC1248" s="67">
        <f t="shared" si="1374"/>
        <v>0</v>
      </c>
      <c r="AD1248" s="67">
        <f t="shared" si="1375"/>
        <v>0</v>
      </c>
      <c r="AE1248" s="112">
        <f t="shared" ref="AE1248" si="1397">AE1249+AE1257+AE1258+AE1259</f>
        <v>0</v>
      </c>
      <c r="AF1248" s="112">
        <f t="shared" si="1376"/>
        <v>0</v>
      </c>
      <c r="AG1248" s="112">
        <f t="shared" ref="AG1248" si="1398">AG1249+AG1257+AG1258+AG1259</f>
        <v>0</v>
      </c>
      <c r="AH1248" s="112">
        <f t="shared" si="1377"/>
        <v>0</v>
      </c>
      <c r="AI1248" s="68"/>
      <c r="AJ1248" s="72"/>
    </row>
    <row r="1249" spans="1:36" s="14" customFormat="1" ht="15.75" customHeight="1" thickTop="1">
      <c r="A1249" s="14" t="str">
        <f t="shared" si="1373"/>
        <v>b</v>
      </c>
      <c r="B1249" s="21" t="s">
        <v>27</v>
      </c>
      <c r="C1249" s="40" t="s">
        <v>28</v>
      </c>
      <c r="D1249" s="41">
        <f t="shared" ref="D1249:K1249" si="1399">D1250+D1251+D1252+D1253+D1254+D1255+D1256</f>
        <v>0</v>
      </c>
      <c r="E1249" s="42">
        <f t="shared" si="1399"/>
        <v>0</v>
      </c>
      <c r="F1249" s="42">
        <f t="shared" si="1399"/>
        <v>0</v>
      </c>
      <c r="G1249" s="42">
        <f t="shared" si="1399"/>
        <v>0</v>
      </c>
      <c r="H1249" s="42">
        <f t="shared" si="1399"/>
        <v>0</v>
      </c>
      <c r="I1249" s="43">
        <f t="shared" si="1399"/>
        <v>0</v>
      </c>
      <c r="J1249" s="44">
        <f t="shared" si="1399"/>
        <v>0</v>
      </c>
      <c r="K1249" s="44">
        <f t="shared" si="1399"/>
        <v>0</v>
      </c>
      <c r="L1249" s="45" t="str">
        <f t="shared" si="1384"/>
        <v/>
      </c>
      <c r="M1249" s="41">
        <f>M1250+M1251+M1252+M1253+M1254+M1255+M1256</f>
        <v>0</v>
      </c>
      <c r="N1249" s="41">
        <f>N1250+N1251+N1252+N1253+N1254+N1255+N1256</f>
        <v>0</v>
      </c>
      <c r="O1249" s="41">
        <f>O1250+O1251+O1252+O1253+O1254+O1255+O1256</f>
        <v>0</v>
      </c>
      <c r="P1249" s="41">
        <f>P1250+P1251+P1252+P1253+P1254+P1255+P1256</f>
        <v>0</v>
      </c>
      <c r="Q1249" s="41">
        <f>Q1250+Q1251+Q1252+Q1253+Q1254+Q1255+Q1256</f>
        <v>0</v>
      </c>
      <c r="R1249" s="41">
        <v>0</v>
      </c>
      <c r="S1249" s="41">
        <f t="shared" si="1387"/>
        <v>0</v>
      </c>
      <c r="T1249" s="43">
        <f t="shared" si="1385"/>
        <v>0</v>
      </c>
      <c r="U1249" s="45" t="str">
        <f t="shared" si="1386"/>
        <v/>
      </c>
      <c r="V1249" s="133">
        <f t="shared" si="1394"/>
        <v>0</v>
      </c>
      <c r="W1249" s="41">
        <f t="shared" ref="W1249:Y1249" si="1400">W1250+W1251+W1252+W1253+W1254+W1255+W1256</f>
        <v>0</v>
      </c>
      <c r="X1249" s="95">
        <f t="shared" si="1400"/>
        <v>0</v>
      </c>
      <c r="Y1249" s="95">
        <f t="shared" si="1400"/>
        <v>0</v>
      </c>
      <c r="Z1249" s="41">
        <f>Z1250+Z1251+Z1252+Z1253+Z1254+Z1255+Z1256</f>
        <v>0</v>
      </c>
      <c r="AA1249" s="41" t="e">
        <f>G1249+#REF!</f>
        <v>#REF!</v>
      </c>
      <c r="AB1249" s="96" t="str">
        <f>IF(OR(E1249="",E1249=0),"",(G1249+#REF!)/E1249)</f>
        <v/>
      </c>
      <c r="AC1249" s="41">
        <f t="shared" si="1374"/>
        <v>0</v>
      </c>
      <c r="AD1249" s="41">
        <f t="shared" si="1375"/>
        <v>0</v>
      </c>
      <c r="AE1249" s="95">
        <f t="shared" ref="AE1249" si="1401">AE1250+AE1251+AE1252+AE1253+AE1254+AE1255+AE1256</f>
        <v>0</v>
      </c>
      <c r="AF1249" s="95">
        <f t="shared" si="1376"/>
        <v>0</v>
      </c>
      <c r="AG1249" s="95">
        <f t="shared" ref="AG1249" si="1402">AG1250+AG1251+AG1252+AG1253+AG1254+AG1255+AG1256</f>
        <v>0</v>
      </c>
      <c r="AH1249" s="95">
        <f t="shared" si="1377"/>
        <v>0</v>
      </c>
      <c r="AI1249" s="42"/>
      <c r="AJ1249" s="72"/>
    </row>
    <row r="1250" spans="1:36" s="14" customFormat="1" ht="18" customHeight="1">
      <c r="A1250" s="14" t="str">
        <f t="shared" si="1373"/>
        <v>b</v>
      </c>
      <c r="B1250" s="28" t="s">
        <v>27</v>
      </c>
      <c r="C1250" s="29" t="s">
        <v>29</v>
      </c>
      <c r="D1250" s="35">
        <v>0</v>
      </c>
      <c r="E1250" s="36">
        <v>0</v>
      </c>
      <c r="F1250" s="36">
        <v>0</v>
      </c>
      <c r="G1250" s="36">
        <v>0</v>
      </c>
      <c r="H1250" s="36">
        <v>0</v>
      </c>
      <c r="I1250" s="37">
        <v>0</v>
      </c>
      <c r="J1250" s="38">
        <v>0</v>
      </c>
      <c r="K1250" s="38">
        <v>0</v>
      </c>
      <c r="L1250" s="39" t="str">
        <f t="shared" si="1384"/>
        <v/>
      </c>
      <c r="M1250" s="35">
        <v>0</v>
      </c>
      <c r="N1250" s="35">
        <v>0</v>
      </c>
      <c r="O1250" s="35">
        <v>0</v>
      </c>
      <c r="P1250" s="35">
        <v>0</v>
      </c>
      <c r="Q1250" s="35">
        <v>0</v>
      </c>
      <c r="R1250" s="35">
        <v>0</v>
      </c>
      <c r="S1250" s="35">
        <f t="shared" si="1387"/>
        <v>0</v>
      </c>
      <c r="T1250" s="37">
        <f t="shared" si="1385"/>
        <v>0</v>
      </c>
      <c r="U1250" s="39" t="str">
        <f t="shared" si="1386"/>
        <v/>
      </c>
      <c r="V1250" s="132">
        <f t="shared" si="1394"/>
        <v>0</v>
      </c>
      <c r="W1250" s="35">
        <v>0</v>
      </c>
      <c r="X1250" s="93">
        <v>0</v>
      </c>
      <c r="Y1250" s="93">
        <v>0</v>
      </c>
      <c r="Z1250" s="35">
        <v>0</v>
      </c>
      <c r="AA1250" s="35" t="e">
        <f>G1250+#REF!</f>
        <v>#REF!</v>
      </c>
      <c r="AB1250" s="94" t="str">
        <f>IF(OR(E1250="",E1250=0),"",(G1250+#REF!)/E1250)</f>
        <v/>
      </c>
      <c r="AC1250" s="35">
        <f t="shared" si="1374"/>
        <v>0</v>
      </c>
      <c r="AD1250" s="35">
        <f t="shared" si="1375"/>
        <v>0</v>
      </c>
      <c r="AE1250" s="93">
        <v>0</v>
      </c>
      <c r="AF1250" s="93">
        <f t="shared" si="1376"/>
        <v>0</v>
      </c>
      <c r="AG1250" s="93">
        <v>0</v>
      </c>
      <c r="AH1250" s="93">
        <f t="shared" si="1377"/>
        <v>0</v>
      </c>
      <c r="AI1250" s="36"/>
      <c r="AJ1250" s="72"/>
    </row>
    <row r="1251" spans="1:36" s="14" customFormat="1" ht="18" customHeight="1">
      <c r="A1251" s="14" t="str">
        <f t="shared" si="1373"/>
        <v>b</v>
      </c>
      <c r="B1251" s="28" t="s">
        <v>27</v>
      </c>
      <c r="C1251" s="29" t="s">
        <v>30</v>
      </c>
      <c r="D1251" s="35">
        <v>0</v>
      </c>
      <c r="E1251" s="36">
        <v>0</v>
      </c>
      <c r="F1251" s="36">
        <v>0</v>
      </c>
      <c r="G1251" s="36">
        <v>0</v>
      </c>
      <c r="H1251" s="36">
        <v>0</v>
      </c>
      <c r="I1251" s="37">
        <v>0</v>
      </c>
      <c r="J1251" s="38">
        <v>0</v>
      </c>
      <c r="K1251" s="38">
        <v>0</v>
      </c>
      <c r="L1251" s="39" t="str">
        <f t="shared" si="1384"/>
        <v/>
      </c>
      <c r="M1251" s="35">
        <v>0</v>
      </c>
      <c r="N1251" s="35">
        <v>0</v>
      </c>
      <c r="O1251" s="35">
        <v>0</v>
      </c>
      <c r="P1251" s="35">
        <v>0</v>
      </c>
      <c r="Q1251" s="35">
        <v>0</v>
      </c>
      <c r="R1251" s="35">
        <v>0</v>
      </c>
      <c r="S1251" s="35">
        <f t="shared" si="1387"/>
        <v>0</v>
      </c>
      <c r="T1251" s="37">
        <f t="shared" si="1385"/>
        <v>0</v>
      </c>
      <c r="U1251" s="39" t="str">
        <f t="shared" si="1386"/>
        <v/>
      </c>
      <c r="V1251" s="132">
        <f t="shared" si="1394"/>
        <v>0</v>
      </c>
      <c r="W1251" s="35">
        <v>0</v>
      </c>
      <c r="X1251" s="93">
        <v>0</v>
      </c>
      <c r="Y1251" s="93">
        <v>0</v>
      </c>
      <c r="Z1251" s="35">
        <v>0</v>
      </c>
      <c r="AA1251" s="35" t="e">
        <f>G1251+#REF!</f>
        <v>#REF!</v>
      </c>
      <c r="AB1251" s="94" t="str">
        <f>IF(OR(E1251="",E1251=0),"",(G1251+#REF!)/E1251)</f>
        <v/>
      </c>
      <c r="AC1251" s="35">
        <f t="shared" si="1374"/>
        <v>0</v>
      </c>
      <c r="AD1251" s="35">
        <f t="shared" si="1375"/>
        <v>0</v>
      </c>
      <c r="AE1251" s="93">
        <v>0</v>
      </c>
      <c r="AF1251" s="93">
        <f t="shared" si="1376"/>
        <v>0</v>
      </c>
      <c r="AG1251" s="93">
        <v>0</v>
      </c>
      <c r="AH1251" s="93">
        <f t="shared" si="1377"/>
        <v>0</v>
      </c>
      <c r="AI1251" s="36"/>
      <c r="AJ1251" s="72"/>
    </row>
    <row r="1252" spans="1:36" s="14" customFormat="1" ht="18" customHeight="1">
      <c r="A1252" s="14" t="str">
        <f t="shared" si="1373"/>
        <v>b</v>
      </c>
      <c r="B1252" s="28" t="s">
        <v>27</v>
      </c>
      <c r="C1252" s="29" t="s">
        <v>31</v>
      </c>
      <c r="D1252" s="35">
        <v>0</v>
      </c>
      <c r="E1252" s="36">
        <v>0</v>
      </c>
      <c r="F1252" s="36">
        <v>0</v>
      </c>
      <c r="G1252" s="36">
        <v>0</v>
      </c>
      <c r="H1252" s="36">
        <v>0</v>
      </c>
      <c r="I1252" s="37">
        <v>0</v>
      </c>
      <c r="J1252" s="38">
        <v>0</v>
      </c>
      <c r="K1252" s="38">
        <v>0</v>
      </c>
      <c r="L1252" s="39" t="str">
        <f t="shared" si="1384"/>
        <v/>
      </c>
      <c r="M1252" s="35">
        <v>0</v>
      </c>
      <c r="N1252" s="35">
        <v>0</v>
      </c>
      <c r="O1252" s="35">
        <v>0</v>
      </c>
      <c r="P1252" s="35">
        <v>0</v>
      </c>
      <c r="Q1252" s="35">
        <v>0</v>
      </c>
      <c r="R1252" s="35">
        <v>0</v>
      </c>
      <c r="S1252" s="35">
        <f t="shared" si="1387"/>
        <v>0</v>
      </c>
      <c r="T1252" s="37">
        <f t="shared" si="1385"/>
        <v>0</v>
      </c>
      <c r="U1252" s="39" t="str">
        <f t="shared" si="1386"/>
        <v/>
      </c>
      <c r="V1252" s="132">
        <f t="shared" si="1394"/>
        <v>0</v>
      </c>
      <c r="W1252" s="35">
        <v>0</v>
      </c>
      <c r="X1252" s="93">
        <v>0</v>
      </c>
      <c r="Y1252" s="93">
        <v>0</v>
      </c>
      <c r="Z1252" s="35">
        <v>0</v>
      </c>
      <c r="AA1252" s="35" t="e">
        <f>G1252+#REF!</f>
        <v>#REF!</v>
      </c>
      <c r="AB1252" s="94" t="str">
        <f>IF(OR(E1252="",E1252=0),"",(G1252+#REF!)/E1252)</f>
        <v/>
      </c>
      <c r="AC1252" s="35">
        <f t="shared" si="1374"/>
        <v>0</v>
      </c>
      <c r="AD1252" s="35">
        <f t="shared" si="1375"/>
        <v>0</v>
      </c>
      <c r="AE1252" s="93">
        <v>0</v>
      </c>
      <c r="AF1252" s="93">
        <f t="shared" si="1376"/>
        <v>0</v>
      </c>
      <c r="AG1252" s="93">
        <v>0</v>
      </c>
      <c r="AH1252" s="93">
        <f t="shared" si="1377"/>
        <v>0</v>
      </c>
      <c r="AI1252" s="36"/>
      <c r="AJ1252" s="72"/>
    </row>
    <row r="1253" spans="1:36" s="14" customFormat="1" ht="18" customHeight="1">
      <c r="A1253" s="14" t="str">
        <f t="shared" si="1373"/>
        <v>b</v>
      </c>
      <c r="B1253" s="28" t="s">
        <v>27</v>
      </c>
      <c r="C1253" s="29" t="s">
        <v>32</v>
      </c>
      <c r="D1253" s="35">
        <v>0</v>
      </c>
      <c r="E1253" s="36">
        <v>0</v>
      </c>
      <c r="F1253" s="36">
        <v>0</v>
      </c>
      <c r="G1253" s="36">
        <v>0</v>
      </c>
      <c r="H1253" s="36">
        <v>0</v>
      </c>
      <c r="I1253" s="37">
        <v>0</v>
      </c>
      <c r="J1253" s="38">
        <v>0</v>
      </c>
      <c r="K1253" s="38">
        <v>0</v>
      </c>
      <c r="L1253" s="39" t="str">
        <f t="shared" si="1384"/>
        <v/>
      </c>
      <c r="M1253" s="35">
        <v>0</v>
      </c>
      <c r="N1253" s="35">
        <v>0</v>
      </c>
      <c r="O1253" s="35">
        <v>0</v>
      </c>
      <c r="P1253" s="35">
        <v>0</v>
      </c>
      <c r="Q1253" s="35">
        <v>0</v>
      </c>
      <c r="R1253" s="35">
        <v>0</v>
      </c>
      <c r="S1253" s="35">
        <f t="shared" si="1387"/>
        <v>0</v>
      </c>
      <c r="T1253" s="37">
        <f t="shared" si="1385"/>
        <v>0</v>
      </c>
      <c r="U1253" s="39" t="str">
        <f t="shared" si="1386"/>
        <v/>
      </c>
      <c r="V1253" s="132">
        <f t="shared" si="1394"/>
        <v>0</v>
      </c>
      <c r="W1253" s="35">
        <v>0</v>
      </c>
      <c r="X1253" s="93">
        <v>0</v>
      </c>
      <c r="Y1253" s="93">
        <v>0</v>
      </c>
      <c r="Z1253" s="35">
        <v>0</v>
      </c>
      <c r="AA1253" s="35" t="e">
        <f>G1253+#REF!</f>
        <v>#REF!</v>
      </c>
      <c r="AB1253" s="94" t="str">
        <f>IF(OR(E1253="",E1253=0),"",(G1253+#REF!)/E1253)</f>
        <v/>
      </c>
      <c r="AC1253" s="35">
        <f t="shared" si="1374"/>
        <v>0</v>
      </c>
      <c r="AD1253" s="35">
        <f t="shared" si="1375"/>
        <v>0</v>
      </c>
      <c r="AE1253" s="93">
        <v>0</v>
      </c>
      <c r="AF1253" s="93">
        <f t="shared" si="1376"/>
        <v>0</v>
      </c>
      <c r="AG1253" s="93">
        <v>0</v>
      </c>
      <c r="AH1253" s="93">
        <f t="shared" si="1377"/>
        <v>0</v>
      </c>
      <c r="AI1253" s="36"/>
      <c r="AJ1253" s="72"/>
    </row>
    <row r="1254" spans="1:36" s="14" customFormat="1" ht="18" customHeight="1">
      <c r="A1254" s="14" t="str">
        <f t="shared" si="1373"/>
        <v>b</v>
      </c>
      <c r="B1254" s="28" t="s">
        <v>27</v>
      </c>
      <c r="C1254" s="29" t="s">
        <v>33</v>
      </c>
      <c r="D1254" s="35">
        <v>0</v>
      </c>
      <c r="E1254" s="36">
        <v>0</v>
      </c>
      <c r="F1254" s="36">
        <v>0</v>
      </c>
      <c r="G1254" s="36">
        <v>0</v>
      </c>
      <c r="H1254" s="36">
        <v>0</v>
      </c>
      <c r="I1254" s="37">
        <v>0</v>
      </c>
      <c r="J1254" s="38">
        <v>0</v>
      </c>
      <c r="K1254" s="38">
        <v>0</v>
      </c>
      <c r="L1254" s="39" t="str">
        <f t="shared" si="1384"/>
        <v/>
      </c>
      <c r="M1254" s="35">
        <v>0</v>
      </c>
      <c r="N1254" s="35">
        <v>0</v>
      </c>
      <c r="O1254" s="35">
        <v>0</v>
      </c>
      <c r="P1254" s="35">
        <v>0</v>
      </c>
      <c r="Q1254" s="35">
        <v>0</v>
      </c>
      <c r="R1254" s="35">
        <v>0</v>
      </c>
      <c r="S1254" s="35">
        <f t="shared" si="1387"/>
        <v>0</v>
      </c>
      <c r="T1254" s="37">
        <f t="shared" si="1385"/>
        <v>0</v>
      </c>
      <c r="U1254" s="39" t="str">
        <f t="shared" si="1386"/>
        <v/>
      </c>
      <c r="V1254" s="132">
        <f t="shared" si="1394"/>
        <v>0</v>
      </c>
      <c r="W1254" s="35">
        <v>0</v>
      </c>
      <c r="X1254" s="93">
        <v>0</v>
      </c>
      <c r="Y1254" s="93">
        <v>0</v>
      </c>
      <c r="Z1254" s="35">
        <v>0</v>
      </c>
      <c r="AA1254" s="35" t="e">
        <f>G1254+#REF!</f>
        <v>#REF!</v>
      </c>
      <c r="AB1254" s="94" t="str">
        <f>IF(OR(E1254="",E1254=0),"",(G1254+#REF!)/E1254)</f>
        <v/>
      </c>
      <c r="AC1254" s="35">
        <f t="shared" si="1374"/>
        <v>0</v>
      </c>
      <c r="AD1254" s="35">
        <f t="shared" si="1375"/>
        <v>0</v>
      </c>
      <c r="AE1254" s="93">
        <v>0</v>
      </c>
      <c r="AF1254" s="93">
        <f t="shared" si="1376"/>
        <v>0</v>
      </c>
      <c r="AG1254" s="93">
        <v>0</v>
      </c>
      <c r="AH1254" s="93">
        <f t="shared" si="1377"/>
        <v>0</v>
      </c>
      <c r="AI1254" s="36"/>
      <c r="AJ1254" s="72"/>
    </row>
    <row r="1255" spans="1:36" s="14" customFormat="1" ht="18" customHeight="1">
      <c r="A1255" s="14" t="str">
        <f t="shared" si="1373"/>
        <v>b</v>
      </c>
      <c r="B1255" s="28" t="s">
        <v>27</v>
      </c>
      <c r="C1255" s="29" t="s">
        <v>34</v>
      </c>
      <c r="D1255" s="35">
        <v>0</v>
      </c>
      <c r="E1255" s="36">
        <v>0</v>
      </c>
      <c r="F1255" s="36">
        <v>0</v>
      </c>
      <c r="G1255" s="36">
        <v>0</v>
      </c>
      <c r="H1255" s="36">
        <v>0</v>
      </c>
      <c r="I1255" s="37">
        <v>0</v>
      </c>
      <c r="J1255" s="38">
        <v>0</v>
      </c>
      <c r="K1255" s="38">
        <v>0</v>
      </c>
      <c r="L1255" s="39" t="str">
        <f t="shared" si="1384"/>
        <v/>
      </c>
      <c r="M1255" s="35">
        <v>0</v>
      </c>
      <c r="N1255" s="35">
        <v>0</v>
      </c>
      <c r="O1255" s="35">
        <v>0</v>
      </c>
      <c r="P1255" s="35">
        <v>0</v>
      </c>
      <c r="Q1255" s="35">
        <v>0</v>
      </c>
      <c r="R1255" s="35">
        <v>0</v>
      </c>
      <c r="S1255" s="35">
        <f t="shared" si="1387"/>
        <v>0</v>
      </c>
      <c r="T1255" s="37">
        <f t="shared" si="1385"/>
        <v>0</v>
      </c>
      <c r="U1255" s="39" t="str">
        <f t="shared" si="1386"/>
        <v/>
      </c>
      <c r="V1255" s="132">
        <f t="shared" si="1394"/>
        <v>0</v>
      </c>
      <c r="W1255" s="35">
        <v>0</v>
      </c>
      <c r="X1255" s="93">
        <v>0</v>
      </c>
      <c r="Y1255" s="93">
        <v>0</v>
      </c>
      <c r="Z1255" s="35">
        <v>0</v>
      </c>
      <c r="AA1255" s="35" t="e">
        <f>G1255+#REF!</f>
        <v>#REF!</v>
      </c>
      <c r="AB1255" s="94" t="str">
        <f>IF(OR(E1255="",E1255=0),"",(G1255+#REF!)/E1255)</f>
        <v/>
      </c>
      <c r="AC1255" s="35">
        <f t="shared" si="1374"/>
        <v>0</v>
      </c>
      <c r="AD1255" s="35">
        <f t="shared" si="1375"/>
        <v>0</v>
      </c>
      <c r="AE1255" s="93">
        <v>0</v>
      </c>
      <c r="AF1255" s="93">
        <f t="shared" si="1376"/>
        <v>0</v>
      </c>
      <c r="AG1255" s="93">
        <v>0</v>
      </c>
      <c r="AH1255" s="93">
        <f t="shared" si="1377"/>
        <v>0</v>
      </c>
      <c r="AI1255" s="36"/>
      <c r="AJ1255" s="72"/>
    </row>
    <row r="1256" spans="1:36" s="14" customFormat="1" ht="18" customHeight="1">
      <c r="A1256" s="14" t="str">
        <f t="shared" si="1373"/>
        <v>b</v>
      </c>
      <c r="B1256" s="28" t="s">
        <v>27</v>
      </c>
      <c r="C1256" s="29" t="s">
        <v>35</v>
      </c>
      <c r="D1256" s="35">
        <v>0</v>
      </c>
      <c r="E1256" s="36">
        <v>0</v>
      </c>
      <c r="F1256" s="36">
        <v>0</v>
      </c>
      <c r="G1256" s="36">
        <v>0</v>
      </c>
      <c r="H1256" s="36">
        <v>0</v>
      </c>
      <c r="I1256" s="37">
        <v>0</v>
      </c>
      <c r="J1256" s="38">
        <v>0</v>
      </c>
      <c r="K1256" s="38">
        <v>0</v>
      </c>
      <c r="L1256" s="39" t="str">
        <f t="shared" si="1384"/>
        <v/>
      </c>
      <c r="M1256" s="35">
        <v>0</v>
      </c>
      <c r="N1256" s="35">
        <v>0</v>
      </c>
      <c r="O1256" s="35">
        <v>0</v>
      </c>
      <c r="P1256" s="35">
        <v>0</v>
      </c>
      <c r="Q1256" s="35">
        <v>0</v>
      </c>
      <c r="R1256" s="35">
        <v>0</v>
      </c>
      <c r="S1256" s="35">
        <f t="shared" si="1387"/>
        <v>0</v>
      </c>
      <c r="T1256" s="37">
        <f t="shared" si="1385"/>
        <v>0</v>
      </c>
      <c r="U1256" s="39" t="str">
        <f t="shared" si="1386"/>
        <v/>
      </c>
      <c r="V1256" s="132">
        <f t="shared" si="1394"/>
        <v>0</v>
      </c>
      <c r="W1256" s="35">
        <v>0</v>
      </c>
      <c r="X1256" s="93">
        <v>0</v>
      </c>
      <c r="Y1256" s="93">
        <v>0</v>
      </c>
      <c r="Z1256" s="35">
        <v>0</v>
      </c>
      <c r="AA1256" s="35" t="e">
        <f>G1256+#REF!</f>
        <v>#REF!</v>
      </c>
      <c r="AB1256" s="94" t="str">
        <f>IF(OR(E1256="",E1256=0),"",(G1256+#REF!)/E1256)</f>
        <v/>
      </c>
      <c r="AC1256" s="35">
        <f t="shared" si="1374"/>
        <v>0</v>
      </c>
      <c r="AD1256" s="35">
        <f t="shared" si="1375"/>
        <v>0</v>
      </c>
      <c r="AE1256" s="93">
        <v>0</v>
      </c>
      <c r="AF1256" s="93">
        <f t="shared" si="1376"/>
        <v>0</v>
      </c>
      <c r="AG1256" s="93">
        <v>0</v>
      </c>
      <c r="AH1256" s="93">
        <f t="shared" si="1377"/>
        <v>0</v>
      </c>
      <c r="AI1256" s="36"/>
      <c r="AJ1256" s="72"/>
    </row>
    <row r="1257" spans="1:36" s="14" customFormat="1" ht="30" customHeight="1">
      <c r="A1257" s="14" t="str">
        <f t="shared" si="1373"/>
        <v>b</v>
      </c>
      <c r="B1257" s="21" t="s">
        <v>27</v>
      </c>
      <c r="C1257" s="40" t="s">
        <v>36</v>
      </c>
      <c r="D1257" s="41">
        <v>0</v>
      </c>
      <c r="E1257" s="42">
        <v>0</v>
      </c>
      <c r="F1257" s="42">
        <v>0</v>
      </c>
      <c r="G1257" s="42">
        <v>0</v>
      </c>
      <c r="H1257" s="42">
        <v>0</v>
      </c>
      <c r="I1257" s="43">
        <v>0</v>
      </c>
      <c r="J1257" s="44">
        <v>0</v>
      </c>
      <c r="K1257" s="44">
        <v>0</v>
      </c>
      <c r="L1257" s="45" t="str">
        <f t="shared" si="1384"/>
        <v/>
      </c>
      <c r="M1257" s="41">
        <v>0</v>
      </c>
      <c r="N1257" s="41">
        <v>0</v>
      </c>
      <c r="O1257" s="41">
        <v>0</v>
      </c>
      <c r="P1257" s="41">
        <v>0</v>
      </c>
      <c r="Q1257" s="41">
        <v>0</v>
      </c>
      <c r="R1257" s="41">
        <v>0</v>
      </c>
      <c r="S1257" s="41">
        <f t="shared" si="1387"/>
        <v>0</v>
      </c>
      <c r="T1257" s="43">
        <f t="shared" si="1385"/>
        <v>0</v>
      </c>
      <c r="U1257" s="45" t="str">
        <f t="shared" si="1386"/>
        <v/>
      </c>
      <c r="V1257" s="133">
        <f t="shared" si="1394"/>
        <v>0</v>
      </c>
      <c r="W1257" s="41">
        <v>0</v>
      </c>
      <c r="X1257" s="95">
        <v>0</v>
      </c>
      <c r="Y1257" s="95">
        <v>0</v>
      </c>
      <c r="Z1257" s="41">
        <v>0</v>
      </c>
      <c r="AA1257" s="41" t="e">
        <f>G1257+#REF!</f>
        <v>#REF!</v>
      </c>
      <c r="AB1257" s="96" t="str">
        <f>IF(OR(E1257="",E1257=0),"",(G1257+#REF!)/E1257)</f>
        <v/>
      </c>
      <c r="AC1257" s="41">
        <f t="shared" si="1374"/>
        <v>0</v>
      </c>
      <c r="AD1257" s="41">
        <f t="shared" si="1375"/>
        <v>0</v>
      </c>
      <c r="AE1257" s="95">
        <v>0</v>
      </c>
      <c r="AF1257" s="95">
        <f t="shared" si="1376"/>
        <v>0</v>
      </c>
      <c r="AG1257" s="95">
        <v>0</v>
      </c>
      <c r="AH1257" s="95">
        <f t="shared" si="1377"/>
        <v>0</v>
      </c>
      <c r="AI1257" s="42"/>
      <c r="AJ1257" s="72"/>
    </row>
    <row r="1258" spans="1:36" s="14" customFormat="1" ht="15" customHeight="1">
      <c r="A1258" s="14" t="str">
        <f t="shared" si="1373"/>
        <v>b</v>
      </c>
      <c r="B1258" s="21" t="s">
        <v>27</v>
      </c>
      <c r="C1258" s="40" t="s">
        <v>37</v>
      </c>
      <c r="D1258" s="41">
        <v>0</v>
      </c>
      <c r="E1258" s="42">
        <v>0</v>
      </c>
      <c r="F1258" s="42">
        <v>0</v>
      </c>
      <c r="G1258" s="42">
        <v>0</v>
      </c>
      <c r="H1258" s="42">
        <v>0</v>
      </c>
      <c r="I1258" s="43">
        <v>0</v>
      </c>
      <c r="J1258" s="44">
        <v>0</v>
      </c>
      <c r="K1258" s="44">
        <v>0</v>
      </c>
      <c r="L1258" s="45" t="str">
        <f t="shared" si="1384"/>
        <v/>
      </c>
      <c r="M1258" s="41">
        <v>0</v>
      </c>
      <c r="N1258" s="41">
        <v>0</v>
      </c>
      <c r="O1258" s="41">
        <v>0</v>
      </c>
      <c r="P1258" s="41">
        <v>0</v>
      </c>
      <c r="Q1258" s="41">
        <v>0</v>
      </c>
      <c r="R1258" s="41">
        <v>0</v>
      </c>
      <c r="S1258" s="41">
        <f t="shared" si="1387"/>
        <v>0</v>
      </c>
      <c r="T1258" s="43">
        <f t="shared" si="1385"/>
        <v>0</v>
      </c>
      <c r="U1258" s="45" t="str">
        <f t="shared" si="1386"/>
        <v/>
      </c>
      <c r="V1258" s="133">
        <f t="shared" si="1394"/>
        <v>0</v>
      </c>
      <c r="W1258" s="41">
        <v>0</v>
      </c>
      <c r="X1258" s="95">
        <v>0</v>
      </c>
      <c r="Y1258" s="95">
        <v>0</v>
      </c>
      <c r="Z1258" s="41">
        <v>0</v>
      </c>
      <c r="AA1258" s="41" t="e">
        <f>G1258+#REF!</f>
        <v>#REF!</v>
      </c>
      <c r="AB1258" s="96" t="str">
        <f>IF(OR(E1258="",E1258=0),"",(G1258+#REF!)/E1258)</f>
        <v/>
      </c>
      <c r="AC1258" s="41">
        <f t="shared" si="1374"/>
        <v>0</v>
      </c>
      <c r="AD1258" s="41">
        <f t="shared" si="1375"/>
        <v>0</v>
      </c>
      <c r="AE1258" s="95">
        <v>0</v>
      </c>
      <c r="AF1258" s="95">
        <f t="shared" si="1376"/>
        <v>0</v>
      </c>
      <c r="AG1258" s="95">
        <v>0</v>
      </c>
      <c r="AH1258" s="95">
        <f t="shared" si="1377"/>
        <v>0</v>
      </c>
      <c r="AI1258" s="42"/>
      <c r="AJ1258" s="72"/>
    </row>
    <row r="1259" spans="1:36" s="14" customFormat="1" ht="15.75" customHeight="1" thickBot="1">
      <c r="A1259" s="14" t="str">
        <f t="shared" si="1373"/>
        <v>b</v>
      </c>
      <c r="B1259" s="46" t="s">
        <v>27</v>
      </c>
      <c r="C1259" s="58" t="s">
        <v>38</v>
      </c>
      <c r="D1259" s="59">
        <v>0</v>
      </c>
      <c r="E1259" s="60">
        <v>0</v>
      </c>
      <c r="F1259" s="60">
        <v>0</v>
      </c>
      <c r="G1259" s="60">
        <v>0</v>
      </c>
      <c r="H1259" s="60">
        <v>0</v>
      </c>
      <c r="I1259" s="61">
        <v>0</v>
      </c>
      <c r="J1259" s="62">
        <v>0</v>
      </c>
      <c r="K1259" s="62">
        <v>0</v>
      </c>
      <c r="L1259" s="63" t="str">
        <f t="shared" si="1384"/>
        <v/>
      </c>
      <c r="M1259" s="59">
        <v>0</v>
      </c>
      <c r="N1259" s="59">
        <v>0</v>
      </c>
      <c r="O1259" s="59">
        <v>0</v>
      </c>
      <c r="P1259" s="59">
        <v>0</v>
      </c>
      <c r="Q1259" s="59">
        <v>0</v>
      </c>
      <c r="R1259" s="59">
        <v>0</v>
      </c>
      <c r="S1259" s="59">
        <f t="shared" si="1387"/>
        <v>0</v>
      </c>
      <c r="T1259" s="61">
        <f t="shared" si="1385"/>
        <v>0</v>
      </c>
      <c r="U1259" s="63" t="str">
        <f t="shared" si="1386"/>
        <v/>
      </c>
      <c r="V1259" s="136">
        <f t="shared" si="1394"/>
        <v>0</v>
      </c>
      <c r="W1259" s="59">
        <v>0</v>
      </c>
      <c r="X1259" s="105">
        <v>0</v>
      </c>
      <c r="Y1259" s="105">
        <v>0</v>
      </c>
      <c r="Z1259" s="59">
        <v>0</v>
      </c>
      <c r="AA1259" s="59" t="e">
        <f>G1259+#REF!</f>
        <v>#REF!</v>
      </c>
      <c r="AB1259" s="106" t="str">
        <f>IF(OR(E1259="",E1259=0),"",(G1259+#REF!)/E1259)</f>
        <v/>
      </c>
      <c r="AC1259" s="59">
        <f t="shared" si="1374"/>
        <v>0</v>
      </c>
      <c r="AD1259" s="59">
        <f t="shared" si="1375"/>
        <v>0</v>
      </c>
      <c r="AE1259" s="105">
        <v>0</v>
      </c>
      <c r="AF1259" s="105">
        <f t="shared" si="1376"/>
        <v>0</v>
      </c>
      <c r="AG1259" s="105">
        <v>0</v>
      </c>
      <c r="AH1259" s="105">
        <f t="shared" si="1377"/>
        <v>0</v>
      </c>
      <c r="AI1259" s="60"/>
      <c r="AJ1259" s="72"/>
    </row>
    <row r="1260" spans="1:36" s="14" customFormat="1" ht="46.5" thickTop="1" thickBot="1">
      <c r="A1260" s="14" t="str">
        <f t="shared" si="1373"/>
        <v>a</v>
      </c>
      <c r="B1260" s="139" t="s">
        <v>247</v>
      </c>
      <c r="C1260" s="160" t="s">
        <v>248</v>
      </c>
      <c r="D1260" s="140">
        <f t="shared" ref="D1260:K1260" si="1403">D1261+D1269+D1270+D1271</f>
        <v>31293</v>
      </c>
      <c r="E1260" s="141">
        <f t="shared" si="1403"/>
        <v>25502.400000000001</v>
      </c>
      <c r="F1260" s="141">
        <f t="shared" si="1403"/>
        <v>20547.420999999998</v>
      </c>
      <c r="G1260" s="141">
        <f t="shared" si="1403"/>
        <v>18284</v>
      </c>
      <c r="H1260" s="141">
        <f t="shared" si="1403"/>
        <v>15227.574919999999</v>
      </c>
      <c r="I1260" s="142">
        <f t="shared" si="1403"/>
        <v>14836.14069</v>
      </c>
      <c r="J1260" s="143">
        <f t="shared" si="1403"/>
        <v>7705.9830199999997</v>
      </c>
      <c r="K1260" s="143">
        <f t="shared" si="1403"/>
        <v>7573.1361399999996</v>
      </c>
      <c r="L1260" s="144">
        <f t="shared" si="1384"/>
        <v>0.88984403444111071</v>
      </c>
      <c r="M1260" s="140">
        <f>M1261+M1269+M1270+M1271</f>
        <v>0</v>
      </c>
      <c r="N1260" s="140">
        <f>N1261+N1269+N1270+N1271</f>
        <v>12.71</v>
      </c>
      <c r="O1260" s="140">
        <f>O1261+O1269+O1270+O1271</f>
        <v>205.70077000000003</v>
      </c>
      <c r="P1260" s="140">
        <f>P1261+P1269+P1270+P1271</f>
        <v>132.84688000000037</v>
      </c>
      <c r="Q1260" s="140">
        <f>Q1261+Q1269+Q1270+Q1271</f>
        <v>6701.05</v>
      </c>
      <c r="R1260" s="140">
        <v>7130.1576700000005</v>
      </c>
      <c r="S1260" s="140">
        <f t="shared" si="1387"/>
        <v>3056.4250800000009</v>
      </c>
      <c r="T1260" s="142">
        <f t="shared" si="1385"/>
        <v>2263.4209999999985</v>
      </c>
      <c r="U1260" s="144">
        <f t="shared" si="1386"/>
        <v>0.7169521299956082</v>
      </c>
      <c r="V1260" s="145">
        <f t="shared" si="1394"/>
        <v>7218.4000000000015</v>
      </c>
      <c r="W1260" s="140">
        <f t="shared" ref="W1260:Y1260" si="1404">W1261+W1269+W1270+W1271</f>
        <v>17341.702980000002</v>
      </c>
      <c r="X1260" s="146">
        <f t="shared" si="1404"/>
        <v>17341.702980000002</v>
      </c>
      <c r="Y1260" s="146">
        <f t="shared" si="1404"/>
        <v>5576.1</v>
      </c>
      <c r="Z1260" s="140">
        <f>Z1261+Z1269+Z1270+Z1271</f>
        <v>9965.6</v>
      </c>
      <c r="AA1260" s="140" t="e">
        <f>G1260+#REF!</f>
        <v>#REF!</v>
      </c>
      <c r="AB1260" s="147" t="e">
        <f>IF(OR(E1260="",E1260=0),"",(G1260+#REF!)/E1260)</f>
        <v>#REF!</v>
      </c>
      <c r="AC1260" s="140">
        <f t="shared" si="1374"/>
        <v>23860.1</v>
      </c>
      <c r="AD1260" s="140">
        <f t="shared" si="1375"/>
        <v>1642.3000000000029</v>
      </c>
      <c r="AE1260" s="146">
        <f t="shared" ref="AE1260" si="1405">AE1261+AE1269+AE1270+AE1271</f>
        <v>6</v>
      </c>
      <c r="AF1260" s="146">
        <f t="shared" si="1376"/>
        <v>25496.400000000001</v>
      </c>
      <c r="AG1260" s="146">
        <f t="shared" ref="AG1260" si="1406">AG1261+AG1269+AG1270+AG1271</f>
        <v>25496.400000000001</v>
      </c>
      <c r="AH1260" s="146">
        <f t="shared" si="1377"/>
        <v>1636.3000000000029</v>
      </c>
      <c r="AI1260" s="141"/>
      <c r="AJ1260" s="72"/>
    </row>
    <row r="1261" spans="1:36" s="14" customFormat="1" ht="18.75" customHeight="1" thickTop="1">
      <c r="A1261" s="14" t="str">
        <f t="shared" si="1373"/>
        <v>a</v>
      </c>
      <c r="B1261" s="21" t="s">
        <v>27</v>
      </c>
      <c r="C1261" s="22" t="s">
        <v>28</v>
      </c>
      <c r="D1261" s="23">
        <f t="shared" ref="D1261:K1261" si="1407">D1262+D1263+D1264+D1265+D1266+D1267+D1268</f>
        <v>538</v>
      </c>
      <c r="E1261" s="24">
        <f t="shared" si="1407"/>
        <v>14990.9</v>
      </c>
      <c r="F1261" s="24">
        <f t="shared" si="1407"/>
        <v>14869.38</v>
      </c>
      <c r="G1261" s="24">
        <f t="shared" si="1407"/>
        <v>14913.3</v>
      </c>
      <c r="H1261" s="24">
        <f t="shared" si="1407"/>
        <v>14706.9985</v>
      </c>
      <c r="I1261" s="25">
        <f t="shared" si="1407"/>
        <v>14589.89927</v>
      </c>
      <c r="J1261" s="26">
        <f t="shared" si="1407"/>
        <v>7465.7615999999998</v>
      </c>
      <c r="K1261" s="26">
        <f t="shared" si="1407"/>
        <v>7341.7257499999996</v>
      </c>
      <c r="L1261" s="27">
        <f t="shared" si="1384"/>
        <v>1.0029537210024897</v>
      </c>
      <c r="M1261" s="23">
        <f>M1262+M1263+M1264+M1265+M1266+M1267+M1268</f>
        <v>0</v>
      </c>
      <c r="N1261" s="23">
        <f>N1262+N1263+N1264+N1265+N1266+N1267+N1268</f>
        <v>11.125</v>
      </c>
      <c r="O1261" s="23">
        <f>O1262+O1263+O1264+O1265+O1266+O1267+O1268</f>
        <v>8.980000000000004</v>
      </c>
      <c r="P1261" s="23">
        <f>P1262+P1263+P1264+P1265+P1266+P1267+P1268</f>
        <v>124.03585000000035</v>
      </c>
      <c r="Q1261" s="23">
        <f>Q1262+Q1263+Q1264+Q1265+Q1266+Q1267+Q1268</f>
        <v>219.75</v>
      </c>
      <c r="R1261" s="23">
        <v>7124.1376700000001</v>
      </c>
      <c r="S1261" s="23">
        <f t="shared" si="1387"/>
        <v>206.30149999999958</v>
      </c>
      <c r="T1261" s="25">
        <f t="shared" si="1385"/>
        <v>-43.920000000000073</v>
      </c>
      <c r="U1261" s="27">
        <f t="shared" si="1386"/>
        <v>0.9948235262726054</v>
      </c>
      <c r="V1261" s="130">
        <f t="shared" si="1394"/>
        <v>77.600000000000364</v>
      </c>
      <c r="W1261" s="23">
        <f t="shared" ref="W1261:Y1261" si="1408">W1262+W1263+W1264+W1265+W1266+W1267+W1268</f>
        <v>14796.109480000001</v>
      </c>
      <c r="X1261" s="89">
        <f t="shared" si="1408"/>
        <v>14796.109480000001</v>
      </c>
      <c r="Y1261" s="89">
        <f t="shared" si="1408"/>
        <v>75.3</v>
      </c>
      <c r="Z1261" s="23">
        <f>Z1262+Z1263+Z1264+Z1265+Z1266+Z1267+Z1268</f>
        <v>133.9</v>
      </c>
      <c r="AA1261" s="23" t="e">
        <f>G1261+#REF!</f>
        <v>#REF!</v>
      </c>
      <c r="AB1261" s="90" t="e">
        <f>IF(OR(E1261="",E1261=0),"",(G1261+#REF!)/E1261)</f>
        <v>#REF!</v>
      </c>
      <c r="AC1261" s="23">
        <f t="shared" si="1374"/>
        <v>14988.599999999999</v>
      </c>
      <c r="AD1261" s="23">
        <f t="shared" si="1375"/>
        <v>2.3000000000010914</v>
      </c>
      <c r="AE1261" s="89">
        <f t="shared" ref="AE1261" si="1409">AE1262+AE1263+AE1264+AE1265+AE1266+AE1267+AE1268</f>
        <v>0</v>
      </c>
      <c r="AF1261" s="89">
        <f t="shared" si="1376"/>
        <v>14990.9</v>
      </c>
      <c r="AG1261" s="89">
        <f t="shared" ref="AG1261" si="1410">AG1262+AG1263+AG1264+AG1265+AG1266+AG1267+AG1268</f>
        <v>14990.9</v>
      </c>
      <c r="AH1261" s="89">
        <f t="shared" si="1377"/>
        <v>2.3000000000010914</v>
      </c>
      <c r="AI1261" s="24"/>
      <c r="AJ1261" s="72"/>
    </row>
    <row r="1262" spans="1:36" s="14" customFormat="1" ht="18" customHeight="1">
      <c r="A1262" s="14" t="str">
        <f t="shared" si="1373"/>
        <v>b</v>
      </c>
      <c r="B1262" s="28" t="s">
        <v>27</v>
      </c>
      <c r="C1262" s="29" t="s">
        <v>29</v>
      </c>
      <c r="D1262" s="35">
        <v>0</v>
      </c>
      <c r="E1262" s="36">
        <v>0</v>
      </c>
      <c r="F1262" s="36">
        <v>0</v>
      </c>
      <c r="G1262" s="36">
        <v>0</v>
      </c>
      <c r="H1262" s="36">
        <v>0</v>
      </c>
      <c r="I1262" s="37">
        <v>0</v>
      </c>
      <c r="J1262" s="38">
        <v>0</v>
      </c>
      <c r="K1262" s="38">
        <v>0</v>
      </c>
      <c r="L1262" s="39" t="str">
        <f t="shared" si="1384"/>
        <v/>
      </c>
      <c r="M1262" s="35">
        <v>0</v>
      </c>
      <c r="N1262" s="35">
        <v>0</v>
      </c>
      <c r="O1262" s="35">
        <v>0</v>
      </c>
      <c r="P1262" s="35">
        <v>0</v>
      </c>
      <c r="Q1262" s="35">
        <v>0</v>
      </c>
      <c r="R1262" s="35">
        <v>0</v>
      </c>
      <c r="S1262" s="35">
        <f t="shared" si="1387"/>
        <v>0</v>
      </c>
      <c r="T1262" s="37">
        <f t="shared" si="1385"/>
        <v>0</v>
      </c>
      <c r="U1262" s="39" t="str">
        <f t="shared" si="1386"/>
        <v/>
      </c>
      <c r="V1262" s="132">
        <f t="shared" si="1394"/>
        <v>0</v>
      </c>
      <c r="W1262" s="35">
        <v>0</v>
      </c>
      <c r="X1262" s="93">
        <v>0</v>
      </c>
      <c r="Y1262" s="93">
        <v>0</v>
      </c>
      <c r="Z1262" s="35">
        <v>0</v>
      </c>
      <c r="AA1262" s="35" t="e">
        <f>G1262+#REF!</f>
        <v>#REF!</v>
      </c>
      <c r="AB1262" s="94" t="str">
        <f>IF(OR(E1262="",E1262=0),"",(G1262+#REF!)/E1262)</f>
        <v/>
      </c>
      <c r="AC1262" s="35">
        <f t="shared" si="1374"/>
        <v>0</v>
      </c>
      <c r="AD1262" s="35">
        <f t="shared" si="1375"/>
        <v>0</v>
      </c>
      <c r="AE1262" s="93">
        <v>0</v>
      </c>
      <c r="AF1262" s="93">
        <f t="shared" si="1376"/>
        <v>0</v>
      </c>
      <c r="AG1262" s="93">
        <v>0</v>
      </c>
      <c r="AH1262" s="93">
        <f t="shared" si="1377"/>
        <v>0</v>
      </c>
      <c r="AI1262" s="36"/>
      <c r="AJ1262" s="72"/>
    </row>
    <row r="1263" spans="1:36" s="14" customFormat="1" ht="18" customHeight="1">
      <c r="A1263" s="14" t="str">
        <f t="shared" si="1373"/>
        <v>a</v>
      </c>
      <c r="B1263" s="28" t="s">
        <v>27</v>
      </c>
      <c r="C1263" s="29" t="s">
        <v>30</v>
      </c>
      <c r="D1263" s="30">
        <v>105</v>
      </c>
      <c r="E1263" s="31">
        <v>249.6</v>
      </c>
      <c r="F1263" s="31">
        <v>236.24</v>
      </c>
      <c r="G1263" s="31">
        <v>245</v>
      </c>
      <c r="H1263" s="31">
        <v>145.96924999999999</v>
      </c>
      <c r="I1263" s="32">
        <v>64.982770000000002</v>
      </c>
      <c r="J1263" s="33">
        <v>40.921599999999998</v>
      </c>
      <c r="K1263" s="33">
        <v>33.485750000000003</v>
      </c>
      <c r="L1263" s="34">
        <f t="shared" si="1384"/>
        <v>1.0370809346427361</v>
      </c>
      <c r="M1263" s="30">
        <v>0</v>
      </c>
      <c r="N1263" s="30">
        <v>11.125</v>
      </c>
      <c r="O1263" s="30">
        <v>8.980000000000004</v>
      </c>
      <c r="P1263" s="30">
        <v>7.435849999999995</v>
      </c>
      <c r="Q1263" s="30">
        <v>3.75</v>
      </c>
      <c r="R1263" s="30">
        <v>24.061170000000004</v>
      </c>
      <c r="S1263" s="30">
        <f t="shared" si="1387"/>
        <v>99.030750000000012</v>
      </c>
      <c r="T1263" s="32">
        <f t="shared" si="1385"/>
        <v>-8.7599999999999909</v>
      </c>
      <c r="U1263" s="34">
        <f t="shared" si="1386"/>
        <v>0.98157051282051289</v>
      </c>
      <c r="V1263" s="131">
        <f t="shared" si="1394"/>
        <v>4.5999999999999943</v>
      </c>
      <c r="W1263" s="30">
        <v>163.22248000000002</v>
      </c>
      <c r="X1263" s="91">
        <v>163.22248000000002</v>
      </c>
      <c r="Y1263" s="91">
        <v>3.8</v>
      </c>
      <c r="Z1263" s="30">
        <v>25.8</v>
      </c>
      <c r="AA1263" s="30" t="e">
        <f>G1263+#REF!</f>
        <v>#REF!</v>
      </c>
      <c r="AB1263" s="92" t="e">
        <f>IF(OR(E1263="",E1263=0),"",(G1263+#REF!)/E1263)</f>
        <v>#REF!</v>
      </c>
      <c r="AC1263" s="30">
        <f t="shared" si="1374"/>
        <v>248.8</v>
      </c>
      <c r="AD1263" s="30">
        <f t="shared" si="1375"/>
        <v>0.79999999999998295</v>
      </c>
      <c r="AE1263" s="91">
        <v>0</v>
      </c>
      <c r="AF1263" s="91">
        <f t="shared" si="1376"/>
        <v>249.6</v>
      </c>
      <c r="AG1263" s="91">
        <v>249.6</v>
      </c>
      <c r="AH1263" s="91">
        <f t="shared" si="1377"/>
        <v>0.79999999999998295</v>
      </c>
      <c r="AI1263" s="31"/>
      <c r="AJ1263" s="72"/>
    </row>
    <row r="1264" spans="1:36" s="14" customFormat="1" ht="18" customHeight="1">
      <c r="A1264" s="14" t="str">
        <f t="shared" si="1373"/>
        <v>b</v>
      </c>
      <c r="B1264" s="28" t="s">
        <v>27</v>
      </c>
      <c r="C1264" s="29" t="s">
        <v>31</v>
      </c>
      <c r="D1264" s="35">
        <v>0</v>
      </c>
      <c r="E1264" s="36">
        <v>0</v>
      </c>
      <c r="F1264" s="36">
        <v>0</v>
      </c>
      <c r="G1264" s="36">
        <v>0</v>
      </c>
      <c r="H1264" s="36">
        <v>0</v>
      </c>
      <c r="I1264" s="37">
        <v>0</v>
      </c>
      <c r="J1264" s="38">
        <v>0</v>
      </c>
      <c r="K1264" s="38">
        <v>0</v>
      </c>
      <c r="L1264" s="39" t="str">
        <f t="shared" si="1384"/>
        <v/>
      </c>
      <c r="M1264" s="35">
        <v>0</v>
      </c>
      <c r="N1264" s="35">
        <v>0</v>
      </c>
      <c r="O1264" s="35">
        <v>0</v>
      </c>
      <c r="P1264" s="35">
        <v>0</v>
      </c>
      <c r="Q1264" s="35">
        <v>0</v>
      </c>
      <c r="R1264" s="35">
        <v>0</v>
      </c>
      <c r="S1264" s="35">
        <f t="shared" si="1387"/>
        <v>0</v>
      </c>
      <c r="T1264" s="37">
        <f t="shared" si="1385"/>
        <v>0</v>
      </c>
      <c r="U1264" s="39" t="str">
        <f t="shared" si="1386"/>
        <v/>
      </c>
      <c r="V1264" s="132">
        <f t="shared" si="1394"/>
        <v>0</v>
      </c>
      <c r="W1264" s="35">
        <v>0</v>
      </c>
      <c r="X1264" s="93">
        <v>0</v>
      </c>
      <c r="Y1264" s="93">
        <v>0</v>
      </c>
      <c r="Z1264" s="35">
        <v>0</v>
      </c>
      <c r="AA1264" s="35" t="e">
        <f>G1264+#REF!</f>
        <v>#REF!</v>
      </c>
      <c r="AB1264" s="94" t="str">
        <f>IF(OR(E1264="",E1264=0),"",(G1264+#REF!)/E1264)</f>
        <v/>
      </c>
      <c r="AC1264" s="35">
        <f t="shared" si="1374"/>
        <v>0</v>
      </c>
      <c r="AD1264" s="35">
        <f t="shared" si="1375"/>
        <v>0</v>
      </c>
      <c r="AE1264" s="93">
        <v>0</v>
      </c>
      <c r="AF1264" s="93">
        <f t="shared" si="1376"/>
        <v>0</v>
      </c>
      <c r="AG1264" s="93">
        <v>0</v>
      </c>
      <c r="AH1264" s="93">
        <f t="shared" si="1377"/>
        <v>0</v>
      </c>
      <c r="AI1264" s="36"/>
      <c r="AJ1264" s="72"/>
    </row>
    <row r="1265" spans="1:36" s="14" customFormat="1" ht="18" customHeight="1">
      <c r="A1265" s="14" t="str">
        <f t="shared" si="1373"/>
        <v>b</v>
      </c>
      <c r="B1265" s="28" t="s">
        <v>27</v>
      </c>
      <c r="C1265" s="29" t="s">
        <v>32</v>
      </c>
      <c r="D1265" s="35">
        <v>0</v>
      </c>
      <c r="E1265" s="36">
        <v>0</v>
      </c>
      <c r="F1265" s="36">
        <v>0</v>
      </c>
      <c r="G1265" s="36">
        <v>0</v>
      </c>
      <c r="H1265" s="36">
        <v>0</v>
      </c>
      <c r="I1265" s="37">
        <v>0</v>
      </c>
      <c r="J1265" s="38">
        <v>0</v>
      </c>
      <c r="K1265" s="38">
        <v>0</v>
      </c>
      <c r="L1265" s="39" t="str">
        <f t="shared" si="1384"/>
        <v/>
      </c>
      <c r="M1265" s="35">
        <v>0</v>
      </c>
      <c r="N1265" s="35">
        <v>0</v>
      </c>
      <c r="O1265" s="35">
        <v>0</v>
      </c>
      <c r="P1265" s="35">
        <v>0</v>
      </c>
      <c r="Q1265" s="35">
        <v>0</v>
      </c>
      <c r="R1265" s="35">
        <v>0</v>
      </c>
      <c r="S1265" s="35">
        <f t="shared" si="1387"/>
        <v>0</v>
      </c>
      <c r="T1265" s="37">
        <f t="shared" si="1385"/>
        <v>0</v>
      </c>
      <c r="U1265" s="39" t="str">
        <f t="shared" si="1386"/>
        <v/>
      </c>
      <c r="V1265" s="132">
        <f t="shared" si="1394"/>
        <v>0</v>
      </c>
      <c r="W1265" s="35">
        <v>0</v>
      </c>
      <c r="X1265" s="93">
        <v>0</v>
      </c>
      <c r="Y1265" s="93">
        <v>0</v>
      </c>
      <c r="Z1265" s="35">
        <v>0</v>
      </c>
      <c r="AA1265" s="35" t="e">
        <f>G1265+#REF!</f>
        <v>#REF!</v>
      </c>
      <c r="AB1265" s="94" t="str">
        <f>IF(OR(E1265="",E1265=0),"",(G1265+#REF!)/E1265)</f>
        <v/>
      </c>
      <c r="AC1265" s="35">
        <f t="shared" si="1374"/>
        <v>0</v>
      </c>
      <c r="AD1265" s="35">
        <f t="shared" si="1375"/>
        <v>0</v>
      </c>
      <c r="AE1265" s="93">
        <v>0</v>
      </c>
      <c r="AF1265" s="93">
        <f t="shared" si="1376"/>
        <v>0</v>
      </c>
      <c r="AG1265" s="93">
        <v>0</v>
      </c>
      <c r="AH1265" s="93">
        <f t="shared" si="1377"/>
        <v>0</v>
      </c>
      <c r="AI1265" s="36"/>
      <c r="AJ1265" s="72"/>
    </row>
    <row r="1266" spans="1:36" s="14" customFormat="1" ht="18" customHeight="1">
      <c r="A1266" s="14" t="str">
        <f t="shared" si="1373"/>
        <v>b</v>
      </c>
      <c r="B1266" s="28" t="s">
        <v>27</v>
      </c>
      <c r="C1266" s="29" t="s">
        <v>33</v>
      </c>
      <c r="D1266" s="35">
        <v>0</v>
      </c>
      <c r="E1266" s="36">
        <v>0</v>
      </c>
      <c r="F1266" s="36">
        <v>0</v>
      </c>
      <c r="G1266" s="36">
        <v>0</v>
      </c>
      <c r="H1266" s="36">
        <v>0</v>
      </c>
      <c r="I1266" s="37">
        <v>0</v>
      </c>
      <c r="J1266" s="38">
        <v>0</v>
      </c>
      <c r="K1266" s="38">
        <v>0</v>
      </c>
      <c r="L1266" s="39" t="str">
        <f t="shared" si="1384"/>
        <v/>
      </c>
      <c r="M1266" s="35">
        <v>0</v>
      </c>
      <c r="N1266" s="35">
        <v>0</v>
      </c>
      <c r="O1266" s="35">
        <v>0</v>
      </c>
      <c r="P1266" s="35">
        <v>0</v>
      </c>
      <c r="Q1266" s="35">
        <v>0</v>
      </c>
      <c r="R1266" s="35">
        <v>0</v>
      </c>
      <c r="S1266" s="35">
        <f t="shared" si="1387"/>
        <v>0</v>
      </c>
      <c r="T1266" s="37">
        <f t="shared" si="1385"/>
        <v>0</v>
      </c>
      <c r="U1266" s="39" t="str">
        <f t="shared" si="1386"/>
        <v/>
      </c>
      <c r="V1266" s="132">
        <f t="shared" si="1394"/>
        <v>0</v>
      </c>
      <c r="W1266" s="35">
        <v>0</v>
      </c>
      <c r="X1266" s="93">
        <v>0</v>
      </c>
      <c r="Y1266" s="93">
        <v>0</v>
      </c>
      <c r="Z1266" s="35">
        <v>0</v>
      </c>
      <c r="AA1266" s="35" t="e">
        <f>G1266+#REF!</f>
        <v>#REF!</v>
      </c>
      <c r="AB1266" s="94" t="str">
        <f>IF(OR(E1266="",E1266=0),"",(G1266+#REF!)/E1266)</f>
        <v/>
      </c>
      <c r="AC1266" s="35">
        <f t="shared" si="1374"/>
        <v>0</v>
      </c>
      <c r="AD1266" s="35">
        <f t="shared" si="1375"/>
        <v>0</v>
      </c>
      <c r="AE1266" s="93">
        <v>0</v>
      </c>
      <c r="AF1266" s="93">
        <f t="shared" si="1376"/>
        <v>0</v>
      </c>
      <c r="AG1266" s="93">
        <v>0</v>
      </c>
      <c r="AH1266" s="93">
        <f t="shared" si="1377"/>
        <v>0</v>
      </c>
      <c r="AI1266" s="36"/>
      <c r="AJ1266" s="72"/>
    </row>
    <row r="1267" spans="1:36" s="14" customFormat="1" ht="18" customHeight="1">
      <c r="A1267" s="14" t="str">
        <f t="shared" si="1373"/>
        <v>b</v>
      </c>
      <c r="B1267" s="28" t="s">
        <v>27</v>
      </c>
      <c r="C1267" s="29" t="s">
        <v>34</v>
      </c>
      <c r="D1267" s="35">
        <v>0</v>
      </c>
      <c r="E1267" s="36">
        <v>0</v>
      </c>
      <c r="F1267" s="36">
        <v>0</v>
      </c>
      <c r="G1267" s="36">
        <v>0</v>
      </c>
      <c r="H1267" s="36">
        <v>0</v>
      </c>
      <c r="I1267" s="37">
        <v>0</v>
      </c>
      <c r="J1267" s="38">
        <v>0</v>
      </c>
      <c r="K1267" s="38">
        <v>0</v>
      </c>
      <c r="L1267" s="39" t="str">
        <f t="shared" si="1384"/>
        <v/>
      </c>
      <c r="M1267" s="35">
        <v>0</v>
      </c>
      <c r="N1267" s="35">
        <v>0</v>
      </c>
      <c r="O1267" s="35">
        <v>0</v>
      </c>
      <c r="P1267" s="35">
        <v>0</v>
      </c>
      <c r="Q1267" s="35">
        <v>0</v>
      </c>
      <c r="R1267" s="35">
        <v>0</v>
      </c>
      <c r="S1267" s="35">
        <f t="shared" si="1387"/>
        <v>0</v>
      </c>
      <c r="T1267" s="37">
        <f t="shared" si="1385"/>
        <v>0</v>
      </c>
      <c r="U1267" s="39" t="str">
        <f t="shared" si="1386"/>
        <v/>
      </c>
      <c r="V1267" s="132">
        <f t="shared" si="1394"/>
        <v>0</v>
      </c>
      <c r="W1267" s="35">
        <v>0</v>
      </c>
      <c r="X1267" s="93">
        <v>0</v>
      </c>
      <c r="Y1267" s="93">
        <v>0</v>
      </c>
      <c r="Z1267" s="35">
        <v>0</v>
      </c>
      <c r="AA1267" s="35" t="e">
        <f>G1267+#REF!</f>
        <v>#REF!</v>
      </c>
      <c r="AB1267" s="94" t="str">
        <f>IF(OR(E1267="",E1267=0),"",(G1267+#REF!)/E1267)</f>
        <v/>
      </c>
      <c r="AC1267" s="35">
        <f t="shared" si="1374"/>
        <v>0</v>
      </c>
      <c r="AD1267" s="35">
        <f t="shared" si="1375"/>
        <v>0</v>
      </c>
      <c r="AE1267" s="93">
        <v>0</v>
      </c>
      <c r="AF1267" s="93">
        <f t="shared" si="1376"/>
        <v>0</v>
      </c>
      <c r="AG1267" s="93">
        <v>0</v>
      </c>
      <c r="AH1267" s="93">
        <f t="shared" si="1377"/>
        <v>0</v>
      </c>
      <c r="AI1267" s="36"/>
      <c r="AJ1267" s="72"/>
    </row>
    <row r="1268" spans="1:36" s="14" customFormat="1" ht="18" customHeight="1">
      <c r="A1268" s="14" t="str">
        <f t="shared" si="1373"/>
        <v>a</v>
      </c>
      <c r="B1268" s="28" t="s">
        <v>27</v>
      </c>
      <c r="C1268" s="29" t="s">
        <v>35</v>
      </c>
      <c r="D1268" s="30">
        <v>433</v>
      </c>
      <c r="E1268" s="31">
        <v>14741.3</v>
      </c>
      <c r="F1268" s="31">
        <v>14633.14</v>
      </c>
      <c r="G1268" s="31">
        <v>14668.3</v>
      </c>
      <c r="H1268" s="31">
        <v>14561.02925</v>
      </c>
      <c r="I1268" s="32">
        <v>14524.916499999999</v>
      </c>
      <c r="J1268" s="33">
        <v>7424.84</v>
      </c>
      <c r="K1268" s="33">
        <v>7308.24</v>
      </c>
      <c r="L1268" s="34">
        <f t="shared" si="1384"/>
        <v>1.0024027652301557</v>
      </c>
      <c r="M1268" s="30">
        <v>0</v>
      </c>
      <c r="N1268" s="30">
        <v>0</v>
      </c>
      <c r="O1268" s="30">
        <v>0</v>
      </c>
      <c r="P1268" s="30">
        <v>116.60000000000036</v>
      </c>
      <c r="Q1268" s="30">
        <v>216</v>
      </c>
      <c r="R1268" s="30">
        <v>7100.0764999999992</v>
      </c>
      <c r="S1268" s="30">
        <f t="shared" si="1387"/>
        <v>107.27074999999968</v>
      </c>
      <c r="T1268" s="32">
        <f t="shared" si="1385"/>
        <v>-35.159999999999854</v>
      </c>
      <c r="U1268" s="34">
        <f t="shared" si="1386"/>
        <v>0.99504792657364005</v>
      </c>
      <c r="V1268" s="131">
        <f t="shared" si="1394"/>
        <v>73</v>
      </c>
      <c r="W1268" s="30">
        <v>14632.887000000001</v>
      </c>
      <c r="X1268" s="91">
        <v>14632.887000000001</v>
      </c>
      <c r="Y1268" s="91">
        <v>71.5</v>
      </c>
      <c r="Z1268" s="30">
        <v>108.1</v>
      </c>
      <c r="AA1268" s="30" t="e">
        <f>G1268+#REF!</f>
        <v>#REF!</v>
      </c>
      <c r="AB1268" s="92" t="e">
        <f>IF(OR(E1268="",E1268=0),"",(G1268+#REF!)/E1268)</f>
        <v>#REF!</v>
      </c>
      <c r="AC1268" s="30">
        <f t="shared" si="1374"/>
        <v>14739.8</v>
      </c>
      <c r="AD1268" s="30">
        <f t="shared" si="1375"/>
        <v>1.5</v>
      </c>
      <c r="AE1268" s="91">
        <v>0</v>
      </c>
      <c r="AF1268" s="91">
        <f t="shared" si="1376"/>
        <v>14741.3</v>
      </c>
      <c r="AG1268" s="91">
        <v>14741.3</v>
      </c>
      <c r="AH1268" s="91">
        <f t="shared" si="1377"/>
        <v>1.5</v>
      </c>
      <c r="AI1268" s="31"/>
      <c r="AJ1268" s="72"/>
    </row>
    <row r="1269" spans="1:36" s="14" customFormat="1" ht="36">
      <c r="A1269" s="14" t="str">
        <f t="shared" si="1373"/>
        <v>a</v>
      </c>
      <c r="B1269" s="21" t="s">
        <v>27</v>
      </c>
      <c r="C1269" s="22" t="s">
        <v>36</v>
      </c>
      <c r="D1269" s="23">
        <v>30755</v>
      </c>
      <c r="E1269" s="24">
        <v>10511.5</v>
      </c>
      <c r="F1269" s="24">
        <v>5678.0410000000002</v>
      </c>
      <c r="G1269" s="24">
        <v>3370.7</v>
      </c>
      <c r="H1269" s="24">
        <v>520.57641999999998</v>
      </c>
      <c r="I1269" s="25">
        <v>246.24142000000001</v>
      </c>
      <c r="J1269" s="26">
        <v>240.22142000000002</v>
      </c>
      <c r="K1269" s="26">
        <v>231.41039000000001</v>
      </c>
      <c r="L1269" s="27">
        <f t="shared" si="1384"/>
        <v>0.5936378409384504</v>
      </c>
      <c r="M1269" s="23">
        <v>0</v>
      </c>
      <c r="N1269" s="23">
        <v>1.585</v>
      </c>
      <c r="O1269" s="23">
        <v>196.72077000000002</v>
      </c>
      <c r="P1269" s="23">
        <v>8.8110300000000166</v>
      </c>
      <c r="Q1269" s="23">
        <v>6481.3</v>
      </c>
      <c r="R1269" s="23">
        <v>6.0199999999999818</v>
      </c>
      <c r="S1269" s="23">
        <f t="shared" si="1387"/>
        <v>2850.1235799999999</v>
      </c>
      <c r="T1269" s="25">
        <f t="shared" si="1385"/>
        <v>2307.3410000000003</v>
      </c>
      <c r="U1269" s="27">
        <f t="shared" si="1386"/>
        <v>0.32066783998477855</v>
      </c>
      <c r="V1269" s="130">
        <f t="shared" si="1394"/>
        <v>7140.8</v>
      </c>
      <c r="W1269" s="23">
        <v>2545.5934999999999</v>
      </c>
      <c r="X1269" s="89">
        <v>2545.5934999999999</v>
      </c>
      <c r="Y1269" s="89">
        <v>5500.8</v>
      </c>
      <c r="Z1269" s="23">
        <v>9831.7000000000007</v>
      </c>
      <c r="AA1269" s="23" t="e">
        <f>G1269+#REF!</f>
        <v>#REF!</v>
      </c>
      <c r="AB1269" s="90" t="e">
        <f>IF(OR(E1269="",E1269=0),"",(G1269+#REF!)/E1269)</f>
        <v>#REF!</v>
      </c>
      <c r="AC1269" s="23">
        <f t="shared" si="1374"/>
        <v>8871.5</v>
      </c>
      <c r="AD1269" s="23">
        <f t="shared" si="1375"/>
        <v>1640</v>
      </c>
      <c r="AE1269" s="89">
        <v>6</v>
      </c>
      <c r="AF1269" s="89">
        <f t="shared" si="1376"/>
        <v>10505.5</v>
      </c>
      <c r="AG1269" s="89">
        <v>10505.5</v>
      </c>
      <c r="AH1269" s="89">
        <f t="shared" si="1377"/>
        <v>1634</v>
      </c>
      <c r="AI1269" s="24"/>
      <c r="AJ1269" s="72"/>
    </row>
    <row r="1270" spans="1:36" s="14" customFormat="1" ht="15" customHeight="1">
      <c r="A1270" s="14" t="str">
        <f t="shared" si="1373"/>
        <v>b</v>
      </c>
      <c r="B1270" s="21" t="s">
        <v>27</v>
      </c>
      <c r="C1270" s="40" t="s">
        <v>37</v>
      </c>
      <c r="D1270" s="41">
        <v>0</v>
      </c>
      <c r="E1270" s="42">
        <v>0</v>
      </c>
      <c r="F1270" s="42">
        <v>0</v>
      </c>
      <c r="G1270" s="42">
        <v>0</v>
      </c>
      <c r="H1270" s="42">
        <v>0</v>
      </c>
      <c r="I1270" s="43">
        <v>0</v>
      </c>
      <c r="J1270" s="44">
        <v>0</v>
      </c>
      <c r="K1270" s="44">
        <v>0</v>
      </c>
      <c r="L1270" s="45" t="str">
        <f t="shared" si="1384"/>
        <v/>
      </c>
      <c r="M1270" s="41">
        <v>0</v>
      </c>
      <c r="N1270" s="41">
        <v>0</v>
      </c>
      <c r="O1270" s="41">
        <v>0</v>
      </c>
      <c r="P1270" s="41">
        <v>0</v>
      </c>
      <c r="Q1270" s="41">
        <v>0</v>
      </c>
      <c r="R1270" s="41">
        <v>0</v>
      </c>
      <c r="S1270" s="41">
        <f t="shared" si="1387"/>
        <v>0</v>
      </c>
      <c r="T1270" s="43">
        <f t="shared" si="1385"/>
        <v>0</v>
      </c>
      <c r="U1270" s="45" t="str">
        <f t="shared" si="1386"/>
        <v/>
      </c>
      <c r="V1270" s="133">
        <f t="shared" si="1394"/>
        <v>0</v>
      </c>
      <c r="W1270" s="41">
        <v>0</v>
      </c>
      <c r="X1270" s="95">
        <v>0</v>
      </c>
      <c r="Y1270" s="95">
        <v>0</v>
      </c>
      <c r="Z1270" s="41">
        <v>0</v>
      </c>
      <c r="AA1270" s="41" t="e">
        <f>G1270+#REF!</f>
        <v>#REF!</v>
      </c>
      <c r="AB1270" s="96" t="str">
        <f>IF(OR(E1270="",E1270=0),"",(G1270+#REF!)/E1270)</f>
        <v/>
      </c>
      <c r="AC1270" s="41">
        <f t="shared" si="1374"/>
        <v>0</v>
      </c>
      <c r="AD1270" s="41">
        <f t="shared" si="1375"/>
        <v>0</v>
      </c>
      <c r="AE1270" s="95">
        <v>0</v>
      </c>
      <c r="AF1270" s="95">
        <f t="shared" si="1376"/>
        <v>0</v>
      </c>
      <c r="AG1270" s="95">
        <v>0</v>
      </c>
      <c r="AH1270" s="95">
        <f t="shared" si="1377"/>
        <v>0</v>
      </c>
      <c r="AI1270" s="42"/>
      <c r="AJ1270" s="72"/>
    </row>
    <row r="1271" spans="1:36" s="14" customFormat="1" ht="15.75" customHeight="1" thickBot="1">
      <c r="A1271" s="14" t="str">
        <f t="shared" si="1373"/>
        <v>b</v>
      </c>
      <c r="B1271" s="46" t="s">
        <v>27</v>
      </c>
      <c r="C1271" s="58" t="s">
        <v>38</v>
      </c>
      <c r="D1271" s="59">
        <v>0</v>
      </c>
      <c r="E1271" s="60">
        <v>0</v>
      </c>
      <c r="F1271" s="60">
        <v>0</v>
      </c>
      <c r="G1271" s="60">
        <v>0</v>
      </c>
      <c r="H1271" s="60">
        <v>0</v>
      </c>
      <c r="I1271" s="61">
        <v>0</v>
      </c>
      <c r="J1271" s="62">
        <v>0</v>
      </c>
      <c r="K1271" s="62">
        <v>0</v>
      </c>
      <c r="L1271" s="63" t="str">
        <f t="shared" si="1384"/>
        <v/>
      </c>
      <c r="M1271" s="59">
        <v>0</v>
      </c>
      <c r="N1271" s="59">
        <v>0</v>
      </c>
      <c r="O1271" s="59">
        <v>0</v>
      </c>
      <c r="P1271" s="59">
        <v>0</v>
      </c>
      <c r="Q1271" s="59">
        <v>0</v>
      </c>
      <c r="R1271" s="59">
        <v>0</v>
      </c>
      <c r="S1271" s="59">
        <f t="shared" si="1387"/>
        <v>0</v>
      </c>
      <c r="T1271" s="61">
        <f t="shared" si="1385"/>
        <v>0</v>
      </c>
      <c r="U1271" s="63" t="str">
        <f t="shared" si="1386"/>
        <v/>
      </c>
      <c r="V1271" s="136">
        <f t="shared" si="1394"/>
        <v>0</v>
      </c>
      <c r="W1271" s="59">
        <v>0</v>
      </c>
      <c r="X1271" s="105">
        <v>0</v>
      </c>
      <c r="Y1271" s="105">
        <v>0</v>
      </c>
      <c r="Z1271" s="59">
        <v>0</v>
      </c>
      <c r="AA1271" s="59" t="e">
        <f>G1271+#REF!</f>
        <v>#REF!</v>
      </c>
      <c r="AB1271" s="106" t="str">
        <f>IF(OR(E1271="",E1271=0),"",(G1271+#REF!)/E1271)</f>
        <v/>
      </c>
      <c r="AC1271" s="59">
        <f t="shared" si="1374"/>
        <v>0</v>
      </c>
      <c r="AD1271" s="59">
        <f t="shared" si="1375"/>
        <v>0</v>
      </c>
      <c r="AE1271" s="105">
        <v>0</v>
      </c>
      <c r="AF1271" s="105">
        <f t="shared" si="1376"/>
        <v>0</v>
      </c>
      <c r="AG1271" s="105">
        <v>0</v>
      </c>
      <c r="AH1271" s="105">
        <f t="shared" si="1377"/>
        <v>0</v>
      </c>
      <c r="AI1271" s="60"/>
      <c r="AJ1271" s="72"/>
    </row>
    <row r="1272" spans="1:36" s="14" customFormat="1" ht="48.75" thickTop="1" thickBot="1">
      <c r="A1272" s="14" t="str">
        <f t="shared" si="1373"/>
        <v>a</v>
      </c>
      <c r="B1272" s="139" t="s">
        <v>249</v>
      </c>
      <c r="C1272" s="140" t="s">
        <v>250</v>
      </c>
      <c r="D1272" s="140">
        <f>D1273+D1281+D1282+D1283</f>
        <v>4000</v>
      </c>
      <c r="E1272" s="141">
        <f>E1284+E1296+E1308</f>
        <v>3414</v>
      </c>
      <c r="F1272" s="141">
        <f>F1284+F1296+F1308</f>
        <v>635.99900000000002</v>
      </c>
      <c r="G1272" s="141">
        <f>G1284+G1296+G1308</f>
        <v>306.7</v>
      </c>
      <c r="H1272" s="141">
        <f>H1284+H1296</f>
        <v>104.01208</v>
      </c>
      <c r="I1272" s="142">
        <f>I1284+I1296</f>
        <v>69.383080000000007</v>
      </c>
      <c r="J1272" s="143">
        <f>J1273+J1281+J1282+J1283</f>
        <v>62.260080000000002</v>
      </c>
      <c r="K1272" s="143">
        <f>K1273+K1281+K1282+K1283</f>
        <v>4.9991000000000003</v>
      </c>
      <c r="L1272" s="144">
        <f t="shared" si="1384"/>
        <v>0.48223346263123051</v>
      </c>
      <c r="M1272" s="140">
        <f>M1284+M1296</f>
        <v>0</v>
      </c>
      <c r="N1272" s="140">
        <f>N1273+N1281+N1282+N1283</f>
        <v>4.9991000000000003</v>
      </c>
      <c r="O1272" s="140">
        <f>O1273+O1281+O1282+O1283</f>
        <v>0</v>
      </c>
      <c r="P1272" s="140">
        <f>P1273+P1281+P1282+P1283</f>
        <v>57.260980000000004</v>
      </c>
      <c r="Q1272" s="140">
        <f>Q1273+Q1281+Q1282+Q1283</f>
        <v>57.260980000000004</v>
      </c>
      <c r="R1272" s="140">
        <v>7.1230000000000047</v>
      </c>
      <c r="S1272" s="140">
        <f t="shared" si="1387"/>
        <v>202.68791999999999</v>
      </c>
      <c r="T1272" s="142">
        <f t="shared" si="1385"/>
        <v>329.29900000000004</v>
      </c>
      <c r="U1272" s="144">
        <f t="shared" si="1386"/>
        <v>8.9835969537199759E-2</v>
      </c>
      <c r="V1272" s="145">
        <f t="shared" si="1394"/>
        <v>3107.3</v>
      </c>
      <c r="W1272" s="140">
        <f t="shared" ref="W1272:Y1272" si="1411">W1284+W1296+W1308</f>
        <v>219.53874999999999</v>
      </c>
      <c r="X1272" s="146">
        <f t="shared" si="1411"/>
        <v>219.53874999999999</v>
      </c>
      <c r="Y1272" s="146">
        <f t="shared" si="1411"/>
        <v>802.9</v>
      </c>
      <c r="Z1272" s="140">
        <f>Z1284+Z1296+Z1308</f>
        <v>2601</v>
      </c>
      <c r="AA1272" s="140" t="e">
        <f>G1272+#REF!</f>
        <v>#REF!</v>
      </c>
      <c r="AB1272" s="147" t="e">
        <f>IF(OR(E1272="",E1272=0),"",(G1272+#REF!)/E1272)</f>
        <v>#REF!</v>
      </c>
      <c r="AC1272" s="140">
        <f t="shared" si="1374"/>
        <v>1109.5999999999999</v>
      </c>
      <c r="AD1272" s="140">
        <f t="shared" si="1375"/>
        <v>2304.4</v>
      </c>
      <c r="AE1272" s="146">
        <f>AE1284+AE1296+AE1308</f>
        <v>0</v>
      </c>
      <c r="AF1272" s="146">
        <f t="shared" si="1376"/>
        <v>3414</v>
      </c>
      <c r="AG1272" s="146">
        <f>AG1284+AG1296+AG1308</f>
        <v>3414</v>
      </c>
      <c r="AH1272" s="146">
        <f t="shared" si="1377"/>
        <v>2304.4</v>
      </c>
      <c r="AI1272" s="141"/>
      <c r="AJ1272" s="72"/>
    </row>
    <row r="1273" spans="1:36" s="14" customFormat="1" ht="18.75" customHeight="1" thickTop="1">
      <c r="A1273" s="14" t="str">
        <f t="shared" si="1373"/>
        <v>a</v>
      </c>
      <c r="B1273" s="21" t="s">
        <v>27</v>
      </c>
      <c r="C1273" s="22" t="s">
        <v>28</v>
      </c>
      <c r="D1273" s="23">
        <f>D1274+D1275+D1276+D1277+D1278+D1279+D1280</f>
        <v>4000</v>
      </c>
      <c r="E1273" s="24">
        <f t="shared" ref="E1273:G1283" si="1412">E1285+E1297+E1309</f>
        <v>3412.4</v>
      </c>
      <c r="F1273" s="24">
        <f t="shared" si="1412"/>
        <v>634.399</v>
      </c>
      <c r="G1273" s="24">
        <f t="shared" si="1412"/>
        <v>305.09999999999997</v>
      </c>
      <c r="H1273" s="24">
        <f t="shared" ref="H1273:I1283" si="1413">H1285+H1297</f>
        <v>102.41208</v>
      </c>
      <c r="I1273" s="25">
        <f t="shared" si="1413"/>
        <v>67.783079999999998</v>
      </c>
      <c r="J1273" s="26">
        <f>J1274+J1275+J1276+J1277+J1278+J1279+J1280</f>
        <v>62.260080000000002</v>
      </c>
      <c r="K1273" s="26">
        <f>K1274+K1275+K1276+K1277+K1278+K1279+K1280</f>
        <v>4.9991000000000003</v>
      </c>
      <c r="L1273" s="27">
        <f t="shared" si="1384"/>
        <v>0.4809276181078469</v>
      </c>
      <c r="M1273" s="23">
        <f t="shared" ref="M1273:M1283" si="1414">M1285+M1297</f>
        <v>0</v>
      </c>
      <c r="N1273" s="23">
        <f>N1274+N1275+N1276+N1277+N1278+N1279+N1280</f>
        <v>4.9991000000000003</v>
      </c>
      <c r="O1273" s="23">
        <f>O1274+O1275+O1276+O1277+O1278+O1279+O1280</f>
        <v>0</v>
      </c>
      <c r="P1273" s="23">
        <f>P1274+P1275+P1276+P1277+P1278+P1279+P1280</f>
        <v>57.260980000000004</v>
      </c>
      <c r="Q1273" s="23">
        <f>Q1274+Q1275+Q1276+Q1277+Q1278+Q1279+Q1280</f>
        <v>57.260980000000004</v>
      </c>
      <c r="R1273" s="23">
        <v>5.5229999999999961</v>
      </c>
      <c r="S1273" s="23">
        <f t="shared" si="1387"/>
        <v>202.68791999999996</v>
      </c>
      <c r="T1273" s="25">
        <f t="shared" si="1385"/>
        <v>329.29900000000004</v>
      </c>
      <c r="U1273" s="27">
        <f t="shared" si="1386"/>
        <v>8.9409213456804582E-2</v>
      </c>
      <c r="V1273" s="130">
        <f t="shared" si="1394"/>
        <v>3107.3</v>
      </c>
      <c r="W1273" s="23">
        <f t="shared" ref="W1273:Y1273" si="1415">W1285+W1297+W1309</f>
        <v>217.93875</v>
      </c>
      <c r="X1273" s="89">
        <f t="shared" si="1415"/>
        <v>217.93875</v>
      </c>
      <c r="Y1273" s="89">
        <f t="shared" si="1415"/>
        <v>802.9</v>
      </c>
      <c r="Z1273" s="23">
        <f t="shared" ref="Z1273:Z1283" si="1416">Z1285+Z1297+Z1309</f>
        <v>2601</v>
      </c>
      <c r="AA1273" s="23" t="e">
        <f>G1273+#REF!</f>
        <v>#REF!</v>
      </c>
      <c r="AB1273" s="90" t="e">
        <f>IF(OR(E1273="",E1273=0),"",(G1273+#REF!)/E1273)</f>
        <v>#REF!</v>
      </c>
      <c r="AC1273" s="23">
        <f t="shared" si="1374"/>
        <v>1108</v>
      </c>
      <c r="AD1273" s="23">
        <f t="shared" si="1375"/>
        <v>2304.4</v>
      </c>
      <c r="AE1273" s="89">
        <f t="shared" ref="AE1273" si="1417">AE1285+AE1297+AE1309</f>
        <v>0</v>
      </c>
      <c r="AF1273" s="89">
        <f t="shared" si="1376"/>
        <v>3412.4</v>
      </c>
      <c r="AG1273" s="89">
        <f t="shared" ref="AG1273" si="1418">AG1285+AG1297+AG1309</f>
        <v>3412.4</v>
      </c>
      <c r="AH1273" s="89">
        <f t="shared" si="1377"/>
        <v>2304.4</v>
      </c>
      <c r="AI1273" s="24"/>
      <c r="AJ1273" s="72"/>
    </row>
    <row r="1274" spans="1:36" s="14" customFormat="1" ht="18" customHeight="1">
      <c r="A1274" s="14" t="str">
        <f t="shared" si="1373"/>
        <v>b</v>
      </c>
      <c r="B1274" s="28" t="s">
        <v>27</v>
      </c>
      <c r="C1274" s="29" t="s">
        <v>29</v>
      </c>
      <c r="D1274" s="35">
        <v>0</v>
      </c>
      <c r="E1274" s="36">
        <f t="shared" si="1412"/>
        <v>0</v>
      </c>
      <c r="F1274" s="36">
        <f t="shared" si="1412"/>
        <v>0</v>
      </c>
      <c r="G1274" s="36">
        <f t="shared" si="1412"/>
        <v>0</v>
      </c>
      <c r="H1274" s="36">
        <f t="shared" si="1413"/>
        <v>0</v>
      </c>
      <c r="I1274" s="37">
        <f t="shared" si="1413"/>
        <v>0</v>
      </c>
      <c r="J1274" s="38">
        <v>0</v>
      </c>
      <c r="K1274" s="38">
        <v>0</v>
      </c>
      <c r="L1274" s="39" t="str">
        <f t="shared" si="1384"/>
        <v/>
      </c>
      <c r="M1274" s="35">
        <f t="shared" si="1414"/>
        <v>0</v>
      </c>
      <c r="N1274" s="35">
        <v>0</v>
      </c>
      <c r="O1274" s="35">
        <v>0</v>
      </c>
      <c r="P1274" s="35">
        <v>0</v>
      </c>
      <c r="Q1274" s="35">
        <v>0</v>
      </c>
      <c r="R1274" s="35">
        <v>0</v>
      </c>
      <c r="S1274" s="35">
        <f t="shared" si="1387"/>
        <v>0</v>
      </c>
      <c r="T1274" s="37">
        <f t="shared" si="1385"/>
        <v>0</v>
      </c>
      <c r="U1274" s="39" t="str">
        <f t="shared" si="1386"/>
        <v/>
      </c>
      <c r="V1274" s="132">
        <f t="shared" si="1394"/>
        <v>0</v>
      </c>
      <c r="W1274" s="35">
        <f t="shared" ref="W1274:Y1274" si="1419">W1286+W1298+W1310</f>
        <v>0</v>
      </c>
      <c r="X1274" s="93">
        <f t="shared" si="1419"/>
        <v>0</v>
      </c>
      <c r="Y1274" s="93">
        <f t="shared" si="1419"/>
        <v>0</v>
      </c>
      <c r="Z1274" s="35">
        <f t="shared" si="1416"/>
        <v>0</v>
      </c>
      <c r="AA1274" s="35" t="e">
        <f>G1274+#REF!</f>
        <v>#REF!</v>
      </c>
      <c r="AB1274" s="94" t="str">
        <f>IF(OR(E1274="",E1274=0),"",(G1274+#REF!)/E1274)</f>
        <v/>
      </c>
      <c r="AC1274" s="35">
        <f t="shared" si="1374"/>
        <v>0</v>
      </c>
      <c r="AD1274" s="35">
        <f t="shared" si="1375"/>
        <v>0</v>
      </c>
      <c r="AE1274" s="93">
        <f t="shared" ref="AE1274" si="1420">AE1286+AE1298+AE1310</f>
        <v>0</v>
      </c>
      <c r="AF1274" s="93">
        <f t="shared" si="1376"/>
        <v>0</v>
      </c>
      <c r="AG1274" s="93">
        <f t="shared" ref="AG1274" si="1421">AG1286+AG1298+AG1310</f>
        <v>0</v>
      </c>
      <c r="AH1274" s="93">
        <f t="shared" si="1377"/>
        <v>0</v>
      </c>
      <c r="AI1274" s="36"/>
      <c r="AJ1274" s="72"/>
    </row>
    <row r="1275" spans="1:36" s="14" customFormat="1" ht="18" customHeight="1">
      <c r="A1275" s="14" t="str">
        <f t="shared" si="1373"/>
        <v>a</v>
      </c>
      <c r="B1275" s="28" t="s">
        <v>27</v>
      </c>
      <c r="C1275" s="29" t="s">
        <v>30</v>
      </c>
      <c r="D1275" s="30">
        <v>4000</v>
      </c>
      <c r="E1275" s="31">
        <f t="shared" si="1412"/>
        <v>3412.4</v>
      </c>
      <c r="F1275" s="31">
        <f t="shared" si="1412"/>
        <v>634.399</v>
      </c>
      <c r="G1275" s="31">
        <f t="shared" si="1412"/>
        <v>305.09999999999997</v>
      </c>
      <c r="H1275" s="31">
        <f t="shared" si="1413"/>
        <v>102.41208</v>
      </c>
      <c r="I1275" s="32">
        <f t="shared" si="1413"/>
        <v>67.783079999999998</v>
      </c>
      <c r="J1275" s="33">
        <v>62.260080000000002</v>
      </c>
      <c r="K1275" s="33">
        <v>4.9991000000000003</v>
      </c>
      <c r="L1275" s="34">
        <f t="shared" si="1384"/>
        <v>0.4809276181078469</v>
      </c>
      <c r="M1275" s="30">
        <f t="shared" si="1414"/>
        <v>0</v>
      </c>
      <c r="N1275" s="30">
        <v>4.9991000000000003</v>
      </c>
      <c r="O1275" s="30">
        <v>0</v>
      </c>
      <c r="P1275" s="30">
        <v>57.260980000000004</v>
      </c>
      <c r="Q1275" s="30">
        <v>57.260980000000004</v>
      </c>
      <c r="R1275" s="30">
        <v>5.5229999999999961</v>
      </c>
      <c r="S1275" s="30">
        <f t="shared" si="1387"/>
        <v>202.68791999999996</v>
      </c>
      <c r="T1275" s="32">
        <f t="shared" si="1385"/>
        <v>329.29900000000004</v>
      </c>
      <c r="U1275" s="34">
        <f t="shared" si="1386"/>
        <v>8.9409213456804582E-2</v>
      </c>
      <c r="V1275" s="131">
        <f t="shared" si="1394"/>
        <v>3107.3</v>
      </c>
      <c r="W1275" s="30">
        <f t="shared" ref="W1275:Y1275" si="1422">W1287+W1299+W1311</f>
        <v>217.93875</v>
      </c>
      <c r="X1275" s="91">
        <f t="shared" si="1422"/>
        <v>217.93875</v>
      </c>
      <c r="Y1275" s="91">
        <f t="shared" si="1422"/>
        <v>802.9</v>
      </c>
      <c r="Z1275" s="30">
        <f t="shared" si="1416"/>
        <v>2601</v>
      </c>
      <c r="AA1275" s="30" t="e">
        <f>G1275+#REF!</f>
        <v>#REF!</v>
      </c>
      <c r="AB1275" s="92" t="e">
        <f>IF(OR(E1275="",E1275=0),"",(G1275+#REF!)/E1275)</f>
        <v>#REF!</v>
      </c>
      <c r="AC1275" s="30">
        <f t="shared" si="1374"/>
        <v>1108</v>
      </c>
      <c r="AD1275" s="30">
        <f t="shared" si="1375"/>
        <v>2304.4</v>
      </c>
      <c r="AE1275" s="91">
        <f t="shared" ref="AE1275" si="1423">AE1287+AE1299+AE1311</f>
        <v>0</v>
      </c>
      <c r="AF1275" s="91">
        <f t="shared" si="1376"/>
        <v>3412.4</v>
      </c>
      <c r="AG1275" s="91">
        <f t="shared" ref="AG1275" si="1424">AG1287+AG1299+AG1311</f>
        <v>3412.4</v>
      </c>
      <c r="AH1275" s="91">
        <f t="shared" si="1377"/>
        <v>2304.4</v>
      </c>
      <c r="AI1275" s="31"/>
      <c r="AJ1275" s="72"/>
    </row>
    <row r="1276" spans="1:36" s="14" customFormat="1" ht="18" customHeight="1">
      <c r="A1276" s="14" t="str">
        <f t="shared" si="1373"/>
        <v>b</v>
      </c>
      <c r="B1276" s="28" t="s">
        <v>27</v>
      </c>
      <c r="C1276" s="29" t="s">
        <v>31</v>
      </c>
      <c r="D1276" s="35">
        <v>0</v>
      </c>
      <c r="E1276" s="36">
        <f t="shared" si="1412"/>
        <v>0</v>
      </c>
      <c r="F1276" s="36">
        <f t="shared" si="1412"/>
        <v>0</v>
      </c>
      <c r="G1276" s="36">
        <f t="shared" si="1412"/>
        <v>0</v>
      </c>
      <c r="H1276" s="36">
        <f t="shared" si="1413"/>
        <v>0</v>
      </c>
      <c r="I1276" s="37">
        <f t="shared" si="1413"/>
        <v>0</v>
      </c>
      <c r="J1276" s="38">
        <v>0</v>
      </c>
      <c r="K1276" s="38">
        <v>0</v>
      </c>
      <c r="L1276" s="39" t="str">
        <f t="shared" si="1384"/>
        <v/>
      </c>
      <c r="M1276" s="35">
        <f t="shared" si="1414"/>
        <v>0</v>
      </c>
      <c r="N1276" s="35">
        <v>0</v>
      </c>
      <c r="O1276" s="35">
        <v>0</v>
      </c>
      <c r="P1276" s="35">
        <v>0</v>
      </c>
      <c r="Q1276" s="35">
        <v>0</v>
      </c>
      <c r="R1276" s="35">
        <v>0</v>
      </c>
      <c r="S1276" s="35">
        <f t="shared" si="1387"/>
        <v>0</v>
      </c>
      <c r="T1276" s="37">
        <f t="shared" si="1385"/>
        <v>0</v>
      </c>
      <c r="U1276" s="39" t="str">
        <f t="shared" si="1386"/>
        <v/>
      </c>
      <c r="V1276" s="132">
        <f t="shared" si="1394"/>
        <v>0</v>
      </c>
      <c r="W1276" s="35">
        <f t="shared" ref="W1276:Y1276" si="1425">W1288+W1300+W1312</f>
        <v>0</v>
      </c>
      <c r="X1276" s="93">
        <f t="shared" si="1425"/>
        <v>0</v>
      </c>
      <c r="Y1276" s="93">
        <f t="shared" si="1425"/>
        <v>0</v>
      </c>
      <c r="Z1276" s="35">
        <f t="shared" si="1416"/>
        <v>0</v>
      </c>
      <c r="AA1276" s="35" t="e">
        <f>G1276+#REF!</f>
        <v>#REF!</v>
      </c>
      <c r="AB1276" s="94" t="str">
        <f>IF(OR(E1276="",E1276=0),"",(G1276+#REF!)/E1276)</f>
        <v/>
      </c>
      <c r="AC1276" s="35">
        <f t="shared" si="1374"/>
        <v>0</v>
      </c>
      <c r="AD1276" s="35">
        <f t="shared" si="1375"/>
        <v>0</v>
      </c>
      <c r="AE1276" s="93">
        <f t="shared" ref="AE1276" si="1426">AE1288+AE1300+AE1312</f>
        <v>0</v>
      </c>
      <c r="AF1276" s="93">
        <f t="shared" si="1376"/>
        <v>0</v>
      </c>
      <c r="AG1276" s="93">
        <f t="shared" ref="AG1276" si="1427">AG1288+AG1300+AG1312</f>
        <v>0</v>
      </c>
      <c r="AH1276" s="93">
        <f t="shared" si="1377"/>
        <v>0</v>
      </c>
      <c r="AI1276" s="36"/>
      <c r="AJ1276" s="72"/>
    </row>
    <row r="1277" spans="1:36" s="14" customFormat="1" ht="18" customHeight="1">
      <c r="A1277" s="14" t="str">
        <f t="shared" si="1373"/>
        <v>b</v>
      </c>
      <c r="B1277" s="28" t="s">
        <v>27</v>
      </c>
      <c r="C1277" s="29" t="s">
        <v>32</v>
      </c>
      <c r="D1277" s="35">
        <v>0</v>
      </c>
      <c r="E1277" s="36">
        <f t="shared" si="1412"/>
        <v>0</v>
      </c>
      <c r="F1277" s="36">
        <f t="shared" si="1412"/>
        <v>0</v>
      </c>
      <c r="G1277" s="36">
        <f t="shared" si="1412"/>
        <v>0</v>
      </c>
      <c r="H1277" s="36">
        <f t="shared" si="1413"/>
        <v>0</v>
      </c>
      <c r="I1277" s="37">
        <f t="shared" si="1413"/>
        <v>0</v>
      </c>
      <c r="J1277" s="38">
        <v>0</v>
      </c>
      <c r="K1277" s="38">
        <v>0</v>
      </c>
      <c r="L1277" s="39" t="str">
        <f t="shared" si="1384"/>
        <v/>
      </c>
      <c r="M1277" s="35">
        <f t="shared" si="1414"/>
        <v>0</v>
      </c>
      <c r="N1277" s="35">
        <v>0</v>
      </c>
      <c r="O1277" s="35">
        <v>0</v>
      </c>
      <c r="P1277" s="35">
        <v>0</v>
      </c>
      <c r="Q1277" s="35">
        <v>0</v>
      </c>
      <c r="R1277" s="35">
        <v>0</v>
      </c>
      <c r="S1277" s="35">
        <f t="shared" si="1387"/>
        <v>0</v>
      </c>
      <c r="T1277" s="37">
        <f t="shared" si="1385"/>
        <v>0</v>
      </c>
      <c r="U1277" s="39" t="str">
        <f t="shared" si="1386"/>
        <v/>
      </c>
      <c r="V1277" s="132">
        <f t="shared" si="1394"/>
        <v>0</v>
      </c>
      <c r="W1277" s="35">
        <f t="shared" ref="W1277:Y1277" si="1428">W1289+W1301+W1313</f>
        <v>0</v>
      </c>
      <c r="X1277" s="93">
        <f t="shared" si="1428"/>
        <v>0</v>
      </c>
      <c r="Y1277" s="93">
        <f t="shared" si="1428"/>
        <v>0</v>
      </c>
      <c r="Z1277" s="35">
        <f t="shared" si="1416"/>
        <v>0</v>
      </c>
      <c r="AA1277" s="35" t="e">
        <f>G1277+#REF!</f>
        <v>#REF!</v>
      </c>
      <c r="AB1277" s="94" t="str">
        <f>IF(OR(E1277="",E1277=0),"",(G1277+#REF!)/E1277)</f>
        <v/>
      </c>
      <c r="AC1277" s="35">
        <f t="shared" si="1374"/>
        <v>0</v>
      </c>
      <c r="AD1277" s="35">
        <f t="shared" si="1375"/>
        <v>0</v>
      </c>
      <c r="AE1277" s="93">
        <f t="shared" ref="AE1277" si="1429">AE1289+AE1301+AE1313</f>
        <v>0</v>
      </c>
      <c r="AF1277" s="93">
        <f t="shared" si="1376"/>
        <v>0</v>
      </c>
      <c r="AG1277" s="93">
        <f t="shared" ref="AG1277" si="1430">AG1289+AG1301+AG1313</f>
        <v>0</v>
      </c>
      <c r="AH1277" s="93">
        <f t="shared" si="1377"/>
        <v>0</v>
      </c>
      <c r="AI1277" s="36"/>
      <c r="AJ1277" s="72"/>
    </row>
    <row r="1278" spans="1:36" s="14" customFormat="1" ht="18" customHeight="1">
      <c r="A1278" s="14" t="str">
        <f t="shared" si="1373"/>
        <v>b</v>
      </c>
      <c r="B1278" s="28" t="s">
        <v>27</v>
      </c>
      <c r="C1278" s="29" t="s">
        <v>33</v>
      </c>
      <c r="D1278" s="35">
        <v>0</v>
      </c>
      <c r="E1278" s="36">
        <f t="shared" si="1412"/>
        <v>0</v>
      </c>
      <c r="F1278" s="36">
        <f t="shared" si="1412"/>
        <v>0</v>
      </c>
      <c r="G1278" s="36">
        <f t="shared" si="1412"/>
        <v>0</v>
      </c>
      <c r="H1278" s="36">
        <f t="shared" si="1413"/>
        <v>0</v>
      </c>
      <c r="I1278" s="37">
        <f t="shared" si="1413"/>
        <v>0</v>
      </c>
      <c r="J1278" s="38">
        <v>0</v>
      </c>
      <c r="K1278" s="38">
        <v>0</v>
      </c>
      <c r="L1278" s="39" t="str">
        <f t="shared" si="1384"/>
        <v/>
      </c>
      <c r="M1278" s="35">
        <f t="shared" si="1414"/>
        <v>0</v>
      </c>
      <c r="N1278" s="35">
        <v>0</v>
      </c>
      <c r="O1278" s="35">
        <v>0</v>
      </c>
      <c r="P1278" s="35">
        <v>0</v>
      </c>
      <c r="Q1278" s="35">
        <v>0</v>
      </c>
      <c r="R1278" s="35">
        <v>0</v>
      </c>
      <c r="S1278" s="35">
        <f t="shared" si="1387"/>
        <v>0</v>
      </c>
      <c r="T1278" s="37">
        <f t="shared" si="1385"/>
        <v>0</v>
      </c>
      <c r="U1278" s="39" t="str">
        <f t="shared" si="1386"/>
        <v/>
      </c>
      <c r="V1278" s="132">
        <f t="shared" si="1394"/>
        <v>0</v>
      </c>
      <c r="W1278" s="35">
        <f t="shared" ref="W1278:Y1278" si="1431">W1290+W1302+W1314</f>
        <v>0</v>
      </c>
      <c r="X1278" s="93">
        <f t="shared" si="1431"/>
        <v>0</v>
      </c>
      <c r="Y1278" s="93">
        <f t="shared" si="1431"/>
        <v>0</v>
      </c>
      <c r="Z1278" s="35">
        <f t="shared" si="1416"/>
        <v>0</v>
      </c>
      <c r="AA1278" s="35" t="e">
        <f>G1278+#REF!</f>
        <v>#REF!</v>
      </c>
      <c r="AB1278" s="94" t="str">
        <f>IF(OR(E1278="",E1278=0),"",(G1278+#REF!)/E1278)</f>
        <v/>
      </c>
      <c r="AC1278" s="35">
        <f t="shared" si="1374"/>
        <v>0</v>
      </c>
      <c r="AD1278" s="35">
        <f t="shared" si="1375"/>
        <v>0</v>
      </c>
      <c r="AE1278" s="93">
        <f t="shared" ref="AE1278" si="1432">AE1290+AE1302+AE1314</f>
        <v>0</v>
      </c>
      <c r="AF1278" s="93">
        <f t="shared" si="1376"/>
        <v>0</v>
      </c>
      <c r="AG1278" s="93">
        <f t="shared" ref="AG1278" si="1433">AG1290+AG1302+AG1314</f>
        <v>0</v>
      </c>
      <c r="AH1278" s="93">
        <f t="shared" si="1377"/>
        <v>0</v>
      </c>
      <c r="AI1278" s="36"/>
      <c r="AJ1278" s="72"/>
    </row>
    <row r="1279" spans="1:36" s="14" customFormat="1" ht="18" customHeight="1">
      <c r="A1279" s="14" t="str">
        <f t="shared" si="1373"/>
        <v>b</v>
      </c>
      <c r="B1279" s="28" t="s">
        <v>27</v>
      </c>
      <c r="C1279" s="29" t="s">
        <v>34</v>
      </c>
      <c r="D1279" s="35">
        <v>0</v>
      </c>
      <c r="E1279" s="36">
        <f t="shared" si="1412"/>
        <v>0</v>
      </c>
      <c r="F1279" s="36">
        <f t="shared" si="1412"/>
        <v>0</v>
      </c>
      <c r="G1279" s="36">
        <f t="shared" si="1412"/>
        <v>0</v>
      </c>
      <c r="H1279" s="36">
        <f t="shared" si="1413"/>
        <v>0</v>
      </c>
      <c r="I1279" s="37">
        <f t="shared" si="1413"/>
        <v>0</v>
      </c>
      <c r="J1279" s="38">
        <v>0</v>
      </c>
      <c r="K1279" s="38">
        <v>0</v>
      </c>
      <c r="L1279" s="39" t="str">
        <f t="shared" si="1384"/>
        <v/>
      </c>
      <c r="M1279" s="35">
        <f t="shared" si="1414"/>
        <v>0</v>
      </c>
      <c r="N1279" s="35">
        <v>0</v>
      </c>
      <c r="O1279" s="35">
        <v>0</v>
      </c>
      <c r="P1279" s="35">
        <v>0</v>
      </c>
      <c r="Q1279" s="35">
        <v>0</v>
      </c>
      <c r="R1279" s="35">
        <v>0</v>
      </c>
      <c r="S1279" s="35">
        <f t="shared" si="1387"/>
        <v>0</v>
      </c>
      <c r="T1279" s="37">
        <f t="shared" si="1385"/>
        <v>0</v>
      </c>
      <c r="U1279" s="39" t="str">
        <f t="shared" si="1386"/>
        <v/>
      </c>
      <c r="V1279" s="132">
        <f t="shared" si="1394"/>
        <v>0</v>
      </c>
      <c r="W1279" s="35">
        <f t="shared" ref="W1279:Y1279" si="1434">W1291+W1303+W1315</f>
        <v>0</v>
      </c>
      <c r="X1279" s="93">
        <f t="shared" si="1434"/>
        <v>0</v>
      </c>
      <c r="Y1279" s="93">
        <f t="shared" si="1434"/>
        <v>0</v>
      </c>
      <c r="Z1279" s="35">
        <f t="shared" si="1416"/>
        <v>0</v>
      </c>
      <c r="AA1279" s="35" t="e">
        <f>G1279+#REF!</f>
        <v>#REF!</v>
      </c>
      <c r="AB1279" s="94" t="str">
        <f>IF(OR(E1279="",E1279=0),"",(G1279+#REF!)/E1279)</f>
        <v/>
      </c>
      <c r="AC1279" s="35">
        <f t="shared" si="1374"/>
        <v>0</v>
      </c>
      <c r="AD1279" s="35">
        <f t="shared" si="1375"/>
        <v>0</v>
      </c>
      <c r="AE1279" s="93">
        <f t="shared" ref="AE1279" si="1435">AE1291+AE1303+AE1315</f>
        <v>0</v>
      </c>
      <c r="AF1279" s="93">
        <f t="shared" si="1376"/>
        <v>0</v>
      </c>
      <c r="AG1279" s="93">
        <f t="shared" ref="AG1279" si="1436">AG1291+AG1303+AG1315</f>
        <v>0</v>
      </c>
      <c r="AH1279" s="93">
        <f t="shared" si="1377"/>
        <v>0</v>
      </c>
      <c r="AI1279" s="36"/>
      <c r="AJ1279" s="72"/>
    </row>
    <row r="1280" spans="1:36" s="14" customFormat="1" ht="18" customHeight="1">
      <c r="A1280" s="14" t="str">
        <f t="shared" si="1373"/>
        <v>b</v>
      </c>
      <c r="B1280" s="28" t="s">
        <v>27</v>
      </c>
      <c r="C1280" s="29" t="s">
        <v>35</v>
      </c>
      <c r="D1280" s="35">
        <v>0</v>
      </c>
      <c r="E1280" s="36">
        <f t="shared" si="1412"/>
        <v>0</v>
      </c>
      <c r="F1280" s="36">
        <f t="shared" si="1412"/>
        <v>0</v>
      </c>
      <c r="G1280" s="36">
        <f t="shared" si="1412"/>
        <v>0</v>
      </c>
      <c r="H1280" s="36">
        <f t="shared" si="1413"/>
        <v>0</v>
      </c>
      <c r="I1280" s="37">
        <f t="shared" si="1413"/>
        <v>0</v>
      </c>
      <c r="J1280" s="38">
        <v>0</v>
      </c>
      <c r="K1280" s="38">
        <v>0</v>
      </c>
      <c r="L1280" s="39" t="str">
        <f t="shared" si="1384"/>
        <v/>
      </c>
      <c r="M1280" s="35">
        <f t="shared" si="1414"/>
        <v>0</v>
      </c>
      <c r="N1280" s="35">
        <v>0</v>
      </c>
      <c r="O1280" s="35">
        <v>0</v>
      </c>
      <c r="P1280" s="35">
        <v>0</v>
      </c>
      <c r="Q1280" s="35">
        <v>0</v>
      </c>
      <c r="R1280" s="35">
        <v>0</v>
      </c>
      <c r="S1280" s="35">
        <f t="shared" si="1387"/>
        <v>0</v>
      </c>
      <c r="T1280" s="37">
        <f t="shared" si="1385"/>
        <v>0</v>
      </c>
      <c r="U1280" s="39" t="str">
        <f t="shared" si="1386"/>
        <v/>
      </c>
      <c r="V1280" s="132">
        <f t="shared" si="1394"/>
        <v>0</v>
      </c>
      <c r="W1280" s="35">
        <f t="shared" ref="W1280:Y1280" si="1437">W1292+W1304+W1316</f>
        <v>0</v>
      </c>
      <c r="X1280" s="93">
        <f t="shared" si="1437"/>
        <v>0</v>
      </c>
      <c r="Y1280" s="93">
        <f t="shared" si="1437"/>
        <v>0</v>
      </c>
      <c r="Z1280" s="35">
        <f t="shared" si="1416"/>
        <v>0</v>
      </c>
      <c r="AA1280" s="35" t="e">
        <f>G1280+#REF!</f>
        <v>#REF!</v>
      </c>
      <c r="AB1280" s="94" t="str">
        <f>IF(OR(E1280="",E1280=0),"",(G1280+#REF!)/E1280)</f>
        <v/>
      </c>
      <c r="AC1280" s="35">
        <f t="shared" si="1374"/>
        <v>0</v>
      </c>
      <c r="AD1280" s="35">
        <f t="shared" si="1375"/>
        <v>0</v>
      </c>
      <c r="AE1280" s="93">
        <f t="shared" ref="AE1280" si="1438">AE1292+AE1304+AE1316</f>
        <v>0</v>
      </c>
      <c r="AF1280" s="93">
        <f t="shared" si="1376"/>
        <v>0</v>
      </c>
      <c r="AG1280" s="93">
        <f t="shared" ref="AG1280" si="1439">AG1292+AG1304+AG1316</f>
        <v>0</v>
      </c>
      <c r="AH1280" s="93">
        <f t="shared" si="1377"/>
        <v>0</v>
      </c>
      <c r="AI1280" s="36"/>
      <c r="AJ1280" s="72"/>
    </row>
    <row r="1281" spans="1:36" s="14" customFormat="1" ht="30" customHeight="1">
      <c r="A1281" s="14" t="str">
        <f t="shared" si="1373"/>
        <v>a</v>
      </c>
      <c r="B1281" s="21" t="s">
        <v>27</v>
      </c>
      <c r="C1281" s="40" t="s">
        <v>36</v>
      </c>
      <c r="D1281" s="41">
        <v>0</v>
      </c>
      <c r="E1281" s="42">
        <f t="shared" si="1412"/>
        <v>1.6</v>
      </c>
      <c r="F1281" s="42">
        <f t="shared" si="1412"/>
        <v>1.6</v>
      </c>
      <c r="G1281" s="42">
        <f t="shared" si="1412"/>
        <v>1.6</v>
      </c>
      <c r="H1281" s="42">
        <f t="shared" si="1413"/>
        <v>1.6</v>
      </c>
      <c r="I1281" s="43">
        <f t="shared" si="1413"/>
        <v>1.6</v>
      </c>
      <c r="J1281" s="44">
        <v>0</v>
      </c>
      <c r="K1281" s="44">
        <v>0</v>
      </c>
      <c r="L1281" s="45">
        <f t="shared" si="1384"/>
        <v>1</v>
      </c>
      <c r="M1281" s="41">
        <f t="shared" si="1414"/>
        <v>0</v>
      </c>
      <c r="N1281" s="41">
        <v>0</v>
      </c>
      <c r="O1281" s="41">
        <v>0</v>
      </c>
      <c r="P1281" s="41">
        <v>0</v>
      </c>
      <c r="Q1281" s="41">
        <v>0</v>
      </c>
      <c r="R1281" s="41">
        <v>1.6</v>
      </c>
      <c r="S1281" s="41">
        <f t="shared" si="1387"/>
        <v>0</v>
      </c>
      <c r="T1281" s="43">
        <f t="shared" si="1385"/>
        <v>0</v>
      </c>
      <c r="U1281" s="45">
        <f t="shared" si="1386"/>
        <v>1</v>
      </c>
      <c r="V1281" s="133">
        <f t="shared" si="1394"/>
        <v>0</v>
      </c>
      <c r="W1281" s="41">
        <f t="shared" ref="W1281:Y1281" si="1440">W1293+W1305+W1317</f>
        <v>1.6</v>
      </c>
      <c r="X1281" s="95">
        <f t="shared" si="1440"/>
        <v>1.6</v>
      </c>
      <c r="Y1281" s="95">
        <f t="shared" si="1440"/>
        <v>0</v>
      </c>
      <c r="Z1281" s="41">
        <f t="shared" si="1416"/>
        <v>0</v>
      </c>
      <c r="AA1281" s="41" t="e">
        <f>G1281+#REF!</f>
        <v>#REF!</v>
      </c>
      <c r="AB1281" s="96" t="e">
        <f>IF(OR(E1281="",E1281=0),"",(G1281+#REF!)/E1281)</f>
        <v>#REF!</v>
      </c>
      <c r="AC1281" s="41">
        <f t="shared" si="1374"/>
        <v>1.6</v>
      </c>
      <c r="AD1281" s="41">
        <f t="shared" si="1375"/>
        <v>0</v>
      </c>
      <c r="AE1281" s="95">
        <f t="shared" ref="AE1281" si="1441">AE1293+AE1305+AE1317</f>
        <v>0</v>
      </c>
      <c r="AF1281" s="95">
        <f t="shared" si="1376"/>
        <v>1.6</v>
      </c>
      <c r="AG1281" s="95">
        <f t="shared" ref="AG1281" si="1442">AG1293+AG1305+AG1317</f>
        <v>1.6</v>
      </c>
      <c r="AH1281" s="95">
        <f t="shared" si="1377"/>
        <v>0</v>
      </c>
      <c r="AI1281" s="42"/>
      <c r="AJ1281" s="72"/>
    </row>
    <row r="1282" spans="1:36" s="14" customFormat="1" ht="15" customHeight="1">
      <c r="A1282" s="14" t="str">
        <f t="shared" si="1373"/>
        <v>b</v>
      </c>
      <c r="B1282" s="21" t="s">
        <v>27</v>
      </c>
      <c r="C1282" s="40" t="s">
        <v>37</v>
      </c>
      <c r="D1282" s="41">
        <v>0</v>
      </c>
      <c r="E1282" s="42">
        <f t="shared" si="1412"/>
        <v>0</v>
      </c>
      <c r="F1282" s="42">
        <f t="shared" si="1412"/>
        <v>0</v>
      </c>
      <c r="G1282" s="42">
        <f t="shared" si="1412"/>
        <v>0</v>
      </c>
      <c r="H1282" s="42">
        <f t="shared" si="1413"/>
        <v>0</v>
      </c>
      <c r="I1282" s="43">
        <f t="shared" si="1413"/>
        <v>0</v>
      </c>
      <c r="J1282" s="44">
        <v>0</v>
      </c>
      <c r="K1282" s="44">
        <v>0</v>
      </c>
      <c r="L1282" s="45" t="str">
        <f t="shared" si="1384"/>
        <v/>
      </c>
      <c r="M1282" s="41">
        <f t="shared" si="1414"/>
        <v>0</v>
      </c>
      <c r="N1282" s="41">
        <v>0</v>
      </c>
      <c r="O1282" s="41">
        <v>0</v>
      </c>
      <c r="P1282" s="41">
        <v>0</v>
      </c>
      <c r="Q1282" s="41">
        <v>0</v>
      </c>
      <c r="R1282" s="41">
        <v>0</v>
      </c>
      <c r="S1282" s="41">
        <f t="shared" si="1387"/>
        <v>0</v>
      </c>
      <c r="T1282" s="43">
        <f t="shared" si="1385"/>
        <v>0</v>
      </c>
      <c r="U1282" s="45" t="str">
        <f t="shared" si="1386"/>
        <v/>
      </c>
      <c r="V1282" s="133">
        <f t="shared" si="1394"/>
        <v>0</v>
      </c>
      <c r="W1282" s="41">
        <f t="shared" ref="W1282:Y1282" si="1443">W1294+W1306+W1318</f>
        <v>0</v>
      </c>
      <c r="X1282" s="95">
        <f t="shared" si="1443"/>
        <v>0</v>
      </c>
      <c r="Y1282" s="95">
        <f t="shared" si="1443"/>
        <v>0</v>
      </c>
      <c r="Z1282" s="41">
        <f t="shared" si="1416"/>
        <v>0</v>
      </c>
      <c r="AA1282" s="41" t="e">
        <f>G1282+#REF!</f>
        <v>#REF!</v>
      </c>
      <c r="AB1282" s="96" t="str">
        <f>IF(OR(E1282="",E1282=0),"",(G1282+#REF!)/E1282)</f>
        <v/>
      </c>
      <c r="AC1282" s="41">
        <f t="shared" si="1374"/>
        <v>0</v>
      </c>
      <c r="AD1282" s="41">
        <f t="shared" si="1375"/>
        <v>0</v>
      </c>
      <c r="AE1282" s="95">
        <f t="shared" ref="AE1282" si="1444">AE1294+AE1306+AE1318</f>
        <v>0</v>
      </c>
      <c r="AF1282" s="95">
        <f t="shared" si="1376"/>
        <v>0</v>
      </c>
      <c r="AG1282" s="95">
        <f t="shared" ref="AG1282" si="1445">AG1294+AG1306+AG1318</f>
        <v>0</v>
      </c>
      <c r="AH1282" s="95">
        <f t="shared" si="1377"/>
        <v>0</v>
      </c>
      <c r="AI1282" s="42"/>
      <c r="AJ1282" s="72"/>
    </row>
    <row r="1283" spans="1:36" s="14" customFormat="1" ht="15.75" customHeight="1" thickBot="1">
      <c r="A1283" s="14" t="str">
        <f t="shared" si="1373"/>
        <v>b</v>
      </c>
      <c r="B1283" s="78" t="s">
        <v>27</v>
      </c>
      <c r="C1283" s="79" t="s">
        <v>38</v>
      </c>
      <c r="D1283" s="59">
        <v>0</v>
      </c>
      <c r="E1283" s="60">
        <f t="shared" si="1412"/>
        <v>0</v>
      </c>
      <c r="F1283" s="60">
        <f t="shared" si="1412"/>
        <v>0</v>
      </c>
      <c r="G1283" s="60">
        <f t="shared" si="1412"/>
        <v>0</v>
      </c>
      <c r="H1283" s="60">
        <f t="shared" si="1413"/>
        <v>0</v>
      </c>
      <c r="I1283" s="61">
        <f t="shared" si="1413"/>
        <v>0</v>
      </c>
      <c r="J1283" s="62">
        <v>0</v>
      </c>
      <c r="K1283" s="62">
        <v>0</v>
      </c>
      <c r="L1283" s="63" t="str">
        <f t="shared" si="1384"/>
        <v/>
      </c>
      <c r="M1283" s="59">
        <f t="shared" si="1414"/>
        <v>0</v>
      </c>
      <c r="N1283" s="59">
        <v>0</v>
      </c>
      <c r="O1283" s="59">
        <v>0</v>
      </c>
      <c r="P1283" s="59">
        <v>0</v>
      </c>
      <c r="Q1283" s="59">
        <v>0</v>
      </c>
      <c r="R1283" s="59">
        <v>0</v>
      </c>
      <c r="S1283" s="59">
        <f t="shared" si="1387"/>
        <v>0</v>
      </c>
      <c r="T1283" s="61">
        <f t="shared" si="1385"/>
        <v>0</v>
      </c>
      <c r="U1283" s="63" t="str">
        <f t="shared" si="1386"/>
        <v/>
      </c>
      <c r="V1283" s="136">
        <f t="shared" si="1394"/>
        <v>0</v>
      </c>
      <c r="W1283" s="59">
        <f t="shared" ref="W1283:Y1283" si="1446">W1295+W1307+W1319</f>
        <v>0</v>
      </c>
      <c r="X1283" s="105">
        <f t="shared" si="1446"/>
        <v>0</v>
      </c>
      <c r="Y1283" s="105">
        <f t="shared" si="1446"/>
        <v>0</v>
      </c>
      <c r="Z1283" s="59">
        <f t="shared" si="1416"/>
        <v>0</v>
      </c>
      <c r="AA1283" s="59" t="e">
        <f>G1283+#REF!</f>
        <v>#REF!</v>
      </c>
      <c r="AB1283" s="106" t="str">
        <f>IF(OR(E1283="",E1283=0),"",(G1283+#REF!)/E1283)</f>
        <v/>
      </c>
      <c r="AC1283" s="59">
        <f t="shared" si="1374"/>
        <v>0</v>
      </c>
      <c r="AD1283" s="59">
        <f t="shared" si="1375"/>
        <v>0</v>
      </c>
      <c r="AE1283" s="105">
        <f t="shared" ref="AE1283" si="1447">AE1295+AE1307+AE1319</f>
        <v>0</v>
      </c>
      <c r="AF1283" s="105">
        <f t="shared" si="1376"/>
        <v>0</v>
      </c>
      <c r="AG1283" s="105">
        <f t="shared" ref="AG1283" si="1448">AG1295+AG1307+AG1319</f>
        <v>0</v>
      </c>
      <c r="AH1283" s="105">
        <f t="shared" si="1377"/>
        <v>0</v>
      </c>
      <c r="AI1283" s="60"/>
      <c r="AJ1283" s="72"/>
    </row>
    <row r="1284" spans="1:36" s="14" customFormat="1" ht="48.75" thickTop="1" thickBot="1">
      <c r="A1284" s="14" t="str">
        <f t="shared" si="1373"/>
        <v>a</v>
      </c>
      <c r="B1284" s="139" t="s">
        <v>251</v>
      </c>
      <c r="C1284" s="140" t="s">
        <v>250</v>
      </c>
      <c r="D1284" s="140"/>
      <c r="E1284" s="141">
        <f>E1285+E1293+E1294+E1295</f>
        <v>1164</v>
      </c>
      <c r="F1284" s="141">
        <f>F1285+F1293+F1294+F1295</f>
        <v>370.99900000000002</v>
      </c>
      <c r="G1284" s="141">
        <f>G1285+G1293+G1294+G1295</f>
        <v>273.5</v>
      </c>
      <c r="H1284" s="141">
        <f>H1285+H1293+H1294+H1295</f>
        <v>89.310079999999999</v>
      </c>
      <c r="I1284" s="142">
        <f>I1285+I1293+I1294+I1295</f>
        <v>64.310079999999999</v>
      </c>
      <c r="J1284" s="140"/>
      <c r="K1284" s="143"/>
      <c r="L1284" s="144">
        <f t="shared" si="1384"/>
        <v>0.73719875255728451</v>
      </c>
      <c r="M1284" s="140">
        <f>M1285+M1293+M1294+M1295</f>
        <v>0</v>
      </c>
      <c r="N1284" s="140"/>
      <c r="O1284" s="140"/>
      <c r="P1284" s="140"/>
      <c r="Q1284" s="140"/>
      <c r="R1284" s="140">
        <v>64.310079999999999</v>
      </c>
      <c r="S1284" s="140">
        <f t="shared" si="1387"/>
        <v>184.18992</v>
      </c>
      <c r="T1284" s="142">
        <f t="shared" si="1385"/>
        <v>97.499000000000024</v>
      </c>
      <c r="U1284" s="144">
        <f t="shared" si="1386"/>
        <v>0.23496563573883161</v>
      </c>
      <c r="V1284" s="145">
        <f t="shared" si="1394"/>
        <v>890.5</v>
      </c>
      <c r="W1284" s="140">
        <f t="shared" ref="W1284:Y1284" si="1449">W1285+W1293+W1294+W1295</f>
        <v>194.999</v>
      </c>
      <c r="X1284" s="146">
        <f t="shared" si="1449"/>
        <v>194.999</v>
      </c>
      <c r="Y1284" s="146">
        <f t="shared" si="1449"/>
        <v>86.9</v>
      </c>
      <c r="Z1284" s="140">
        <f>Z1285+Z1293+Z1294+Z1295</f>
        <v>2451</v>
      </c>
      <c r="AA1284" s="140" t="e">
        <f>G1284+#REF!</f>
        <v>#REF!</v>
      </c>
      <c r="AB1284" s="147" t="e">
        <f>IF(OR(E1284="",E1284=0),"",(G1284+#REF!)/E1284)</f>
        <v>#REF!</v>
      </c>
      <c r="AC1284" s="140">
        <f t="shared" si="1374"/>
        <v>360.4</v>
      </c>
      <c r="AD1284" s="140">
        <f t="shared" si="1375"/>
        <v>803.6</v>
      </c>
      <c r="AE1284" s="146">
        <f>AE1285+AE1293+AE1294+AE1295</f>
        <v>0</v>
      </c>
      <c r="AF1284" s="146">
        <f t="shared" si="1376"/>
        <v>1164</v>
      </c>
      <c r="AG1284" s="146">
        <f>AG1285+AG1293+AG1294+AG1295</f>
        <v>1164</v>
      </c>
      <c r="AH1284" s="146">
        <f t="shared" si="1377"/>
        <v>803.6</v>
      </c>
      <c r="AI1284" s="141"/>
      <c r="AJ1284" s="72"/>
    </row>
    <row r="1285" spans="1:36" s="14" customFormat="1" ht="18.75" thickTop="1">
      <c r="A1285" s="14" t="str">
        <f t="shared" ref="A1285:A1319" si="1450">IF((E1285+G1285+V1285+Y1285+AC1285+AD1285+AE1285&lt;&gt;0),"a","b")</f>
        <v>a</v>
      </c>
      <c r="B1285" s="21" t="s">
        <v>27</v>
      </c>
      <c r="C1285" s="22" t="s">
        <v>28</v>
      </c>
      <c r="D1285" s="23"/>
      <c r="E1285" s="24">
        <f>E1286+E1287+E1288+E1289+E1290+E1291+E1292</f>
        <v>1164</v>
      </c>
      <c r="F1285" s="24">
        <f>F1286+F1287+F1288+F1289+F1290+F1291+F1292</f>
        <v>370.99900000000002</v>
      </c>
      <c r="G1285" s="24">
        <f>G1286+G1287+G1288+G1289+G1290+G1291+G1292</f>
        <v>273.5</v>
      </c>
      <c r="H1285" s="24">
        <f>H1286+H1287+H1288+H1289+H1290+H1291+H1292</f>
        <v>89.310079999999999</v>
      </c>
      <c r="I1285" s="25">
        <f>I1286+I1287+I1288+I1289+I1290+I1291+I1292</f>
        <v>64.310079999999999</v>
      </c>
      <c r="J1285" s="23"/>
      <c r="K1285" s="26"/>
      <c r="L1285" s="27">
        <f t="shared" si="1384"/>
        <v>0.73719875255728451</v>
      </c>
      <c r="M1285" s="23">
        <f>M1286+M1287+M1288+M1289+M1290+M1291+M1292</f>
        <v>0</v>
      </c>
      <c r="N1285" s="23"/>
      <c r="O1285" s="23"/>
      <c r="P1285" s="23"/>
      <c r="Q1285" s="23"/>
      <c r="R1285" s="23">
        <v>64.310079999999999</v>
      </c>
      <c r="S1285" s="23">
        <f t="shared" si="1387"/>
        <v>184.18992</v>
      </c>
      <c r="T1285" s="25">
        <f t="shared" si="1385"/>
        <v>97.499000000000024</v>
      </c>
      <c r="U1285" s="27">
        <f t="shared" si="1386"/>
        <v>0.23496563573883161</v>
      </c>
      <c r="V1285" s="130">
        <f t="shared" si="1394"/>
        <v>890.5</v>
      </c>
      <c r="W1285" s="23">
        <f t="shared" ref="W1285:Y1285" si="1451">W1286+W1287+W1288+W1289+W1290+W1291+W1292</f>
        <v>194.999</v>
      </c>
      <c r="X1285" s="89">
        <f t="shared" si="1451"/>
        <v>194.999</v>
      </c>
      <c r="Y1285" s="89">
        <f t="shared" si="1451"/>
        <v>86.9</v>
      </c>
      <c r="Z1285" s="23">
        <f>Z1286+Z1287+Z1288+Z1289+Z1290+Z1291+Z1292</f>
        <v>2451</v>
      </c>
      <c r="AA1285" s="23" t="e">
        <f>G1285+#REF!</f>
        <v>#REF!</v>
      </c>
      <c r="AB1285" s="90" t="e">
        <f>IF(OR(E1285="",E1285=0),"",(G1285+#REF!)/E1285)</f>
        <v>#REF!</v>
      </c>
      <c r="AC1285" s="23">
        <f t="shared" ref="AC1285:AC1319" si="1452">G1285+Y1285</f>
        <v>360.4</v>
      </c>
      <c r="AD1285" s="23">
        <f t="shared" ref="AD1285:AD1319" si="1453">E1285-AC1285</f>
        <v>803.6</v>
      </c>
      <c r="AE1285" s="89">
        <f>AE1286+AE1287+AE1288+AE1289+AE1290+AE1291+AE1292</f>
        <v>0</v>
      </c>
      <c r="AF1285" s="89">
        <f t="shared" ref="AF1285:AF1319" si="1454">E1285-AE1285</f>
        <v>1164</v>
      </c>
      <c r="AG1285" s="89">
        <f>AG1286+AG1287+AG1288+AG1289+AG1290+AG1291+AG1292</f>
        <v>1164</v>
      </c>
      <c r="AH1285" s="89">
        <f t="shared" ref="AH1285:AH1319" si="1455">AG1285-AC1285</f>
        <v>803.6</v>
      </c>
      <c r="AI1285" s="24"/>
      <c r="AJ1285" s="72"/>
    </row>
    <row r="1286" spans="1:36" s="14" customFormat="1" ht="18" customHeight="1">
      <c r="A1286" s="14" t="str">
        <f t="shared" si="1450"/>
        <v>b</v>
      </c>
      <c r="B1286" s="28" t="s">
        <v>27</v>
      </c>
      <c r="C1286" s="29" t="s">
        <v>50</v>
      </c>
      <c r="D1286" s="35"/>
      <c r="E1286" s="36">
        <v>0</v>
      </c>
      <c r="F1286" s="36">
        <v>0</v>
      </c>
      <c r="G1286" s="36">
        <v>0</v>
      </c>
      <c r="H1286" s="36">
        <v>0</v>
      </c>
      <c r="I1286" s="37">
        <v>0</v>
      </c>
      <c r="J1286" s="35"/>
      <c r="K1286" s="38"/>
      <c r="L1286" s="39" t="str">
        <f t="shared" si="1384"/>
        <v/>
      </c>
      <c r="M1286" s="35"/>
      <c r="N1286" s="35"/>
      <c r="O1286" s="35"/>
      <c r="P1286" s="35"/>
      <c r="Q1286" s="35"/>
      <c r="R1286" s="35">
        <v>0</v>
      </c>
      <c r="S1286" s="35">
        <f t="shared" si="1387"/>
        <v>0</v>
      </c>
      <c r="T1286" s="37">
        <f t="shared" si="1385"/>
        <v>0</v>
      </c>
      <c r="U1286" s="39" t="str">
        <f t="shared" si="1386"/>
        <v/>
      </c>
      <c r="V1286" s="132">
        <f t="shared" si="1394"/>
        <v>0</v>
      </c>
      <c r="W1286" s="35">
        <v>0</v>
      </c>
      <c r="X1286" s="93">
        <v>0</v>
      </c>
      <c r="Y1286" s="93">
        <v>0</v>
      </c>
      <c r="Z1286" s="35">
        <v>0</v>
      </c>
      <c r="AA1286" s="35" t="e">
        <f>G1286+#REF!</f>
        <v>#REF!</v>
      </c>
      <c r="AB1286" s="94" t="str">
        <f>IF(OR(E1286="",E1286=0),"",(G1286+#REF!)/E1286)</f>
        <v/>
      </c>
      <c r="AC1286" s="35">
        <f t="shared" si="1452"/>
        <v>0</v>
      </c>
      <c r="AD1286" s="35">
        <f t="shared" si="1453"/>
        <v>0</v>
      </c>
      <c r="AE1286" s="93">
        <v>0</v>
      </c>
      <c r="AF1286" s="93">
        <f t="shared" si="1454"/>
        <v>0</v>
      </c>
      <c r="AG1286" s="93">
        <v>0</v>
      </c>
      <c r="AH1286" s="93">
        <f t="shared" si="1455"/>
        <v>0</v>
      </c>
      <c r="AI1286" s="36"/>
      <c r="AJ1286" s="72"/>
    </row>
    <row r="1287" spans="1:36" s="14" customFormat="1" ht="18">
      <c r="A1287" s="14" t="str">
        <f t="shared" si="1450"/>
        <v>a</v>
      </c>
      <c r="B1287" s="28" t="s">
        <v>27</v>
      </c>
      <c r="C1287" s="29" t="s">
        <v>54</v>
      </c>
      <c r="D1287" s="30"/>
      <c r="E1287" s="31">
        <v>1164</v>
      </c>
      <c r="F1287" s="31">
        <v>370.99900000000002</v>
      </c>
      <c r="G1287" s="31">
        <v>273.5</v>
      </c>
      <c r="H1287" s="31">
        <v>89.310079999999999</v>
      </c>
      <c r="I1287" s="32">
        <v>64.310079999999999</v>
      </c>
      <c r="J1287" s="30"/>
      <c r="K1287" s="33"/>
      <c r="L1287" s="34">
        <f t="shared" si="1384"/>
        <v>0.73719875255728451</v>
      </c>
      <c r="M1287" s="30"/>
      <c r="N1287" s="30"/>
      <c r="O1287" s="30"/>
      <c r="P1287" s="30"/>
      <c r="Q1287" s="30"/>
      <c r="R1287" s="30">
        <v>64.310079999999999</v>
      </c>
      <c r="S1287" s="30">
        <f t="shared" si="1387"/>
        <v>184.18992</v>
      </c>
      <c r="T1287" s="32">
        <f t="shared" si="1385"/>
        <v>97.499000000000024</v>
      </c>
      <c r="U1287" s="34">
        <f t="shared" si="1386"/>
        <v>0.23496563573883161</v>
      </c>
      <c r="V1287" s="131">
        <f t="shared" si="1394"/>
        <v>890.5</v>
      </c>
      <c r="W1287" s="30">
        <v>194.999</v>
      </c>
      <c r="X1287" s="91">
        <v>194.999</v>
      </c>
      <c r="Y1287" s="91">
        <v>86.9</v>
      </c>
      <c r="Z1287" s="30">
        <v>2451</v>
      </c>
      <c r="AA1287" s="30" t="e">
        <f>G1287+#REF!</f>
        <v>#REF!</v>
      </c>
      <c r="AB1287" s="92" t="e">
        <f>IF(OR(E1287="",E1287=0),"",(G1287+#REF!)/E1287)</f>
        <v>#REF!</v>
      </c>
      <c r="AC1287" s="30">
        <f t="shared" si="1452"/>
        <v>360.4</v>
      </c>
      <c r="AD1287" s="30">
        <f t="shared" si="1453"/>
        <v>803.6</v>
      </c>
      <c r="AE1287" s="91">
        <v>0</v>
      </c>
      <c r="AF1287" s="91">
        <f t="shared" si="1454"/>
        <v>1164</v>
      </c>
      <c r="AG1287" s="91">
        <v>1164</v>
      </c>
      <c r="AH1287" s="91">
        <f t="shared" si="1455"/>
        <v>803.6</v>
      </c>
      <c r="AI1287" s="31"/>
      <c r="AJ1287" s="72"/>
    </row>
    <row r="1288" spans="1:36" s="14" customFormat="1" ht="18" customHeight="1">
      <c r="A1288" s="14" t="str">
        <f t="shared" si="1450"/>
        <v>b</v>
      </c>
      <c r="B1288" s="28" t="s">
        <v>27</v>
      </c>
      <c r="C1288" s="29" t="s">
        <v>56</v>
      </c>
      <c r="D1288" s="35"/>
      <c r="E1288" s="36">
        <v>0</v>
      </c>
      <c r="F1288" s="36">
        <v>0</v>
      </c>
      <c r="G1288" s="36">
        <v>0</v>
      </c>
      <c r="H1288" s="36">
        <v>0</v>
      </c>
      <c r="I1288" s="37">
        <v>0</v>
      </c>
      <c r="J1288" s="35"/>
      <c r="K1288" s="38"/>
      <c r="L1288" s="39" t="str">
        <f t="shared" si="1384"/>
        <v/>
      </c>
      <c r="M1288" s="35"/>
      <c r="N1288" s="35"/>
      <c r="O1288" s="35"/>
      <c r="P1288" s="35"/>
      <c r="Q1288" s="35"/>
      <c r="R1288" s="35">
        <v>0</v>
      </c>
      <c r="S1288" s="35">
        <f t="shared" si="1387"/>
        <v>0</v>
      </c>
      <c r="T1288" s="37">
        <f t="shared" si="1385"/>
        <v>0</v>
      </c>
      <c r="U1288" s="39" t="str">
        <f t="shared" si="1386"/>
        <v/>
      </c>
      <c r="V1288" s="132">
        <f t="shared" si="1394"/>
        <v>0</v>
      </c>
      <c r="W1288" s="35">
        <v>0</v>
      </c>
      <c r="X1288" s="93">
        <v>0</v>
      </c>
      <c r="Y1288" s="93">
        <v>0</v>
      </c>
      <c r="Z1288" s="35">
        <v>0</v>
      </c>
      <c r="AA1288" s="35" t="e">
        <f>G1288+#REF!</f>
        <v>#REF!</v>
      </c>
      <c r="AB1288" s="94" t="str">
        <f>IF(OR(E1288="",E1288=0),"",(G1288+#REF!)/E1288)</f>
        <v/>
      </c>
      <c r="AC1288" s="35">
        <f t="shared" si="1452"/>
        <v>0</v>
      </c>
      <c r="AD1288" s="35">
        <f t="shared" si="1453"/>
        <v>0</v>
      </c>
      <c r="AE1288" s="93">
        <v>0</v>
      </c>
      <c r="AF1288" s="93">
        <f t="shared" si="1454"/>
        <v>0</v>
      </c>
      <c r="AG1288" s="93">
        <v>0</v>
      </c>
      <c r="AH1288" s="93">
        <f t="shared" si="1455"/>
        <v>0</v>
      </c>
      <c r="AI1288" s="36"/>
      <c r="AJ1288" s="72"/>
    </row>
    <row r="1289" spans="1:36" s="14" customFormat="1" ht="18" customHeight="1">
      <c r="A1289" s="14" t="str">
        <f t="shared" si="1450"/>
        <v>b</v>
      </c>
      <c r="B1289" s="28" t="s">
        <v>27</v>
      </c>
      <c r="C1289" s="29" t="s">
        <v>57</v>
      </c>
      <c r="D1289" s="35"/>
      <c r="E1289" s="36">
        <v>0</v>
      </c>
      <c r="F1289" s="36">
        <v>0</v>
      </c>
      <c r="G1289" s="36">
        <v>0</v>
      </c>
      <c r="H1289" s="36">
        <v>0</v>
      </c>
      <c r="I1289" s="37">
        <v>0</v>
      </c>
      <c r="J1289" s="35"/>
      <c r="K1289" s="38"/>
      <c r="L1289" s="39" t="str">
        <f t="shared" si="1384"/>
        <v/>
      </c>
      <c r="M1289" s="35"/>
      <c r="N1289" s="35"/>
      <c r="O1289" s="35"/>
      <c r="P1289" s="35"/>
      <c r="Q1289" s="35"/>
      <c r="R1289" s="35">
        <v>0</v>
      </c>
      <c r="S1289" s="35">
        <f t="shared" si="1387"/>
        <v>0</v>
      </c>
      <c r="T1289" s="37">
        <f t="shared" si="1385"/>
        <v>0</v>
      </c>
      <c r="U1289" s="39" t="str">
        <f t="shared" si="1386"/>
        <v/>
      </c>
      <c r="V1289" s="132">
        <f t="shared" si="1394"/>
        <v>0</v>
      </c>
      <c r="W1289" s="35">
        <v>0</v>
      </c>
      <c r="X1289" s="93">
        <v>0</v>
      </c>
      <c r="Y1289" s="93">
        <v>0</v>
      </c>
      <c r="Z1289" s="35">
        <v>0</v>
      </c>
      <c r="AA1289" s="35" t="e">
        <f>G1289+#REF!</f>
        <v>#REF!</v>
      </c>
      <c r="AB1289" s="94" t="str">
        <f>IF(OR(E1289="",E1289=0),"",(G1289+#REF!)/E1289)</f>
        <v/>
      </c>
      <c r="AC1289" s="35">
        <f t="shared" si="1452"/>
        <v>0</v>
      </c>
      <c r="AD1289" s="35">
        <f t="shared" si="1453"/>
        <v>0</v>
      </c>
      <c r="AE1289" s="93">
        <v>0</v>
      </c>
      <c r="AF1289" s="93">
        <f t="shared" si="1454"/>
        <v>0</v>
      </c>
      <c r="AG1289" s="93">
        <v>0</v>
      </c>
      <c r="AH1289" s="93">
        <f t="shared" si="1455"/>
        <v>0</v>
      </c>
      <c r="AI1289" s="36"/>
      <c r="AJ1289" s="72"/>
    </row>
    <row r="1290" spans="1:36" s="14" customFormat="1" ht="18" customHeight="1">
      <c r="A1290" s="14" t="str">
        <f t="shared" si="1450"/>
        <v>b</v>
      </c>
      <c r="B1290" s="28" t="s">
        <v>27</v>
      </c>
      <c r="C1290" s="29" t="s">
        <v>58</v>
      </c>
      <c r="D1290" s="35"/>
      <c r="E1290" s="36">
        <v>0</v>
      </c>
      <c r="F1290" s="36">
        <v>0</v>
      </c>
      <c r="G1290" s="36">
        <v>0</v>
      </c>
      <c r="H1290" s="36">
        <v>0</v>
      </c>
      <c r="I1290" s="37">
        <v>0</v>
      </c>
      <c r="J1290" s="35"/>
      <c r="K1290" s="38"/>
      <c r="L1290" s="39" t="str">
        <f t="shared" si="1384"/>
        <v/>
      </c>
      <c r="M1290" s="35"/>
      <c r="N1290" s="35"/>
      <c r="O1290" s="35"/>
      <c r="P1290" s="35"/>
      <c r="Q1290" s="35"/>
      <c r="R1290" s="35">
        <v>0</v>
      </c>
      <c r="S1290" s="35">
        <f t="shared" si="1387"/>
        <v>0</v>
      </c>
      <c r="T1290" s="37">
        <f t="shared" si="1385"/>
        <v>0</v>
      </c>
      <c r="U1290" s="39" t="str">
        <f t="shared" si="1386"/>
        <v/>
      </c>
      <c r="V1290" s="132">
        <f t="shared" si="1394"/>
        <v>0</v>
      </c>
      <c r="W1290" s="35">
        <v>0</v>
      </c>
      <c r="X1290" s="93">
        <v>0</v>
      </c>
      <c r="Y1290" s="93">
        <v>0</v>
      </c>
      <c r="Z1290" s="35">
        <v>0</v>
      </c>
      <c r="AA1290" s="35" t="e">
        <f>G1290+#REF!</f>
        <v>#REF!</v>
      </c>
      <c r="AB1290" s="94" t="str">
        <f>IF(OR(E1290="",E1290=0),"",(G1290+#REF!)/E1290)</f>
        <v/>
      </c>
      <c r="AC1290" s="35">
        <f t="shared" si="1452"/>
        <v>0</v>
      </c>
      <c r="AD1290" s="35">
        <f t="shared" si="1453"/>
        <v>0</v>
      </c>
      <c r="AE1290" s="93">
        <v>0</v>
      </c>
      <c r="AF1290" s="93">
        <f t="shared" si="1454"/>
        <v>0</v>
      </c>
      <c r="AG1290" s="93">
        <v>0</v>
      </c>
      <c r="AH1290" s="93">
        <f t="shared" si="1455"/>
        <v>0</v>
      </c>
      <c r="AI1290" s="36"/>
      <c r="AJ1290" s="72"/>
    </row>
    <row r="1291" spans="1:36" s="14" customFormat="1" ht="18" customHeight="1">
      <c r="A1291" s="14" t="str">
        <f t="shared" si="1450"/>
        <v>b</v>
      </c>
      <c r="B1291" s="28" t="s">
        <v>27</v>
      </c>
      <c r="C1291" s="29" t="s">
        <v>59</v>
      </c>
      <c r="D1291" s="35"/>
      <c r="E1291" s="36">
        <v>0</v>
      </c>
      <c r="F1291" s="36">
        <v>0</v>
      </c>
      <c r="G1291" s="36">
        <v>0</v>
      </c>
      <c r="H1291" s="36">
        <v>0</v>
      </c>
      <c r="I1291" s="37">
        <v>0</v>
      </c>
      <c r="J1291" s="35"/>
      <c r="K1291" s="38"/>
      <c r="L1291" s="39" t="str">
        <f t="shared" si="1384"/>
        <v/>
      </c>
      <c r="M1291" s="35"/>
      <c r="N1291" s="35"/>
      <c r="O1291" s="35"/>
      <c r="P1291" s="35"/>
      <c r="Q1291" s="35"/>
      <c r="R1291" s="35">
        <v>0</v>
      </c>
      <c r="S1291" s="35">
        <f t="shared" si="1387"/>
        <v>0</v>
      </c>
      <c r="T1291" s="37">
        <f t="shared" si="1385"/>
        <v>0</v>
      </c>
      <c r="U1291" s="39" t="str">
        <f t="shared" si="1386"/>
        <v/>
      </c>
      <c r="V1291" s="132">
        <f t="shared" si="1394"/>
        <v>0</v>
      </c>
      <c r="W1291" s="35">
        <v>0</v>
      </c>
      <c r="X1291" s="93">
        <v>0</v>
      </c>
      <c r="Y1291" s="93">
        <v>0</v>
      </c>
      <c r="Z1291" s="35">
        <v>0</v>
      </c>
      <c r="AA1291" s="35" t="e">
        <f>G1291+#REF!</f>
        <v>#REF!</v>
      </c>
      <c r="AB1291" s="94" t="str">
        <f>IF(OR(E1291="",E1291=0),"",(G1291+#REF!)/E1291)</f>
        <v/>
      </c>
      <c r="AC1291" s="35">
        <f t="shared" si="1452"/>
        <v>0</v>
      </c>
      <c r="AD1291" s="35">
        <f t="shared" si="1453"/>
        <v>0</v>
      </c>
      <c r="AE1291" s="93">
        <v>0</v>
      </c>
      <c r="AF1291" s="93">
        <f t="shared" si="1454"/>
        <v>0</v>
      </c>
      <c r="AG1291" s="93">
        <v>0</v>
      </c>
      <c r="AH1291" s="93">
        <f t="shared" si="1455"/>
        <v>0</v>
      </c>
      <c r="AI1291" s="36"/>
      <c r="AJ1291" s="72"/>
    </row>
    <row r="1292" spans="1:36" s="14" customFormat="1" ht="18" customHeight="1">
      <c r="A1292" s="14" t="str">
        <f t="shared" si="1450"/>
        <v>b</v>
      </c>
      <c r="B1292" s="28" t="s">
        <v>27</v>
      </c>
      <c r="C1292" s="29" t="s">
        <v>60</v>
      </c>
      <c r="D1292" s="35"/>
      <c r="E1292" s="36">
        <v>0</v>
      </c>
      <c r="F1292" s="36">
        <v>0</v>
      </c>
      <c r="G1292" s="36">
        <v>0</v>
      </c>
      <c r="H1292" s="36">
        <v>0</v>
      </c>
      <c r="I1292" s="37">
        <v>0</v>
      </c>
      <c r="J1292" s="35"/>
      <c r="K1292" s="38"/>
      <c r="L1292" s="39" t="str">
        <f t="shared" si="1384"/>
        <v/>
      </c>
      <c r="M1292" s="35"/>
      <c r="N1292" s="35"/>
      <c r="O1292" s="35"/>
      <c r="P1292" s="35"/>
      <c r="Q1292" s="35"/>
      <c r="R1292" s="35">
        <v>0</v>
      </c>
      <c r="S1292" s="35">
        <f t="shared" si="1387"/>
        <v>0</v>
      </c>
      <c r="T1292" s="37">
        <f t="shared" si="1385"/>
        <v>0</v>
      </c>
      <c r="U1292" s="39" t="str">
        <f t="shared" si="1386"/>
        <v/>
      </c>
      <c r="V1292" s="132">
        <f t="shared" si="1394"/>
        <v>0</v>
      </c>
      <c r="W1292" s="35">
        <v>0</v>
      </c>
      <c r="X1292" s="93">
        <v>0</v>
      </c>
      <c r="Y1292" s="93">
        <v>0</v>
      </c>
      <c r="Z1292" s="35">
        <v>0</v>
      </c>
      <c r="AA1292" s="35" t="e">
        <f>G1292+#REF!</f>
        <v>#REF!</v>
      </c>
      <c r="AB1292" s="94" t="str">
        <f>IF(OR(E1292="",E1292=0),"",(G1292+#REF!)/E1292)</f>
        <v/>
      </c>
      <c r="AC1292" s="35">
        <f t="shared" si="1452"/>
        <v>0</v>
      </c>
      <c r="AD1292" s="35">
        <f t="shared" si="1453"/>
        <v>0</v>
      </c>
      <c r="AE1292" s="93">
        <v>0</v>
      </c>
      <c r="AF1292" s="93">
        <f t="shared" si="1454"/>
        <v>0</v>
      </c>
      <c r="AG1292" s="93">
        <v>0</v>
      </c>
      <c r="AH1292" s="93">
        <f t="shared" si="1455"/>
        <v>0</v>
      </c>
      <c r="AI1292" s="36"/>
      <c r="AJ1292" s="72"/>
    </row>
    <row r="1293" spans="1:36" s="14" customFormat="1" ht="30" customHeight="1">
      <c r="A1293" s="14" t="str">
        <f t="shared" si="1450"/>
        <v>b</v>
      </c>
      <c r="B1293" s="21" t="s">
        <v>27</v>
      </c>
      <c r="C1293" s="40" t="s">
        <v>36</v>
      </c>
      <c r="D1293" s="41"/>
      <c r="E1293" s="42">
        <v>0</v>
      </c>
      <c r="F1293" s="42">
        <v>0</v>
      </c>
      <c r="G1293" s="42">
        <v>0</v>
      </c>
      <c r="H1293" s="42">
        <v>0</v>
      </c>
      <c r="I1293" s="43">
        <v>0</v>
      </c>
      <c r="J1293" s="41"/>
      <c r="K1293" s="44"/>
      <c r="L1293" s="45" t="str">
        <f t="shared" si="1384"/>
        <v/>
      </c>
      <c r="M1293" s="41"/>
      <c r="N1293" s="41"/>
      <c r="O1293" s="41"/>
      <c r="P1293" s="41"/>
      <c r="Q1293" s="41"/>
      <c r="R1293" s="41">
        <v>0</v>
      </c>
      <c r="S1293" s="41">
        <f t="shared" si="1387"/>
        <v>0</v>
      </c>
      <c r="T1293" s="43">
        <f t="shared" si="1385"/>
        <v>0</v>
      </c>
      <c r="U1293" s="45" t="str">
        <f t="shared" si="1386"/>
        <v/>
      </c>
      <c r="V1293" s="133">
        <f t="shared" si="1394"/>
        <v>0</v>
      </c>
      <c r="W1293" s="41">
        <v>0</v>
      </c>
      <c r="X1293" s="95">
        <v>0</v>
      </c>
      <c r="Y1293" s="95">
        <v>0</v>
      </c>
      <c r="Z1293" s="41">
        <v>0</v>
      </c>
      <c r="AA1293" s="41" t="e">
        <f>G1293+#REF!</f>
        <v>#REF!</v>
      </c>
      <c r="AB1293" s="96" t="str">
        <f>IF(OR(E1293="",E1293=0),"",(G1293+#REF!)/E1293)</f>
        <v/>
      </c>
      <c r="AC1293" s="41">
        <f t="shared" si="1452"/>
        <v>0</v>
      </c>
      <c r="AD1293" s="41">
        <f t="shared" si="1453"/>
        <v>0</v>
      </c>
      <c r="AE1293" s="95">
        <v>0</v>
      </c>
      <c r="AF1293" s="95">
        <f t="shared" si="1454"/>
        <v>0</v>
      </c>
      <c r="AG1293" s="95">
        <v>0</v>
      </c>
      <c r="AH1293" s="95">
        <f t="shared" si="1455"/>
        <v>0</v>
      </c>
      <c r="AI1293" s="42"/>
      <c r="AJ1293" s="72"/>
    </row>
    <row r="1294" spans="1:36" s="14" customFormat="1" ht="15" customHeight="1">
      <c r="A1294" s="14" t="str">
        <f t="shared" si="1450"/>
        <v>b</v>
      </c>
      <c r="B1294" s="21" t="s">
        <v>27</v>
      </c>
      <c r="C1294" s="40" t="s">
        <v>37</v>
      </c>
      <c r="D1294" s="41"/>
      <c r="E1294" s="42">
        <v>0</v>
      </c>
      <c r="F1294" s="42">
        <v>0</v>
      </c>
      <c r="G1294" s="42">
        <v>0</v>
      </c>
      <c r="H1294" s="42">
        <v>0</v>
      </c>
      <c r="I1294" s="43">
        <v>0</v>
      </c>
      <c r="J1294" s="41"/>
      <c r="K1294" s="44"/>
      <c r="L1294" s="45" t="str">
        <f t="shared" si="1384"/>
        <v/>
      </c>
      <c r="M1294" s="41"/>
      <c r="N1294" s="41"/>
      <c r="O1294" s="41"/>
      <c r="P1294" s="41"/>
      <c r="Q1294" s="41"/>
      <c r="R1294" s="41">
        <v>0</v>
      </c>
      <c r="S1294" s="41">
        <f t="shared" si="1387"/>
        <v>0</v>
      </c>
      <c r="T1294" s="43">
        <f t="shared" si="1385"/>
        <v>0</v>
      </c>
      <c r="U1294" s="45" t="str">
        <f t="shared" si="1386"/>
        <v/>
      </c>
      <c r="V1294" s="133">
        <f t="shared" si="1394"/>
        <v>0</v>
      </c>
      <c r="W1294" s="41">
        <v>0</v>
      </c>
      <c r="X1294" s="95">
        <v>0</v>
      </c>
      <c r="Y1294" s="95">
        <v>0</v>
      </c>
      <c r="Z1294" s="41">
        <v>0</v>
      </c>
      <c r="AA1294" s="41" t="e">
        <f>G1294+#REF!</f>
        <v>#REF!</v>
      </c>
      <c r="AB1294" s="96" t="str">
        <f>IF(OR(E1294="",E1294=0),"",(G1294+#REF!)/E1294)</f>
        <v/>
      </c>
      <c r="AC1294" s="41">
        <f t="shared" si="1452"/>
        <v>0</v>
      </c>
      <c r="AD1294" s="41">
        <f t="shared" si="1453"/>
        <v>0</v>
      </c>
      <c r="AE1294" s="95">
        <v>0</v>
      </c>
      <c r="AF1294" s="95">
        <f t="shared" si="1454"/>
        <v>0</v>
      </c>
      <c r="AG1294" s="95">
        <v>0</v>
      </c>
      <c r="AH1294" s="95">
        <f t="shared" si="1455"/>
        <v>0</v>
      </c>
      <c r="AI1294" s="42"/>
      <c r="AJ1294" s="72"/>
    </row>
    <row r="1295" spans="1:36" s="14" customFormat="1" ht="15.75" customHeight="1" thickBot="1">
      <c r="A1295" s="14" t="str">
        <f t="shared" si="1450"/>
        <v>b</v>
      </c>
      <c r="B1295" s="78" t="s">
        <v>27</v>
      </c>
      <c r="C1295" s="79" t="s">
        <v>38</v>
      </c>
      <c r="D1295" s="59"/>
      <c r="E1295" s="60">
        <v>0</v>
      </c>
      <c r="F1295" s="60">
        <v>0</v>
      </c>
      <c r="G1295" s="60">
        <v>0</v>
      </c>
      <c r="H1295" s="60">
        <v>0</v>
      </c>
      <c r="I1295" s="61">
        <v>0</v>
      </c>
      <c r="J1295" s="59"/>
      <c r="K1295" s="62"/>
      <c r="L1295" s="63" t="str">
        <f t="shared" si="1384"/>
        <v/>
      </c>
      <c r="M1295" s="59"/>
      <c r="N1295" s="59"/>
      <c r="O1295" s="59"/>
      <c r="P1295" s="59"/>
      <c r="Q1295" s="59"/>
      <c r="R1295" s="59">
        <v>0</v>
      </c>
      <c r="S1295" s="59">
        <f t="shared" si="1387"/>
        <v>0</v>
      </c>
      <c r="T1295" s="61">
        <f t="shared" si="1385"/>
        <v>0</v>
      </c>
      <c r="U1295" s="63" t="str">
        <f t="shared" si="1386"/>
        <v/>
      </c>
      <c r="V1295" s="136">
        <f t="shared" si="1394"/>
        <v>0</v>
      </c>
      <c r="W1295" s="59">
        <v>0</v>
      </c>
      <c r="X1295" s="105">
        <v>0</v>
      </c>
      <c r="Y1295" s="105">
        <v>0</v>
      </c>
      <c r="Z1295" s="59">
        <v>0</v>
      </c>
      <c r="AA1295" s="59" t="e">
        <f>G1295+#REF!</f>
        <v>#REF!</v>
      </c>
      <c r="AB1295" s="106" t="str">
        <f>IF(OR(E1295="",E1295=0),"",(G1295+#REF!)/E1295)</f>
        <v/>
      </c>
      <c r="AC1295" s="59">
        <f t="shared" si="1452"/>
        <v>0</v>
      </c>
      <c r="AD1295" s="59">
        <f t="shared" si="1453"/>
        <v>0</v>
      </c>
      <c r="AE1295" s="105">
        <v>0</v>
      </c>
      <c r="AF1295" s="105">
        <f t="shared" si="1454"/>
        <v>0</v>
      </c>
      <c r="AG1295" s="105">
        <v>0</v>
      </c>
      <c r="AH1295" s="105">
        <f t="shared" si="1455"/>
        <v>0</v>
      </c>
      <c r="AI1295" s="60"/>
      <c r="AJ1295" s="72"/>
    </row>
    <row r="1296" spans="1:36" s="14" customFormat="1" ht="48.75" thickTop="1" thickBot="1">
      <c r="A1296" s="14" t="str">
        <f t="shared" si="1450"/>
        <v>a</v>
      </c>
      <c r="B1296" s="80" t="s">
        <v>252</v>
      </c>
      <c r="C1296" s="81" t="s">
        <v>253</v>
      </c>
      <c r="D1296" s="16"/>
      <c r="E1296" s="141">
        <f>E1297+E1305+E1306+E1307</f>
        <v>350</v>
      </c>
      <c r="F1296" s="141">
        <f>F1297+F1305+F1306+F1307</f>
        <v>15</v>
      </c>
      <c r="G1296" s="141">
        <f>G1297+G1305+G1306+G1307</f>
        <v>26</v>
      </c>
      <c r="H1296" s="141">
        <f>H1297+H1305+H1306+H1307</f>
        <v>14.702</v>
      </c>
      <c r="I1296" s="142">
        <f>I1297+I1305+I1306+I1307</f>
        <v>5.0730000000000004</v>
      </c>
      <c r="J1296" s="140"/>
      <c r="K1296" s="143"/>
      <c r="L1296" s="144">
        <f t="shared" si="1384"/>
        <v>1.7333333333333334</v>
      </c>
      <c r="M1296" s="140">
        <f>M1297+M1305+M1306+M1307</f>
        <v>0</v>
      </c>
      <c r="N1296" s="140"/>
      <c r="O1296" s="140"/>
      <c r="P1296" s="140"/>
      <c r="Q1296" s="140"/>
      <c r="R1296" s="140">
        <v>5.0730000000000004</v>
      </c>
      <c r="S1296" s="140">
        <f t="shared" si="1387"/>
        <v>11.298</v>
      </c>
      <c r="T1296" s="142">
        <f>IF(OR(C1296="თანამდებობრივი სარგო",C1296="პრემია",C1296="დანამატი",C1296="მ.შ. შტატგარეშეთა შრომის ანაზღაურება"),"",F1296-G1296)</f>
        <v>-11</v>
      </c>
      <c r="U1296" s="144">
        <f t="shared" si="1386"/>
        <v>7.4285714285714288E-2</v>
      </c>
      <c r="V1296" s="145">
        <f t="shared" si="1394"/>
        <v>324</v>
      </c>
      <c r="W1296" s="140">
        <f t="shared" ref="W1296:Y1296" si="1456">W1297+W1305+W1306+W1307</f>
        <v>24.539750000000002</v>
      </c>
      <c r="X1296" s="159">
        <f t="shared" si="1456"/>
        <v>24.539750000000002</v>
      </c>
      <c r="Y1296" s="159">
        <f t="shared" si="1456"/>
        <v>324</v>
      </c>
      <c r="Z1296" s="140">
        <f>Z1297+Z1305+Z1306+Z1307</f>
        <v>150</v>
      </c>
      <c r="AA1296" s="140" t="e">
        <f>G1296+#REF!</f>
        <v>#REF!</v>
      </c>
      <c r="AB1296" s="147" t="e">
        <f>IF(OR(E1296="",E1296=0),"",(G1296+#REF!)/E1296)</f>
        <v>#REF!</v>
      </c>
      <c r="AC1296" s="140">
        <f t="shared" si="1452"/>
        <v>350</v>
      </c>
      <c r="AD1296" s="140">
        <f t="shared" si="1453"/>
        <v>0</v>
      </c>
      <c r="AE1296" s="159">
        <f>AE1297+AE1305+AE1306+AE1307</f>
        <v>0</v>
      </c>
      <c r="AF1296" s="159">
        <f t="shared" si="1454"/>
        <v>350</v>
      </c>
      <c r="AG1296" s="159">
        <f>AG1297+AG1305+AG1306+AG1307</f>
        <v>350</v>
      </c>
      <c r="AH1296" s="159">
        <f t="shared" si="1455"/>
        <v>0</v>
      </c>
      <c r="AI1296" s="141"/>
      <c r="AJ1296" s="72"/>
    </row>
    <row r="1297" spans="1:36" s="14" customFormat="1" ht="18.75" customHeight="1" thickTop="1">
      <c r="A1297" s="14" t="str">
        <f t="shared" si="1450"/>
        <v>a</v>
      </c>
      <c r="B1297" s="21" t="s">
        <v>27</v>
      </c>
      <c r="C1297" s="22" t="s">
        <v>28</v>
      </c>
      <c r="D1297" s="23"/>
      <c r="E1297" s="24">
        <f>E1298+E1299+E1300+E1301+E1302+E1303+E1304</f>
        <v>348.4</v>
      </c>
      <c r="F1297" s="24">
        <f>F1298+F1299+F1300+F1301+F1302+F1303+F1304</f>
        <v>13.4</v>
      </c>
      <c r="G1297" s="24">
        <f>G1298+G1299+G1300+G1301+G1302+G1303+G1304</f>
        <v>24.4</v>
      </c>
      <c r="H1297" s="24">
        <f>H1298+H1299+H1300+H1301+H1302+H1303+H1304</f>
        <v>13.102</v>
      </c>
      <c r="I1297" s="25">
        <f>I1298+I1299+I1300+I1301+I1302+I1303+I1304</f>
        <v>3.4729999999999999</v>
      </c>
      <c r="J1297" s="23"/>
      <c r="K1297" s="26"/>
      <c r="L1297" s="27">
        <f t="shared" ref="L1297:L1319" si="1457">IF(OR(F1297="",F1297=0),"",G1297/F1297)</f>
        <v>1.8208955223880596</v>
      </c>
      <c r="M1297" s="23">
        <f>M1298+M1299+M1300+M1301+M1302+M1303+M1304</f>
        <v>0</v>
      </c>
      <c r="N1297" s="23"/>
      <c r="O1297" s="23"/>
      <c r="P1297" s="23"/>
      <c r="Q1297" s="23"/>
      <c r="R1297" s="23">
        <v>3.4729999999999999</v>
      </c>
      <c r="S1297" s="23">
        <f t="shared" si="1387"/>
        <v>11.297999999999998</v>
      </c>
      <c r="T1297" s="25">
        <f t="shared" ref="T1297:T1319" si="1458">IF(OR(C1297="თანამდებობრივი სარგო",C1297="პრემია",C1297="დანამატი",C1297="მ.შ. შტატგარეშეთა შრომის ანაზღაურება"),"",F1297-G1297)</f>
        <v>-10.999999999999998</v>
      </c>
      <c r="U1297" s="27">
        <f t="shared" ref="U1297:U1319" si="1459">IF(OR(E1297="",E1297=0),"",G1297/E1297)</f>
        <v>7.0034443168771526E-2</v>
      </c>
      <c r="V1297" s="130">
        <f t="shared" si="1394"/>
        <v>324</v>
      </c>
      <c r="W1297" s="23">
        <f t="shared" ref="W1297:Y1297" si="1460">W1298+W1299+W1300+W1301+W1302+W1303+W1304</f>
        <v>22.93975</v>
      </c>
      <c r="X1297" s="128">
        <f t="shared" si="1460"/>
        <v>22.93975</v>
      </c>
      <c r="Y1297" s="128">
        <f t="shared" si="1460"/>
        <v>324</v>
      </c>
      <c r="Z1297" s="23">
        <f>Z1298+Z1299+Z1300+Z1301+Z1302+Z1303+Z1304</f>
        <v>150</v>
      </c>
      <c r="AA1297" s="23" t="e">
        <f>G1297+#REF!</f>
        <v>#REF!</v>
      </c>
      <c r="AB1297" s="90" t="e">
        <f>IF(OR(E1297="",E1297=0),"",(G1297+#REF!)/E1297)</f>
        <v>#REF!</v>
      </c>
      <c r="AC1297" s="23">
        <f t="shared" si="1452"/>
        <v>348.4</v>
      </c>
      <c r="AD1297" s="23">
        <f t="shared" si="1453"/>
        <v>0</v>
      </c>
      <c r="AE1297" s="128">
        <f>AE1298+AE1299+AE1300+AE1301+AE1302+AE1303+AE1304</f>
        <v>0</v>
      </c>
      <c r="AF1297" s="128">
        <f t="shared" si="1454"/>
        <v>348.4</v>
      </c>
      <c r="AG1297" s="128">
        <f>AG1298+AG1299+AG1300+AG1301+AG1302+AG1303+AG1304</f>
        <v>348.4</v>
      </c>
      <c r="AH1297" s="128">
        <f t="shared" si="1455"/>
        <v>0</v>
      </c>
      <c r="AI1297" s="24"/>
      <c r="AJ1297" s="72"/>
    </row>
    <row r="1298" spans="1:36" s="14" customFormat="1" ht="18" customHeight="1">
      <c r="A1298" s="14" t="str">
        <f t="shared" si="1450"/>
        <v>b</v>
      </c>
      <c r="B1298" s="28" t="s">
        <v>27</v>
      </c>
      <c r="C1298" s="29" t="s">
        <v>50</v>
      </c>
      <c r="D1298" s="35"/>
      <c r="E1298" s="36">
        <v>0</v>
      </c>
      <c r="F1298" s="36">
        <v>0</v>
      </c>
      <c r="G1298" s="36">
        <v>0</v>
      </c>
      <c r="H1298" s="36">
        <v>0</v>
      </c>
      <c r="I1298" s="37">
        <v>0</v>
      </c>
      <c r="J1298" s="35"/>
      <c r="K1298" s="38"/>
      <c r="L1298" s="39" t="str">
        <f t="shared" si="1457"/>
        <v/>
      </c>
      <c r="M1298" s="35"/>
      <c r="N1298" s="35"/>
      <c r="O1298" s="35"/>
      <c r="P1298" s="35"/>
      <c r="Q1298" s="35"/>
      <c r="R1298" s="35">
        <v>0</v>
      </c>
      <c r="S1298" s="35">
        <f t="shared" ref="S1298:S1319" si="1461">G1298-H1298</f>
        <v>0</v>
      </c>
      <c r="T1298" s="37">
        <f t="shared" si="1458"/>
        <v>0</v>
      </c>
      <c r="U1298" s="39" t="str">
        <f t="shared" si="1459"/>
        <v/>
      </c>
      <c r="V1298" s="132">
        <f t="shared" si="1394"/>
        <v>0</v>
      </c>
      <c r="W1298" s="35">
        <v>0</v>
      </c>
      <c r="X1298" s="118">
        <v>0</v>
      </c>
      <c r="Y1298" s="118">
        <v>0</v>
      </c>
      <c r="Z1298" s="35">
        <v>0</v>
      </c>
      <c r="AA1298" s="35" t="e">
        <f>G1298+#REF!</f>
        <v>#REF!</v>
      </c>
      <c r="AB1298" s="94" t="str">
        <f>IF(OR(E1298="",E1298=0),"",(G1298+#REF!)/E1298)</f>
        <v/>
      </c>
      <c r="AC1298" s="35">
        <f t="shared" si="1452"/>
        <v>0</v>
      </c>
      <c r="AD1298" s="35">
        <f t="shared" si="1453"/>
        <v>0</v>
      </c>
      <c r="AE1298" s="118">
        <v>0</v>
      </c>
      <c r="AF1298" s="118">
        <f t="shared" si="1454"/>
        <v>0</v>
      </c>
      <c r="AG1298" s="118">
        <v>0</v>
      </c>
      <c r="AH1298" s="118">
        <f t="shared" si="1455"/>
        <v>0</v>
      </c>
      <c r="AI1298" s="36"/>
      <c r="AJ1298" s="72"/>
    </row>
    <row r="1299" spans="1:36" s="14" customFormat="1" ht="18" customHeight="1">
      <c r="A1299" s="14" t="str">
        <f t="shared" si="1450"/>
        <v>a</v>
      </c>
      <c r="B1299" s="28" t="s">
        <v>27</v>
      </c>
      <c r="C1299" s="29" t="s">
        <v>54</v>
      </c>
      <c r="D1299" s="30"/>
      <c r="E1299" s="31">
        <v>348.4</v>
      </c>
      <c r="F1299" s="31">
        <v>13.4</v>
      </c>
      <c r="G1299" s="31">
        <v>24.4</v>
      </c>
      <c r="H1299" s="31">
        <v>13.102</v>
      </c>
      <c r="I1299" s="32">
        <v>3.4729999999999999</v>
      </c>
      <c r="J1299" s="30"/>
      <c r="K1299" s="33"/>
      <c r="L1299" s="34">
        <f t="shared" si="1457"/>
        <v>1.8208955223880596</v>
      </c>
      <c r="M1299" s="30"/>
      <c r="N1299" s="30"/>
      <c r="O1299" s="30"/>
      <c r="P1299" s="30"/>
      <c r="Q1299" s="30"/>
      <c r="R1299" s="30">
        <v>3.4729999999999999</v>
      </c>
      <c r="S1299" s="30">
        <f t="shared" si="1461"/>
        <v>11.297999999999998</v>
      </c>
      <c r="T1299" s="32">
        <f t="shared" si="1458"/>
        <v>-10.999999999999998</v>
      </c>
      <c r="U1299" s="34">
        <f t="shared" si="1459"/>
        <v>7.0034443168771526E-2</v>
      </c>
      <c r="V1299" s="131">
        <f t="shared" si="1394"/>
        <v>324</v>
      </c>
      <c r="W1299" s="30">
        <v>22.93975</v>
      </c>
      <c r="X1299" s="125">
        <v>22.93975</v>
      </c>
      <c r="Y1299" s="125">
        <v>324</v>
      </c>
      <c r="Z1299" s="30">
        <v>150</v>
      </c>
      <c r="AA1299" s="30" t="e">
        <f>G1299+#REF!</f>
        <v>#REF!</v>
      </c>
      <c r="AB1299" s="92" t="e">
        <f>IF(OR(E1299="",E1299=0),"",(G1299+#REF!)/E1299)</f>
        <v>#REF!</v>
      </c>
      <c r="AC1299" s="30">
        <f t="shared" si="1452"/>
        <v>348.4</v>
      </c>
      <c r="AD1299" s="30">
        <f t="shared" si="1453"/>
        <v>0</v>
      </c>
      <c r="AE1299" s="125">
        <v>0</v>
      </c>
      <c r="AF1299" s="125">
        <f t="shared" si="1454"/>
        <v>348.4</v>
      </c>
      <c r="AG1299" s="125">
        <v>348.4</v>
      </c>
      <c r="AH1299" s="125">
        <f t="shared" si="1455"/>
        <v>0</v>
      </c>
      <c r="AI1299" s="31"/>
      <c r="AJ1299" s="72"/>
    </row>
    <row r="1300" spans="1:36" s="14" customFormat="1" ht="18" customHeight="1">
      <c r="A1300" s="14" t="str">
        <f t="shared" si="1450"/>
        <v>b</v>
      </c>
      <c r="B1300" s="28" t="s">
        <v>27</v>
      </c>
      <c r="C1300" s="29" t="s">
        <v>56</v>
      </c>
      <c r="D1300" s="35"/>
      <c r="E1300" s="36">
        <v>0</v>
      </c>
      <c r="F1300" s="36">
        <v>0</v>
      </c>
      <c r="G1300" s="36">
        <v>0</v>
      </c>
      <c r="H1300" s="36">
        <v>0</v>
      </c>
      <c r="I1300" s="37">
        <v>0</v>
      </c>
      <c r="J1300" s="35"/>
      <c r="K1300" s="38"/>
      <c r="L1300" s="39" t="str">
        <f t="shared" si="1457"/>
        <v/>
      </c>
      <c r="M1300" s="35"/>
      <c r="N1300" s="35"/>
      <c r="O1300" s="35"/>
      <c r="P1300" s="35"/>
      <c r="Q1300" s="35"/>
      <c r="R1300" s="35">
        <v>0</v>
      </c>
      <c r="S1300" s="35">
        <f t="shared" si="1461"/>
        <v>0</v>
      </c>
      <c r="T1300" s="37">
        <f t="shared" si="1458"/>
        <v>0</v>
      </c>
      <c r="U1300" s="39" t="str">
        <f t="shared" si="1459"/>
        <v/>
      </c>
      <c r="V1300" s="132">
        <f t="shared" si="1394"/>
        <v>0</v>
      </c>
      <c r="W1300" s="35">
        <v>0</v>
      </c>
      <c r="X1300" s="118">
        <v>0</v>
      </c>
      <c r="Y1300" s="118">
        <v>0</v>
      </c>
      <c r="Z1300" s="35">
        <v>0</v>
      </c>
      <c r="AA1300" s="35" t="e">
        <f>G1300+#REF!</f>
        <v>#REF!</v>
      </c>
      <c r="AB1300" s="94" t="str">
        <f>IF(OR(E1300="",E1300=0),"",(G1300+#REF!)/E1300)</f>
        <v/>
      </c>
      <c r="AC1300" s="35">
        <f t="shared" si="1452"/>
        <v>0</v>
      </c>
      <c r="AD1300" s="35">
        <f t="shared" si="1453"/>
        <v>0</v>
      </c>
      <c r="AE1300" s="118">
        <v>0</v>
      </c>
      <c r="AF1300" s="118">
        <f t="shared" si="1454"/>
        <v>0</v>
      </c>
      <c r="AG1300" s="118">
        <v>0</v>
      </c>
      <c r="AH1300" s="118">
        <f t="shared" si="1455"/>
        <v>0</v>
      </c>
      <c r="AI1300" s="36"/>
      <c r="AJ1300" s="72"/>
    </row>
    <row r="1301" spans="1:36" s="14" customFormat="1" ht="18" customHeight="1">
      <c r="A1301" s="14" t="str">
        <f t="shared" si="1450"/>
        <v>b</v>
      </c>
      <c r="B1301" s="28" t="s">
        <v>27</v>
      </c>
      <c r="C1301" s="29" t="s">
        <v>57</v>
      </c>
      <c r="D1301" s="35"/>
      <c r="E1301" s="36">
        <v>0</v>
      </c>
      <c r="F1301" s="36">
        <v>0</v>
      </c>
      <c r="G1301" s="36">
        <v>0</v>
      </c>
      <c r="H1301" s="36">
        <v>0</v>
      </c>
      <c r="I1301" s="37">
        <v>0</v>
      </c>
      <c r="J1301" s="35"/>
      <c r="K1301" s="38"/>
      <c r="L1301" s="39" t="str">
        <f t="shared" si="1457"/>
        <v/>
      </c>
      <c r="M1301" s="35"/>
      <c r="N1301" s="35"/>
      <c r="O1301" s="35"/>
      <c r="P1301" s="35"/>
      <c r="Q1301" s="35"/>
      <c r="R1301" s="35">
        <v>0</v>
      </c>
      <c r="S1301" s="35">
        <f t="shared" si="1461"/>
        <v>0</v>
      </c>
      <c r="T1301" s="37">
        <f t="shared" si="1458"/>
        <v>0</v>
      </c>
      <c r="U1301" s="39" t="str">
        <f t="shared" si="1459"/>
        <v/>
      </c>
      <c r="V1301" s="132">
        <f t="shared" si="1394"/>
        <v>0</v>
      </c>
      <c r="W1301" s="35">
        <v>0</v>
      </c>
      <c r="X1301" s="118">
        <v>0</v>
      </c>
      <c r="Y1301" s="118">
        <v>0</v>
      </c>
      <c r="Z1301" s="35">
        <v>0</v>
      </c>
      <c r="AA1301" s="35" t="e">
        <f>G1301+#REF!</f>
        <v>#REF!</v>
      </c>
      <c r="AB1301" s="94" t="str">
        <f>IF(OR(E1301="",E1301=0),"",(G1301+#REF!)/E1301)</f>
        <v/>
      </c>
      <c r="AC1301" s="35">
        <f t="shared" si="1452"/>
        <v>0</v>
      </c>
      <c r="AD1301" s="35">
        <f t="shared" si="1453"/>
        <v>0</v>
      </c>
      <c r="AE1301" s="118">
        <v>0</v>
      </c>
      <c r="AF1301" s="118">
        <f t="shared" si="1454"/>
        <v>0</v>
      </c>
      <c r="AG1301" s="118">
        <v>0</v>
      </c>
      <c r="AH1301" s="118">
        <f t="shared" si="1455"/>
        <v>0</v>
      </c>
      <c r="AI1301" s="36"/>
      <c r="AJ1301" s="72"/>
    </row>
    <row r="1302" spans="1:36" s="14" customFormat="1" ht="18" customHeight="1">
      <c r="A1302" s="14" t="str">
        <f t="shared" si="1450"/>
        <v>b</v>
      </c>
      <c r="B1302" s="28" t="s">
        <v>27</v>
      </c>
      <c r="C1302" s="29" t="s">
        <v>58</v>
      </c>
      <c r="D1302" s="35"/>
      <c r="E1302" s="36">
        <v>0</v>
      </c>
      <c r="F1302" s="36">
        <v>0</v>
      </c>
      <c r="G1302" s="36">
        <v>0</v>
      </c>
      <c r="H1302" s="36">
        <v>0</v>
      </c>
      <c r="I1302" s="37">
        <v>0</v>
      </c>
      <c r="J1302" s="35"/>
      <c r="K1302" s="38"/>
      <c r="L1302" s="39" t="str">
        <f t="shared" si="1457"/>
        <v/>
      </c>
      <c r="M1302" s="35"/>
      <c r="N1302" s="35"/>
      <c r="O1302" s="35"/>
      <c r="P1302" s="35"/>
      <c r="Q1302" s="35"/>
      <c r="R1302" s="35">
        <v>0</v>
      </c>
      <c r="S1302" s="35">
        <f t="shared" si="1461"/>
        <v>0</v>
      </c>
      <c r="T1302" s="37">
        <f t="shared" si="1458"/>
        <v>0</v>
      </c>
      <c r="U1302" s="39" t="str">
        <f t="shared" si="1459"/>
        <v/>
      </c>
      <c r="V1302" s="132">
        <f t="shared" si="1394"/>
        <v>0</v>
      </c>
      <c r="W1302" s="35">
        <v>0</v>
      </c>
      <c r="X1302" s="118">
        <v>0</v>
      </c>
      <c r="Y1302" s="118">
        <v>0</v>
      </c>
      <c r="Z1302" s="35">
        <v>0</v>
      </c>
      <c r="AA1302" s="35" t="e">
        <f>G1302+#REF!</f>
        <v>#REF!</v>
      </c>
      <c r="AB1302" s="94" t="str">
        <f>IF(OR(E1302="",E1302=0),"",(G1302+#REF!)/E1302)</f>
        <v/>
      </c>
      <c r="AC1302" s="35">
        <f t="shared" si="1452"/>
        <v>0</v>
      </c>
      <c r="AD1302" s="35">
        <f t="shared" si="1453"/>
        <v>0</v>
      </c>
      <c r="AE1302" s="118">
        <v>0</v>
      </c>
      <c r="AF1302" s="118">
        <f t="shared" si="1454"/>
        <v>0</v>
      </c>
      <c r="AG1302" s="118">
        <v>0</v>
      </c>
      <c r="AH1302" s="118">
        <f t="shared" si="1455"/>
        <v>0</v>
      </c>
      <c r="AI1302" s="36"/>
      <c r="AJ1302" s="72"/>
    </row>
    <row r="1303" spans="1:36" s="14" customFormat="1" ht="18" customHeight="1">
      <c r="A1303" s="14" t="str">
        <f t="shared" si="1450"/>
        <v>b</v>
      </c>
      <c r="B1303" s="28" t="s">
        <v>27</v>
      </c>
      <c r="C1303" s="29" t="s">
        <v>59</v>
      </c>
      <c r="D1303" s="35"/>
      <c r="E1303" s="36">
        <v>0</v>
      </c>
      <c r="F1303" s="36">
        <v>0</v>
      </c>
      <c r="G1303" s="36">
        <v>0</v>
      </c>
      <c r="H1303" s="36">
        <v>0</v>
      </c>
      <c r="I1303" s="37">
        <v>0</v>
      </c>
      <c r="J1303" s="35"/>
      <c r="K1303" s="38"/>
      <c r="L1303" s="39" t="str">
        <f t="shared" si="1457"/>
        <v/>
      </c>
      <c r="M1303" s="35"/>
      <c r="N1303" s="35"/>
      <c r="O1303" s="35"/>
      <c r="P1303" s="35"/>
      <c r="Q1303" s="35"/>
      <c r="R1303" s="35">
        <v>0</v>
      </c>
      <c r="S1303" s="35">
        <f t="shared" si="1461"/>
        <v>0</v>
      </c>
      <c r="T1303" s="37">
        <f t="shared" si="1458"/>
        <v>0</v>
      </c>
      <c r="U1303" s="39" t="str">
        <f t="shared" si="1459"/>
        <v/>
      </c>
      <c r="V1303" s="132">
        <f t="shared" si="1394"/>
        <v>0</v>
      </c>
      <c r="W1303" s="35">
        <v>0</v>
      </c>
      <c r="X1303" s="118">
        <v>0</v>
      </c>
      <c r="Y1303" s="118">
        <v>0</v>
      </c>
      <c r="Z1303" s="35">
        <v>0</v>
      </c>
      <c r="AA1303" s="35" t="e">
        <f>G1303+#REF!</f>
        <v>#REF!</v>
      </c>
      <c r="AB1303" s="94" t="str">
        <f>IF(OR(E1303="",E1303=0),"",(G1303+#REF!)/E1303)</f>
        <v/>
      </c>
      <c r="AC1303" s="35">
        <f t="shared" si="1452"/>
        <v>0</v>
      </c>
      <c r="AD1303" s="35">
        <f t="shared" si="1453"/>
        <v>0</v>
      </c>
      <c r="AE1303" s="118">
        <v>0</v>
      </c>
      <c r="AF1303" s="118">
        <f t="shared" si="1454"/>
        <v>0</v>
      </c>
      <c r="AG1303" s="118">
        <v>0</v>
      </c>
      <c r="AH1303" s="118">
        <f t="shared" si="1455"/>
        <v>0</v>
      </c>
      <c r="AI1303" s="36"/>
      <c r="AJ1303" s="72"/>
    </row>
    <row r="1304" spans="1:36" s="14" customFormat="1" ht="18" customHeight="1">
      <c r="A1304" s="14" t="str">
        <f t="shared" si="1450"/>
        <v>b</v>
      </c>
      <c r="B1304" s="28" t="s">
        <v>27</v>
      </c>
      <c r="C1304" s="29" t="s">
        <v>60</v>
      </c>
      <c r="D1304" s="35"/>
      <c r="E1304" s="36">
        <v>0</v>
      </c>
      <c r="F1304" s="36">
        <v>0</v>
      </c>
      <c r="G1304" s="36">
        <v>0</v>
      </c>
      <c r="H1304" s="36">
        <v>0</v>
      </c>
      <c r="I1304" s="37">
        <v>0</v>
      </c>
      <c r="J1304" s="35"/>
      <c r="K1304" s="38"/>
      <c r="L1304" s="39" t="str">
        <f t="shared" si="1457"/>
        <v/>
      </c>
      <c r="M1304" s="35"/>
      <c r="N1304" s="35"/>
      <c r="O1304" s="35"/>
      <c r="P1304" s="35"/>
      <c r="Q1304" s="35"/>
      <c r="R1304" s="35">
        <v>0</v>
      </c>
      <c r="S1304" s="35">
        <f t="shared" si="1461"/>
        <v>0</v>
      </c>
      <c r="T1304" s="37">
        <f t="shared" si="1458"/>
        <v>0</v>
      </c>
      <c r="U1304" s="39" t="str">
        <f t="shared" si="1459"/>
        <v/>
      </c>
      <c r="V1304" s="132">
        <f t="shared" si="1394"/>
        <v>0</v>
      </c>
      <c r="W1304" s="35">
        <v>0</v>
      </c>
      <c r="X1304" s="118">
        <v>0</v>
      </c>
      <c r="Y1304" s="118">
        <v>0</v>
      </c>
      <c r="Z1304" s="35">
        <v>0</v>
      </c>
      <c r="AA1304" s="35" t="e">
        <f>G1304+#REF!</f>
        <v>#REF!</v>
      </c>
      <c r="AB1304" s="94" t="str">
        <f>IF(OR(E1304="",E1304=0),"",(G1304+#REF!)/E1304)</f>
        <v/>
      </c>
      <c r="AC1304" s="35">
        <f t="shared" si="1452"/>
        <v>0</v>
      </c>
      <c r="AD1304" s="35">
        <f t="shared" si="1453"/>
        <v>0</v>
      </c>
      <c r="AE1304" s="118">
        <v>0</v>
      </c>
      <c r="AF1304" s="118">
        <f t="shared" si="1454"/>
        <v>0</v>
      </c>
      <c r="AG1304" s="118">
        <v>0</v>
      </c>
      <c r="AH1304" s="118">
        <f t="shared" si="1455"/>
        <v>0</v>
      </c>
      <c r="AI1304" s="36"/>
      <c r="AJ1304" s="72"/>
    </row>
    <row r="1305" spans="1:36" s="14" customFormat="1" ht="30" customHeight="1">
      <c r="A1305" s="14" t="str">
        <f t="shared" si="1450"/>
        <v>a</v>
      </c>
      <c r="B1305" s="21" t="s">
        <v>27</v>
      </c>
      <c r="C1305" s="40" t="s">
        <v>36</v>
      </c>
      <c r="D1305" s="41"/>
      <c r="E1305" s="42">
        <v>1.6</v>
      </c>
      <c r="F1305" s="42">
        <v>1.6</v>
      </c>
      <c r="G1305" s="42">
        <v>1.6</v>
      </c>
      <c r="H1305" s="42">
        <v>1.6</v>
      </c>
      <c r="I1305" s="43">
        <v>1.6</v>
      </c>
      <c r="J1305" s="41"/>
      <c r="K1305" s="44"/>
      <c r="L1305" s="45">
        <f t="shared" si="1457"/>
        <v>1</v>
      </c>
      <c r="M1305" s="41"/>
      <c r="N1305" s="41"/>
      <c r="O1305" s="41"/>
      <c r="P1305" s="41"/>
      <c r="Q1305" s="41"/>
      <c r="R1305" s="41">
        <v>1.6</v>
      </c>
      <c r="S1305" s="41">
        <f t="shared" si="1461"/>
        <v>0</v>
      </c>
      <c r="T1305" s="43">
        <f t="shared" si="1458"/>
        <v>0</v>
      </c>
      <c r="U1305" s="45">
        <f t="shared" si="1459"/>
        <v>1</v>
      </c>
      <c r="V1305" s="133">
        <f t="shared" si="1394"/>
        <v>0</v>
      </c>
      <c r="W1305" s="41">
        <v>1.6</v>
      </c>
      <c r="X1305" s="119">
        <v>1.6</v>
      </c>
      <c r="Y1305" s="119">
        <v>0</v>
      </c>
      <c r="Z1305" s="41">
        <v>0</v>
      </c>
      <c r="AA1305" s="41" t="e">
        <f>G1305+#REF!</f>
        <v>#REF!</v>
      </c>
      <c r="AB1305" s="96" t="e">
        <f>IF(OR(E1305="",E1305=0),"",(G1305+#REF!)/E1305)</f>
        <v>#REF!</v>
      </c>
      <c r="AC1305" s="41">
        <f t="shared" si="1452"/>
        <v>1.6</v>
      </c>
      <c r="AD1305" s="41">
        <f t="shared" si="1453"/>
        <v>0</v>
      </c>
      <c r="AE1305" s="119">
        <v>0</v>
      </c>
      <c r="AF1305" s="119">
        <f t="shared" si="1454"/>
        <v>1.6</v>
      </c>
      <c r="AG1305" s="119">
        <v>1.6</v>
      </c>
      <c r="AH1305" s="119">
        <f t="shared" si="1455"/>
        <v>0</v>
      </c>
      <c r="AI1305" s="42"/>
      <c r="AJ1305" s="72"/>
    </row>
    <row r="1306" spans="1:36" s="14" customFormat="1" ht="15" customHeight="1">
      <c r="A1306" s="14" t="str">
        <f t="shared" si="1450"/>
        <v>b</v>
      </c>
      <c r="B1306" s="21" t="s">
        <v>27</v>
      </c>
      <c r="C1306" s="40" t="s">
        <v>37</v>
      </c>
      <c r="D1306" s="41"/>
      <c r="E1306" s="42">
        <v>0</v>
      </c>
      <c r="F1306" s="42">
        <v>0</v>
      </c>
      <c r="G1306" s="42">
        <v>0</v>
      </c>
      <c r="H1306" s="42">
        <v>0</v>
      </c>
      <c r="I1306" s="43">
        <v>0</v>
      </c>
      <c r="J1306" s="41"/>
      <c r="K1306" s="44"/>
      <c r="L1306" s="45" t="str">
        <f t="shared" si="1457"/>
        <v/>
      </c>
      <c r="M1306" s="41"/>
      <c r="N1306" s="41"/>
      <c r="O1306" s="41"/>
      <c r="P1306" s="41"/>
      <c r="Q1306" s="41"/>
      <c r="R1306" s="41">
        <v>0</v>
      </c>
      <c r="S1306" s="41">
        <f t="shared" si="1461"/>
        <v>0</v>
      </c>
      <c r="T1306" s="43">
        <f t="shared" si="1458"/>
        <v>0</v>
      </c>
      <c r="U1306" s="45" t="str">
        <f t="shared" si="1459"/>
        <v/>
      </c>
      <c r="V1306" s="133">
        <f t="shared" si="1394"/>
        <v>0</v>
      </c>
      <c r="W1306" s="41">
        <v>0</v>
      </c>
      <c r="X1306" s="119">
        <v>0</v>
      </c>
      <c r="Y1306" s="119">
        <v>0</v>
      </c>
      <c r="Z1306" s="41">
        <v>0</v>
      </c>
      <c r="AA1306" s="41" t="e">
        <f>G1306+#REF!</f>
        <v>#REF!</v>
      </c>
      <c r="AB1306" s="96" t="str">
        <f>IF(OR(E1306="",E1306=0),"",(G1306+#REF!)/E1306)</f>
        <v/>
      </c>
      <c r="AC1306" s="41">
        <f t="shared" si="1452"/>
        <v>0</v>
      </c>
      <c r="AD1306" s="41">
        <f t="shared" si="1453"/>
        <v>0</v>
      </c>
      <c r="AE1306" s="119">
        <v>0</v>
      </c>
      <c r="AF1306" s="119">
        <f t="shared" si="1454"/>
        <v>0</v>
      </c>
      <c r="AG1306" s="119">
        <v>0</v>
      </c>
      <c r="AH1306" s="119">
        <f t="shared" si="1455"/>
        <v>0</v>
      </c>
      <c r="AI1306" s="42"/>
      <c r="AJ1306" s="72"/>
    </row>
    <row r="1307" spans="1:36" s="14" customFormat="1" ht="15.75" customHeight="1" thickBot="1">
      <c r="A1307" s="14" t="str">
        <f t="shared" si="1450"/>
        <v>b</v>
      </c>
      <c r="B1307" s="78" t="s">
        <v>27</v>
      </c>
      <c r="C1307" s="79" t="s">
        <v>38</v>
      </c>
      <c r="D1307" s="59"/>
      <c r="E1307" s="60">
        <v>0</v>
      </c>
      <c r="F1307" s="60">
        <v>0</v>
      </c>
      <c r="G1307" s="60">
        <v>0</v>
      </c>
      <c r="H1307" s="60">
        <v>0</v>
      </c>
      <c r="I1307" s="61">
        <v>0</v>
      </c>
      <c r="J1307" s="59"/>
      <c r="K1307" s="62"/>
      <c r="L1307" s="63" t="str">
        <f t="shared" si="1457"/>
        <v/>
      </c>
      <c r="M1307" s="59"/>
      <c r="N1307" s="59"/>
      <c r="O1307" s="59"/>
      <c r="P1307" s="59"/>
      <c r="Q1307" s="59"/>
      <c r="R1307" s="59">
        <v>0</v>
      </c>
      <c r="S1307" s="59">
        <f t="shared" si="1461"/>
        <v>0</v>
      </c>
      <c r="T1307" s="61">
        <f t="shared" si="1458"/>
        <v>0</v>
      </c>
      <c r="U1307" s="63" t="str">
        <f t="shared" si="1459"/>
        <v/>
      </c>
      <c r="V1307" s="136">
        <f t="shared" si="1394"/>
        <v>0</v>
      </c>
      <c r="W1307" s="59">
        <v>0</v>
      </c>
      <c r="X1307" s="59">
        <v>0</v>
      </c>
      <c r="Y1307" s="59">
        <v>0</v>
      </c>
      <c r="Z1307" s="59">
        <v>0</v>
      </c>
      <c r="AA1307" s="59" t="e">
        <f>G1307+#REF!</f>
        <v>#REF!</v>
      </c>
      <c r="AB1307" s="106" t="str">
        <f>IF(OR(E1307="",E1307=0),"",(G1307+#REF!)/E1307)</f>
        <v/>
      </c>
      <c r="AC1307" s="59">
        <f t="shared" si="1452"/>
        <v>0</v>
      </c>
      <c r="AD1307" s="59">
        <f t="shared" si="1453"/>
        <v>0</v>
      </c>
      <c r="AE1307" s="59">
        <v>0</v>
      </c>
      <c r="AF1307" s="59">
        <f t="shared" si="1454"/>
        <v>0</v>
      </c>
      <c r="AG1307" s="59">
        <v>0</v>
      </c>
      <c r="AH1307" s="59">
        <f t="shared" si="1455"/>
        <v>0</v>
      </c>
      <c r="AI1307" s="60"/>
      <c r="AJ1307" s="72"/>
    </row>
    <row r="1308" spans="1:36" s="14" customFormat="1" ht="64.5" thickTop="1" thickBot="1">
      <c r="A1308" s="14" t="str">
        <f t="shared" si="1450"/>
        <v>a</v>
      </c>
      <c r="B1308" s="80" t="s">
        <v>254</v>
      </c>
      <c r="C1308" s="81" t="s">
        <v>255</v>
      </c>
      <c r="D1308" s="16"/>
      <c r="E1308" s="141">
        <f>E1309+E1317+E1318+E1319</f>
        <v>1900</v>
      </c>
      <c r="F1308" s="141">
        <f>F1309+F1317+F1318+F1319</f>
        <v>250</v>
      </c>
      <c r="G1308" s="141">
        <f>G1309+G1317+G1318+G1319</f>
        <v>7.2</v>
      </c>
      <c r="H1308" s="141"/>
      <c r="I1308" s="142"/>
      <c r="J1308" s="140"/>
      <c r="K1308" s="143"/>
      <c r="L1308" s="144">
        <f t="shared" si="1457"/>
        <v>2.8799999999999999E-2</v>
      </c>
      <c r="M1308" s="140"/>
      <c r="N1308" s="140"/>
      <c r="O1308" s="140"/>
      <c r="P1308" s="140"/>
      <c r="Q1308" s="140"/>
      <c r="R1308" s="140"/>
      <c r="S1308" s="140">
        <f t="shared" si="1461"/>
        <v>7.2</v>
      </c>
      <c r="T1308" s="142">
        <f t="shared" si="1458"/>
        <v>242.8</v>
      </c>
      <c r="U1308" s="144">
        <f t="shared" si="1459"/>
        <v>3.7894736842105266E-3</v>
      </c>
      <c r="V1308" s="145">
        <f t="shared" si="1394"/>
        <v>1892.8</v>
      </c>
      <c r="W1308" s="140">
        <f t="shared" ref="W1308:Y1308" si="1462">W1309+W1317+W1318+W1319</f>
        <v>0</v>
      </c>
      <c r="X1308" s="159">
        <f t="shared" si="1462"/>
        <v>0</v>
      </c>
      <c r="Y1308" s="159">
        <f t="shared" si="1462"/>
        <v>392</v>
      </c>
      <c r="Z1308" s="140">
        <f>Z1309+Z1317+Z1318+Z1319</f>
        <v>0</v>
      </c>
      <c r="AA1308" s="140" t="e">
        <f>G1308+#REF!</f>
        <v>#REF!</v>
      </c>
      <c r="AB1308" s="147" t="e">
        <f>IF(OR(E1308="",E1308=0),"",(G1308+#REF!)/E1308)</f>
        <v>#REF!</v>
      </c>
      <c r="AC1308" s="140">
        <f t="shared" si="1452"/>
        <v>399.2</v>
      </c>
      <c r="AD1308" s="140">
        <f t="shared" si="1453"/>
        <v>1500.8</v>
      </c>
      <c r="AE1308" s="159">
        <f>AE1309+AE1317+AE1318+AE1319</f>
        <v>0</v>
      </c>
      <c r="AF1308" s="159">
        <f t="shared" si="1454"/>
        <v>1900</v>
      </c>
      <c r="AG1308" s="159">
        <f>AG1309+AG1317+AG1318+AG1319</f>
        <v>1900</v>
      </c>
      <c r="AH1308" s="159">
        <f t="shared" si="1455"/>
        <v>1500.8</v>
      </c>
      <c r="AI1308" s="141"/>
      <c r="AJ1308" s="72"/>
    </row>
    <row r="1309" spans="1:36" s="14" customFormat="1" ht="18.75" thickTop="1">
      <c r="A1309" s="14" t="str">
        <f t="shared" si="1450"/>
        <v>a</v>
      </c>
      <c r="B1309" s="21"/>
      <c r="C1309" s="22" t="s">
        <v>28</v>
      </c>
      <c r="D1309" s="23"/>
      <c r="E1309" s="24">
        <f>E1310+E1311+E1312+E1313+E1314+E1315+E1316</f>
        <v>1900</v>
      </c>
      <c r="F1309" s="24">
        <f>F1310+F1311+F1312+F1313+F1314+F1315+F1316</f>
        <v>250</v>
      </c>
      <c r="G1309" s="24">
        <f>G1310+G1311+G1312+G1313+G1314+G1315+G1316</f>
        <v>7.2</v>
      </c>
      <c r="H1309" s="24"/>
      <c r="I1309" s="25"/>
      <c r="J1309" s="23"/>
      <c r="K1309" s="26"/>
      <c r="L1309" s="27">
        <f t="shared" si="1457"/>
        <v>2.8799999999999999E-2</v>
      </c>
      <c r="M1309" s="23"/>
      <c r="N1309" s="23"/>
      <c r="O1309" s="23"/>
      <c r="P1309" s="23"/>
      <c r="Q1309" s="23"/>
      <c r="R1309" s="23"/>
      <c r="S1309" s="23">
        <f t="shared" si="1461"/>
        <v>7.2</v>
      </c>
      <c r="T1309" s="25">
        <f t="shared" si="1458"/>
        <v>242.8</v>
      </c>
      <c r="U1309" s="27">
        <f t="shared" si="1459"/>
        <v>3.7894736842105266E-3</v>
      </c>
      <c r="V1309" s="130">
        <f t="shared" ref="V1309:V1319" si="1463">E1309-G1309</f>
        <v>1892.8</v>
      </c>
      <c r="W1309" s="23">
        <f t="shared" ref="W1309:Y1309" si="1464">W1310+W1311+W1312+W1313+W1314+W1315+W1316</f>
        <v>0</v>
      </c>
      <c r="X1309" s="128">
        <f t="shared" si="1464"/>
        <v>0</v>
      </c>
      <c r="Y1309" s="128">
        <f t="shared" si="1464"/>
        <v>392</v>
      </c>
      <c r="Z1309" s="23">
        <f>Z1310+Z1311+Z1312+Z1313+Z1314+Z1315+Z1316</f>
        <v>0</v>
      </c>
      <c r="AA1309" s="23" t="e">
        <f>G1309+#REF!</f>
        <v>#REF!</v>
      </c>
      <c r="AB1309" s="90" t="e">
        <f>IF(OR(E1309="",E1309=0),"",(G1309+#REF!)/E1309)</f>
        <v>#REF!</v>
      </c>
      <c r="AC1309" s="23">
        <f t="shared" si="1452"/>
        <v>399.2</v>
      </c>
      <c r="AD1309" s="23">
        <f t="shared" si="1453"/>
        <v>1500.8</v>
      </c>
      <c r="AE1309" s="128">
        <f>AE1310+AE1311+AE1312+AE1313+AE1314+AE1315+AE1316</f>
        <v>0</v>
      </c>
      <c r="AF1309" s="128">
        <f t="shared" si="1454"/>
        <v>1900</v>
      </c>
      <c r="AG1309" s="128">
        <f>AG1310+AG1311+AG1312+AG1313+AG1314+AG1315+AG1316</f>
        <v>1900</v>
      </c>
      <c r="AH1309" s="128">
        <f t="shared" si="1455"/>
        <v>1500.8</v>
      </c>
      <c r="AI1309" s="24"/>
      <c r="AJ1309" s="72"/>
    </row>
    <row r="1310" spans="1:36" s="14" customFormat="1" ht="18" customHeight="1">
      <c r="A1310" s="14" t="str">
        <f t="shared" si="1450"/>
        <v>b</v>
      </c>
      <c r="B1310" s="28"/>
      <c r="C1310" s="29" t="s">
        <v>50</v>
      </c>
      <c r="D1310" s="35"/>
      <c r="E1310" s="36">
        <v>0</v>
      </c>
      <c r="F1310" s="36">
        <v>0</v>
      </c>
      <c r="G1310" s="36">
        <v>0</v>
      </c>
      <c r="H1310" s="36"/>
      <c r="I1310" s="37"/>
      <c r="J1310" s="35"/>
      <c r="K1310" s="38"/>
      <c r="L1310" s="39" t="str">
        <f t="shared" si="1457"/>
        <v/>
      </c>
      <c r="M1310" s="35"/>
      <c r="N1310" s="35"/>
      <c r="O1310" s="35"/>
      <c r="P1310" s="35"/>
      <c r="Q1310" s="35"/>
      <c r="R1310" s="35"/>
      <c r="S1310" s="35">
        <f t="shared" si="1461"/>
        <v>0</v>
      </c>
      <c r="T1310" s="37">
        <f t="shared" si="1458"/>
        <v>0</v>
      </c>
      <c r="U1310" s="39" t="str">
        <f t="shared" si="1459"/>
        <v/>
      </c>
      <c r="V1310" s="132">
        <f t="shared" si="1463"/>
        <v>0</v>
      </c>
      <c r="W1310" s="35">
        <v>0</v>
      </c>
      <c r="X1310" s="118">
        <v>0</v>
      </c>
      <c r="Y1310" s="118">
        <v>0</v>
      </c>
      <c r="Z1310" s="35">
        <v>0</v>
      </c>
      <c r="AA1310" s="35" t="e">
        <f>G1310+#REF!</f>
        <v>#REF!</v>
      </c>
      <c r="AB1310" s="94" t="str">
        <f>IF(OR(E1310="",E1310=0),"",(G1310+#REF!)/E1310)</f>
        <v/>
      </c>
      <c r="AC1310" s="35">
        <f t="shared" si="1452"/>
        <v>0</v>
      </c>
      <c r="AD1310" s="35">
        <f t="shared" si="1453"/>
        <v>0</v>
      </c>
      <c r="AE1310" s="118">
        <v>0</v>
      </c>
      <c r="AF1310" s="118">
        <f t="shared" si="1454"/>
        <v>0</v>
      </c>
      <c r="AG1310" s="118">
        <v>0</v>
      </c>
      <c r="AH1310" s="118">
        <f t="shared" si="1455"/>
        <v>0</v>
      </c>
      <c r="AI1310" s="36"/>
      <c r="AJ1310" s="72"/>
    </row>
    <row r="1311" spans="1:36" s="14" customFormat="1" ht="18">
      <c r="A1311" s="14" t="str">
        <f t="shared" si="1450"/>
        <v>a</v>
      </c>
      <c r="B1311" s="28"/>
      <c r="C1311" s="29" t="s">
        <v>54</v>
      </c>
      <c r="D1311" s="30"/>
      <c r="E1311" s="31">
        <v>1900</v>
      </c>
      <c r="F1311" s="31">
        <v>250</v>
      </c>
      <c r="G1311" s="31">
        <v>7.2</v>
      </c>
      <c r="H1311" s="31"/>
      <c r="I1311" s="32"/>
      <c r="J1311" s="30"/>
      <c r="K1311" s="33"/>
      <c r="L1311" s="34">
        <f t="shared" si="1457"/>
        <v>2.8799999999999999E-2</v>
      </c>
      <c r="M1311" s="30"/>
      <c r="N1311" s="30"/>
      <c r="O1311" s="30"/>
      <c r="P1311" s="30"/>
      <c r="Q1311" s="30"/>
      <c r="R1311" s="30"/>
      <c r="S1311" s="30">
        <f t="shared" si="1461"/>
        <v>7.2</v>
      </c>
      <c r="T1311" s="32">
        <f t="shared" si="1458"/>
        <v>242.8</v>
      </c>
      <c r="U1311" s="34">
        <f t="shared" si="1459"/>
        <v>3.7894736842105266E-3</v>
      </c>
      <c r="V1311" s="131">
        <f t="shared" si="1463"/>
        <v>1892.8</v>
      </c>
      <c r="W1311" s="30">
        <v>0</v>
      </c>
      <c r="X1311" s="125">
        <v>0</v>
      </c>
      <c r="Y1311" s="125">
        <v>392</v>
      </c>
      <c r="Z1311" s="30">
        <v>0</v>
      </c>
      <c r="AA1311" s="30" t="e">
        <f>G1311+#REF!</f>
        <v>#REF!</v>
      </c>
      <c r="AB1311" s="92" t="e">
        <f>IF(OR(E1311="",E1311=0),"",(G1311+#REF!)/E1311)</f>
        <v>#REF!</v>
      </c>
      <c r="AC1311" s="30">
        <f t="shared" si="1452"/>
        <v>399.2</v>
      </c>
      <c r="AD1311" s="30">
        <f t="shared" si="1453"/>
        <v>1500.8</v>
      </c>
      <c r="AE1311" s="125">
        <v>0</v>
      </c>
      <c r="AF1311" s="125">
        <f t="shared" si="1454"/>
        <v>1900</v>
      </c>
      <c r="AG1311" s="125">
        <v>1900</v>
      </c>
      <c r="AH1311" s="125">
        <f t="shared" si="1455"/>
        <v>1500.8</v>
      </c>
      <c r="AI1311" s="31"/>
      <c r="AJ1311" s="72"/>
    </row>
    <row r="1312" spans="1:36" s="14" customFormat="1" ht="18" customHeight="1">
      <c r="A1312" s="14" t="str">
        <f t="shared" si="1450"/>
        <v>b</v>
      </c>
      <c r="B1312" s="28"/>
      <c r="C1312" s="29" t="s">
        <v>56</v>
      </c>
      <c r="D1312" s="35"/>
      <c r="E1312" s="36">
        <v>0</v>
      </c>
      <c r="F1312" s="36">
        <v>0</v>
      </c>
      <c r="G1312" s="36">
        <v>0</v>
      </c>
      <c r="H1312" s="36"/>
      <c r="I1312" s="37"/>
      <c r="J1312" s="35"/>
      <c r="K1312" s="38"/>
      <c r="L1312" s="39" t="str">
        <f t="shared" si="1457"/>
        <v/>
      </c>
      <c r="M1312" s="35"/>
      <c r="N1312" s="35"/>
      <c r="O1312" s="35"/>
      <c r="P1312" s="35"/>
      <c r="Q1312" s="35"/>
      <c r="R1312" s="35"/>
      <c r="S1312" s="35">
        <f t="shared" si="1461"/>
        <v>0</v>
      </c>
      <c r="T1312" s="37">
        <f t="shared" si="1458"/>
        <v>0</v>
      </c>
      <c r="U1312" s="39" t="str">
        <f t="shared" si="1459"/>
        <v/>
      </c>
      <c r="V1312" s="132">
        <f t="shared" si="1463"/>
        <v>0</v>
      </c>
      <c r="W1312" s="35">
        <v>0</v>
      </c>
      <c r="X1312" s="118">
        <v>0</v>
      </c>
      <c r="Y1312" s="118">
        <v>0</v>
      </c>
      <c r="Z1312" s="35">
        <v>0</v>
      </c>
      <c r="AA1312" s="35" t="e">
        <f>G1312+#REF!</f>
        <v>#REF!</v>
      </c>
      <c r="AB1312" s="94" t="str">
        <f>IF(OR(E1312="",E1312=0),"",(G1312+#REF!)/E1312)</f>
        <v/>
      </c>
      <c r="AC1312" s="35">
        <f t="shared" si="1452"/>
        <v>0</v>
      </c>
      <c r="AD1312" s="35">
        <f t="shared" si="1453"/>
        <v>0</v>
      </c>
      <c r="AE1312" s="118">
        <v>0</v>
      </c>
      <c r="AF1312" s="118">
        <f t="shared" si="1454"/>
        <v>0</v>
      </c>
      <c r="AG1312" s="118">
        <v>0</v>
      </c>
      <c r="AH1312" s="118">
        <f t="shared" si="1455"/>
        <v>0</v>
      </c>
      <c r="AI1312" s="36"/>
      <c r="AJ1312" s="72"/>
    </row>
    <row r="1313" spans="1:36" s="14" customFormat="1" ht="18" customHeight="1">
      <c r="A1313" s="14" t="str">
        <f t="shared" si="1450"/>
        <v>b</v>
      </c>
      <c r="B1313" s="28"/>
      <c r="C1313" s="29" t="s">
        <v>57</v>
      </c>
      <c r="D1313" s="35"/>
      <c r="E1313" s="36">
        <v>0</v>
      </c>
      <c r="F1313" s="36">
        <v>0</v>
      </c>
      <c r="G1313" s="36">
        <v>0</v>
      </c>
      <c r="H1313" s="36"/>
      <c r="I1313" s="37"/>
      <c r="J1313" s="35"/>
      <c r="K1313" s="38"/>
      <c r="L1313" s="39" t="str">
        <f t="shared" si="1457"/>
        <v/>
      </c>
      <c r="M1313" s="35"/>
      <c r="N1313" s="35"/>
      <c r="O1313" s="35"/>
      <c r="P1313" s="35"/>
      <c r="Q1313" s="35"/>
      <c r="R1313" s="35"/>
      <c r="S1313" s="35">
        <f t="shared" si="1461"/>
        <v>0</v>
      </c>
      <c r="T1313" s="37">
        <f t="shared" si="1458"/>
        <v>0</v>
      </c>
      <c r="U1313" s="39" t="str">
        <f t="shared" si="1459"/>
        <v/>
      </c>
      <c r="V1313" s="132">
        <f t="shared" si="1463"/>
        <v>0</v>
      </c>
      <c r="W1313" s="35">
        <v>0</v>
      </c>
      <c r="X1313" s="118">
        <v>0</v>
      </c>
      <c r="Y1313" s="118">
        <v>0</v>
      </c>
      <c r="Z1313" s="35">
        <v>0</v>
      </c>
      <c r="AA1313" s="35" t="e">
        <f>G1313+#REF!</f>
        <v>#REF!</v>
      </c>
      <c r="AB1313" s="94" t="str">
        <f>IF(OR(E1313="",E1313=0),"",(G1313+#REF!)/E1313)</f>
        <v/>
      </c>
      <c r="AC1313" s="35">
        <f t="shared" si="1452"/>
        <v>0</v>
      </c>
      <c r="AD1313" s="35">
        <f t="shared" si="1453"/>
        <v>0</v>
      </c>
      <c r="AE1313" s="118">
        <v>0</v>
      </c>
      <c r="AF1313" s="118">
        <f t="shared" si="1454"/>
        <v>0</v>
      </c>
      <c r="AG1313" s="118">
        <v>0</v>
      </c>
      <c r="AH1313" s="118">
        <f t="shared" si="1455"/>
        <v>0</v>
      </c>
      <c r="AI1313" s="36"/>
      <c r="AJ1313" s="72"/>
    </row>
    <row r="1314" spans="1:36" s="14" customFormat="1" ht="18" customHeight="1">
      <c r="A1314" s="14" t="str">
        <f t="shared" si="1450"/>
        <v>b</v>
      </c>
      <c r="B1314" s="28"/>
      <c r="C1314" s="29" t="s">
        <v>58</v>
      </c>
      <c r="D1314" s="35"/>
      <c r="E1314" s="36">
        <v>0</v>
      </c>
      <c r="F1314" s="36">
        <v>0</v>
      </c>
      <c r="G1314" s="36">
        <v>0</v>
      </c>
      <c r="H1314" s="36"/>
      <c r="I1314" s="37"/>
      <c r="J1314" s="35"/>
      <c r="K1314" s="38"/>
      <c r="L1314" s="39" t="str">
        <f t="shared" si="1457"/>
        <v/>
      </c>
      <c r="M1314" s="35"/>
      <c r="N1314" s="35"/>
      <c r="O1314" s="35"/>
      <c r="P1314" s="35"/>
      <c r="Q1314" s="35"/>
      <c r="R1314" s="35"/>
      <c r="S1314" s="35">
        <f t="shared" si="1461"/>
        <v>0</v>
      </c>
      <c r="T1314" s="37">
        <f t="shared" si="1458"/>
        <v>0</v>
      </c>
      <c r="U1314" s="39" t="str">
        <f t="shared" si="1459"/>
        <v/>
      </c>
      <c r="V1314" s="132">
        <f t="shared" si="1463"/>
        <v>0</v>
      </c>
      <c r="W1314" s="35">
        <v>0</v>
      </c>
      <c r="X1314" s="118">
        <v>0</v>
      </c>
      <c r="Y1314" s="118">
        <v>0</v>
      </c>
      <c r="Z1314" s="35">
        <v>0</v>
      </c>
      <c r="AA1314" s="35" t="e">
        <f>G1314+#REF!</f>
        <v>#REF!</v>
      </c>
      <c r="AB1314" s="94" t="str">
        <f>IF(OR(E1314="",E1314=0),"",(G1314+#REF!)/E1314)</f>
        <v/>
      </c>
      <c r="AC1314" s="35">
        <f t="shared" si="1452"/>
        <v>0</v>
      </c>
      <c r="AD1314" s="35">
        <f t="shared" si="1453"/>
        <v>0</v>
      </c>
      <c r="AE1314" s="118">
        <v>0</v>
      </c>
      <c r="AF1314" s="118">
        <f t="shared" si="1454"/>
        <v>0</v>
      </c>
      <c r="AG1314" s="118">
        <v>0</v>
      </c>
      <c r="AH1314" s="118">
        <f t="shared" si="1455"/>
        <v>0</v>
      </c>
      <c r="AI1314" s="36"/>
      <c r="AJ1314" s="72"/>
    </row>
    <row r="1315" spans="1:36" s="14" customFormat="1" ht="18" customHeight="1">
      <c r="A1315" s="14" t="str">
        <f t="shared" si="1450"/>
        <v>b</v>
      </c>
      <c r="B1315" s="28"/>
      <c r="C1315" s="29" t="s">
        <v>59</v>
      </c>
      <c r="D1315" s="35"/>
      <c r="E1315" s="36">
        <v>0</v>
      </c>
      <c r="F1315" s="36">
        <v>0</v>
      </c>
      <c r="G1315" s="36">
        <v>0</v>
      </c>
      <c r="H1315" s="36"/>
      <c r="I1315" s="37"/>
      <c r="J1315" s="35"/>
      <c r="K1315" s="38"/>
      <c r="L1315" s="39" t="str">
        <f t="shared" si="1457"/>
        <v/>
      </c>
      <c r="M1315" s="35"/>
      <c r="N1315" s="35"/>
      <c r="O1315" s="35"/>
      <c r="P1315" s="35"/>
      <c r="Q1315" s="35"/>
      <c r="R1315" s="35"/>
      <c r="S1315" s="35">
        <f t="shared" si="1461"/>
        <v>0</v>
      </c>
      <c r="T1315" s="37">
        <f t="shared" si="1458"/>
        <v>0</v>
      </c>
      <c r="U1315" s="39" t="str">
        <f t="shared" si="1459"/>
        <v/>
      </c>
      <c r="V1315" s="132">
        <f t="shared" si="1463"/>
        <v>0</v>
      </c>
      <c r="W1315" s="35">
        <v>0</v>
      </c>
      <c r="X1315" s="118">
        <v>0</v>
      </c>
      <c r="Y1315" s="118">
        <v>0</v>
      </c>
      <c r="Z1315" s="35">
        <v>0</v>
      </c>
      <c r="AA1315" s="35" t="e">
        <f>G1315+#REF!</f>
        <v>#REF!</v>
      </c>
      <c r="AB1315" s="94" t="str">
        <f>IF(OR(E1315="",E1315=0),"",(G1315+#REF!)/E1315)</f>
        <v/>
      </c>
      <c r="AC1315" s="35">
        <f t="shared" si="1452"/>
        <v>0</v>
      </c>
      <c r="AD1315" s="35">
        <f t="shared" si="1453"/>
        <v>0</v>
      </c>
      <c r="AE1315" s="118">
        <v>0</v>
      </c>
      <c r="AF1315" s="118">
        <f t="shared" si="1454"/>
        <v>0</v>
      </c>
      <c r="AG1315" s="118">
        <v>0</v>
      </c>
      <c r="AH1315" s="118">
        <f t="shared" si="1455"/>
        <v>0</v>
      </c>
      <c r="AI1315" s="36"/>
      <c r="AJ1315" s="72"/>
    </row>
    <row r="1316" spans="1:36" s="14" customFormat="1" ht="18" customHeight="1">
      <c r="A1316" s="14" t="str">
        <f t="shared" si="1450"/>
        <v>b</v>
      </c>
      <c r="B1316" s="28"/>
      <c r="C1316" s="29" t="s">
        <v>60</v>
      </c>
      <c r="D1316" s="35"/>
      <c r="E1316" s="36">
        <v>0</v>
      </c>
      <c r="F1316" s="36">
        <v>0</v>
      </c>
      <c r="G1316" s="36">
        <v>0</v>
      </c>
      <c r="H1316" s="36"/>
      <c r="I1316" s="37"/>
      <c r="J1316" s="35"/>
      <c r="K1316" s="38"/>
      <c r="L1316" s="39" t="str">
        <f t="shared" si="1457"/>
        <v/>
      </c>
      <c r="M1316" s="35"/>
      <c r="N1316" s="35"/>
      <c r="O1316" s="35"/>
      <c r="P1316" s="35"/>
      <c r="Q1316" s="35"/>
      <c r="R1316" s="35"/>
      <c r="S1316" s="35">
        <f t="shared" si="1461"/>
        <v>0</v>
      </c>
      <c r="T1316" s="37">
        <f t="shared" si="1458"/>
        <v>0</v>
      </c>
      <c r="U1316" s="39" t="str">
        <f t="shared" si="1459"/>
        <v/>
      </c>
      <c r="V1316" s="132">
        <f t="shared" si="1463"/>
        <v>0</v>
      </c>
      <c r="W1316" s="35">
        <v>0</v>
      </c>
      <c r="X1316" s="118">
        <v>0</v>
      </c>
      <c r="Y1316" s="118">
        <v>0</v>
      </c>
      <c r="Z1316" s="35">
        <v>0</v>
      </c>
      <c r="AA1316" s="35" t="e">
        <f>G1316+#REF!</f>
        <v>#REF!</v>
      </c>
      <c r="AB1316" s="94" t="str">
        <f>IF(OR(E1316="",E1316=0),"",(G1316+#REF!)/E1316)</f>
        <v/>
      </c>
      <c r="AC1316" s="35">
        <f t="shared" si="1452"/>
        <v>0</v>
      </c>
      <c r="AD1316" s="35">
        <f t="shared" si="1453"/>
        <v>0</v>
      </c>
      <c r="AE1316" s="118">
        <v>0</v>
      </c>
      <c r="AF1316" s="118">
        <f t="shared" si="1454"/>
        <v>0</v>
      </c>
      <c r="AG1316" s="118">
        <v>0</v>
      </c>
      <c r="AH1316" s="118">
        <f t="shared" si="1455"/>
        <v>0</v>
      </c>
      <c r="AI1316" s="36"/>
      <c r="AJ1316" s="72"/>
    </row>
    <row r="1317" spans="1:36" s="14" customFormat="1" ht="30" customHeight="1">
      <c r="A1317" s="14" t="str">
        <f t="shared" si="1450"/>
        <v>b</v>
      </c>
      <c r="B1317" s="21"/>
      <c r="C1317" s="40" t="s">
        <v>36</v>
      </c>
      <c r="D1317" s="41"/>
      <c r="E1317" s="42">
        <v>0</v>
      </c>
      <c r="F1317" s="42">
        <v>0</v>
      </c>
      <c r="G1317" s="42">
        <v>0</v>
      </c>
      <c r="H1317" s="42"/>
      <c r="I1317" s="43"/>
      <c r="J1317" s="41"/>
      <c r="K1317" s="44"/>
      <c r="L1317" s="45" t="str">
        <f t="shared" si="1457"/>
        <v/>
      </c>
      <c r="M1317" s="41"/>
      <c r="N1317" s="41"/>
      <c r="O1317" s="41"/>
      <c r="P1317" s="41"/>
      <c r="Q1317" s="41"/>
      <c r="R1317" s="41"/>
      <c r="S1317" s="41">
        <f t="shared" si="1461"/>
        <v>0</v>
      </c>
      <c r="T1317" s="43">
        <f t="shared" si="1458"/>
        <v>0</v>
      </c>
      <c r="U1317" s="45" t="str">
        <f t="shared" si="1459"/>
        <v/>
      </c>
      <c r="V1317" s="133">
        <f t="shared" si="1463"/>
        <v>0</v>
      </c>
      <c r="W1317" s="41">
        <v>0</v>
      </c>
      <c r="X1317" s="119">
        <v>0</v>
      </c>
      <c r="Y1317" s="119">
        <v>0</v>
      </c>
      <c r="Z1317" s="41">
        <v>0</v>
      </c>
      <c r="AA1317" s="41" t="e">
        <f>G1317+#REF!</f>
        <v>#REF!</v>
      </c>
      <c r="AB1317" s="96" t="str">
        <f>IF(OR(E1317="",E1317=0),"",(G1317+#REF!)/E1317)</f>
        <v/>
      </c>
      <c r="AC1317" s="41">
        <f t="shared" si="1452"/>
        <v>0</v>
      </c>
      <c r="AD1317" s="41">
        <f t="shared" si="1453"/>
        <v>0</v>
      </c>
      <c r="AE1317" s="119">
        <v>0</v>
      </c>
      <c r="AF1317" s="119">
        <f t="shared" si="1454"/>
        <v>0</v>
      </c>
      <c r="AG1317" s="119">
        <v>0</v>
      </c>
      <c r="AH1317" s="119">
        <f t="shared" si="1455"/>
        <v>0</v>
      </c>
      <c r="AI1317" s="42"/>
      <c r="AJ1317" s="72"/>
    </row>
    <row r="1318" spans="1:36" s="14" customFormat="1" ht="15" customHeight="1">
      <c r="A1318" s="14" t="str">
        <f t="shared" si="1450"/>
        <v>b</v>
      </c>
      <c r="B1318" s="21"/>
      <c r="C1318" s="40" t="s">
        <v>37</v>
      </c>
      <c r="D1318" s="41"/>
      <c r="E1318" s="42">
        <v>0</v>
      </c>
      <c r="F1318" s="42">
        <v>0</v>
      </c>
      <c r="G1318" s="42">
        <v>0</v>
      </c>
      <c r="H1318" s="42"/>
      <c r="I1318" s="43"/>
      <c r="J1318" s="41"/>
      <c r="K1318" s="44"/>
      <c r="L1318" s="45" t="str">
        <f t="shared" si="1457"/>
        <v/>
      </c>
      <c r="M1318" s="41"/>
      <c r="N1318" s="41"/>
      <c r="O1318" s="41"/>
      <c r="P1318" s="41"/>
      <c r="Q1318" s="41"/>
      <c r="R1318" s="41"/>
      <c r="S1318" s="41">
        <f t="shared" si="1461"/>
        <v>0</v>
      </c>
      <c r="T1318" s="43">
        <f t="shared" si="1458"/>
        <v>0</v>
      </c>
      <c r="U1318" s="45" t="str">
        <f t="shared" si="1459"/>
        <v/>
      </c>
      <c r="V1318" s="133">
        <f t="shared" si="1463"/>
        <v>0</v>
      </c>
      <c r="W1318" s="41">
        <v>0</v>
      </c>
      <c r="X1318" s="119">
        <v>0</v>
      </c>
      <c r="Y1318" s="119">
        <v>0</v>
      </c>
      <c r="Z1318" s="41">
        <v>0</v>
      </c>
      <c r="AA1318" s="41" t="e">
        <f>G1318+#REF!</f>
        <v>#REF!</v>
      </c>
      <c r="AB1318" s="96" t="str">
        <f>IF(OR(E1318="",E1318=0),"",(G1318+#REF!)/E1318)</f>
        <v/>
      </c>
      <c r="AC1318" s="41">
        <f t="shared" si="1452"/>
        <v>0</v>
      </c>
      <c r="AD1318" s="41">
        <f t="shared" si="1453"/>
        <v>0</v>
      </c>
      <c r="AE1318" s="119">
        <v>0</v>
      </c>
      <c r="AF1318" s="119">
        <f t="shared" si="1454"/>
        <v>0</v>
      </c>
      <c r="AG1318" s="119">
        <v>0</v>
      </c>
      <c r="AH1318" s="119">
        <f t="shared" si="1455"/>
        <v>0</v>
      </c>
      <c r="AI1318" s="42"/>
      <c r="AJ1318" s="72"/>
    </row>
    <row r="1319" spans="1:36" s="14" customFormat="1" ht="15.75" customHeight="1" thickBot="1">
      <c r="A1319" s="14" t="str">
        <f t="shared" si="1450"/>
        <v>b</v>
      </c>
      <c r="B1319" s="78"/>
      <c r="C1319" s="79" t="s">
        <v>38</v>
      </c>
      <c r="D1319" s="59"/>
      <c r="E1319" s="60">
        <v>0</v>
      </c>
      <c r="F1319" s="60">
        <v>0</v>
      </c>
      <c r="G1319" s="60">
        <v>0</v>
      </c>
      <c r="H1319" s="60"/>
      <c r="I1319" s="61"/>
      <c r="J1319" s="59"/>
      <c r="K1319" s="62"/>
      <c r="L1319" s="63" t="str">
        <f t="shared" si="1457"/>
        <v/>
      </c>
      <c r="M1319" s="59"/>
      <c r="N1319" s="59"/>
      <c r="O1319" s="59"/>
      <c r="P1319" s="59"/>
      <c r="Q1319" s="59"/>
      <c r="R1319" s="59"/>
      <c r="S1319" s="59">
        <f t="shared" si="1461"/>
        <v>0</v>
      </c>
      <c r="T1319" s="61">
        <f t="shared" si="1458"/>
        <v>0</v>
      </c>
      <c r="U1319" s="63" t="str">
        <f t="shared" si="1459"/>
        <v/>
      </c>
      <c r="V1319" s="136">
        <f t="shared" si="1463"/>
        <v>0</v>
      </c>
      <c r="W1319" s="59">
        <v>0</v>
      </c>
      <c r="X1319" s="59">
        <v>0</v>
      </c>
      <c r="Y1319" s="59">
        <v>0</v>
      </c>
      <c r="Z1319" s="59">
        <v>0</v>
      </c>
      <c r="AA1319" s="59" t="e">
        <f>G1319+#REF!</f>
        <v>#REF!</v>
      </c>
      <c r="AB1319" s="106" t="str">
        <f>IF(OR(E1319="",E1319=0),"",(G1319+#REF!)/E1319)</f>
        <v/>
      </c>
      <c r="AC1319" s="59">
        <f t="shared" si="1452"/>
        <v>0</v>
      </c>
      <c r="AD1319" s="59">
        <f t="shared" si="1453"/>
        <v>0</v>
      </c>
      <c r="AE1319" s="59">
        <v>0</v>
      </c>
      <c r="AF1319" s="59">
        <f t="shared" si="1454"/>
        <v>0</v>
      </c>
      <c r="AG1319" s="59">
        <v>0</v>
      </c>
      <c r="AH1319" s="59">
        <f t="shared" si="1455"/>
        <v>0</v>
      </c>
      <c r="AI1319" s="60"/>
      <c r="AJ1319" s="72"/>
    </row>
  </sheetData>
  <autoFilter ref="A3:AC1319">
    <filterColumn colId="24"/>
  </autoFilter>
  <pageMargins left="0.25" right="0.25" top="0.25" bottom="0.25" header="0.25" footer="0.25"/>
  <pageSetup scale="34" orientation="landscape" r:id="rId1"/>
  <rowBreaks count="1" manualBreakCount="1">
    <brk id="1240" min="1" max="2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3500 </vt:lpstr>
      <vt:lpstr>Sheet1</vt:lpstr>
      <vt:lpstr>Sheet2</vt:lpstr>
      <vt:lpstr>Sheet3</vt:lpstr>
      <vt:lpstr>'3500 '!Print_Area</vt:lpstr>
      <vt:lpstr>'3500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mzhordania</dc:creator>
  <cp:lastModifiedBy>mzhordania</cp:lastModifiedBy>
  <dcterms:created xsi:type="dcterms:W3CDTF">2015-11-24T10:48:44Z</dcterms:created>
  <dcterms:modified xsi:type="dcterms:W3CDTF">2015-11-25T06:39:04Z</dcterms:modified>
</cp:coreProperties>
</file>