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8680" yWindow="-120" windowWidth="20730" windowHeight="11760" tabRatio="745"/>
  </bookViews>
  <sheets>
    <sheet name="ზოგადი სტატისტიკა" sheetId="1" r:id="rId1"/>
    <sheet name="კომუნალურები" sheetId="2" r:id="rId2"/>
    <sheet name="ანალიზი" sheetId="6" r:id="rId3"/>
    <sheet name="მეთოდოლოგიის ჩართვის შეცდომა" sheetId="4" r:id="rId4"/>
    <sheet name="მეთოდოლოგიაში ამორთვის შეცდომა" sheetId="3" r:id="rId5"/>
    <sheet name="განსახორიციელებელი ქმედებები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D41" i="6"/>
  <c r="C34" i="6"/>
  <c r="D25" i="6"/>
  <c r="D26" i="6"/>
  <c r="D27" i="6"/>
  <c r="D16" i="6"/>
  <c r="D18" i="6" s="1"/>
  <c r="D17" i="6"/>
  <c r="D8" i="6"/>
  <c r="D7" i="6"/>
  <c r="D9" i="6" s="1"/>
  <c r="D42" i="6" l="1"/>
  <c r="D43" i="6" s="1"/>
  <c r="D45" i="6" s="1"/>
  <c r="D36" i="6"/>
  <c r="D35" i="6"/>
  <c r="D44" i="6" s="1"/>
  <c r="C41" i="6" l="1"/>
  <c r="B41" i="6"/>
  <c r="C36" i="6"/>
  <c r="B36" i="6"/>
  <c r="C35" i="6"/>
  <c r="B33" i="6"/>
  <c r="B35" i="6" s="1"/>
  <c r="C27" i="6"/>
  <c r="B27" i="6"/>
  <c r="C26" i="6"/>
  <c r="B26" i="6"/>
  <c r="C25" i="6"/>
  <c r="B25" i="6"/>
  <c r="C8" i="6"/>
  <c r="B8" i="6"/>
  <c r="C7" i="6"/>
  <c r="C9" i="6" s="1"/>
  <c r="B7" i="6"/>
  <c r="B9" i="6" s="1"/>
  <c r="C18" i="6"/>
  <c r="B18" i="6"/>
  <c r="C15" i="6"/>
  <c r="C17" i="6" s="1"/>
  <c r="B15" i="6"/>
  <c r="B17" i="6" s="1"/>
  <c r="C44" i="6" l="1"/>
  <c r="B44" i="6"/>
  <c r="B42" i="6"/>
  <c r="B43" i="6" s="1"/>
  <c r="B45" i="6" s="1"/>
  <c r="C42" i="6"/>
  <c r="C43" i="6" s="1"/>
  <c r="C45" i="6" s="1"/>
</calcChain>
</file>

<file path=xl/sharedStrings.xml><?xml version="1.0" encoding="utf-8"?>
<sst xmlns="http://schemas.openxmlformats.org/spreadsheetml/2006/main" count="166" uniqueCount="109">
  <si>
    <t>კატეგორია</t>
  </si>
  <si>
    <t>ოჯახების რაოდენობა</t>
  </si>
  <si>
    <t>პირების რაოდენობა</t>
  </si>
  <si>
    <t>გადარიცხული თანხა</t>
  </si>
  <si>
    <t>შრომის უნარიანთა რაოდენობა 18-34</t>
  </si>
  <si>
    <t>შრომის უნარიანთა რაოდენობა 35-49</t>
  </si>
  <si>
    <t>შრომის უნარიანთა რაოდენობა 50-65</t>
  </si>
  <si>
    <t>შრომის უნარიანი კაცი</t>
  </si>
  <si>
    <t>შრომის უნარიანი ქალი</t>
  </si>
  <si>
    <t>შრომის უნარიან ოჯახთა რაოდენობა</t>
  </si>
  <si>
    <t>შრომის უნარიან პირთა რაოდენობა</t>
  </si>
  <si>
    <t>გასაცემლების მიმღებთა რაოდენობა</t>
  </si>
  <si>
    <t>16 წლამდე პირთა რაოდენობა</t>
  </si>
  <si>
    <t>18 წლამდე პირთა რაოდენობა</t>
  </si>
  <si>
    <t>&lt;=65 000</t>
  </si>
  <si>
    <t>65 000 - 100 000</t>
  </si>
  <si>
    <t>სულ შრომისუნარიანები</t>
  </si>
  <si>
    <t>სულ</t>
  </si>
  <si>
    <t>დენი</t>
  </si>
  <si>
    <t>გაზი</t>
  </si>
  <si>
    <t>ბოლო 3 თვე (კილო ვატი/ კუბ.მეტრი) &lt;= 0</t>
  </si>
  <si>
    <t>მათ შორის: დეკლარაციაში უწერია 0, ჩვენთან (სერვისით) ამოსდის &gt; 0 და არ აქვს მითითებული საერთო მრიცხველი</t>
  </si>
  <si>
    <t>დეკლარაციაში არ უწერია აბონენტის N (დენი - არ აქვს საერთო მრიცხველი / გაზი - არ მოიხმარს გაზს)</t>
  </si>
  <si>
    <t>მათი შორის დეკლარაციაში არ უწერია აბონენტის N (დენი - არ აქვს საერთო მრიცხველი / გაზი - არ მოიხმარს გაზს) და დეკლარაციაში არ უწერია თანხა</t>
  </si>
  <si>
    <t>დეკლარაციაში უწერია &lt;= 500 და ჩვენთან ამოსდის &gt;=1000</t>
  </si>
  <si>
    <t>მათ შორის დეკლარაციაში უწერია &lt;= 500 და ჩვენთან ამოსდის &gt;=3000</t>
  </si>
  <si>
    <t>0 - 65000</t>
  </si>
  <si>
    <t>65001 - 100000</t>
  </si>
  <si>
    <t>ელექტრო ენერგიის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</si>
  <si>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ბუნებრივი აირის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</si>
  <si>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სულ ასეთი ოჯახები</t>
  </si>
  <si>
    <t>მათ შორის შშმ პირების რაოდენობა</t>
  </si>
  <si>
    <t>ოჯახების კატეგორია</t>
  </si>
  <si>
    <t>ოჯახების რაოდენობა სარეიტინგო ქულის ჯგუფში</t>
  </si>
  <si>
    <t>სარეიტინგო ქულა 65 000 - 100 000</t>
  </si>
  <si>
    <t>სარეიტინგო ქულა 100 000 - 120 000</t>
  </si>
  <si>
    <t>სარეიტინგო ქულა &gt;120 000</t>
  </si>
  <si>
    <t>სულ (&gt;65 000 ქულამდე ოჯხები)</t>
  </si>
  <si>
    <t>მათ შორის ოჯახები რომელთაც შემოსავალი საერთოდ არ უფიქსირდებათ</t>
  </si>
  <si>
    <t>შემოსავალი წევრზე არ აღემატება 10 ლარს</t>
  </si>
  <si>
    <t>მათ შორის შემოსავალი წევრზე არ აღემატება 5 ლარს</t>
  </si>
  <si>
    <t>კომუნალური ხარჯი არ აღემატება 50 ლარს</t>
  </si>
  <si>
    <t>მათ შორის კომუნალური ხარჯი არ აღემატება 30 ლარს</t>
  </si>
  <si>
    <t>მიწის ფართობი მეტია 0.1 ჰექტარზე</t>
  </si>
  <si>
    <t>მათ შორის მიწა საერთოდ არ უფიქსირდება</t>
  </si>
  <si>
    <t>სულ ოჯახების რაოდენობა</t>
  </si>
  <si>
    <t>"სოციალურად დაუცველი ოჯახების მონაცემთა ერთიან ბაზაში" რეგისტრირებული ზოგიერთი "კატეგორიის" ოჯახები</t>
  </si>
  <si>
    <t>სარეიტინგო ქულა &lt;=30 000</t>
  </si>
  <si>
    <t>სარეიტინგო ქულა 30 000 - 65 000</t>
  </si>
  <si>
    <t>სულ (100 000 ქულამდე ოჯხები)</t>
  </si>
  <si>
    <t>შემოსავალი ოჯახზე მეტია 1 000 ლარზე</t>
  </si>
  <si>
    <t>მათ შორის შემოსავალი ოჯახზე მეტია 2 000 ლარზე</t>
  </si>
  <si>
    <t>შემოსავალი წევრზე მეტია 300 ლარზე</t>
  </si>
  <si>
    <t>მათ შორის შემოსავალი წევრზე მეტია 500 ლარზე</t>
  </si>
  <si>
    <t>კომუნალური ხარჯი მეტია 1 000 ლარზე</t>
  </si>
  <si>
    <t>მათ შორის კომუნალური ხარჯი მეტია 2 000 ლარზე</t>
  </si>
  <si>
    <t>ავტომობილების რაოდენობა მეტია 1-ზე</t>
  </si>
  <si>
    <t>მათ შორის ავტომობილების რაოდენობა მეტია 2-ზე</t>
  </si>
  <si>
    <t>მიწის ფართობი მეტია 5 ჰექტარზე</t>
  </si>
  <si>
    <t>მათ შორის მიწის ფართობი მეტია 400 ჰექტარზე</t>
  </si>
  <si>
    <t>ძროხების რაოდენობა მეტია 4-ზე</t>
  </si>
  <si>
    <t>ტრაქტორების რაოდენობა მეტია 1-ზე</t>
  </si>
  <si>
    <t>მათ შორის "გადასამოწმებელი" ოჯახების რაოდენობა</t>
  </si>
  <si>
    <t>ელექტრო ენერგიის თანხა მეტია 500 ლარზე</t>
  </si>
  <si>
    <t>ბუნებრივი აირის თანხა მეტია 500 ლარზე</t>
  </si>
  <si>
    <t>შემოსავალი ოჯახზე არ აღემატება 50 ლარს</t>
  </si>
  <si>
    <t xml:space="preserve">მიზნობრიობის კიდევ უფრო მეტად გასაზრდელად საჭიროა ინფორმაციის მოპოვება: პიროვნების მიერ უმაღლესი განათლების მიღების შესახებ (მიმდინარეობს მუშაობა ხელშეკრულების გასაფორმებლად), </t>
  </si>
  <si>
    <t xml:space="preserve">ბუნებრივი აირის მიმწოდებელ დარჩენილ პატარა კომპანიებთან (მიმდინარეობს მუშაობა ხელშეკრულების გასაფორმებლად), წყლის და დასუფთავების გამანაწილებელ კომპანიებთან. </t>
  </si>
  <si>
    <t>შემოსავლების სამსახურთან ინდ. მეწარმეთა ბაზების მიღების თაობაზე. ბანკებიდან გადარიცხვების (ტრანსფერების) შესახებ ინფორმაციის მიღება</t>
  </si>
  <si>
    <t xml:space="preserve">თითქმის დასრულებულია მუშაობა პროგრამულ უზრუნველყოფაზე, რაც საშუალებას მოგვცემს, რომ სოც, აგენტებმა ადგილზევე, ელექტრონულად შეავსონ ოჯახის დეკლარაცია ან/და სხვა დოკუმენტები (ფორმა 3, დანიშვნის ფორმა, წერილობითი აქტი და ა.შ). </t>
  </si>
  <si>
    <t xml:space="preserve">საჭირო აღარ იქნება რაიონულ განყოფილებაში ოპერატორის მიერ (დასაქმებულია 200 ოპრატორი) დოკუმენტების ბაზაში განთავსება, </t>
  </si>
  <si>
    <t xml:space="preserve">ასევე სოციალურ აგენტს ადგილზე (ოჯახში ვიზიტისას) ელექტრონული სერვისების საშუალებით ექნება ინფორმაცია ოჯახის (პერსონალური ინფორმაცია, ინფორმაცია შემოსავლების, კომუნალური ხარჯების, საზღვრის კვეთის, </t>
  </si>
  <si>
    <t xml:space="preserve">სატრანსპორტო საშუალების, უძრავი ქონების და ა,შ,) შესახებ, რომლის საშუალებითაც ავტომატურად (აგენტის ჩარევის გარეშე) შეივსება დეკლარაციის დიდი ნაწილი, შემცირდება დეკლარაციის შევსების პროცესის ხანგძლივობა, </t>
  </si>
  <si>
    <t xml:space="preserve">გაიზრდება დეკლარაციაში დაფიქსირებული ინფორმაციის სისწორე/სიზუსტე, ოპერატიულად (მყისიერად) მოხდება მონაცემების ბაზაში განთავსება და შესაბამისად სარეიტინგო ქულის განსაზღვრაც, </t>
  </si>
  <si>
    <t xml:space="preserve">საჭიროების შემთხვევაში სოც, აგენტი შეძლებს გადაიღოს/დააფიქსიროს ვიდეო და ფოტო მასალა(შესაბამისი მარეგულირებელი აქტების არსებობის შემთხვევაში ) რომელიც ასევე შეინახება ბაზაში. </t>
  </si>
  <si>
    <t xml:space="preserve">შევსებული დოკუმენტების შენახვა მოხდება ელექტრონულ ბაზაში რაც შემდგომში გაადვილებს არქივში ძებნის გარეშე მათ ნახვას (დეკლარაცია, ფორმა 3, დანიშვნის ფორმა, კორექტირების ბრძანება, ფორმა N100 და ა,შ,). </t>
  </si>
  <si>
    <t>ზემოაღნიშნულის დანერგვის შემთხვევაში ოპერატორების საჭიროება თითქმის აღარ იქნება. ამ სისტემის ასამოქმედებლად საჭიროა მიახლოებით 400 - 500 პლანშეტის (ტაბლეტის) შეძენა.</t>
  </si>
  <si>
    <t>ადმინისტრირების გაუმჯობესება / მიზნობრიობის გაზრდა</t>
  </si>
  <si>
    <t>ახალი ხელშეკრულებების გაფორმება (ახალი ელექრტონული სერვისები)</t>
  </si>
  <si>
    <t>დეკლერაციების ელექტრონულად შევსება (ტაბლეტების დანერგვა)</t>
  </si>
  <si>
    <t>სხვა ღონისძიებები</t>
  </si>
  <si>
    <t>კარგი იქნება თუ ოჯახში ვიზიტის დროს  დეკლარაციაში დაფიქსირდება ისეთი ოჯახებ,ი რომლებიც ქირით ცხოვრობენ შესაბამისად წარმოადგენენ რისკ ჯგუფები რომ მალე შეიცვლიან საცხოვრებელ ადგილს,</t>
  </si>
  <si>
    <t>უმჯობესი იქნება თუ ასეთ ოჯახებს გეგმიურად 1 წლის გასვლის შემდეგ გადავამოწმებთ ნაცვლად 4 წლისა</t>
  </si>
  <si>
    <t>ოჯახები რომლებიც საცხოვრებელ მისამართზე ახალი გადასული არიან (შესაბამისად კომუნალური ჯარჯი უფიქსირდებათ მცირე,  კარგი იქნება თუ გარკვეული პერიოდის შემდეგ კიდევ გადამოწმდებიან მაგ. 6 თვიდან 1 წლამდე პერიოდში</t>
  </si>
  <si>
    <t xml:space="preserve"> და მაინც აღმოჩნდებიან საარსებო შემწეობის მიმღებები, რაღაც პერიოდის შემდეგ გადამოწმედნენ</t>
  </si>
  <si>
    <t>კარგი იქნება თუ შემუშავდება გარკვეული კრიტერიულები (მიწა, ტრანსპორტი, შემოსავალი, საქონელი, კომუნალური ხარჯი) და ოჯახები რომელთაც უფიქსირდებათ გარკვეულ ოდენობაზე მეტი მნიშვნელობა</t>
  </si>
  <si>
    <t>გადამოწმებას დაექვემდებარონ საარსებო შემწეობის მიმღები ისეთი ოჯახები, რომელთაც საარსებო სემწეობის თანხა ბანკომატებიდან გააქვთ (ან ბავშვის ბარათით ყიდულობენ სურსათს) მუდმივად სხვა  მუნიციპალიტეტიდან</t>
  </si>
  <si>
    <t>გადამოწმებას დაექვემდებაროს ისეთი ოჯახები რომელთა ბავშვებიც სკოლებში / უნივერსიტეტებში სწავლობენ სხვა მოშორებით მუნიციპალიტეტებში (მონაცემები გამოსათხოვი იქნება განათლების სამინისტროდან)</t>
  </si>
  <si>
    <t>საარსებო შემწეობის მიმღები (სხვადასხვა კატეგორიის) პირების / ოჯახების რაოდენობა</t>
  </si>
  <si>
    <t>სოციალურად დაუცველი ოჯახების მონაცემთა ერთიან ბაზაში რეგისტრირებული ოჯახები, რომელთა გადამოწმებაც მართებული იქნება კომუნალური გადასახადების გამო</t>
  </si>
  <si>
    <t>ჩართვის შეცდომა</t>
  </si>
  <si>
    <t>ამორთვის შეცდომა</t>
  </si>
  <si>
    <t>სოციალურად დაუცველი ოჯახების მონაცემთა ერთიან ბაზაში რეგისტრირებული ოჯახები, რომელთა სარეიტინგო ქულა მეტია 65 000-ზე, მაგრამ დეკლარაციაში დაფიქსირებული მონაცემების მიხედით შესაძლოა ეკუთვნოდეთ  საარსებო შემწეობის მიღების უფლება (მეთოდოლოგიის ხარვეზები), (ოჯახების შერჩევის კრიტერიუმები: შემოსავალი წევრზე არ აღემატება 50 ლარს და შემოსავალი ოჯახზე არ აღემატება 150 ლარს და მიწის ფართობი ნაკლებია 0.3 ჰექტარზე და უფიქსირდება 5 ქათამზე  და 5 ფუტკარის სკაზე ნაკლები და არ უფიქსირდება ძროხა, ავტომობილი, ტრაქტორი, სხვა საცხოვრებელი სახლი თუ აგარაკი, კომუნალური ხარჯი (წლიურად) არ აღემატება 100 ლარს)</t>
  </si>
  <si>
    <t>დეკლარაციაში უწერია 0, სერვისით ამოსდის &gt; 0</t>
  </si>
  <si>
    <t>იყო მიმღები (&lt;=65 000)</t>
  </si>
  <si>
    <t>დარჩა მიმღები (&lt;=65 000)</t>
  </si>
  <si>
    <t>მიმღები დარჩა %</t>
  </si>
  <si>
    <t>აღარ იქნება მიმღები</t>
  </si>
  <si>
    <t>აღარ იქნება მიმღები %</t>
  </si>
  <si>
    <t xml:space="preserve"> დეკლარაციაში არ უწერია აბონენტის N (დენი - არ აქვს საერთო მრიცხველი / გაზი - არ მოიხმარს გაზს) და დეკლარაციაში არ უწერია თანხა</t>
  </si>
  <si>
    <t>გადამოწმების შემდეგ დარჩება მიმღები (&lt;=65 000)</t>
  </si>
  <si>
    <t>სოციალურად დაუცველი ოჯახების მონაცემთა ერთიან ბაზაში 65 000 ქულამდე რეგისტრირებულ, ზოგიერთ ოჯახზე განხორცილებული მოდელირება (კომუნალური ხარჯის ცვლილება)</t>
  </si>
  <si>
    <t>ბოლო 3 თვის განმალობაში (კილოვატი / კუბ.მეტრი) = 0</t>
  </si>
  <si>
    <t>დეკლარაციაში უწერია &lt;= 500 ლარზე და რეალურად (სერვისით) ამოსდის &gt;=1000</t>
  </si>
  <si>
    <t>დეკლარაციაში უწერია 0 ლარი, რეალურად (სერვისით) ამოსდის &gt; 0</t>
  </si>
  <si>
    <t>სულ მოცემული კატეგორიის ოჯახები</t>
  </si>
  <si>
    <t>თანხა დაიზოგება (თვეში)</t>
  </si>
  <si>
    <t>გასაცემლების მიმღებებზე გადარიცხული თანხა (ივნისი)</t>
  </si>
  <si>
    <t>მათ შორის გასაცემლების მიმღებებზე გადარიცხული თანხა (ივნისი)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</si>
</sst>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3" fontId="5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left"/>
    </xf>
    <xf numFmtId="3" fontId="6" fillId="0" borderId="1" xfId="1" applyNumberFormat="1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Continuous" wrapText="1"/>
    </xf>
    <xf numFmtId="0" fontId="4" fillId="0" borderId="0" xfId="0" applyFont="1" applyAlignment="1">
      <alignment horizontal="centerContinuous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164" fontId="0" fillId="0" borderId="0" xfId="0" applyNumberFormat="1"/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 wrapText="1"/>
    </xf>
    <xf numFmtId="165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0" borderId="0" xfId="0" applyNumberFormat="1"/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tabSelected="1" workbookViewId="0">
      <selection activeCell="J11" sqref="J11"/>
    </sheetView>
  </sheetViews>
  <sheetFormatPr defaultRowHeight="15" x14ac:dyDescent="0.25"/>
  <cols>
    <col min="1" max="1" width="15.140625" style="1" customWidth="1"/>
    <col min="2" max="2" width="14" style="2" customWidth="1"/>
    <col min="3" max="3" width="14.85546875" style="2" customWidth="1"/>
    <col min="4" max="4" width="15.28515625" style="2" customWidth="1"/>
    <col min="5" max="5" width="15.140625" style="2" customWidth="1"/>
    <col min="6" max="6" width="14.85546875" style="2" customWidth="1"/>
    <col min="7" max="7" width="14.42578125" style="2" customWidth="1"/>
    <col min="8" max="8" width="16.5703125" style="2" customWidth="1"/>
    <col min="9" max="9" width="16.28515625" style="2" customWidth="1"/>
    <col min="10" max="10" width="19.5703125" style="2" customWidth="1"/>
    <col min="11" max="12" width="18.140625" style="2" customWidth="1"/>
    <col min="13" max="13" width="14.140625" style="2" customWidth="1"/>
    <col min="14" max="14" width="13.5703125" style="2" customWidth="1"/>
    <col min="15" max="15" width="16.5703125" style="2" customWidth="1"/>
    <col min="16" max="16" width="15" style="2" customWidth="1"/>
  </cols>
  <sheetData>
    <row r="2" spans="1:10" x14ac:dyDescent="0.25">
      <c r="A2" s="30" t="s">
        <v>88</v>
      </c>
    </row>
    <row r="4" spans="1:10" ht="74.25" customHeight="1" x14ac:dyDescent="0.25">
      <c r="A4" s="5" t="s">
        <v>0</v>
      </c>
      <c r="B4" s="5" t="s">
        <v>1</v>
      </c>
      <c r="C4" s="5" t="s">
        <v>2</v>
      </c>
      <c r="D4" s="5" t="s">
        <v>12</v>
      </c>
      <c r="E4" s="5" t="s">
        <v>3</v>
      </c>
      <c r="F4" s="5" t="s">
        <v>13</v>
      </c>
      <c r="G4" s="5" t="s">
        <v>11</v>
      </c>
      <c r="H4" s="5" t="s">
        <v>107</v>
      </c>
      <c r="I4" s="5" t="s">
        <v>31</v>
      </c>
      <c r="J4" s="5" t="s">
        <v>108</v>
      </c>
    </row>
    <row r="5" spans="1:10" ht="27.75" customHeight="1" x14ac:dyDescent="0.25">
      <c r="A5" s="29" t="s">
        <v>14</v>
      </c>
      <c r="B5" s="10">
        <v>114446</v>
      </c>
      <c r="C5" s="10">
        <v>375735</v>
      </c>
      <c r="D5" s="10">
        <v>109569</v>
      </c>
      <c r="E5" s="10">
        <v>25127279.300000001</v>
      </c>
      <c r="F5" s="10">
        <v>121295</v>
      </c>
      <c r="G5" s="10">
        <v>97682</v>
      </c>
      <c r="H5" s="10">
        <v>5076670</v>
      </c>
      <c r="I5" s="10">
        <v>26306</v>
      </c>
      <c r="J5" s="10">
        <v>1422450</v>
      </c>
    </row>
    <row r="6" spans="1:10" ht="24.75" customHeight="1" x14ac:dyDescent="0.25">
      <c r="A6" s="29" t="s">
        <v>15</v>
      </c>
      <c r="B6" s="10">
        <v>17273</v>
      </c>
      <c r="C6" s="10">
        <v>81962</v>
      </c>
      <c r="D6" s="10">
        <v>32125</v>
      </c>
      <c r="E6" s="10">
        <v>1653734</v>
      </c>
      <c r="F6" s="10">
        <v>34139</v>
      </c>
      <c r="G6" s="10">
        <v>13962</v>
      </c>
      <c r="H6" s="10">
        <v>92300</v>
      </c>
      <c r="I6" s="10">
        <v>3383</v>
      </c>
      <c r="J6" s="10">
        <v>30550</v>
      </c>
    </row>
    <row r="8" spans="1:10" x14ac:dyDescent="0.25">
      <c r="F8" s="4"/>
    </row>
    <row r="10" spans="1:10" ht="51" x14ac:dyDescent="0.25">
      <c r="A10" s="5" t="s">
        <v>0</v>
      </c>
      <c r="B10" s="5" t="s">
        <v>4</v>
      </c>
      <c r="C10" s="5" t="s">
        <v>5</v>
      </c>
      <c r="D10" s="5" t="s">
        <v>6</v>
      </c>
      <c r="E10" s="5" t="s">
        <v>16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10" ht="20.25" customHeight="1" x14ac:dyDescent="0.25">
      <c r="A11" s="29" t="s">
        <v>14</v>
      </c>
      <c r="B11" s="10">
        <v>70009</v>
      </c>
      <c r="C11" s="10">
        <v>60679</v>
      </c>
      <c r="D11" s="10">
        <v>44912</v>
      </c>
      <c r="E11" s="10">
        <v>175600</v>
      </c>
      <c r="F11" s="10">
        <v>77631</v>
      </c>
      <c r="G11" s="10">
        <v>97969</v>
      </c>
      <c r="H11" s="10">
        <v>15070</v>
      </c>
      <c r="I11" s="10">
        <v>30808</v>
      </c>
    </row>
    <row r="12" spans="1:10" ht="21.75" customHeight="1" x14ac:dyDescent="0.25">
      <c r="A12" s="29" t="s">
        <v>15</v>
      </c>
      <c r="B12" s="10">
        <v>14733</v>
      </c>
      <c r="C12" s="10">
        <v>15133</v>
      </c>
      <c r="D12" s="10">
        <v>8133</v>
      </c>
      <c r="E12" s="10">
        <v>37999</v>
      </c>
      <c r="F12" s="10">
        <v>15901</v>
      </c>
      <c r="G12" s="10">
        <v>22098</v>
      </c>
      <c r="H12" s="10">
        <v>0</v>
      </c>
      <c r="I12" s="10">
        <v>0</v>
      </c>
    </row>
  </sheetData>
  <phoneticPr fontId="3" type="noConversion"/>
  <pageMargins left="3.937007874015748E-2" right="3.937007874015748E-2" top="3.937007874015748E-2" bottom="3.937007874015748E-2" header="3.937007874015748E-2" footer="3.937007874015748E-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10" workbookViewId="0">
      <selection activeCell="G23" sqref="G23"/>
    </sheetView>
  </sheetViews>
  <sheetFormatPr defaultRowHeight="15" x14ac:dyDescent="0.25"/>
  <cols>
    <col min="1" max="1" width="57.85546875" customWidth="1"/>
    <col min="2" max="2" width="14.28515625" customWidth="1"/>
    <col min="3" max="3" width="13.7109375" customWidth="1"/>
    <col min="4" max="4" width="13.42578125" customWidth="1"/>
    <col min="5" max="5" width="14" customWidth="1"/>
    <col min="6" max="6" width="13.28515625" customWidth="1"/>
    <col min="7" max="7" width="13.7109375" customWidth="1"/>
    <col min="8" max="8" width="14.7109375" customWidth="1"/>
  </cols>
  <sheetData>
    <row r="1" spans="1:8" s="25" customFormat="1" ht="27" customHeight="1" x14ac:dyDescent="0.25">
      <c r="A1" s="25" t="s">
        <v>89</v>
      </c>
    </row>
    <row r="2" spans="1:8" ht="27.75" customHeight="1" x14ac:dyDescent="0.25">
      <c r="A2" s="47" t="s">
        <v>0</v>
      </c>
      <c r="B2" s="47" t="s">
        <v>14</v>
      </c>
      <c r="C2" s="47"/>
      <c r="D2" s="47" t="s">
        <v>15</v>
      </c>
      <c r="E2" s="47"/>
      <c r="F2" s="47" t="s">
        <v>17</v>
      </c>
      <c r="G2" s="47"/>
      <c r="H2" s="48" t="s">
        <v>17</v>
      </c>
    </row>
    <row r="3" spans="1:8" ht="27.75" customHeight="1" x14ac:dyDescent="0.25">
      <c r="A3" s="47"/>
      <c r="B3" s="5" t="s">
        <v>18</v>
      </c>
      <c r="C3" s="5" t="s">
        <v>19</v>
      </c>
      <c r="D3" s="5" t="s">
        <v>18</v>
      </c>
      <c r="E3" s="5" t="s">
        <v>19</v>
      </c>
      <c r="F3" s="5" t="s">
        <v>18</v>
      </c>
      <c r="G3" s="5" t="s">
        <v>19</v>
      </c>
      <c r="H3" s="49"/>
    </row>
    <row r="4" spans="1:8" s="8" customFormat="1" ht="38.25" customHeight="1" x14ac:dyDescent="0.25">
      <c r="A4" s="34" t="s">
        <v>20</v>
      </c>
      <c r="B4" s="7">
        <v>3875</v>
      </c>
      <c r="C4" s="7">
        <v>1576</v>
      </c>
      <c r="D4" s="7">
        <v>1380</v>
      </c>
      <c r="E4" s="7">
        <v>874</v>
      </c>
      <c r="F4" s="7">
        <v>5255</v>
      </c>
      <c r="G4" s="7">
        <v>2450</v>
      </c>
      <c r="H4" s="7">
        <v>7129</v>
      </c>
    </row>
    <row r="5" spans="1:8" s="8" customFormat="1" ht="37.5" customHeight="1" x14ac:dyDescent="0.25">
      <c r="A5" s="6" t="s">
        <v>93</v>
      </c>
      <c r="B5" s="7">
        <v>9273</v>
      </c>
      <c r="C5" s="7">
        <v>6171</v>
      </c>
      <c r="D5" s="7">
        <v>274</v>
      </c>
      <c r="E5" s="7">
        <v>698</v>
      </c>
      <c r="F5" s="7">
        <v>9547</v>
      </c>
      <c r="G5" s="7">
        <v>6869</v>
      </c>
      <c r="H5" s="7">
        <v>13092</v>
      </c>
    </row>
    <row r="6" spans="1:8" s="8" customFormat="1" ht="46.5" customHeight="1" x14ac:dyDescent="0.25">
      <c r="A6" s="9" t="s">
        <v>21</v>
      </c>
      <c r="B6" s="10">
        <v>8511</v>
      </c>
      <c r="C6" s="10">
        <v>6169</v>
      </c>
      <c r="D6" s="10">
        <v>267</v>
      </c>
      <c r="E6" s="10">
        <v>698</v>
      </c>
      <c r="F6" s="10">
        <v>8778</v>
      </c>
      <c r="G6" s="10">
        <v>6867</v>
      </c>
      <c r="H6" s="10">
        <v>12511</v>
      </c>
    </row>
    <row r="7" spans="1:8" s="8" customFormat="1" ht="37.5" customHeight="1" x14ac:dyDescent="0.25">
      <c r="A7" s="34" t="s">
        <v>22</v>
      </c>
      <c r="B7" s="7">
        <v>15360</v>
      </c>
      <c r="C7" s="7">
        <v>69241</v>
      </c>
      <c r="D7" s="7">
        <v>3170</v>
      </c>
      <c r="E7" s="7">
        <v>27540</v>
      </c>
      <c r="F7" s="7">
        <v>18530</v>
      </c>
      <c r="G7" s="7">
        <v>96781</v>
      </c>
      <c r="H7" s="7">
        <v>97884</v>
      </c>
    </row>
    <row r="8" spans="1:8" s="8" customFormat="1" ht="45.75" customHeight="1" x14ac:dyDescent="0.25">
      <c r="A8" s="9" t="s">
        <v>23</v>
      </c>
      <c r="B8" s="10">
        <v>5833</v>
      </c>
      <c r="C8" s="10">
        <v>58728</v>
      </c>
      <c r="D8" s="10">
        <v>77</v>
      </c>
      <c r="E8" s="10">
        <v>21554</v>
      </c>
      <c r="F8" s="10">
        <v>5910</v>
      </c>
      <c r="G8" s="10">
        <v>80282</v>
      </c>
      <c r="H8" s="10">
        <v>81101</v>
      </c>
    </row>
    <row r="9" spans="1:8" ht="36.75" customHeight="1" x14ac:dyDescent="0.25">
      <c r="A9" s="6" t="s">
        <v>24</v>
      </c>
      <c r="B9" s="7">
        <v>694</v>
      </c>
      <c r="C9" s="7">
        <v>784</v>
      </c>
      <c r="D9" s="7">
        <v>221</v>
      </c>
      <c r="E9" s="7">
        <v>279</v>
      </c>
      <c r="F9" s="7">
        <v>915</v>
      </c>
      <c r="G9" s="7">
        <v>1063</v>
      </c>
      <c r="H9" s="7">
        <v>1821</v>
      </c>
    </row>
    <row r="10" spans="1:8" ht="43.5" customHeight="1" x14ac:dyDescent="0.25">
      <c r="A10" s="9" t="s">
        <v>25</v>
      </c>
      <c r="B10" s="7">
        <v>110</v>
      </c>
      <c r="C10" s="7">
        <v>14</v>
      </c>
      <c r="D10" s="7">
        <v>16</v>
      </c>
      <c r="E10" s="7">
        <v>3</v>
      </c>
      <c r="F10" s="7">
        <v>126</v>
      </c>
      <c r="G10" s="7">
        <v>17</v>
      </c>
      <c r="H10" s="7">
        <v>141</v>
      </c>
    </row>
    <row r="11" spans="1:8" ht="33" customHeight="1" x14ac:dyDescent="0.25">
      <c r="A11" s="11" t="s">
        <v>17</v>
      </c>
      <c r="B11" s="12">
        <v>28740</v>
      </c>
      <c r="C11" s="12">
        <v>77373</v>
      </c>
      <c r="D11" s="12">
        <v>5032</v>
      </c>
      <c r="E11" s="12">
        <v>29353</v>
      </c>
      <c r="F11" s="12">
        <v>33772</v>
      </c>
      <c r="G11" s="12">
        <v>106726</v>
      </c>
      <c r="H11" s="12">
        <v>112138</v>
      </c>
    </row>
    <row r="12" spans="1:8" ht="31.5" customHeight="1" x14ac:dyDescent="0.25">
      <c r="A12" s="11" t="s">
        <v>17</v>
      </c>
      <c r="B12" s="44">
        <v>81948</v>
      </c>
      <c r="C12" s="45"/>
      <c r="D12" s="44">
        <v>30190</v>
      </c>
      <c r="E12" s="45"/>
      <c r="F12" s="44">
        <v>112138</v>
      </c>
      <c r="G12" s="46"/>
      <c r="H12" s="45"/>
    </row>
    <row r="14" spans="1:8" x14ac:dyDescent="0.25">
      <c r="B14" s="3"/>
      <c r="C14" s="3"/>
      <c r="D14" s="3"/>
      <c r="E14" s="3"/>
      <c r="F14" s="3"/>
      <c r="G14" s="3"/>
    </row>
    <row r="17" spans="1:4" ht="33" customHeight="1" x14ac:dyDescent="0.25">
      <c r="A17" s="11" t="s">
        <v>0</v>
      </c>
      <c r="B17" s="13" t="s">
        <v>26</v>
      </c>
      <c r="C17" s="13" t="s">
        <v>27</v>
      </c>
    </row>
    <row r="18" spans="1:4" ht="39" x14ac:dyDescent="0.25">
      <c r="A18" s="14" t="s">
        <v>28</v>
      </c>
      <c r="B18" s="15">
        <v>3783</v>
      </c>
      <c r="C18" s="15">
        <v>391</v>
      </c>
      <c r="D18">
        <v>3510</v>
      </c>
    </row>
    <row r="19" spans="1:4" ht="39" x14ac:dyDescent="0.25">
      <c r="A19" s="14" t="s">
        <v>29</v>
      </c>
      <c r="B19" s="15">
        <v>1921</v>
      </c>
      <c r="C19" s="15">
        <v>554</v>
      </c>
      <c r="D19">
        <v>1677</v>
      </c>
    </row>
    <row r="20" spans="1:4" ht="21.75" customHeight="1" x14ac:dyDescent="0.25">
      <c r="A20" s="16" t="s">
        <v>30</v>
      </c>
      <c r="B20" s="35">
        <v>5294</v>
      </c>
      <c r="C20" s="35">
        <v>934</v>
      </c>
      <c r="D20">
        <v>4829</v>
      </c>
    </row>
    <row r="21" spans="1:4" ht="25.5" customHeight="1" x14ac:dyDescent="0.25">
      <c r="A21" s="17" t="s">
        <v>63</v>
      </c>
      <c r="B21" s="15">
        <v>971</v>
      </c>
      <c r="C21" s="15">
        <v>1296</v>
      </c>
    </row>
    <row r="22" spans="1:4" ht="23.25" customHeight="1" x14ac:dyDescent="0.25">
      <c r="A22" s="17" t="s">
        <v>64</v>
      </c>
      <c r="B22" s="15">
        <v>945</v>
      </c>
      <c r="C22" s="15">
        <v>1571</v>
      </c>
    </row>
    <row r="23" spans="1:4" ht="24" customHeight="1" x14ac:dyDescent="0.25">
      <c r="A23" s="16" t="s">
        <v>17</v>
      </c>
      <c r="B23" s="35">
        <v>1850</v>
      </c>
      <c r="C23" s="35">
        <v>2726</v>
      </c>
    </row>
  </sheetData>
  <mergeCells count="8">
    <mergeCell ref="B12:C12"/>
    <mergeCell ref="D12:E12"/>
    <mergeCell ref="F12:H12"/>
    <mergeCell ref="A2:A3"/>
    <mergeCell ref="B2:C2"/>
    <mergeCell ref="D2:E2"/>
    <mergeCell ref="F2:G2"/>
    <mergeCell ref="H2:H3"/>
  </mergeCells>
  <pageMargins left="3.937007874015748E-2" right="3.937007874015748E-2" top="3.937007874015748E-2" bottom="3.937007874015748E-2" header="3.937007874015748E-2" footer="3.937007874015748E-2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workbookViewId="0">
      <selection activeCell="M15" sqref="M15"/>
    </sheetView>
  </sheetViews>
  <sheetFormatPr defaultRowHeight="15" x14ac:dyDescent="0.25"/>
  <cols>
    <col min="1" max="1" width="52.28515625" style="28" customWidth="1"/>
    <col min="2" max="2" width="14" customWidth="1"/>
    <col min="3" max="4" width="17" customWidth="1"/>
    <col min="5" max="5" width="18" customWidth="1"/>
  </cols>
  <sheetData>
    <row r="1" spans="1:6" ht="36.75" customHeight="1" x14ac:dyDescent="0.25">
      <c r="A1" s="33" t="s">
        <v>101</v>
      </c>
      <c r="B1" s="33"/>
      <c r="C1" s="33"/>
      <c r="D1" s="33"/>
      <c r="E1" s="33"/>
      <c r="F1" s="33"/>
    </row>
    <row r="3" spans="1:6" ht="20.25" customHeight="1" x14ac:dyDescent="0.25">
      <c r="A3" s="38" t="s">
        <v>104</v>
      </c>
    </row>
    <row r="4" spans="1:6" s="31" customFormat="1" ht="45" x14ac:dyDescent="0.25">
      <c r="B4" s="41" t="s">
        <v>18</v>
      </c>
      <c r="C4" s="41" t="s">
        <v>19</v>
      </c>
      <c r="D4" s="41" t="s">
        <v>17</v>
      </c>
      <c r="E4" s="42" t="s">
        <v>106</v>
      </c>
    </row>
    <row r="5" spans="1:6" x14ac:dyDescent="0.25">
      <c r="A5" s="28" t="s">
        <v>94</v>
      </c>
      <c r="B5" s="3">
        <v>9273</v>
      </c>
      <c r="C5" s="3">
        <v>6171</v>
      </c>
      <c r="D5" s="3">
        <v>12143</v>
      </c>
      <c r="F5" s="43"/>
    </row>
    <row r="6" spans="1:6" x14ac:dyDescent="0.25">
      <c r="A6" s="28" t="s">
        <v>95</v>
      </c>
      <c r="B6" s="3">
        <v>7748</v>
      </c>
      <c r="C6" s="3">
        <v>4693</v>
      </c>
      <c r="D6" s="3">
        <v>9970</v>
      </c>
      <c r="F6" s="43"/>
    </row>
    <row r="7" spans="1:6" x14ac:dyDescent="0.25">
      <c r="A7" s="28" t="s">
        <v>96</v>
      </c>
      <c r="B7" s="36">
        <f>B6/B5%</f>
        <v>83.554405262590308</v>
      </c>
      <c r="C7" s="36">
        <f>C6/C5%</f>
        <v>76.049262680278716</v>
      </c>
      <c r="D7" s="36">
        <f>D6/D5%</f>
        <v>82.104916412748082</v>
      </c>
    </row>
    <row r="8" spans="1:6" x14ac:dyDescent="0.25">
      <c r="A8" s="28" t="s">
        <v>97</v>
      </c>
      <c r="B8" s="3">
        <f>B5-B6</f>
        <v>1525</v>
      </c>
      <c r="C8" s="3">
        <f>C5-C6</f>
        <v>1478</v>
      </c>
      <c r="D8" s="3">
        <f>D5-D6</f>
        <v>2173</v>
      </c>
      <c r="E8" s="3">
        <v>450000</v>
      </c>
    </row>
    <row r="9" spans="1:6" x14ac:dyDescent="0.25">
      <c r="A9" s="28" t="s">
        <v>98</v>
      </c>
      <c r="B9" s="36">
        <f>100-B7</f>
        <v>16.445594737409692</v>
      </c>
      <c r="C9" s="36">
        <f>100-C7</f>
        <v>23.950737319721284</v>
      </c>
      <c r="D9" s="36">
        <f>100-D7</f>
        <v>17.895083587251918</v>
      </c>
    </row>
    <row r="10" spans="1:6" x14ac:dyDescent="0.25">
      <c r="B10" s="36"/>
      <c r="C10" s="36"/>
      <c r="D10" s="36"/>
    </row>
    <row r="12" spans="1:6" ht="21.75" customHeight="1" x14ac:dyDescent="0.25">
      <c r="A12" s="38" t="s">
        <v>102</v>
      </c>
    </row>
    <row r="13" spans="1:6" s="31" customFormat="1" ht="45" x14ac:dyDescent="0.25">
      <c r="B13" s="41" t="s">
        <v>18</v>
      </c>
      <c r="C13" s="41" t="s">
        <v>19</v>
      </c>
      <c r="D13" s="41" t="s">
        <v>17</v>
      </c>
      <c r="E13" s="42" t="s">
        <v>106</v>
      </c>
    </row>
    <row r="14" spans="1:6" x14ac:dyDescent="0.25">
      <c r="A14" s="28" t="s">
        <v>94</v>
      </c>
      <c r="B14" s="3">
        <v>3875</v>
      </c>
      <c r="C14" s="3">
        <v>1576</v>
      </c>
      <c r="D14" s="3">
        <v>4360</v>
      </c>
    </row>
    <row r="15" spans="1:6" x14ac:dyDescent="0.25">
      <c r="A15" s="28" t="s">
        <v>100</v>
      </c>
      <c r="B15" s="3">
        <f>B16*B14/100</f>
        <v>1317.5</v>
      </c>
      <c r="C15" s="3">
        <f>C16*C14/100</f>
        <v>535.84</v>
      </c>
      <c r="D15" s="3">
        <v>1482</v>
      </c>
    </row>
    <row r="16" spans="1:6" x14ac:dyDescent="0.25">
      <c r="A16" s="28" t="s">
        <v>96</v>
      </c>
      <c r="B16" s="36">
        <v>34</v>
      </c>
      <c r="C16" s="36">
        <v>34</v>
      </c>
      <c r="D16" s="36">
        <f>D15/D14%</f>
        <v>33.990825688073393</v>
      </c>
    </row>
    <row r="17" spans="1:6" x14ac:dyDescent="0.25">
      <c r="A17" s="28" t="s">
        <v>97</v>
      </c>
      <c r="B17" s="3">
        <f>B14-B15</f>
        <v>2557.5</v>
      </c>
      <c r="C17" s="3">
        <f>C14-C15</f>
        <v>1040.1599999999999</v>
      </c>
      <c r="D17" s="3">
        <f>D14-D15</f>
        <v>2878</v>
      </c>
      <c r="E17" s="3">
        <v>630000</v>
      </c>
    </row>
    <row r="18" spans="1:6" x14ac:dyDescent="0.25">
      <c r="A18" s="28" t="s">
        <v>98</v>
      </c>
      <c r="B18" s="36">
        <f>100-B16</f>
        <v>66</v>
      </c>
      <c r="C18" s="36">
        <f>100-C16</f>
        <v>66</v>
      </c>
      <c r="D18" s="36">
        <f>100-D16</f>
        <v>66.009174311926614</v>
      </c>
    </row>
    <row r="21" spans="1:6" ht="21" customHeight="1" x14ac:dyDescent="0.25">
      <c r="A21" s="38" t="s">
        <v>103</v>
      </c>
    </row>
    <row r="22" spans="1:6" s="31" customFormat="1" ht="45" x14ac:dyDescent="0.25">
      <c r="B22" s="41" t="s">
        <v>18</v>
      </c>
      <c r="C22" s="41" t="s">
        <v>19</v>
      </c>
      <c r="D22" s="41" t="s">
        <v>17</v>
      </c>
      <c r="E22" s="42" t="s">
        <v>106</v>
      </c>
    </row>
    <row r="23" spans="1:6" x14ac:dyDescent="0.25">
      <c r="A23" s="28" t="s">
        <v>94</v>
      </c>
      <c r="B23" s="3">
        <v>694</v>
      </c>
      <c r="C23" s="3">
        <v>784</v>
      </c>
      <c r="D23" s="3">
        <v>1366</v>
      </c>
      <c r="F23" s="43"/>
    </row>
    <row r="24" spans="1:6" x14ac:dyDescent="0.25">
      <c r="A24" s="28" t="s">
        <v>95</v>
      </c>
      <c r="B24" s="3">
        <v>270</v>
      </c>
      <c r="C24" s="3">
        <v>416</v>
      </c>
      <c r="D24" s="3">
        <v>657</v>
      </c>
      <c r="F24" s="43"/>
    </row>
    <row r="25" spans="1:6" x14ac:dyDescent="0.25">
      <c r="A25" s="28" t="s">
        <v>96</v>
      </c>
      <c r="B25" s="36">
        <f>B24/B23%</f>
        <v>38.904899135446684</v>
      </c>
      <c r="C25" s="36">
        <f>C24/C23%</f>
        <v>53.061224489795919</v>
      </c>
      <c r="D25" s="36">
        <f>D24/D23%</f>
        <v>48.096632503660324</v>
      </c>
    </row>
    <row r="26" spans="1:6" x14ac:dyDescent="0.25">
      <c r="A26" s="28" t="s">
        <v>97</v>
      </c>
      <c r="B26" s="3">
        <f>B23-B24</f>
        <v>424</v>
      </c>
      <c r="C26" s="3">
        <f>C23-C24</f>
        <v>368</v>
      </c>
      <c r="D26" s="3">
        <f>D23-D24</f>
        <v>709</v>
      </c>
      <c r="E26" s="3">
        <v>150000</v>
      </c>
    </row>
    <row r="27" spans="1:6" x14ac:dyDescent="0.25">
      <c r="A27" s="28" t="s">
        <v>98</v>
      </c>
      <c r="B27" s="36">
        <f>100-B25</f>
        <v>61.095100864553316</v>
      </c>
      <c r="C27" s="36">
        <f>100-C25</f>
        <v>46.938775510204081</v>
      </c>
      <c r="D27" s="36">
        <f>100-D25</f>
        <v>51.903367496339676</v>
      </c>
    </row>
    <row r="30" spans="1:6" ht="30" x14ac:dyDescent="0.25">
      <c r="A30" s="39" t="s">
        <v>99</v>
      </c>
      <c r="B30" s="32"/>
      <c r="C30" s="32"/>
      <c r="D30" s="32"/>
    </row>
    <row r="31" spans="1:6" s="31" customFormat="1" ht="45" x14ac:dyDescent="0.25">
      <c r="B31" s="41" t="s">
        <v>18</v>
      </c>
      <c r="C31" s="41" t="s">
        <v>19</v>
      </c>
      <c r="D31" s="41" t="s">
        <v>17</v>
      </c>
      <c r="E31" s="42" t="s">
        <v>106</v>
      </c>
    </row>
    <row r="32" spans="1:6" x14ac:dyDescent="0.25">
      <c r="A32" s="28" t="s">
        <v>94</v>
      </c>
      <c r="B32" s="3">
        <v>5833</v>
      </c>
      <c r="C32" s="3">
        <v>58728</v>
      </c>
      <c r="D32" s="3">
        <v>61332</v>
      </c>
    </row>
    <row r="33" spans="1:5" x14ac:dyDescent="0.25">
      <c r="A33" s="28" t="s">
        <v>95</v>
      </c>
      <c r="B33" s="3">
        <f>B34*B32/100</f>
        <v>2041.55</v>
      </c>
      <c r="C33" s="3">
        <v>40137</v>
      </c>
      <c r="D33" s="3">
        <v>40984</v>
      </c>
    </row>
    <row r="34" spans="1:5" x14ac:dyDescent="0.25">
      <c r="A34" s="28" t="s">
        <v>96</v>
      </c>
      <c r="B34" s="36">
        <v>35</v>
      </c>
      <c r="C34" s="36">
        <f>C33/C32%</f>
        <v>68.343890478136501</v>
      </c>
      <c r="D34" s="36">
        <f>D33/D32%</f>
        <v>66.823191808517578</v>
      </c>
    </row>
    <row r="35" spans="1:5" x14ac:dyDescent="0.25">
      <c r="A35" s="28" t="s">
        <v>97</v>
      </c>
      <c r="B35" s="3">
        <f>B32-B33</f>
        <v>3791.45</v>
      </c>
      <c r="C35" s="3">
        <f>C32-C33</f>
        <v>18591</v>
      </c>
      <c r="D35" s="3">
        <f>D32-D33</f>
        <v>20348</v>
      </c>
      <c r="E35" s="3">
        <v>4400000</v>
      </c>
    </row>
    <row r="36" spans="1:5" x14ac:dyDescent="0.25">
      <c r="A36" s="28" t="s">
        <v>98</v>
      </c>
      <c r="B36" s="36">
        <f>100-B34</f>
        <v>65</v>
      </c>
      <c r="C36" s="36">
        <f>100-C34</f>
        <v>31.656109521863499</v>
      </c>
      <c r="D36" s="36">
        <f>100-D34</f>
        <v>33.176808191482422</v>
      </c>
    </row>
    <row r="37" spans="1:5" x14ac:dyDescent="0.25">
      <c r="B37" s="36"/>
      <c r="C37" s="36"/>
      <c r="D37" s="36"/>
    </row>
    <row r="39" spans="1:5" x14ac:dyDescent="0.25">
      <c r="A39" s="37" t="s">
        <v>105</v>
      </c>
    </row>
    <row r="40" spans="1:5" s="31" customFormat="1" ht="45" x14ac:dyDescent="0.25">
      <c r="B40" s="41" t="s">
        <v>18</v>
      </c>
      <c r="C40" s="41" t="s">
        <v>19</v>
      </c>
      <c r="D40" s="41" t="s">
        <v>17</v>
      </c>
      <c r="E40" s="42" t="s">
        <v>106</v>
      </c>
    </row>
    <row r="41" spans="1:5" x14ac:dyDescent="0.25">
      <c r="A41" s="28" t="s">
        <v>94</v>
      </c>
      <c r="B41" s="3">
        <f t="shared" ref="B41:D42" si="0">B32+B23+B5+B14</f>
        <v>19675</v>
      </c>
      <c r="C41" s="3">
        <f t="shared" si="0"/>
        <v>67259</v>
      </c>
      <c r="D41" s="3">
        <f t="shared" si="0"/>
        <v>79201</v>
      </c>
    </row>
    <row r="42" spans="1:5" x14ac:dyDescent="0.25">
      <c r="A42" s="28" t="s">
        <v>95</v>
      </c>
      <c r="B42" s="3">
        <f t="shared" si="0"/>
        <v>11377.05</v>
      </c>
      <c r="C42" s="3">
        <f t="shared" si="0"/>
        <v>45781.84</v>
      </c>
      <c r="D42" s="3">
        <f t="shared" si="0"/>
        <v>53093</v>
      </c>
    </row>
    <row r="43" spans="1:5" x14ac:dyDescent="0.25">
      <c r="A43" s="28" t="s">
        <v>96</v>
      </c>
      <c r="B43" s="40">
        <f>B42/B41%</f>
        <v>57.824904701397706</v>
      </c>
      <c r="C43" s="40">
        <f>C42/C41%</f>
        <v>68.067976032947257</v>
      </c>
      <c r="D43" s="40">
        <f>D42/D41%</f>
        <v>67.035769750381945</v>
      </c>
    </row>
    <row r="44" spans="1:5" x14ac:dyDescent="0.25">
      <c r="A44" s="28" t="s">
        <v>97</v>
      </c>
      <c r="B44" s="3">
        <f>B35+B26+B8+B17</f>
        <v>8297.9500000000007</v>
      </c>
      <c r="C44" s="3">
        <f>C35+C26+C8+C17</f>
        <v>21477.16</v>
      </c>
      <c r="D44" s="3">
        <f>D35+D26+D8+D17</f>
        <v>26108</v>
      </c>
      <c r="E44" s="3">
        <v>5000000</v>
      </c>
    </row>
    <row r="45" spans="1:5" x14ac:dyDescent="0.25">
      <c r="A45" s="28" t="s">
        <v>98</v>
      </c>
      <c r="B45" s="40">
        <f>100-B43</f>
        <v>42.175095298602294</v>
      </c>
      <c r="C45" s="40">
        <f>100-C43</f>
        <v>31.932023967052743</v>
      </c>
      <c r="D45" s="40">
        <f>100-D43</f>
        <v>32.964230249618055</v>
      </c>
    </row>
  </sheetData>
  <pageMargins left="0.7" right="0.7" top="0.75" bottom="0.75" header="0.3" footer="0.3"/>
  <ignoredErrors>
    <ignoredError sqref="B43:D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3" sqref="D23"/>
    </sheetView>
  </sheetViews>
  <sheetFormatPr defaultRowHeight="15" x14ac:dyDescent="0.25"/>
  <cols>
    <col min="1" max="1" width="60.140625" customWidth="1"/>
    <col min="2" max="5" width="20.28515625" customWidth="1"/>
  </cols>
  <sheetData>
    <row r="1" spans="1:5" x14ac:dyDescent="0.25">
      <c r="A1" s="18" t="s">
        <v>46</v>
      </c>
    </row>
    <row r="2" spans="1:5" x14ac:dyDescent="0.25">
      <c r="A2" s="18"/>
      <c r="B2" s="18" t="s">
        <v>90</v>
      </c>
    </row>
    <row r="4" spans="1:5" ht="21.75" customHeight="1" x14ac:dyDescent="0.25">
      <c r="A4" s="50" t="s">
        <v>32</v>
      </c>
      <c r="B4" s="51" t="s">
        <v>33</v>
      </c>
      <c r="C4" s="51"/>
      <c r="D4" s="51"/>
      <c r="E4" s="51"/>
    </row>
    <row r="5" spans="1:5" ht="25.5" x14ac:dyDescent="0.25">
      <c r="A5" s="50"/>
      <c r="B5" s="19" t="s">
        <v>47</v>
      </c>
      <c r="C5" s="19" t="s">
        <v>48</v>
      </c>
      <c r="D5" s="19" t="s">
        <v>34</v>
      </c>
      <c r="E5" s="19" t="s">
        <v>49</v>
      </c>
    </row>
    <row r="6" spans="1:5" ht="20.25" customHeight="1" x14ac:dyDescent="0.25">
      <c r="A6" s="20" t="s">
        <v>50</v>
      </c>
      <c r="B6" s="21">
        <v>520</v>
      </c>
      <c r="C6" s="21">
        <v>1031</v>
      </c>
      <c r="D6" s="21">
        <v>2085</v>
      </c>
      <c r="E6" s="21">
        <v>3636</v>
      </c>
    </row>
    <row r="7" spans="1:5" ht="21" customHeight="1" x14ac:dyDescent="0.25">
      <c r="A7" s="26" t="s">
        <v>51</v>
      </c>
      <c r="B7" s="21">
        <v>80</v>
      </c>
      <c r="C7" s="21">
        <v>138</v>
      </c>
      <c r="D7" s="21">
        <v>233</v>
      </c>
      <c r="E7" s="21">
        <v>451</v>
      </c>
    </row>
    <row r="8" spans="1:5" ht="20.25" customHeight="1" x14ac:dyDescent="0.25">
      <c r="A8" s="20" t="s">
        <v>52</v>
      </c>
      <c r="B8" s="21">
        <v>400</v>
      </c>
      <c r="C8" s="21">
        <v>782</v>
      </c>
      <c r="D8" s="21">
        <v>1492</v>
      </c>
      <c r="E8" s="21">
        <v>2674</v>
      </c>
    </row>
    <row r="9" spans="1:5" ht="21" customHeight="1" x14ac:dyDescent="0.25">
      <c r="A9" s="26" t="s">
        <v>53</v>
      </c>
      <c r="B9" s="21">
        <v>110</v>
      </c>
      <c r="C9" s="21">
        <v>189</v>
      </c>
      <c r="D9" s="21">
        <v>288</v>
      </c>
      <c r="E9" s="21">
        <v>587</v>
      </c>
    </row>
    <row r="10" spans="1:5" ht="20.25" customHeight="1" x14ac:dyDescent="0.25">
      <c r="A10" s="20" t="s">
        <v>54</v>
      </c>
      <c r="B10" s="21">
        <v>130</v>
      </c>
      <c r="C10" s="21">
        <v>474</v>
      </c>
      <c r="D10" s="21">
        <v>1098</v>
      </c>
      <c r="E10" s="21">
        <v>1702</v>
      </c>
    </row>
    <row r="11" spans="1:5" ht="21" customHeight="1" x14ac:dyDescent="0.25">
      <c r="A11" s="26" t="s">
        <v>55</v>
      </c>
      <c r="B11" s="21">
        <v>4</v>
      </c>
      <c r="C11" s="21">
        <v>14</v>
      </c>
      <c r="D11" s="21">
        <v>19</v>
      </c>
      <c r="E11" s="21">
        <v>37</v>
      </c>
    </row>
    <row r="12" spans="1:5" ht="20.25" customHeight="1" x14ac:dyDescent="0.25">
      <c r="A12" s="20" t="s">
        <v>56</v>
      </c>
      <c r="B12" s="21">
        <v>40</v>
      </c>
      <c r="C12" s="21">
        <v>119</v>
      </c>
      <c r="D12" s="21">
        <v>342</v>
      </c>
      <c r="E12" s="21">
        <v>501</v>
      </c>
    </row>
    <row r="13" spans="1:5" ht="21" customHeight="1" x14ac:dyDescent="0.25">
      <c r="A13" s="26" t="s">
        <v>57</v>
      </c>
      <c r="B13" s="21">
        <v>3</v>
      </c>
      <c r="C13" s="21">
        <v>24</v>
      </c>
      <c r="D13" s="21">
        <v>46</v>
      </c>
      <c r="E13" s="21">
        <v>73</v>
      </c>
    </row>
    <row r="14" spans="1:5" ht="20.25" customHeight="1" x14ac:dyDescent="0.25">
      <c r="A14" s="20" t="s">
        <v>58</v>
      </c>
      <c r="B14" s="21">
        <v>9</v>
      </c>
      <c r="C14" s="21">
        <v>21</v>
      </c>
      <c r="D14" s="21">
        <v>44</v>
      </c>
      <c r="E14" s="21">
        <v>74</v>
      </c>
    </row>
    <row r="15" spans="1:5" ht="21" customHeight="1" x14ac:dyDescent="0.25">
      <c r="A15" s="26" t="s">
        <v>59</v>
      </c>
      <c r="B15" s="21">
        <v>1</v>
      </c>
      <c r="C15" s="21">
        <v>0</v>
      </c>
      <c r="D15" s="21">
        <v>3</v>
      </c>
      <c r="E15" s="21">
        <v>4</v>
      </c>
    </row>
    <row r="16" spans="1:5" ht="21" customHeight="1" x14ac:dyDescent="0.25">
      <c r="A16" s="20" t="s">
        <v>60</v>
      </c>
      <c r="B16" s="21">
        <v>12</v>
      </c>
      <c r="C16" s="21">
        <v>49</v>
      </c>
      <c r="D16" s="21">
        <v>107</v>
      </c>
      <c r="E16" s="21">
        <v>168</v>
      </c>
    </row>
    <row r="17" spans="1:5" ht="19.5" customHeight="1" x14ac:dyDescent="0.25">
      <c r="A17" s="20" t="s">
        <v>61</v>
      </c>
      <c r="B17" s="21">
        <v>1</v>
      </c>
      <c r="C17" s="21">
        <v>3</v>
      </c>
      <c r="D17" s="21">
        <v>6</v>
      </c>
      <c r="E17" s="21">
        <v>10</v>
      </c>
    </row>
    <row r="18" spans="1:5" ht="21.75" customHeight="1" x14ac:dyDescent="0.25">
      <c r="A18" s="23" t="s">
        <v>45</v>
      </c>
      <c r="B18" s="24">
        <v>887</v>
      </c>
      <c r="C18" s="24">
        <v>2039</v>
      </c>
      <c r="D18" s="24">
        <v>4129</v>
      </c>
      <c r="E18" s="24">
        <v>7055</v>
      </c>
    </row>
    <row r="19" spans="1:5" ht="21" customHeight="1" x14ac:dyDescent="0.25">
      <c r="A19" s="27" t="s">
        <v>62</v>
      </c>
      <c r="B19" s="24">
        <v>174</v>
      </c>
      <c r="C19" s="24">
        <v>349</v>
      </c>
      <c r="D19" s="24">
        <v>605</v>
      </c>
      <c r="E19" s="24">
        <v>1128</v>
      </c>
    </row>
  </sheetData>
  <mergeCells count="2">
    <mergeCell ref="A4:A5"/>
    <mergeCell ref="B4:E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B21" sqref="B21"/>
    </sheetView>
  </sheetViews>
  <sheetFormatPr defaultRowHeight="15" x14ac:dyDescent="0.25"/>
  <cols>
    <col min="1" max="1" width="77.7109375" customWidth="1"/>
    <col min="2" max="2" width="20.140625" customWidth="1"/>
    <col min="3" max="3" width="19.5703125" customWidth="1"/>
    <col min="4" max="4" width="19.7109375" customWidth="1"/>
    <col min="5" max="5" width="19.5703125" customWidth="1"/>
  </cols>
  <sheetData>
    <row r="1" spans="1:5" ht="90" x14ac:dyDescent="0.25">
      <c r="A1" s="33" t="s">
        <v>92</v>
      </c>
      <c r="B1" s="33"/>
      <c r="C1" s="33"/>
      <c r="D1" s="33"/>
      <c r="E1" s="33"/>
    </row>
    <row r="2" spans="1:5" x14ac:dyDescent="0.25">
      <c r="A2" s="18"/>
      <c r="B2" s="18" t="s">
        <v>91</v>
      </c>
    </row>
    <row r="4" spans="1:5" ht="23.25" customHeight="1" x14ac:dyDescent="0.25">
      <c r="A4" s="52" t="s">
        <v>32</v>
      </c>
      <c r="B4" s="51" t="s">
        <v>33</v>
      </c>
      <c r="C4" s="51"/>
      <c r="D4" s="51"/>
      <c r="E4" s="51"/>
    </row>
    <row r="5" spans="1:5" ht="30" customHeight="1" x14ac:dyDescent="0.25">
      <c r="A5" s="52"/>
      <c r="B5" s="19" t="s">
        <v>34</v>
      </c>
      <c r="C5" s="19" t="s">
        <v>35</v>
      </c>
      <c r="D5" s="19" t="s">
        <v>36</v>
      </c>
      <c r="E5" s="19" t="s">
        <v>37</v>
      </c>
    </row>
    <row r="6" spans="1:5" ht="22.5" customHeight="1" x14ac:dyDescent="0.25">
      <c r="A6" s="20" t="s">
        <v>65</v>
      </c>
      <c r="B6" s="21">
        <v>1156</v>
      </c>
      <c r="C6" s="21">
        <v>440</v>
      </c>
      <c r="D6" s="21">
        <v>248</v>
      </c>
      <c r="E6" s="21">
        <v>1844</v>
      </c>
    </row>
    <row r="7" spans="1:5" ht="23.25" customHeight="1" x14ac:dyDescent="0.25">
      <c r="A7" s="22" t="s">
        <v>38</v>
      </c>
      <c r="B7" s="21">
        <v>259</v>
      </c>
      <c r="C7" s="21">
        <v>53</v>
      </c>
      <c r="D7" s="21">
        <v>13</v>
      </c>
      <c r="E7" s="21">
        <v>325</v>
      </c>
    </row>
    <row r="8" spans="1:5" ht="22.5" customHeight="1" x14ac:dyDescent="0.25">
      <c r="A8" s="20" t="s">
        <v>39</v>
      </c>
      <c r="B8" s="21">
        <v>511</v>
      </c>
      <c r="C8" s="21">
        <v>113</v>
      </c>
      <c r="D8" s="21">
        <v>34</v>
      </c>
      <c r="E8" s="21">
        <v>658</v>
      </c>
    </row>
    <row r="9" spans="1:5" ht="23.25" customHeight="1" x14ac:dyDescent="0.25">
      <c r="A9" s="22" t="s">
        <v>40</v>
      </c>
      <c r="B9" s="21">
        <v>328</v>
      </c>
      <c r="C9" s="21">
        <v>64</v>
      </c>
      <c r="D9" s="21">
        <v>17</v>
      </c>
      <c r="E9" s="21">
        <v>409</v>
      </c>
    </row>
    <row r="10" spans="1:5" ht="22.5" customHeight="1" x14ac:dyDescent="0.25">
      <c r="A10" s="20" t="s">
        <v>41</v>
      </c>
      <c r="B10" s="21">
        <v>539</v>
      </c>
      <c r="C10" s="21">
        <v>143</v>
      </c>
      <c r="D10" s="21">
        <v>35</v>
      </c>
      <c r="E10" s="21">
        <v>717</v>
      </c>
    </row>
    <row r="11" spans="1:5" ht="23.25" customHeight="1" x14ac:dyDescent="0.25">
      <c r="A11" s="22" t="s">
        <v>42</v>
      </c>
      <c r="B11" s="21">
        <v>224</v>
      </c>
      <c r="C11" s="21">
        <v>41</v>
      </c>
      <c r="D11" s="21">
        <v>6</v>
      </c>
      <c r="E11" s="21">
        <v>271</v>
      </c>
    </row>
    <row r="12" spans="1:5" ht="22.5" customHeight="1" x14ac:dyDescent="0.25">
      <c r="A12" s="20" t="s">
        <v>43</v>
      </c>
      <c r="B12" s="21">
        <v>423</v>
      </c>
      <c r="C12" s="21">
        <v>161</v>
      </c>
      <c r="D12" s="21">
        <v>102</v>
      </c>
      <c r="E12" s="21">
        <v>686</v>
      </c>
    </row>
    <row r="13" spans="1:5" ht="23.25" customHeight="1" x14ac:dyDescent="0.25">
      <c r="A13" s="22" t="s">
        <v>44</v>
      </c>
      <c r="B13" s="21">
        <v>527</v>
      </c>
      <c r="C13" s="21">
        <v>154</v>
      </c>
      <c r="D13" s="21">
        <v>68</v>
      </c>
      <c r="E13" s="21">
        <v>749</v>
      </c>
    </row>
    <row r="14" spans="1:5" ht="22.5" customHeight="1" x14ac:dyDescent="0.25">
      <c r="A14" s="23" t="s">
        <v>45</v>
      </c>
      <c r="B14" s="24">
        <v>1320</v>
      </c>
      <c r="C14" s="24">
        <v>467</v>
      </c>
      <c r="D14" s="24">
        <v>250</v>
      </c>
      <c r="E14" s="24">
        <v>2037</v>
      </c>
    </row>
  </sheetData>
  <mergeCells count="2">
    <mergeCell ref="A4:A5"/>
    <mergeCell ref="B4:E4"/>
  </mergeCells>
  <pageMargins left="3.937007874015748E-2" right="3.937007874015748E-2" top="3.937007874015748E-2" bottom="3.937007874015748E-2" header="3.937007874015748E-2" footer="3.937007874015748E-2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opLeftCell="A4" workbookViewId="0">
      <selection activeCell="A22" sqref="A22:B28"/>
    </sheetView>
  </sheetViews>
  <sheetFormatPr defaultRowHeight="15" x14ac:dyDescent="0.25"/>
  <cols>
    <col min="1" max="1" width="7.140625" customWidth="1"/>
  </cols>
  <sheetData>
    <row r="2" spans="1:4" x14ac:dyDescent="0.25">
      <c r="D2" s="18" t="s">
        <v>77</v>
      </c>
    </row>
    <row r="3" spans="1:4" x14ac:dyDescent="0.25">
      <c r="D3" s="18"/>
    </row>
    <row r="4" spans="1:4" ht="25.5" customHeight="1" x14ac:dyDescent="0.25">
      <c r="C4" s="25" t="s">
        <v>78</v>
      </c>
    </row>
    <row r="5" spans="1:4" ht="20.25" customHeight="1" x14ac:dyDescent="0.25">
      <c r="A5" s="28" t="s">
        <v>66</v>
      </c>
    </row>
    <row r="6" spans="1:4" ht="21.75" customHeight="1" x14ac:dyDescent="0.25">
      <c r="B6" t="s">
        <v>67</v>
      </c>
    </row>
    <row r="7" spans="1:4" ht="19.5" customHeight="1" x14ac:dyDescent="0.25">
      <c r="B7" t="s">
        <v>68</v>
      </c>
    </row>
    <row r="10" spans="1:4" ht="22.5" customHeight="1" x14ac:dyDescent="0.25">
      <c r="C10" s="25" t="s">
        <v>79</v>
      </c>
    </row>
    <row r="11" spans="1:4" ht="21.75" customHeight="1" x14ac:dyDescent="0.25">
      <c r="A11" t="s">
        <v>69</v>
      </c>
    </row>
    <row r="12" spans="1:4" ht="21" customHeight="1" x14ac:dyDescent="0.25">
      <c r="B12" t="s">
        <v>70</v>
      </c>
    </row>
    <row r="13" spans="1:4" ht="21" customHeight="1" x14ac:dyDescent="0.25">
      <c r="B13" t="s">
        <v>71</v>
      </c>
    </row>
    <row r="14" spans="1:4" ht="21" customHeight="1" x14ac:dyDescent="0.25">
      <c r="B14" t="s">
        <v>72</v>
      </c>
    </row>
    <row r="15" spans="1:4" ht="21" customHeight="1" x14ac:dyDescent="0.25">
      <c r="B15" t="s">
        <v>73</v>
      </c>
    </row>
    <row r="16" spans="1:4" ht="21" customHeight="1" x14ac:dyDescent="0.25">
      <c r="B16" t="s">
        <v>74</v>
      </c>
    </row>
    <row r="17" spans="1:3" ht="21" customHeight="1" x14ac:dyDescent="0.25">
      <c r="B17" t="s">
        <v>75</v>
      </c>
    </row>
    <row r="18" spans="1:3" ht="21" customHeight="1" x14ac:dyDescent="0.25">
      <c r="B18" t="s">
        <v>76</v>
      </c>
    </row>
    <row r="21" spans="1:3" ht="23.25" customHeight="1" x14ac:dyDescent="0.25">
      <c r="C21" s="25" t="s">
        <v>80</v>
      </c>
    </row>
    <row r="22" spans="1:3" ht="21.75" customHeight="1" x14ac:dyDescent="0.25">
      <c r="A22" t="s">
        <v>81</v>
      </c>
    </row>
    <row r="23" spans="1:3" ht="20.25" customHeight="1" x14ac:dyDescent="0.25">
      <c r="B23" t="s">
        <v>82</v>
      </c>
    </row>
    <row r="24" spans="1:3" ht="21.75" customHeight="1" x14ac:dyDescent="0.25">
      <c r="A24" t="s">
        <v>83</v>
      </c>
    </row>
    <row r="25" spans="1:3" ht="21.75" customHeight="1" x14ac:dyDescent="0.25">
      <c r="A25" t="s">
        <v>85</v>
      </c>
    </row>
    <row r="26" spans="1:3" ht="20.25" customHeight="1" x14ac:dyDescent="0.25">
      <c r="B26" t="s">
        <v>84</v>
      </c>
    </row>
    <row r="27" spans="1:3" ht="21.75" customHeight="1" x14ac:dyDescent="0.25">
      <c r="A27" t="s">
        <v>86</v>
      </c>
    </row>
    <row r="28" spans="1:3" ht="21.75" customHeight="1" x14ac:dyDescent="0.25">
      <c r="A2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ზოგადი სტატისტიკა</vt:lpstr>
      <vt:lpstr>კომუნალურები</vt:lpstr>
      <vt:lpstr>ანალიზი</vt:lpstr>
      <vt:lpstr>მეთოდოლოგიის ჩართვის შეცდომა</vt:lpstr>
      <vt:lpstr>მეთოდოლოგიაში ამორთვის შეცდომა</vt:lpstr>
      <vt:lpstr>განსახორიციელებელი ქმედებები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user</cp:lastModifiedBy>
  <cp:lastPrinted>2019-07-05T09:49:26Z</cp:lastPrinted>
  <dcterms:created xsi:type="dcterms:W3CDTF">2015-06-05T18:17:20Z</dcterms:created>
  <dcterms:modified xsi:type="dcterms:W3CDTF">2019-07-13T00:40:25Z</dcterms:modified>
</cp:coreProperties>
</file>