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4" i="1" l="1"/>
  <c r="I54" i="1" s="1"/>
  <c r="I53" i="1"/>
  <c r="H53" i="1"/>
  <c r="H51" i="1"/>
  <c r="I51" i="1" s="1"/>
  <c r="I50" i="1"/>
  <c r="H50" i="1"/>
  <c r="H48" i="1"/>
  <c r="I48" i="1" s="1"/>
  <c r="I47" i="1"/>
  <c r="H47" i="1"/>
  <c r="H44" i="1"/>
  <c r="I44" i="1" s="1"/>
  <c r="I38" i="1"/>
  <c r="H38" i="1"/>
  <c r="H28" i="1"/>
  <c r="I28" i="1" s="1"/>
  <c r="I19" i="1"/>
  <c r="H19" i="1"/>
  <c r="H12" i="1"/>
  <c r="I12" i="1" s="1"/>
  <c r="I11" i="1"/>
  <c r="H11" i="1"/>
  <c r="H10" i="1"/>
  <c r="I10" i="1" s="1"/>
  <c r="I9" i="1"/>
  <c r="H9" i="1"/>
  <c r="H8" i="1"/>
  <c r="I8" i="1" s="1"/>
  <c r="I7" i="1"/>
  <c r="H7" i="1"/>
  <c r="H6" i="1"/>
  <c r="I6" i="1" s="1"/>
  <c r="I5" i="1"/>
  <c r="H5" i="1"/>
  <c r="H4" i="1"/>
  <c r="I4" i="1" s="1"/>
  <c r="I3" i="1"/>
  <c r="H3" i="1"/>
</calcChain>
</file>

<file path=xl/sharedStrings.xml><?xml version="1.0" encoding="utf-8"?>
<sst xmlns="http://schemas.openxmlformats.org/spreadsheetml/2006/main" count="101" uniqueCount="77">
  <si>
    <t>ახალი</t>
  </si>
  <si>
    <t>ძველი</t>
  </si>
  <si>
    <t>შედარება</t>
  </si>
  <si>
    <t>ხელოვნური კოდი</t>
  </si>
  <si>
    <t>დასახელება</t>
  </si>
  <si>
    <t>ტარიფი</t>
  </si>
  <si>
    <t>ძველი ტარიფი /საშუალო</t>
  </si>
  <si>
    <t>გადახრის
 %</t>
  </si>
  <si>
    <t>1CAR</t>
  </si>
  <si>
    <t>I20-I25 -/-გულის იშემიური ავადმყოფობა -/-FNDC1A - გულის და/ან კორონარული არტერიების ანგიოგრაფია</t>
  </si>
  <si>
    <t>2CAR</t>
  </si>
  <si>
    <t>ბალონური დილატაცია</t>
  </si>
  <si>
    <t>3CAR</t>
  </si>
  <si>
    <t>კორონარული ანგიოპლასტიკა (სტენტირება 1 სტენტით)</t>
  </si>
  <si>
    <t>4CAR</t>
  </si>
  <si>
    <t>კორონარული ანგიოპლასტიკა (სტენტირება 2 სტენტით)</t>
  </si>
  <si>
    <t>5CAR</t>
  </si>
  <si>
    <t>კორონარული ანგიოპლასტიკა (სტენტირება 3 სტენტით)</t>
  </si>
  <si>
    <t>6CAR</t>
  </si>
  <si>
    <t>კორონარული ანგიოპლასტიკა (სტენტირება 4 სტენტით)</t>
  </si>
  <si>
    <t>7CAR</t>
  </si>
  <si>
    <t>კორონარული ანგიოპლასტიკა (სტენტირება 5 სტენტით)</t>
  </si>
  <si>
    <t>8CAR</t>
  </si>
  <si>
    <t>აორტო-კორონარული შუნტირება/ გულის კეთილთვისებიანი სიმსივნის ამოკვეთა/თრომბექტომია, აორტო-კორონარული შუნტირებით ან მის გარეშე/სხვა ოპერაციები პარკუჭსა და წინაგულზე, აორტო-კორონარული შუნტირებით ან მის გარეშე</t>
  </si>
  <si>
    <t>22CAR</t>
  </si>
  <si>
    <t>9CAR</t>
  </si>
  <si>
    <t xml:space="preserve">ერთი სარქვლის პლასტიკა/ პროთეზირება / გულის კეთილთვისებიანი სიმსივნის ამოკვეთა, 1 სარქვლის პლასტიკა/პროთეზირება-/- ერთი სარქვლის პლასტიკა/პროთეზირება, აორტო-კორონარული შუნტირება / შეძენილი VSD-ის დახურვა აორტო-კორონარული შუნტირებით ან მის გარეშე /გულის ანევრიზმის გამო ოპერაცია აორტო-კორონარული შუნტირებით ან მის გარეშე (მინითორაკოტომიით ან მის გარეშე) </t>
  </si>
  <si>
    <t>10CAR</t>
  </si>
  <si>
    <t>11CAR</t>
  </si>
  <si>
    <t>15CAR</t>
  </si>
  <si>
    <t>17CAR</t>
  </si>
  <si>
    <t>52CAR</t>
  </si>
  <si>
    <t>ორი და მეტი სარქვლის პლასტიკა/პროთეზირება / გულის კეთილთვისებიანი სიმსივნის ამოკვეთა, 2 და მეტი სარქვლის პლასტიკა/პროთეზირება  / ორი და მეტი  სარქვლის პლასტიკა/პროთეზირება და აორტო-კორონარული შუნტირება (მინითორაკოტომიით ან მის გარეშე)</t>
  </si>
  <si>
    <t>12CAR</t>
  </si>
  <si>
    <t>14CAR</t>
  </si>
  <si>
    <t>16CAR</t>
  </si>
  <si>
    <t>18CAR</t>
  </si>
  <si>
    <t>19CAR</t>
  </si>
  <si>
    <t>20CAR</t>
  </si>
  <si>
    <t>21CAR</t>
  </si>
  <si>
    <t>51CAR</t>
  </si>
  <si>
    <t>13CAR</t>
  </si>
  <si>
    <t xml:space="preserve">აორტის ანევრიზმის რეკონსტრუქცია აორტო- კორონარულ შუნტირებასთან ერთად ან მის გარეშე / აორტის ანევრიზმის რეკონსტრუქცია და/ან სარქვლ(ებ)ის პლასტიკა/პროთეზირება  აორტო-კორონარული შუნტირებით ან მის გარეშე </t>
  </si>
  <si>
    <t>23CAR</t>
  </si>
  <si>
    <t>24CAR</t>
  </si>
  <si>
    <t>26CAR</t>
  </si>
  <si>
    <t>46CAR</t>
  </si>
  <si>
    <t>47CAR</t>
  </si>
  <si>
    <t>48CAR</t>
  </si>
  <si>
    <t>53CAR</t>
  </si>
  <si>
    <t>54CAR</t>
  </si>
  <si>
    <t>55CAR</t>
  </si>
  <si>
    <t>56CAR</t>
  </si>
  <si>
    <t>გულის აბერანტული კერის აბლაცია</t>
  </si>
  <si>
    <t>29CAR</t>
  </si>
  <si>
    <t>30CAR</t>
  </si>
  <si>
    <t>31CAR</t>
  </si>
  <si>
    <t>გულის აბერანტული კერის მაღალტექნოლოგიური აბლაცია</t>
  </si>
  <si>
    <t>ახალი ტარიფი</t>
  </si>
  <si>
    <t>პეისმეიკერის (რიტმის წარმმართველის) იმპლანტაცია</t>
  </si>
  <si>
    <t>32car</t>
  </si>
  <si>
    <t>33car</t>
  </si>
  <si>
    <t>34car</t>
  </si>
  <si>
    <t>სამ კამერიანი პეისმეიკერის იმპლანტაცია (დეფიბრილატორის გარეშე)/ რეიმპლანტაცია/მუდმივი ეპიკარდიული პეისმეკერის იმპლანტაცია ან გამოცვლა</t>
  </si>
  <si>
    <t>36CAR</t>
  </si>
  <si>
    <t xml:space="preserve">ერთ/ორ კამერიანი კარდიოვერტერ-დეფიბრილატორის იმპლანტაცია/ რეიმპლანტაცია </t>
  </si>
  <si>
    <t>38CAR</t>
  </si>
  <si>
    <t>39CAR</t>
  </si>
  <si>
    <t>რესინქრონიზატორ-დეფიბრილატორის იმპლანტაცია/ რეიმპლანტაცია</t>
  </si>
  <si>
    <t>43CAR</t>
  </si>
  <si>
    <t xml:space="preserve">ერთი და ორ კამერიანი კარდიოვერტერ-დეფიბრილატორის ელექტროდის/ების გამოცვლა / რესინქრონიზატორ-დეფიბრილატორის ელექტროდის/ების გამოცვლა </t>
  </si>
  <si>
    <t>42car</t>
  </si>
  <si>
    <t>45car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</si>
  <si>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</si>
  <si>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37CAR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</si>
  <si>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</si>
  <si>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50CAR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</si>
</sst>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Sylfaen"/>
      <family val="1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9" fontId="2" fillId="0" borderId="6" xfId="1" applyFont="1" applyFill="1" applyBorder="1" applyAlignment="1">
      <alignment horizontal="center" vertical="center"/>
    </xf>
    <xf numFmtId="9" fontId="5" fillId="2" borderId="6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9" fontId="2" fillId="0" borderId="11" xfId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9" fontId="2" fillId="0" borderId="14" xfId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9" fontId="2" fillId="0" borderId="16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10" fontId="2" fillId="0" borderId="11" xfId="1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 wrapText="1"/>
    </xf>
    <xf numFmtId="10" fontId="2" fillId="0" borderId="14" xfId="1" applyNumberFormat="1" applyFont="1" applyFill="1" applyBorder="1" applyAlignment="1">
      <alignment horizontal="center" vertical="center"/>
    </xf>
    <xf numFmtId="0" fontId="2" fillId="0" borderId="0" xfId="1" applyNumberFormat="1" applyFont="1" applyFill="1"/>
    <xf numFmtId="0" fontId="6" fillId="0" borderId="9" xfId="0" applyFont="1" applyFill="1" applyBorder="1" applyAlignment="1">
      <alignment vertical="center" wrapText="1"/>
    </xf>
    <xf numFmtId="10" fontId="2" fillId="0" borderId="16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5" fillId="2" borderId="11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9" fontId="5" fillId="2" borderId="14" xfId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9" fontId="5" fillId="2" borderId="16" xfId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3" xfId="0" applyNumberFormat="1" applyFont="1" applyFill="1" applyBorder="1" applyAlignment="1">
      <alignment horizontal="center" vertical="center"/>
    </xf>
    <xf numFmtId="9" fontId="5" fillId="2" borderId="25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37" workbookViewId="0">
      <selection activeCell="J5" sqref="J5"/>
    </sheetView>
  </sheetViews>
  <sheetFormatPr defaultRowHeight="14.5" x14ac:dyDescent="0.35"/>
  <cols>
    <col min="1" max="1" width="11.54296875" style="5" bestFit="1" customWidth="1"/>
    <col min="2" max="2" width="51.90625" style="53" customWidth="1"/>
    <col min="3" max="3" width="15.6328125" style="5" customWidth="1"/>
    <col min="4" max="4" width="0.81640625" style="4" customWidth="1"/>
    <col min="5" max="5" width="15.6328125" style="5" customWidth="1"/>
    <col min="6" max="6" width="15.6328125" style="54" customWidth="1"/>
    <col min="7" max="7" width="0.81640625" style="5" customWidth="1"/>
    <col min="8" max="9" width="15.6328125" style="5" customWidth="1"/>
    <col min="10" max="16384" width="8.7265625" style="8"/>
  </cols>
  <sheetData>
    <row r="1" spans="1:9" x14ac:dyDescent="0.35">
      <c r="A1" s="1" t="s">
        <v>0</v>
      </c>
      <c r="B1" s="2"/>
      <c r="C1" s="3"/>
      <c r="D1" s="55"/>
      <c r="E1" s="1" t="s">
        <v>1</v>
      </c>
      <c r="F1" s="3"/>
      <c r="H1" s="6" t="s">
        <v>2</v>
      </c>
      <c r="I1" s="7"/>
    </row>
    <row r="2" spans="1:9" ht="29" x14ac:dyDescent="0.35">
      <c r="A2" s="9" t="s">
        <v>3</v>
      </c>
      <c r="B2" s="10" t="s">
        <v>4</v>
      </c>
      <c r="C2" s="11" t="s">
        <v>5</v>
      </c>
      <c r="D2" s="55"/>
      <c r="E2" s="9" t="s">
        <v>3</v>
      </c>
      <c r="F2" s="11" t="s">
        <v>5</v>
      </c>
      <c r="H2" s="9" t="s">
        <v>6</v>
      </c>
      <c r="I2" s="11" t="s">
        <v>7</v>
      </c>
    </row>
    <row r="3" spans="1:9" ht="24" x14ac:dyDescent="0.35">
      <c r="A3" s="12" t="s">
        <v>8</v>
      </c>
      <c r="B3" s="13" t="s">
        <v>9</v>
      </c>
      <c r="C3" s="14">
        <v>550</v>
      </c>
      <c r="D3" s="55"/>
      <c r="E3" s="12" t="s">
        <v>8</v>
      </c>
      <c r="F3" s="14">
        <v>737.5</v>
      </c>
      <c r="H3" s="15">
        <f>F3</f>
        <v>737.5</v>
      </c>
      <c r="I3" s="16">
        <f>(C3-H3)/H3</f>
        <v>-0.25423728813559321</v>
      </c>
    </row>
    <row r="4" spans="1:9" x14ac:dyDescent="0.35">
      <c r="A4" s="12" t="s">
        <v>10</v>
      </c>
      <c r="B4" s="13" t="s">
        <v>11</v>
      </c>
      <c r="C4" s="14">
        <v>1600</v>
      </c>
      <c r="D4" s="55"/>
      <c r="E4" s="12" t="s">
        <v>10</v>
      </c>
      <c r="F4" s="14">
        <v>1712.5</v>
      </c>
      <c r="H4" s="15">
        <f t="shared" ref="H4:H11" si="0">F4</f>
        <v>1712.5</v>
      </c>
      <c r="I4" s="16">
        <f t="shared" ref="I4:I11" si="1">(C4-H4)/H4</f>
        <v>-6.569343065693431E-2</v>
      </c>
    </row>
    <row r="5" spans="1:9" x14ac:dyDescent="0.35">
      <c r="A5" s="12" t="s">
        <v>12</v>
      </c>
      <c r="B5" s="13" t="s">
        <v>13</v>
      </c>
      <c r="C5" s="14">
        <v>1800</v>
      </c>
      <c r="D5" s="55"/>
      <c r="E5" s="12" t="s">
        <v>12</v>
      </c>
      <c r="F5" s="14">
        <v>1787.5</v>
      </c>
      <c r="H5" s="15">
        <f t="shared" si="0"/>
        <v>1787.5</v>
      </c>
      <c r="I5" s="17">
        <f t="shared" si="1"/>
        <v>6.993006993006993E-3</v>
      </c>
    </row>
    <row r="6" spans="1:9" x14ac:dyDescent="0.35">
      <c r="A6" s="12" t="s">
        <v>14</v>
      </c>
      <c r="B6" s="13" t="s">
        <v>15</v>
      </c>
      <c r="C6" s="14">
        <v>2100</v>
      </c>
      <c r="D6" s="55"/>
      <c r="E6" s="12" t="s">
        <v>14</v>
      </c>
      <c r="F6" s="14">
        <v>2088</v>
      </c>
      <c r="H6" s="15">
        <f t="shared" si="0"/>
        <v>2088</v>
      </c>
      <c r="I6" s="17">
        <f t="shared" si="1"/>
        <v>5.7471264367816091E-3</v>
      </c>
    </row>
    <row r="7" spans="1:9" x14ac:dyDescent="0.35">
      <c r="A7" s="12" t="s">
        <v>16</v>
      </c>
      <c r="B7" s="13" t="s">
        <v>17</v>
      </c>
      <c r="C7" s="14">
        <v>2400</v>
      </c>
      <c r="D7" s="55"/>
      <c r="E7" s="12" t="s">
        <v>16</v>
      </c>
      <c r="F7" s="14">
        <v>2427.5</v>
      </c>
      <c r="H7" s="15">
        <f t="shared" si="0"/>
        <v>2427.5</v>
      </c>
      <c r="I7" s="16">
        <f t="shared" si="1"/>
        <v>-1.132852729145211E-2</v>
      </c>
    </row>
    <row r="8" spans="1:9" x14ac:dyDescent="0.35">
      <c r="A8" s="12" t="s">
        <v>18</v>
      </c>
      <c r="B8" s="13" t="s">
        <v>19</v>
      </c>
      <c r="C8" s="14">
        <v>2700</v>
      </c>
      <c r="D8" s="55"/>
      <c r="E8" s="12" t="s">
        <v>18</v>
      </c>
      <c r="F8" s="14">
        <v>2735</v>
      </c>
      <c r="H8" s="15">
        <f t="shared" si="0"/>
        <v>2735</v>
      </c>
      <c r="I8" s="16">
        <f t="shared" si="1"/>
        <v>-1.2797074954296161E-2</v>
      </c>
    </row>
    <row r="9" spans="1:9" x14ac:dyDescent="0.35">
      <c r="A9" s="12" t="s">
        <v>20</v>
      </c>
      <c r="B9" s="13" t="s">
        <v>21</v>
      </c>
      <c r="C9" s="14">
        <v>3000</v>
      </c>
      <c r="D9" s="55"/>
      <c r="E9" s="12" t="s">
        <v>20</v>
      </c>
      <c r="F9" s="14">
        <v>2800</v>
      </c>
      <c r="H9" s="15">
        <f t="shared" si="0"/>
        <v>2800</v>
      </c>
      <c r="I9" s="17">
        <f t="shared" si="1"/>
        <v>7.1428571428571425E-2</v>
      </c>
    </row>
    <row r="10" spans="1:9" ht="48.5" customHeight="1" x14ac:dyDescent="0.35">
      <c r="A10" s="18" t="s">
        <v>22</v>
      </c>
      <c r="B10" s="19" t="s">
        <v>23</v>
      </c>
      <c r="C10" s="14">
        <v>8500</v>
      </c>
      <c r="D10" s="55"/>
      <c r="E10" s="12" t="s">
        <v>24</v>
      </c>
      <c r="F10" s="14">
        <v>10150</v>
      </c>
      <c r="H10" s="15">
        <f t="shared" si="0"/>
        <v>10150</v>
      </c>
      <c r="I10" s="16">
        <f t="shared" si="1"/>
        <v>-0.1625615763546798</v>
      </c>
    </row>
    <row r="11" spans="1:9" x14ac:dyDescent="0.35">
      <c r="A11" s="18"/>
      <c r="B11" s="20"/>
      <c r="C11" s="14">
        <v>8500</v>
      </c>
      <c r="D11" s="55"/>
      <c r="E11" s="12" t="s">
        <v>22</v>
      </c>
      <c r="F11" s="14">
        <v>9825</v>
      </c>
      <c r="H11" s="15">
        <f t="shared" si="0"/>
        <v>9825</v>
      </c>
      <c r="I11" s="16">
        <f t="shared" si="1"/>
        <v>-0.13486005089058525</v>
      </c>
    </row>
    <row r="12" spans="1:9" ht="17.5" customHeight="1" x14ac:dyDescent="0.35">
      <c r="A12" s="18" t="s">
        <v>25</v>
      </c>
      <c r="B12" s="19" t="s">
        <v>26</v>
      </c>
      <c r="C12" s="21">
        <v>12000</v>
      </c>
      <c r="D12" s="55"/>
      <c r="E12" s="12" t="s">
        <v>27</v>
      </c>
      <c r="F12" s="14">
        <v>17650</v>
      </c>
      <c r="H12" s="22">
        <f>AVERAGE(F12:F18)</f>
        <v>15133.677142857143</v>
      </c>
      <c r="I12" s="23">
        <f>(C12-H12)/H12</f>
        <v>-0.20706647256157365</v>
      </c>
    </row>
    <row r="13" spans="1:9" x14ac:dyDescent="0.35">
      <c r="A13" s="18"/>
      <c r="B13" s="24"/>
      <c r="C13" s="21"/>
      <c r="D13" s="55"/>
      <c r="E13" s="12" t="s">
        <v>28</v>
      </c>
      <c r="F13" s="14">
        <v>14824.25</v>
      </c>
      <c r="H13" s="25"/>
      <c r="I13" s="26"/>
    </row>
    <row r="14" spans="1:9" x14ac:dyDescent="0.35">
      <c r="A14" s="18"/>
      <c r="B14" s="24"/>
      <c r="C14" s="21"/>
      <c r="D14" s="55"/>
      <c r="E14" s="12" t="s">
        <v>29</v>
      </c>
      <c r="F14" s="14">
        <v>14471.25</v>
      </c>
      <c r="H14" s="25"/>
      <c r="I14" s="26"/>
    </row>
    <row r="15" spans="1:9" x14ac:dyDescent="0.35">
      <c r="A15" s="18"/>
      <c r="B15" s="24"/>
      <c r="C15" s="21"/>
      <c r="D15" s="55"/>
      <c r="E15" s="12" t="s">
        <v>30</v>
      </c>
      <c r="F15" s="14">
        <v>16716.240000000002</v>
      </c>
      <c r="H15" s="25"/>
      <c r="I15" s="26"/>
    </row>
    <row r="16" spans="1:9" x14ac:dyDescent="0.35">
      <c r="A16" s="18"/>
      <c r="B16" s="24"/>
      <c r="C16" s="21"/>
      <c r="D16" s="55"/>
      <c r="E16" s="12" t="s">
        <v>24</v>
      </c>
      <c r="F16" s="14">
        <v>10150</v>
      </c>
      <c r="H16" s="25"/>
      <c r="I16" s="26"/>
    </row>
    <row r="17" spans="1:9" x14ac:dyDescent="0.35">
      <c r="A17" s="18"/>
      <c r="B17" s="24"/>
      <c r="C17" s="21"/>
      <c r="D17" s="55"/>
      <c r="E17" s="12" t="s">
        <v>31</v>
      </c>
      <c r="F17" s="14">
        <v>19899</v>
      </c>
      <c r="H17" s="25"/>
      <c r="I17" s="26"/>
    </row>
    <row r="18" spans="1:9" x14ac:dyDescent="0.35">
      <c r="A18" s="18"/>
      <c r="B18" s="20"/>
      <c r="C18" s="21"/>
      <c r="D18" s="55"/>
      <c r="E18" s="12" t="s">
        <v>25</v>
      </c>
      <c r="F18" s="14">
        <v>12225</v>
      </c>
      <c r="H18" s="27"/>
      <c r="I18" s="28"/>
    </row>
    <row r="19" spans="1:9" ht="17" customHeight="1" x14ac:dyDescent="0.35">
      <c r="A19" s="18" t="s">
        <v>27</v>
      </c>
      <c r="B19" s="19" t="s">
        <v>32</v>
      </c>
      <c r="C19" s="21">
        <v>13500</v>
      </c>
      <c r="D19" s="55"/>
      <c r="E19" s="12" t="s">
        <v>33</v>
      </c>
      <c r="F19" s="14">
        <v>15062.5</v>
      </c>
      <c r="H19" s="22">
        <f>AVERAGE(F19:F27)</f>
        <v>17265.414444444446</v>
      </c>
      <c r="I19" s="23">
        <f>(C19-H19)/H19</f>
        <v>-0.21809001206200743</v>
      </c>
    </row>
    <row r="20" spans="1:9" x14ac:dyDescent="0.35">
      <c r="A20" s="18"/>
      <c r="B20" s="24"/>
      <c r="C20" s="21"/>
      <c r="D20" s="55"/>
      <c r="E20" s="12" t="s">
        <v>34</v>
      </c>
      <c r="F20" s="14">
        <v>15225</v>
      </c>
      <c r="H20" s="25"/>
      <c r="I20" s="26"/>
    </row>
    <row r="21" spans="1:9" x14ac:dyDescent="0.35">
      <c r="A21" s="18"/>
      <c r="B21" s="24"/>
      <c r="C21" s="21"/>
      <c r="D21" s="55"/>
      <c r="E21" s="12" t="s">
        <v>35</v>
      </c>
      <c r="F21" s="14">
        <v>18497.5</v>
      </c>
      <c r="H21" s="25"/>
      <c r="I21" s="26"/>
    </row>
    <row r="22" spans="1:9" x14ac:dyDescent="0.35">
      <c r="A22" s="18"/>
      <c r="B22" s="24"/>
      <c r="C22" s="21"/>
      <c r="D22" s="55"/>
      <c r="E22" s="12" t="s">
        <v>36</v>
      </c>
      <c r="F22" s="14">
        <v>17262.490000000002</v>
      </c>
      <c r="H22" s="25"/>
      <c r="I22" s="26"/>
    </row>
    <row r="23" spans="1:9" x14ac:dyDescent="0.35">
      <c r="A23" s="18"/>
      <c r="B23" s="24"/>
      <c r="C23" s="21"/>
      <c r="D23" s="55"/>
      <c r="E23" s="12" t="s">
        <v>37</v>
      </c>
      <c r="F23" s="14">
        <v>17983.75</v>
      </c>
      <c r="H23" s="25"/>
      <c r="I23" s="26"/>
    </row>
    <row r="24" spans="1:9" x14ac:dyDescent="0.35">
      <c r="A24" s="18"/>
      <c r="B24" s="24"/>
      <c r="C24" s="21"/>
      <c r="D24" s="55"/>
      <c r="E24" s="12" t="s">
        <v>38</v>
      </c>
      <c r="F24" s="14">
        <v>18000</v>
      </c>
      <c r="H24" s="25"/>
      <c r="I24" s="26"/>
    </row>
    <row r="25" spans="1:9" x14ac:dyDescent="0.35">
      <c r="A25" s="18"/>
      <c r="B25" s="24"/>
      <c r="C25" s="21"/>
      <c r="D25" s="55"/>
      <c r="E25" s="12" t="s">
        <v>39</v>
      </c>
      <c r="F25" s="14">
        <v>17262.490000000002</v>
      </c>
      <c r="H25" s="25"/>
      <c r="I25" s="26"/>
    </row>
    <row r="26" spans="1:9" x14ac:dyDescent="0.35">
      <c r="A26" s="18"/>
      <c r="B26" s="24"/>
      <c r="C26" s="21"/>
      <c r="D26" s="55"/>
      <c r="E26" s="12" t="s">
        <v>40</v>
      </c>
      <c r="F26" s="14">
        <v>18861.25</v>
      </c>
      <c r="H26" s="25"/>
      <c r="I26" s="26"/>
    </row>
    <row r="27" spans="1:9" x14ac:dyDescent="0.35">
      <c r="A27" s="18"/>
      <c r="B27" s="20"/>
      <c r="C27" s="21"/>
      <c r="D27" s="55"/>
      <c r="E27" s="12" t="s">
        <v>41</v>
      </c>
      <c r="F27" s="14">
        <v>17233.75</v>
      </c>
      <c r="H27" s="27"/>
      <c r="I27" s="28"/>
    </row>
    <row r="28" spans="1:9" ht="16" customHeight="1" x14ac:dyDescent="0.35">
      <c r="A28" s="18" t="s">
        <v>28</v>
      </c>
      <c r="B28" s="19" t="s">
        <v>42</v>
      </c>
      <c r="C28" s="21">
        <v>15500</v>
      </c>
      <c r="D28" s="55"/>
      <c r="E28" s="12" t="s">
        <v>43</v>
      </c>
      <c r="F28" s="14">
        <v>15592.5</v>
      </c>
      <c r="H28" s="22">
        <f>AVERAGE(F28:F37)</f>
        <v>18434.735000000004</v>
      </c>
      <c r="I28" s="23">
        <f>(C28-H28)/H28</f>
        <v>-0.15919594179140648</v>
      </c>
    </row>
    <row r="29" spans="1:9" x14ac:dyDescent="0.35">
      <c r="A29" s="18"/>
      <c r="B29" s="24"/>
      <c r="C29" s="21"/>
      <c r="D29" s="55"/>
      <c r="E29" s="12" t="s">
        <v>44</v>
      </c>
      <c r="F29" s="14">
        <v>17842.5</v>
      </c>
      <c r="H29" s="25"/>
      <c r="I29" s="26"/>
    </row>
    <row r="30" spans="1:9" x14ac:dyDescent="0.35">
      <c r="A30" s="18"/>
      <c r="B30" s="24"/>
      <c r="C30" s="21"/>
      <c r="D30" s="55"/>
      <c r="E30" s="12" t="s">
        <v>45</v>
      </c>
      <c r="F30" s="14">
        <v>16390.27</v>
      </c>
      <c r="H30" s="25"/>
      <c r="I30" s="26"/>
    </row>
    <row r="31" spans="1:9" x14ac:dyDescent="0.35">
      <c r="A31" s="18"/>
      <c r="B31" s="24"/>
      <c r="C31" s="21"/>
      <c r="D31" s="55"/>
      <c r="E31" s="12" t="s">
        <v>46</v>
      </c>
      <c r="F31" s="14">
        <v>20106</v>
      </c>
      <c r="H31" s="25"/>
      <c r="I31" s="26"/>
    </row>
    <row r="32" spans="1:9" x14ac:dyDescent="0.35">
      <c r="A32" s="18"/>
      <c r="B32" s="24"/>
      <c r="C32" s="21"/>
      <c r="D32" s="55"/>
      <c r="E32" s="12" t="s">
        <v>47</v>
      </c>
      <c r="F32" s="14">
        <v>16255</v>
      </c>
      <c r="H32" s="25"/>
      <c r="I32" s="26"/>
    </row>
    <row r="33" spans="1:11" x14ac:dyDescent="0.35">
      <c r="A33" s="18"/>
      <c r="B33" s="24"/>
      <c r="C33" s="21"/>
      <c r="D33" s="55"/>
      <c r="E33" s="12" t="s">
        <v>48</v>
      </c>
      <c r="F33" s="14">
        <v>19001.25</v>
      </c>
      <c r="H33" s="25"/>
      <c r="I33" s="26"/>
    </row>
    <row r="34" spans="1:11" x14ac:dyDescent="0.35">
      <c r="A34" s="18"/>
      <c r="B34" s="24"/>
      <c r="C34" s="21"/>
      <c r="D34" s="55"/>
      <c r="E34" s="12" t="s">
        <v>49</v>
      </c>
      <c r="F34" s="14">
        <v>19156.5</v>
      </c>
      <c r="H34" s="25"/>
      <c r="I34" s="26"/>
    </row>
    <row r="35" spans="1:11" x14ac:dyDescent="0.35">
      <c r="A35" s="18"/>
      <c r="B35" s="24"/>
      <c r="C35" s="21"/>
      <c r="D35" s="55"/>
      <c r="E35" s="12" t="s">
        <v>50</v>
      </c>
      <c r="F35" s="14">
        <v>19773.25</v>
      </c>
      <c r="H35" s="25"/>
      <c r="I35" s="26"/>
    </row>
    <row r="36" spans="1:11" x14ac:dyDescent="0.35">
      <c r="A36" s="18"/>
      <c r="B36" s="24"/>
      <c r="C36" s="21"/>
      <c r="D36" s="55"/>
      <c r="E36" s="12" t="s">
        <v>51</v>
      </c>
      <c r="F36" s="14">
        <v>19809</v>
      </c>
      <c r="H36" s="25"/>
      <c r="I36" s="26"/>
    </row>
    <row r="37" spans="1:11" x14ac:dyDescent="0.35">
      <c r="A37" s="18"/>
      <c r="B37" s="20"/>
      <c r="C37" s="21"/>
      <c r="D37" s="55"/>
      <c r="E37" s="12" t="s">
        <v>52</v>
      </c>
      <c r="F37" s="14">
        <v>20421.080000000002</v>
      </c>
      <c r="H37" s="27"/>
      <c r="I37" s="28"/>
    </row>
    <row r="38" spans="1:11" x14ac:dyDescent="0.35">
      <c r="A38" s="18" t="s">
        <v>33</v>
      </c>
      <c r="B38" s="29" t="s">
        <v>53</v>
      </c>
      <c r="C38" s="21">
        <v>3500</v>
      </c>
      <c r="D38" s="55"/>
      <c r="E38" s="12" t="s">
        <v>54</v>
      </c>
      <c r="F38" s="14">
        <v>3905</v>
      </c>
      <c r="H38" s="22">
        <f>AVERAGE(F38:F40)</f>
        <v>4431.666666666667</v>
      </c>
      <c r="I38" s="30">
        <f>(C38-H38)/H38</f>
        <v>-0.21022940955246339</v>
      </c>
    </row>
    <row r="39" spans="1:11" x14ac:dyDescent="0.35">
      <c r="A39" s="18"/>
      <c r="B39" s="31"/>
      <c r="C39" s="21"/>
      <c r="D39" s="55"/>
      <c r="E39" s="12" t="s">
        <v>55</v>
      </c>
      <c r="F39" s="14">
        <v>3477.5</v>
      </c>
      <c r="H39" s="25"/>
      <c r="I39" s="32"/>
      <c r="K39" s="33"/>
    </row>
    <row r="40" spans="1:11" x14ac:dyDescent="0.35">
      <c r="A40" s="18"/>
      <c r="B40" s="34"/>
      <c r="C40" s="21"/>
      <c r="D40" s="55"/>
      <c r="E40" s="12" t="s">
        <v>56</v>
      </c>
      <c r="F40" s="14">
        <v>5912.5</v>
      </c>
      <c r="H40" s="27"/>
      <c r="I40" s="35"/>
    </row>
    <row r="41" spans="1:11" x14ac:dyDescent="0.35">
      <c r="A41" s="18" t="s">
        <v>41</v>
      </c>
      <c r="B41" s="29" t="s">
        <v>57</v>
      </c>
      <c r="C41" s="21">
        <v>12000</v>
      </c>
      <c r="D41" s="55"/>
      <c r="E41" s="36" t="s">
        <v>58</v>
      </c>
      <c r="F41" s="37"/>
      <c r="H41" s="36" t="s">
        <v>58</v>
      </c>
      <c r="I41" s="37"/>
    </row>
    <row r="42" spans="1:11" x14ac:dyDescent="0.35">
      <c r="A42" s="18"/>
      <c r="B42" s="31"/>
      <c r="C42" s="21"/>
      <c r="D42" s="55"/>
      <c r="E42" s="38"/>
      <c r="F42" s="39"/>
      <c r="H42" s="38"/>
      <c r="I42" s="39"/>
    </row>
    <row r="43" spans="1:11" x14ac:dyDescent="0.35">
      <c r="A43" s="18"/>
      <c r="B43" s="34"/>
      <c r="C43" s="21"/>
      <c r="D43" s="55"/>
      <c r="E43" s="40"/>
      <c r="F43" s="41"/>
      <c r="H43" s="40"/>
      <c r="I43" s="41"/>
    </row>
    <row r="44" spans="1:11" x14ac:dyDescent="0.35">
      <c r="A44" s="42" t="s">
        <v>34</v>
      </c>
      <c r="B44" s="19" t="s">
        <v>59</v>
      </c>
      <c r="C44" s="21">
        <v>3400</v>
      </c>
      <c r="D44" s="55"/>
      <c r="E44" s="12" t="s">
        <v>60</v>
      </c>
      <c r="F44" s="14">
        <v>2912.5</v>
      </c>
      <c r="H44" s="22">
        <f>AVERAGE(F44:F46)</f>
        <v>2946.6666666666665</v>
      </c>
      <c r="I44" s="43">
        <f>(C44-H44)/H44</f>
        <v>0.15384615384615391</v>
      </c>
    </row>
    <row r="45" spans="1:11" x14ac:dyDescent="0.35">
      <c r="A45" s="44"/>
      <c r="B45" s="24"/>
      <c r="C45" s="21"/>
      <c r="D45" s="55"/>
      <c r="E45" s="12" t="s">
        <v>61</v>
      </c>
      <c r="F45" s="14">
        <v>3417.5</v>
      </c>
      <c r="H45" s="25"/>
      <c r="I45" s="45"/>
    </row>
    <row r="46" spans="1:11" x14ac:dyDescent="0.35">
      <c r="A46" s="46"/>
      <c r="B46" s="20"/>
      <c r="C46" s="21"/>
      <c r="D46" s="55"/>
      <c r="E46" s="12" t="s">
        <v>62</v>
      </c>
      <c r="F46" s="14">
        <v>2510</v>
      </c>
      <c r="H46" s="27"/>
      <c r="I46" s="47"/>
    </row>
    <row r="47" spans="1:11" ht="36" x14ac:dyDescent="0.35">
      <c r="A47" s="12" t="s">
        <v>29</v>
      </c>
      <c r="B47" s="13" t="s">
        <v>63</v>
      </c>
      <c r="C47" s="14">
        <v>12000</v>
      </c>
      <c r="D47" s="55"/>
      <c r="E47" s="12" t="s">
        <v>64</v>
      </c>
      <c r="F47" s="14">
        <v>11087.5</v>
      </c>
      <c r="H47" s="15">
        <f>F47</f>
        <v>11087.5</v>
      </c>
      <c r="I47" s="17">
        <f>(C47-H47)/H47</f>
        <v>8.2299887260428417E-2</v>
      </c>
    </row>
    <row r="48" spans="1:11" x14ac:dyDescent="0.35">
      <c r="A48" s="18" t="s">
        <v>35</v>
      </c>
      <c r="B48" s="19" t="s">
        <v>65</v>
      </c>
      <c r="C48" s="21">
        <v>13500</v>
      </c>
      <c r="D48" s="55"/>
      <c r="E48" s="12" t="s">
        <v>66</v>
      </c>
      <c r="F48" s="14">
        <v>14672.5</v>
      </c>
      <c r="H48" s="22">
        <f>AVERAGE(F48:F49)</f>
        <v>15580</v>
      </c>
      <c r="I48" s="23">
        <f>(C48-H48)/H48</f>
        <v>-0.13350449293966624</v>
      </c>
    </row>
    <row r="49" spans="1:9" x14ac:dyDescent="0.35">
      <c r="A49" s="18"/>
      <c r="B49" s="20"/>
      <c r="C49" s="21"/>
      <c r="D49" s="55"/>
      <c r="E49" s="12" t="s">
        <v>67</v>
      </c>
      <c r="F49" s="14">
        <v>16487.5</v>
      </c>
      <c r="H49" s="27"/>
      <c r="I49" s="28"/>
    </row>
    <row r="50" spans="1:9" ht="24" x14ac:dyDescent="0.35">
      <c r="A50" s="12" t="s">
        <v>30</v>
      </c>
      <c r="B50" s="13" t="s">
        <v>68</v>
      </c>
      <c r="C50" s="14">
        <v>17000</v>
      </c>
      <c r="D50" s="55"/>
      <c r="E50" s="12" t="s">
        <v>69</v>
      </c>
      <c r="F50" s="14">
        <v>18175</v>
      </c>
      <c r="H50" s="15">
        <f>F50</f>
        <v>18175</v>
      </c>
      <c r="I50" s="16">
        <f>(C50-H50)/H50</f>
        <v>-6.4649243466299869E-2</v>
      </c>
    </row>
    <row r="51" spans="1:9" ht="22.5" customHeight="1" x14ac:dyDescent="0.35">
      <c r="A51" s="18" t="s">
        <v>36</v>
      </c>
      <c r="B51" s="19" t="s">
        <v>70</v>
      </c>
      <c r="C51" s="21">
        <v>3500</v>
      </c>
      <c r="D51" s="55"/>
      <c r="E51" s="12" t="s">
        <v>71</v>
      </c>
      <c r="F51" s="14">
        <v>3295</v>
      </c>
      <c r="H51" s="22">
        <f>AVERAGE(F51:F52)</f>
        <v>4147.5</v>
      </c>
      <c r="I51" s="23">
        <f>(C51-H51)/H51</f>
        <v>-0.15611814345991562</v>
      </c>
    </row>
    <row r="52" spans="1:9" ht="22.5" customHeight="1" x14ac:dyDescent="0.35">
      <c r="A52" s="18"/>
      <c r="B52" s="20"/>
      <c r="C52" s="21"/>
      <c r="D52" s="55"/>
      <c r="E52" s="12" t="s">
        <v>72</v>
      </c>
      <c r="F52" s="14">
        <v>5000</v>
      </c>
      <c r="H52" s="27"/>
      <c r="I52" s="28"/>
    </row>
    <row r="53" spans="1:9" ht="84" x14ac:dyDescent="0.35">
      <c r="A53" s="12" t="s">
        <v>37</v>
      </c>
      <c r="B53" s="13" t="s">
        <v>73</v>
      </c>
      <c r="C53" s="14">
        <v>1100</v>
      </c>
      <c r="D53" s="55"/>
      <c r="E53" s="12" t="s">
        <v>74</v>
      </c>
      <c r="F53" s="14">
        <v>1067.75</v>
      </c>
      <c r="H53" s="15">
        <f>F53</f>
        <v>1067.75</v>
      </c>
      <c r="I53" s="17">
        <f>(C53-H53)/H53</f>
        <v>3.0203699367829549E-2</v>
      </c>
    </row>
    <row r="54" spans="1:9" ht="60.5" thickBot="1" x14ac:dyDescent="0.4">
      <c r="A54" s="48" t="s">
        <v>38</v>
      </c>
      <c r="B54" s="49" t="s">
        <v>75</v>
      </c>
      <c r="C54" s="50">
        <v>3450</v>
      </c>
      <c r="D54" s="55"/>
      <c r="E54" s="48" t="s">
        <v>76</v>
      </c>
      <c r="F54" s="50">
        <v>3450.5</v>
      </c>
      <c r="H54" s="51">
        <f>F54</f>
        <v>3450.5</v>
      </c>
      <c r="I54" s="52">
        <f>(C54-H54)/H54</f>
        <v>-1.4490653528474135E-4</v>
      </c>
    </row>
  </sheetData>
  <mergeCells count="46">
    <mergeCell ref="A51:A52"/>
    <mergeCell ref="B51:B52"/>
    <mergeCell ref="C51:C52"/>
    <mergeCell ref="H51:H52"/>
    <mergeCell ref="I51:I52"/>
    <mergeCell ref="D1:D54"/>
    <mergeCell ref="A44:A46"/>
    <mergeCell ref="B44:B46"/>
    <mergeCell ref="C44:C46"/>
    <mergeCell ref="H44:H46"/>
    <mergeCell ref="I44:I46"/>
    <mergeCell ref="A48:A49"/>
    <mergeCell ref="B48:B49"/>
    <mergeCell ref="C48:C49"/>
    <mergeCell ref="H48:H49"/>
    <mergeCell ref="I48:I49"/>
    <mergeCell ref="A38:A40"/>
    <mergeCell ref="B38:B40"/>
    <mergeCell ref="C38:C40"/>
    <mergeCell ref="H38:H40"/>
    <mergeCell ref="I38:I40"/>
    <mergeCell ref="A41:A43"/>
    <mergeCell ref="B41:B43"/>
    <mergeCell ref="C41:C43"/>
    <mergeCell ref="E41:F43"/>
    <mergeCell ref="H41:I43"/>
    <mergeCell ref="A19:A27"/>
    <mergeCell ref="B19:B27"/>
    <mergeCell ref="C19:C27"/>
    <mergeCell ref="H19:H27"/>
    <mergeCell ref="I19:I27"/>
    <mergeCell ref="A28:A37"/>
    <mergeCell ref="B28:B37"/>
    <mergeCell ref="C28:C37"/>
    <mergeCell ref="H28:H37"/>
    <mergeCell ref="I28:I37"/>
    <mergeCell ref="A1:C1"/>
    <mergeCell ref="E1:F1"/>
    <mergeCell ref="H1:I1"/>
    <mergeCell ref="A10:A11"/>
    <mergeCell ref="B10:B11"/>
    <mergeCell ref="A12:A18"/>
    <mergeCell ref="B12:B18"/>
    <mergeCell ref="C12:C18"/>
    <mergeCell ref="H12:H18"/>
    <mergeCell ref="I12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2019-11-10T13:37:21Z</dcterms:modified>
</cp:coreProperties>
</file>