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შესრულება\დამტკ-დაზ\"/>
    </mc:Choice>
  </mc:AlternateContent>
  <bookViews>
    <workbookView xWindow="735" yWindow="285" windowWidth="16215" windowHeight="12150"/>
  </bookViews>
  <sheets>
    <sheet name="ლარებში" sheetId="27" r:id="rId1"/>
    <sheet name="ათას ლარებში " sheetId="28" state="hidden" r:id="rId2"/>
  </sheets>
  <definedNames>
    <definedName name="_xlnm._FilterDatabase" localSheetId="1" hidden="1">'ათას ლარებში '!$A$5:$I$1433</definedName>
    <definedName name="_xlnm._FilterDatabase" localSheetId="0" hidden="1">ლარებში!$A$5:$J$1447</definedName>
    <definedName name="DATA1" localSheetId="1">#REF!</definedName>
    <definedName name="DATA1" localSheetId="0">#REF!</definedName>
    <definedName name="DATA1">#REF!</definedName>
    <definedName name="_xlnm.Print_Area" localSheetId="1">'ათას ლარებში '!$B$2:$H$1433</definedName>
    <definedName name="_xlnm.Print_Area" localSheetId="0">ლარებში!$B$2:$I$1447</definedName>
    <definedName name="_xlnm.Print_Titles" localSheetId="1">'ათას ლარებში '!$5:$5</definedName>
    <definedName name="_xlnm.Print_Titles" localSheetId="0">ლარებში!$5:$5</definedName>
  </definedNames>
  <calcPr calcId="162913"/>
</workbook>
</file>

<file path=xl/calcChain.xml><?xml version="1.0" encoding="utf-8"?>
<calcChain xmlns="http://schemas.openxmlformats.org/spreadsheetml/2006/main">
  <c r="A36" i="27" l="1"/>
  <c r="A37" i="27"/>
  <c r="A38" i="27"/>
  <c r="A39" i="27"/>
  <c r="A40" i="27"/>
  <c r="A41" i="27"/>
  <c r="A43" i="27"/>
  <c r="A44" i="27"/>
  <c r="A45" i="27"/>
  <c r="A46" i="27"/>
  <c r="A47" i="27"/>
  <c r="A64" i="27"/>
  <c r="A65" i="27"/>
  <c r="A66" i="27"/>
  <c r="A67" i="27"/>
  <c r="A68" i="27"/>
  <c r="A69" i="27"/>
  <c r="A71" i="27"/>
  <c r="A72" i="27"/>
  <c r="A73" i="27"/>
  <c r="A74" i="27"/>
  <c r="A75" i="27"/>
  <c r="A78" i="27"/>
  <c r="A79" i="27"/>
  <c r="A80" i="27"/>
  <c r="A81" i="27"/>
  <c r="A82" i="27"/>
  <c r="A83" i="27"/>
  <c r="A85" i="27"/>
  <c r="A86" i="27"/>
  <c r="A87" i="27"/>
  <c r="A88" i="27"/>
  <c r="A89" i="27"/>
  <c r="A106" i="27"/>
  <c r="A107" i="27"/>
  <c r="A108" i="27"/>
  <c r="A109" i="27"/>
  <c r="A110" i="27"/>
  <c r="A111" i="27"/>
  <c r="A113" i="27"/>
  <c r="A114" i="27"/>
  <c r="A115" i="27"/>
  <c r="A116" i="27"/>
  <c r="A117" i="27"/>
  <c r="A120" i="27"/>
  <c r="A121" i="27"/>
  <c r="A122" i="27"/>
  <c r="A123" i="27"/>
  <c r="A124" i="27"/>
  <c r="A125" i="27"/>
  <c r="A127" i="27"/>
  <c r="A128" i="27"/>
  <c r="A129" i="27"/>
  <c r="A130" i="27"/>
  <c r="A131" i="27"/>
  <c r="A134" i="27"/>
  <c r="A135" i="27"/>
  <c r="A136" i="27"/>
  <c r="A137" i="27"/>
  <c r="A138" i="27"/>
  <c r="A139" i="27"/>
  <c r="A141" i="27"/>
  <c r="A142" i="27"/>
  <c r="A143" i="27"/>
  <c r="A144" i="27"/>
  <c r="A145" i="27"/>
  <c r="A162" i="27"/>
  <c r="A163" i="27"/>
  <c r="A164" i="27"/>
  <c r="A165" i="27"/>
  <c r="A166" i="27"/>
  <c r="A167" i="27"/>
  <c r="A169" i="27"/>
  <c r="A170" i="27"/>
  <c r="A171" i="27"/>
  <c r="A172" i="27"/>
  <c r="A173" i="27"/>
  <c r="A176" i="27"/>
  <c r="A177" i="27"/>
  <c r="A178" i="27"/>
  <c r="A179" i="27"/>
  <c r="A180" i="27"/>
  <c r="A181" i="27"/>
  <c r="A183" i="27"/>
  <c r="A184" i="27"/>
  <c r="A185" i="27"/>
  <c r="A186" i="27"/>
  <c r="A187" i="27"/>
  <c r="A190" i="27"/>
  <c r="A191" i="27"/>
  <c r="A192" i="27"/>
  <c r="A193" i="27"/>
  <c r="A194" i="27"/>
  <c r="A195" i="27"/>
  <c r="A197" i="27"/>
  <c r="A198" i="27"/>
  <c r="A199" i="27"/>
  <c r="A200" i="27"/>
  <c r="A201" i="27"/>
  <c r="A204" i="27"/>
  <c r="A205" i="27"/>
  <c r="A206" i="27"/>
  <c r="A207" i="27"/>
  <c r="A208" i="27"/>
  <c r="A209" i="27"/>
  <c r="A211" i="27"/>
  <c r="A212" i="27"/>
  <c r="A213" i="27"/>
  <c r="A214" i="27"/>
  <c r="A215" i="27"/>
  <c r="A218" i="27"/>
  <c r="A219" i="27"/>
  <c r="A220" i="27"/>
  <c r="A221" i="27"/>
  <c r="A222" i="27"/>
  <c r="A223" i="27"/>
  <c r="A225" i="27"/>
  <c r="A226" i="27"/>
  <c r="A227" i="27"/>
  <c r="A228" i="27"/>
  <c r="A229" i="27"/>
  <c r="A232" i="27"/>
  <c r="A233" i="27"/>
  <c r="A234" i="27"/>
  <c r="A235" i="27"/>
  <c r="A236" i="27"/>
  <c r="A237" i="27"/>
  <c r="A239" i="27"/>
  <c r="A240" i="27"/>
  <c r="A241" i="27"/>
  <c r="A242" i="27"/>
  <c r="A243" i="27"/>
  <c r="A246" i="27"/>
  <c r="A247" i="27"/>
  <c r="A248" i="27"/>
  <c r="A249" i="27"/>
  <c r="A250" i="27"/>
  <c r="A251" i="27"/>
  <c r="A253" i="27"/>
  <c r="A254" i="27"/>
  <c r="A255" i="27"/>
  <c r="A256" i="27"/>
  <c r="A257" i="27"/>
  <c r="A260" i="27"/>
  <c r="A261" i="27"/>
  <c r="A262" i="27"/>
  <c r="A263" i="27"/>
  <c r="A264" i="27"/>
  <c r="A265" i="27"/>
  <c r="A267" i="27"/>
  <c r="A268" i="27"/>
  <c r="A269" i="27"/>
  <c r="A270" i="27"/>
  <c r="A271" i="27"/>
  <c r="A274" i="27"/>
  <c r="A275" i="27"/>
  <c r="A276" i="27"/>
  <c r="A277" i="27"/>
  <c r="A278" i="27"/>
  <c r="A279" i="27"/>
  <c r="A281" i="27"/>
  <c r="A282" i="27"/>
  <c r="A283" i="27"/>
  <c r="A284" i="27"/>
  <c r="A285" i="27"/>
  <c r="A288" i="27"/>
  <c r="A289" i="27"/>
  <c r="A290" i="27"/>
  <c r="A291" i="27"/>
  <c r="A292" i="27"/>
  <c r="A293" i="27"/>
  <c r="A295" i="27"/>
  <c r="A296" i="27"/>
  <c r="A297" i="27"/>
  <c r="A298" i="27"/>
  <c r="A299" i="27"/>
  <c r="A302" i="27"/>
  <c r="A303" i="27"/>
  <c r="A304" i="27"/>
  <c r="A305" i="27"/>
  <c r="A306" i="27"/>
  <c r="A307" i="27"/>
  <c r="A309" i="27"/>
  <c r="A310" i="27"/>
  <c r="A311" i="27"/>
  <c r="A312" i="27"/>
  <c r="A313" i="27"/>
  <c r="A316" i="27"/>
  <c r="A317" i="27"/>
  <c r="A318" i="27"/>
  <c r="A319" i="27"/>
  <c r="A320" i="27"/>
  <c r="A321" i="27"/>
  <c r="A323" i="27"/>
  <c r="A324" i="27"/>
  <c r="A325" i="27"/>
  <c r="A326" i="27"/>
  <c r="A327" i="27"/>
  <c r="A330" i="27"/>
  <c r="A331" i="27"/>
  <c r="A332" i="27"/>
  <c r="A333" i="27"/>
  <c r="A334" i="27"/>
  <c r="A335" i="27"/>
  <c r="A337" i="27"/>
  <c r="A338" i="27"/>
  <c r="A339" i="27"/>
  <c r="A340" i="27"/>
  <c r="A341" i="27"/>
  <c r="A344" i="27"/>
  <c r="A345" i="27"/>
  <c r="A346" i="27"/>
  <c r="A347" i="27"/>
  <c r="A348" i="27"/>
  <c r="A349" i="27"/>
  <c r="A351" i="27"/>
  <c r="A352" i="27"/>
  <c r="A353" i="27"/>
  <c r="A354" i="27"/>
  <c r="A355" i="27"/>
  <c r="A358" i="27"/>
  <c r="A359" i="27"/>
  <c r="A360" i="27"/>
  <c r="A361" i="27"/>
  <c r="A362" i="27"/>
  <c r="A363" i="27"/>
  <c r="A365" i="27"/>
  <c r="A366" i="27"/>
  <c r="A367" i="27"/>
  <c r="A368" i="27"/>
  <c r="A369" i="27"/>
  <c r="A372" i="27"/>
  <c r="A373" i="27"/>
  <c r="A374" i="27"/>
  <c r="A375" i="27"/>
  <c r="A376" i="27"/>
  <c r="A377" i="27"/>
  <c r="A379" i="27"/>
  <c r="A380" i="27"/>
  <c r="A381" i="27"/>
  <c r="A382" i="27"/>
  <c r="A383" i="27"/>
  <c r="A400" i="27"/>
  <c r="A401" i="27"/>
  <c r="A402" i="27"/>
  <c r="A403" i="27"/>
  <c r="A404" i="27"/>
  <c r="A405" i="27"/>
  <c r="A407" i="27"/>
  <c r="A408" i="27"/>
  <c r="A409" i="27"/>
  <c r="A410" i="27"/>
  <c r="A411" i="27"/>
  <c r="A414" i="27"/>
  <c r="A415" i="27"/>
  <c r="A416" i="27"/>
  <c r="A417" i="27"/>
  <c r="A418" i="27"/>
  <c r="A419" i="27"/>
  <c r="A421" i="27"/>
  <c r="A422" i="27"/>
  <c r="A423" i="27"/>
  <c r="A424" i="27"/>
  <c r="A425" i="27"/>
  <c r="A442" i="27"/>
  <c r="A443" i="27"/>
  <c r="A444" i="27"/>
  <c r="A445" i="27"/>
  <c r="A446" i="27"/>
  <c r="A447" i="27"/>
  <c r="A449" i="27"/>
  <c r="A450" i="27"/>
  <c r="A451" i="27"/>
  <c r="A452" i="27"/>
  <c r="A453" i="27"/>
  <c r="A456" i="27"/>
  <c r="A457" i="27"/>
  <c r="A458" i="27"/>
  <c r="A459" i="27"/>
  <c r="A460" i="27"/>
  <c r="A461" i="27"/>
  <c r="A463" i="27"/>
  <c r="A464" i="27"/>
  <c r="A465" i="27"/>
  <c r="A466" i="27"/>
  <c r="A467" i="27"/>
  <c r="A470" i="27"/>
  <c r="A471" i="27"/>
  <c r="A472" i="27"/>
  <c r="A473" i="27"/>
  <c r="A474" i="27"/>
  <c r="A475" i="27"/>
  <c r="A477" i="27"/>
  <c r="A478" i="27"/>
  <c r="A479" i="27"/>
  <c r="A480" i="27"/>
  <c r="A481" i="27"/>
  <c r="A484" i="27"/>
  <c r="A485" i="27"/>
  <c r="A486" i="27"/>
  <c r="A487" i="27"/>
  <c r="A488" i="27"/>
  <c r="A489" i="27"/>
  <c r="A491" i="27"/>
  <c r="A492" i="27"/>
  <c r="A493" i="27"/>
  <c r="A494" i="27"/>
  <c r="A495" i="27"/>
  <c r="A498" i="27"/>
  <c r="A499" i="27"/>
  <c r="A500" i="27"/>
  <c r="A501" i="27"/>
  <c r="A502" i="27"/>
  <c r="A503" i="27"/>
  <c r="A505" i="27"/>
  <c r="A506" i="27"/>
  <c r="A507" i="27"/>
  <c r="A508" i="27"/>
  <c r="A509" i="27"/>
  <c r="A512" i="27"/>
  <c r="A513" i="27"/>
  <c r="A514" i="27"/>
  <c r="A515" i="27"/>
  <c r="A516" i="27"/>
  <c r="A517" i="27"/>
  <c r="A519" i="27"/>
  <c r="A520" i="27"/>
  <c r="A521" i="27"/>
  <c r="A522" i="27"/>
  <c r="A523" i="27"/>
  <c r="A526" i="27"/>
  <c r="A527" i="27"/>
  <c r="A528" i="27"/>
  <c r="A529" i="27"/>
  <c r="A530" i="27"/>
  <c r="A531" i="27"/>
  <c r="A533" i="27"/>
  <c r="A534" i="27"/>
  <c r="A535" i="27"/>
  <c r="A536" i="27"/>
  <c r="A537" i="27"/>
  <c r="A540" i="27"/>
  <c r="A541" i="27"/>
  <c r="A542" i="27"/>
  <c r="A543" i="27"/>
  <c r="A544" i="27"/>
  <c r="A545" i="27"/>
  <c r="A547" i="27"/>
  <c r="A548" i="27"/>
  <c r="A549" i="27"/>
  <c r="A550" i="27"/>
  <c r="A551" i="27"/>
  <c r="A554" i="27"/>
  <c r="A555" i="27"/>
  <c r="A556" i="27"/>
  <c r="A557" i="27"/>
  <c r="A558" i="27"/>
  <c r="A559" i="27"/>
  <c r="A561" i="27"/>
  <c r="A562" i="27"/>
  <c r="A563" i="27"/>
  <c r="A564" i="27"/>
  <c r="A565" i="27"/>
  <c r="A568" i="27"/>
  <c r="A569" i="27"/>
  <c r="A570" i="27"/>
  <c r="A571" i="27"/>
  <c r="A572" i="27"/>
  <c r="A573" i="27"/>
  <c r="A575" i="27"/>
  <c r="A576" i="27"/>
  <c r="A577" i="27"/>
  <c r="A578" i="27"/>
  <c r="A579" i="27"/>
  <c r="A582" i="27"/>
  <c r="A583" i="27"/>
  <c r="A584" i="27"/>
  <c r="A585" i="27"/>
  <c r="A586" i="27"/>
  <c r="A587" i="27"/>
  <c r="A589" i="27"/>
  <c r="A590" i="27"/>
  <c r="A591" i="27"/>
  <c r="A592" i="27"/>
  <c r="A593" i="27"/>
  <c r="A596" i="27"/>
  <c r="A597" i="27"/>
  <c r="A598" i="27"/>
  <c r="A599" i="27"/>
  <c r="A600" i="27"/>
  <c r="A601" i="27"/>
  <c r="A603" i="27"/>
  <c r="A604" i="27"/>
  <c r="A605" i="27"/>
  <c r="A606" i="27"/>
  <c r="A607" i="27"/>
  <c r="A610" i="27"/>
  <c r="A611" i="27"/>
  <c r="A612" i="27"/>
  <c r="A613" i="27"/>
  <c r="A614" i="27"/>
  <c r="A615" i="27"/>
  <c r="A617" i="27"/>
  <c r="A618" i="27"/>
  <c r="A619" i="27"/>
  <c r="A620" i="27"/>
  <c r="A621" i="27"/>
  <c r="A624" i="27"/>
  <c r="A625" i="27"/>
  <c r="A626" i="27"/>
  <c r="A627" i="27"/>
  <c r="A628" i="27"/>
  <c r="A629" i="27"/>
  <c r="A631" i="27"/>
  <c r="A632" i="27"/>
  <c r="A633" i="27"/>
  <c r="A634" i="27"/>
  <c r="A635" i="27"/>
  <c r="A652" i="27"/>
  <c r="A653" i="27"/>
  <c r="A654" i="27"/>
  <c r="A655" i="27"/>
  <c r="A656" i="27"/>
  <c r="A657" i="27"/>
  <c r="A659" i="27"/>
  <c r="A660" i="27"/>
  <c r="A661" i="27"/>
  <c r="A662" i="27"/>
  <c r="A663" i="27"/>
  <c r="A666" i="27"/>
  <c r="A667" i="27"/>
  <c r="A668" i="27"/>
  <c r="A669" i="27"/>
  <c r="A670" i="27"/>
  <c r="A671" i="27"/>
  <c r="A673" i="27"/>
  <c r="A674" i="27"/>
  <c r="A675" i="27"/>
  <c r="A676" i="27"/>
  <c r="A677" i="27"/>
  <c r="A680" i="27"/>
  <c r="A681" i="27"/>
  <c r="A682" i="27"/>
  <c r="A683" i="27"/>
  <c r="A684" i="27"/>
  <c r="A685" i="27"/>
  <c r="A687" i="27"/>
  <c r="A688" i="27"/>
  <c r="A689" i="27"/>
  <c r="A690" i="27"/>
  <c r="A691" i="27"/>
  <c r="A694" i="27"/>
  <c r="A695" i="27"/>
  <c r="A696" i="27"/>
  <c r="A697" i="27"/>
  <c r="A698" i="27"/>
  <c r="A699" i="27"/>
  <c r="A701" i="27"/>
  <c r="A702" i="27"/>
  <c r="A703" i="27"/>
  <c r="A704" i="27"/>
  <c r="A705" i="27"/>
  <c r="A708" i="27"/>
  <c r="A709" i="27"/>
  <c r="A710" i="27"/>
  <c r="A711" i="27"/>
  <c r="A712" i="27"/>
  <c r="A713" i="27"/>
  <c r="A715" i="27"/>
  <c r="A716" i="27"/>
  <c r="A717" i="27"/>
  <c r="A718" i="27"/>
  <c r="A719" i="27"/>
  <c r="A736" i="27"/>
  <c r="A737" i="27"/>
  <c r="A738" i="27"/>
  <c r="A739" i="27"/>
  <c r="A740" i="27"/>
  <c r="A741" i="27"/>
  <c r="A743" i="27"/>
  <c r="A744" i="27"/>
  <c r="A745" i="27"/>
  <c r="A746" i="27"/>
  <c r="A747" i="27"/>
  <c r="A764" i="27"/>
  <c r="A765" i="27"/>
  <c r="A766" i="27"/>
  <c r="A767" i="27"/>
  <c r="A768" i="27"/>
  <c r="A769" i="27"/>
  <c r="A771" i="27"/>
  <c r="A772" i="27"/>
  <c r="A773" i="27"/>
  <c r="A774" i="27"/>
  <c r="A775" i="27"/>
  <c r="A778" i="27"/>
  <c r="A779" i="27"/>
  <c r="A780" i="27"/>
  <c r="A781" i="27"/>
  <c r="A782" i="27"/>
  <c r="A783" i="27"/>
  <c r="A785" i="27"/>
  <c r="A786" i="27"/>
  <c r="A787" i="27"/>
  <c r="A788" i="27"/>
  <c r="A789" i="27"/>
  <c r="A792" i="27"/>
  <c r="A793" i="27"/>
  <c r="A794" i="27"/>
  <c r="A795" i="27"/>
  <c r="A796" i="27"/>
  <c r="A797" i="27"/>
  <c r="A799" i="27"/>
  <c r="A800" i="27"/>
  <c r="A801" i="27"/>
  <c r="A802" i="27"/>
  <c r="A803" i="27"/>
  <c r="A806" i="27"/>
  <c r="A807" i="27"/>
  <c r="A808" i="27"/>
  <c r="A809" i="27"/>
  <c r="A810" i="27"/>
  <c r="A811" i="27"/>
  <c r="A813" i="27"/>
  <c r="A814" i="27"/>
  <c r="A815" i="27"/>
  <c r="A816" i="27"/>
  <c r="A817" i="27"/>
  <c r="A820" i="27"/>
  <c r="A821" i="27"/>
  <c r="A822" i="27"/>
  <c r="A823" i="27"/>
  <c r="A824" i="27"/>
  <c r="A825" i="27"/>
  <c r="A827" i="27"/>
  <c r="A828" i="27"/>
  <c r="A829" i="27"/>
  <c r="A830" i="27"/>
  <c r="A831" i="27"/>
  <c r="A848" i="27"/>
  <c r="A849" i="27"/>
  <c r="A850" i="27"/>
  <c r="A851" i="27"/>
  <c r="A852" i="27"/>
  <c r="A853" i="27"/>
  <c r="A855" i="27"/>
  <c r="A856" i="27"/>
  <c r="A857" i="27"/>
  <c r="A858" i="27"/>
  <c r="A859" i="27"/>
  <c r="A862" i="27"/>
  <c r="A863" i="27"/>
  <c r="A864" i="27"/>
  <c r="A865" i="27"/>
  <c r="A866" i="27"/>
  <c r="A867" i="27"/>
  <c r="A869" i="27"/>
  <c r="A870" i="27"/>
  <c r="A871" i="27"/>
  <c r="A872" i="27"/>
  <c r="A873" i="27"/>
  <c r="A876" i="27"/>
  <c r="A877" i="27"/>
  <c r="A878" i="27"/>
  <c r="A879" i="27"/>
  <c r="A880" i="27"/>
  <c r="A881" i="27"/>
  <c r="A883" i="27"/>
  <c r="A884" i="27"/>
  <c r="A885" i="27"/>
  <c r="A886" i="27"/>
  <c r="A887" i="27"/>
  <c r="A904" i="27"/>
  <c r="A905" i="27"/>
  <c r="A906" i="27"/>
  <c r="A907" i="27"/>
  <c r="A908" i="27"/>
  <c r="A909" i="27"/>
  <c r="A911" i="27"/>
  <c r="A912" i="27"/>
  <c r="A913" i="27"/>
  <c r="A914" i="27"/>
  <c r="A915" i="27"/>
  <c r="A918" i="27"/>
  <c r="A919" i="27"/>
  <c r="A920" i="27"/>
  <c r="A921" i="27"/>
  <c r="A922" i="27"/>
  <c r="A923" i="27"/>
  <c r="A925" i="27"/>
  <c r="A926" i="27"/>
  <c r="A927" i="27"/>
  <c r="A928" i="27"/>
  <c r="A929" i="27"/>
  <c r="A932" i="27"/>
  <c r="A933" i="27"/>
  <c r="A934" i="27"/>
  <c r="A935" i="27"/>
  <c r="A936" i="27"/>
  <c r="A937" i="27"/>
  <c r="A939" i="27"/>
  <c r="A940" i="27"/>
  <c r="A941" i="27"/>
  <c r="A942" i="27"/>
  <c r="A943" i="27"/>
  <c r="A960" i="27"/>
  <c r="A961" i="27"/>
  <c r="A962" i="27"/>
  <c r="A963" i="27"/>
  <c r="A964" i="27"/>
  <c r="A965" i="27"/>
  <c r="A967" i="27"/>
  <c r="A968" i="27"/>
  <c r="A969" i="27"/>
  <c r="A970" i="27"/>
  <c r="A971" i="27"/>
  <c r="A974" i="27"/>
  <c r="A975" i="27"/>
  <c r="A976" i="27"/>
  <c r="A977" i="27"/>
  <c r="A978" i="27"/>
  <c r="A979" i="27"/>
  <c r="A981" i="27"/>
  <c r="A982" i="27"/>
  <c r="A983" i="27"/>
  <c r="A984" i="27"/>
  <c r="A985" i="27"/>
  <c r="A988" i="27"/>
  <c r="A989" i="27"/>
  <c r="A990" i="27"/>
  <c r="A991" i="27"/>
  <c r="A992" i="27"/>
  <c r="A993" i="27"/>
  <c r="A995" i="27"/>
  <c r="A996" i="27"/>
  <c r="A997" i="27"/>
  <c r="A998" i="27"/>
  <c r="A999" i="27"/>
  <c r="A1002" i="27"/>
  <c r="A1003" i="27"/>
  <c r="A1004" i="27"/>
  <c r="A1005" i="27"/>
  <c r="A1006" i="27"/>
  <c r="A1007" i="27"/>
  <c r="A1009" i="27"/>
  <c r="A1010" i="27"/>
  <c r="A1011" i="27"/>
  <c r="A1012" i="27"/>
  <c r="A1013" i="27"/>
  <c r="A1030" i="27"/>
  <c r="A1031" i="27"/>
  <c r="A1032" i="27"/>
  <c r="A1033" i="27"/>
  <c r="A1034" i="27"/>
  <c r="A1035" i="27"/>
  <c r="A1037" i="27"/>
  <c r="A1038" i="27"/>
  <c r="A1039" i="27"/>
  <c r="A1040" i="27"/>
  <c r="A1041" i="27"/>
  <c r="A1044" i="27"/>
  <c r="A1045" i="27"/>
  <c r="A1046" i="27"/>
  <c r="A1047" i="27"/>
  <c r="A1048" i="27"/>
  <c r="A1049" i="27"/>
  <c r="A1051" i="27"/>
  <c r="A1052" i="27"/>
  <c r="A1053" i="27"/>
  <c r="A1054" i="27"/>
  <c r="A1055" i="27"/>
  <c r="A1058" i="27"/>
  <c r="A1059" i="27"/>
  <c r="A1060" i="27"/>
  <c r="A1061" i="27"/>
  <c r="A1062" i="27"/>
  <c r="A1063" i="27"/>
  <c r="A1065" i="27"/>
  <c r="A1066" i="27"/>
  <c r="A1067" i="27"/>
  <c r="A1068" i="27"/>
  <c r="A1069" i="27"/>
  <c r="A1086" i="27"/>
  <c r="A1087" i="27"/>
  <c r="A1088" i="27"/>
  <c r="A1089" i="27"/>
  <c r="A1090" i="27"/>
  <c r="A1091" i="27"/>
  <c r="A1093" i="27"/>
  <c r="A1094" i="27"/>
  <c r="A1095" i="27"/>
  <c r="A1096" i="27"/>
  <c r="A1097" i="27"/>
  <c r="A1100" i="27"/>
  <c r="A1101" i="27"/>
  <c r="A1102" i="27"/>
  <c r="A1103" i="27"/>
  <c r="A1104" i="27"/>
  <c r="A1105" i="27"/>
  <c r="A1107" i="27"/>
  <c r="A1108" i="27"/>
  <c r="A1109" i="27"/>
  <c r="A1110" i="27"/>
  <c r="A1111" i="27"/>
  <c r="A1114" i="27"/>
  <c r="A1115" i="27"/>
  <c r="A1116" i="27"/>
  <c r="A1117" i="27"/>
  <c r="A1118" i="27"/>
  <c r="A1119" i="27"/>
  <c r="A1121" i="27"/>
  <c r="A1122" i="27"/>
  <c r="A1123" i="27"/>
  <c r="A1124" i="27"/>
  <c r="A1125" i="27"/>
  <c r="A1128" i="27"/>
  <c r="A1129" i="27"/>
  <c r="A1130" i="27"/>
  <c r="A1131" i="27"/>
  <c r="A1132" i="27"/>
  <c r="A1133" i="27"/>
  <c r="A1135" i="27"/>
  <c r="A1136" i="27"/>
  <c r="A1137" i="27"/>
  <c r="A1138" i="27"/>
  <c r="A1139" i="27"/>
  <c r="A1142" i="27"/>
  <c r="A1143" i="27"/>
  <c r="A1144" i="27"/>
  <c r="A1145" i="27"/>
  <c r="A1146" i="27"/>
  <c r="A1147" i="27"/>
  <c r="A1149" i="27"/>
  <c r="A1150" i="27"/>
  <c r="A1151" i="27"/>
  <c r="A1152" i="27"/>
  <c r="A1153" i="27"/>
  <c r="A1156" i="27"/>
  <c r="A1157" i="27"/>
  <c r="A1158" i="27"/>
  <c r="A1159" i="27"/>
  <c r="A1160" i="27"/>
  <c r="A1161" i="27"/>
  <c r="A1163" i="27"/>
  <c r="A1164" i="27"/>
  <c r="A1165" i="27"/>
  <c r="A1166" i="27"/>
  <c r="A1167" i="27"/>
  <c r="A1184" i="27"/>
  <c r="A1185" i="27"/>
  <c r="A1186" i="27"/>
  <c r="A1187" i="27"/>
  <c r="A1188" i="27"/>
  <c r="A1189" i="27"/>
  <c r="A1191" i="27"/>
  <c r="A1192" i="27"/>
  <c r="A1193" i="27"/>
  <c r="A1194" i="27"/>
  <c r="A1195" i="27"/>
  <c r="A1198" i="27"/>
  <c r="A1199" i="27"/>
  <c r="A1200" i="27"/>
  <c r="A1201" i="27"/>
  <c r="A1202" i="27"/>
  <c r="A1203" i="27"/>
  <c r="A1205" i="27"/>
  <c r="A1206" i="27"/>
  <c r="A1207" i="27"/>
  <c r="A1208" i="27"/>
  <c r="A1209" i="27"/>
  <c r="A1212" i="27"/>
  <c r="A1213" i="27"/>
  <c r="A1214" i="27"/>
  <c r="A1215" i="27"/>
  <c r="A1216" i="27"/>
  <c r="A1217" i="27"/>
  <c r="A1219" i="27"/>
  <c r="A1220" i="27"/>
  <c r="A1221" i="27"/>
  <c r="A1222" i="27"/>
  <c r="A1223" i="27"/>
  <c r="A1226" i="27"/>
  <c r="A1227" i="27"/>
  <c r="A1228" i="27"/>
  <c r="A1229" i="27"/>
  <c r="A1230" i="27"/>
  <c r="A1231" i="27"/>
  <c r="A1233" i="27"/>
  <c r="A1234" i="27"/>
  <c r="A1235" i="27"/>
  <c r="A1236" i="27"/>
  <c r="A1237" i="27"/>
  <c r="A1240" i="27"/>
  <c r="A1241" i="27"/>
  <c r="A1242" i="27"/>
  <c r="A1243" i="27"/>
  <c r="A1244" i="27"/>
  <c r="A1245" i="27"/>
  <c r="A1247" i="27"/>
  <c r="A1248" i="27"/>
  <c r="A1249" i="27"/>
  <c r="A1250" i="27"/>
  <c r="A1251" i="27"/>
  <c r="A1254" i="27"/>
  <c r="A1255" i="27"/>
  <c r="A1256" i="27"/>
  <c r="A1257" i="27"/>
  <c r="A1258" i="27"/>
  <c r="A1259" i="27"/>
  <c r="A1261" i="27"/>
  <c r="A1262" i="27"/>
  <c r="A1263" i="27"/>
  <c r="A1264" i="27"/>
  <c r="A1265" i="27"/>
  <c r="A1268" i="27"/>
  <c r="A1269" i="27"/>
  <c r="A1270" i="27"/>
  <c r="A1271" i="27"/>
  <c r="A1272" i="27"/>
  <c r="A1273" i="27"/>
  <c r="A1275" i="27"/>
  <c r="A1276" i="27"/>
  <c r="A1277" i="27"/>
  <c r="A1278" i="27"/>
  <c r="A1279" i="27"/>
  <c r="A1282" i="27"/>
  <c r="A1283" i="27"/>
  <c r="A1284" i="27"/>
  <c r="A1285" i="27"/>
  <c r="A1286" i="27"/>
  <c r="A1287" i="27"/>
  <c r="A1289" i="27"/>
  <c r="A1290" i="27"/>
  <c r="A1291" i="27"/>
  <c r="A1292" i="27"/>
  <c r="A1293" i="27"/>
  <c r="A1310" i="27"/>
  <c r="A1311" i="27"/>
  <c r="A1312" i="27"/>
  <c r="A1313" i="27"/>
  <c r="A1314" i="27"/>
  <c r="A1315" i="27"/>
  <c r="A1317" i="27"/>
  <c r="A1318" i="27"/>
  <c r="A1319" i="27"/>
  <c r="A1320" i="27"/>
  <c r="A1321" i="27"/>
  <c r="A1324" i="27"/>
  <c r="A1325" i="27"/>
  <c r="A1326" i="27"/>
  <c r="A1327" i="27"/>
  <c r="A1328" i="27"/>
  <c r="A1329" i="27"/>
  <c r="A1331" i="27"/>
  <c r="A1332" i="27"/>
  <c r="A1333" i="27"/>
  <c r="A1334" i="27"/>
  <c r="A1335" i="27"/>
  <c r="A1338" i="27"/>
  <c r="A1339" i="27"/>
  <c r="A1340" i="27"/>
  <c r="A1341" i="27"/>
  <c r="A1342" i="27"/>
  <c r="A1343" i="27"/>
  <c r="A1345" i="27"/>
  <c r="A1346" i="27"/>
  <c r="A1347" i="27"/>
  <c r="A1348" i="27"/>
  <c r="A1349" i="27"/>
  <c r="A1366" i="27"/>
  <c r="A1367" i="27"/>
  <c r="A1368" i="27"/>
  <c r="A1369" i="27"/>
  <c r="A1370" i="27"/>
  <c r="A1371" i="27"/>
  <c r="A1373" i="27"/>
  <c r="A1374" i="27"/>
  <c r="A1375" i="27"/>
  <c r="A1376" i="27"/>
  <c r="A1377" i="27"/>
  <c r="A1380" i="27"/>
  <c r="A1381" i="27"/>
  <c r="A1382" i="27"/>
  <c r="A1383" i="27"/>
  <c r="A1384" i="27"/>
  <c r="A1385" i="27"/>
  <c r="A1387" i="27"/>
  <c r="A1388" i="27"/>
  <c r="A1389" i="27"/>
  <c r="A1390" i="27"/>
  <c r="A1391" i="27"/>
  <c r="A1408" i="27"/>
  <c r="A1409" i="27"/>
  <c r="A1410" i="27"/>
  <c r="A1411" i="27"/>
  <c r="A1412" i="27"/>
  <c r="A1413" i="27"/>
  <c r="A1415" i="27"/>
  <c r="A1416" i="27"/>
  <c r="A1417" i="27"/>
  <c r="A1418" i="27"/>
  <c r="A1419" i="27"/>
  <c r="A1422" i="27"/>
  <c r="A1423" i="27"/>
  <c r="A1424" i="27"/>
  <c r="A1425" i="27"/>
  <c r="A1426" i="27"/>
  <c r="A1427" i="27"/>
  <c r="A1429" i="27"/>
  <c r="A1430" i="27"/>
  <c r="A1431" i="27"/>
  <c r="A1432" i="27"/>
  <c r="A1433" i="27"/>
  <c r="A1436" i="27"/>
  <c r="A1437" i="27"/>
  <c r="A1438" i="27"/>
  <c r="A1439" i="27"/>
  <c r="A1440" i="27"/>
  <c r="A1441" i="27"/>
  <c r="A1443" i="27"/>
  <c r="A1444" i="27"/>
  <c r="A1445" i="27"/>
  <c r="A1446" i="27"/>
  <c r="A1447" i="27"/>
  <c r="I36" i="27"/>
  <c r="I37" i="27"/>
  <c r="I38" i="27"/>
  <c r="I39" i="27"/>
  <c r="I40" i="27"/>
  <c r="I41" i="27"/>
  <c r="I43" i="27"/>
  <c r="I44" i="27"/>
  <c r="I45" i="27"/>
  <c r="I46" i="27"/>
  <c r="I47" i="27"/>
  <c r="I64" i="27"/>
  <c r="I65" i="27"/>
  <c r="I66" i="27"/>
  <c r="I67" i="27"/>
  <c r="I68" i="27"/>
  <c r="I69" i="27"/>
  <c r="I71" i="27"/>
  <c r="I72" i="27"/>
  <c r="I73" i="27"/>
  <c r="I74" i="27"/>
  <c r="I75" i="27"/>
  <c r="I78" i="27"/>
  <c r="I79" i="27"/>
  <c r="I80" i="27"/>
  <c r="I81" i="27"/>
  <c r="I82" i="27"/>
  <c r="I83" i="27"/>
  <c r="I85" i="27"/>
  <c r="I86" i="27"/>
  <c r="I87" i="27"/>
  <c r="I88" i="27"/>
  <c r="I89" i="27"/>
  <c r="I106" i="27"/>
  <c r="I107" i="27"/>
  <c r="I108" i="27"/>
  <c r="I109" i="27"/>
  <c r="I110" i="27"/>
  <c r="I111" i="27"/>
  <c r="I113" i="27"/>
  <c r="I114" i="27"/>
  <c r="I115" i="27"/>
  <c r="I116" i="27"/>
  <c r="I117" i="27"/>
  <c r="I120" i="27"/>
  <c r="I121" i="27"/>
  <c r="I122" i="27"/>
  <c r="I123" i="27"/>
  <c r="I124" i="27"/>
  <c r="I125" i="27"/>
  <c r="I127" i="27"/>
  <c r="I128" i="27"/>
  <c r="I129" i="27"/>
  <c r="I130" i="27"/>
  <c r="I131" i="27"/>
  <c r="I134" i="27"/>
  <c r="I135" i="27"/>
  <c r="I136" i="27"/>
  <c r="I137" i="27"/>
  <c r="I138" i="27"/>
  <c r="I139" i="27"/>
  <c r="I141" i="27"/>
  <c r="I142" i="27"/>
  <c r="I143" i="27"/>
  <c r="I144" i="27"/>
  <c r="I145" i="27"/>
  <c r="I162" i="27"/>
  <c r="I163" i="27"/>
  <c r="I164" i="27"/>
  <c r="I165" i="27"/>
  <c r="I166" i="27"/>
  <c r="I167" i="27"/>
  <c r="I169" i="27"/>
  <c r="I170" i="27"/>
  <c r="I171" i="27"/>
  <c r="I172" i="27"/>
  <c r="I173" i="27"/>
  <c r="I176" i="27"/>
  <c r="I177" i="27"/>
  <c r="I178" i="27"/>
  <c r="I179" i="27"/>
  <c r="I180" i="27"/>
  <c r="I181" i="27"/>
  <c r="I183" i="27"/>
  <c r="I184" i="27"/>
  <c r="I185" i="27"/>
  <c r="I186" i="27"/>
  <c r="I187" i="27"/>
  <c r="I190" i="27"/>
  <c r="I191" i="27"/>
  <c r="I192" i="27"/>
  <c r="I193" i="27"/>
  <c r="I194" i="27"/>
  <c r="I195" i="27"/>
  <c r="I197" i="27"/>
  <c r="I198" i="27"/>
  <c r="I199" i="27"/>
  <c r="I200" i="27"/>
  <c r="I201" i="27"/>
  <c r="I204" i="27"/>
  <c r="I205" i="27"/>
  <c r="I206" i="27"/>
  <c r="I207" i="27"/>
  <c r="I208" i="27"/>
  <c r="I209" i="27"/>
  <c r="I211" i="27"/>
  <c r="I212" i="27"/>
  <c r="I213" i="27"/>
  <c r="I214" i="27"/>
  <c r="I215" i="27"/>
  <c r="I218" i="27"/>
  <c r="I219" i="27"/>
  <c r="I220" i="27"/>
  <c r="I221" i="27"/>
  <c r="I222" i="27"/>
  <c r="I223" i="27"/>
  <c r="I225" i="27"/>
  <c r="I226" i="27"/>
  <c r="I227" i="27"/>
  <c r="I228" i="27"/>
  <c r="I229" i="27"/>
  <c r="I232" i="27"/>
  <c r="I233" i="27"/>
  <c r="I234" i="27"/>
  <c r="I235" i="27"/>
  <c r="I236" i="27"/>
  <c r="I237" i="27"/>
  <c r="I239" i="27"/>
  <c r="I240" i="27"/>
  <c r="I241" i="27"/>
  <c r="I242" i="27"/>
  <c r="I243" i="27"/>
  <c r="I246" i="27"/>
  <c r="I247" i="27"/>
  <c r="I248" i="27"/>
  <c r="I249" i="27"/>
  <c r="I250" i="27"/>
  <c r="I251" i="27"/>
  <c r="I253" i="27"/>
  <c r="I254" i="27"/>
  <c r="I255" i="27"/>
  <c r="I256" i="27"/>
  <c r="I257" i="27"/>
  <c r="I260" i="27"/>
  <c r="I261" i="27"/>
  <c r="I262" i="27"/>
  <c r="I263" i="27"/>
  <c r="I264" i="27"/>
  <c r="I265" i="27"/>
  <c r="I267" i="27"/>
  <c r="I268" i="27"/>
  <c r="I269" i="27"/>
  <c r="I270" i="27"/>
  <c r="I271" i="27"/>
  <c r="I274" i="27"/>
  <c r="I275" i="27"/>
  <c r="I276" i="27"/>
  <c r="I277" i="27"/>
  <c r="I278" i="27"/>
  <c r="I279" i="27"/>
  <c r="I281" i="27"/>
  <c r="I282" i="27"/>
  <c r="I283" i="27"/>
  <c r="I284" i="27"/>
  <c r="I285" i="27"/>
  <c r="I288" i="27"/>
  <c r="I289" i="27"/>
  <c r="I290" i="27"/>
  <c r="I291" i="27"/>
  <c r="I292" i="27"/>
  <c r="I293" i="27"/>
  <c r="I295" i="27"/>
  <c r="I296" i="27"/>
  <c r="I297" i="27"/>
  <c r="I298" i="27"/>
  <c r="I299" i="27"/>
  <c r="I302" i="27"/>
  <c r="I303" i="27"/>
  <c r="I304" i="27"/>
  <c r="I305" i="27"/>
  <c r="I306" i="27"/>
  <c r="I307" i="27"/>
  <c r="I309" i="27"/>
  <c r="I310" i="27"/>
  <c r="I311" i="27"/>
  <c r="I312" i="27"/>
  <c r="I313" i="27"/>
  <c r="I316" i="27"/>
  <c r="I317" i="27"/>
  <c r="I318" i="27"/>
  <c r="I319" i="27"/>
  <c r="I320" i="27"/>
  <c r="I321" i="27"/>
  <c r="I323" i="27"/>
  <c r="I324" i="27"/>
  <c r="I325" i="27"/>
  <c r="I326" i="27"/>
  <c r="I327" i="27"/>
  <c r="I330" i="27"/>
  <c r="I331" i="27"/>
  <c r="I332" i="27"/>
  <c r="I333" i="27"/>
  <c r="I334" i="27"/>
  <c r="I335" i="27"/>
  <c r="I337" i="27"/>
  <c r="I338" i="27"/>
  <c r="I339" i="27"/>
  <c r="I340" i="27"/>
  <c r="I341" i="27"/>
  <c r="I344" i="27"/>
  <c r="I345" i="27"/>
  <c r="I346" i="27"/>
  <c r="I347" i="27"/>
  <c r="I348" i="27"/>
  <c r="I349" i="27"/>
  <c r="I351" i="27"/>
  <c r="I352" i="27"/>
  <c r="I353" i="27"/>
  <c r="I354" i="27"/>
  <c r="I355" i="27"/>
  <c r="I358" i="27"/>
  <c r="I359" i="27"/>
  <c r="I360" i="27"/>
  <c r="I361" i="27"/>
  <c r="I362" i="27"/>
  <c r="I363" i="27"/>
  <c r="I365" i="27"/>
  <c r="I366" i="27"/>
  <c r="I367" i="27"/>
  <c r="I368" i="27"/>
  <c r="I369" i="27"/>
  <c r="I372" i="27"/>
  <c r="I373" i="27"/>
  <c r="I374" i="27"/>
  <c r="I375" i="27"/>
  <c r="I376" i="27"/>
  <c r="I377" i="27"/>
  <c r="I379" i="27"/>
  <c r="I380" i="27"/>
  <c r="I381" i="27"/>
  <c r="I382" i="27"/>
  <c r="I383" i="27"/>
  <c r="I400" i="27"/>
  <c r="I401" i="27"/>
  <c r="I402" i="27"/>
  <c r="I403" i="27"/>
  <c r="I404" i="27"/>
  <c r="I405" i="27"/>
  <c r="I407" i="27"/>
  <c r="I408" i="27"/>
  <c r="I409" i="27"/>
  <c r="I410" i="27"/>
  <c r="I411" i="27"/>
  <c r="I414" i="27"/>
  <c r="I415" i="27"/>
  <c r="I416" i="27"/>
  <c r="I417" i="27"/>
  <c r="I418" i="27"/>
  <c r="I419" i="27"/>
  <c r="I421" i="27"/>
  <c r="I422" i="27"/>
  <c r="I423" i="27"/>
  <c r="I424" i="27"/>
  <c r="I425" i="27"/>
  <c r="I442" i="27"/>
  <c r="I443" i="27"/>
  <c r="I444" i="27"/>
  <c r="I445" i="27"/>
  <c r="I446" i="27"/>
  <c r="I447" i="27"/>
  <c r="I449" i="27"/>
  <c r="I450" i="27"/>
  <c r="I451" i="27"/>
  <c r="I452" i="27"/>
  <c r="I453" i="27"/>
  <c r="I456" i="27"/>
  <c r="I457" i="27"/>
  <c r="I458" i="27"/>
  <c r="I459" i="27"/>
  <c r="I460" i="27"/>
  <c r="I461" i="27"/>
  <c r="I463" i="27"/>
  <c r="I464" i="27"/>
  <c r="I465" i="27"/>
  <c r="I466" i="27"/>
  <c r="I467" i="27"/>
  <c r="I470" i="27"/>
  <c r="I471" i="27"/>
  <c r="I472" i="27"/>
  <c r="I473" i="27"/>
  <c r="I474" i="27"/>
  <c r="I475" i="27"/>
  <c r="I477" i="27"/>
  <c r="I478" i="27"/>
  <c r="I479" i="27"/>
  <c r="I480" i="27"/>
  <c r="I481" i="27"/>
  <c r="I484" i="27"/>
  <c r="I485" i="27"/>
  <c r="I486" i="27"/>
  <c r="I487" i="27"/>
  <c r="I488" i="27"/>
  <c r="I489" i="27"/>
  <c r="I491" i="27"/>
  <c r="I492" i="27"/>
  <c r="I493" i="27"/>
  <c r="I494" i="27"/>
  <c r="I495" i="27"/>
  <c r="I498" i="27"/>
  <c r="I499" i="27"/>
  <c r="I500" i="27"/>
  <c r="I501" i="27"/>
  <c r="I502" i="27"/>
  <c r="I503" i="27"/>
  <c r="I505" i="27"/>
  <c r="I506" i="27"/>
  <c r="I507" i="27"/>
  <c r="I508" i="27"/>
  <c r="I509" i="27"/>
  <c r="I512" i="27"/>
  <c r="I513" i="27"/>
  <c r="I514" i="27"/>
  <c r="I515" i="27"/>
  <c r="I516" i="27"/>
  <c r="I517" i="27"/>
  <c r="I519" i="27"/>
  <c r="I520" i="27"/>
  <c r="I521" i="27"/>
  <c r="I522" i="27"/>
  <c r="I523" i="27"/>
  <c r="I526" i="27"/>
  <c r="I527" i="27"/>
  <c r="I528" i="27"/>
  <c r="I529" i="27"/>
  <c r="I530" i="27"/>
  <c r="I531" i="27"/>
  <c r="I533" i="27"/>
  <c r="I534" i="27"/>
  <c r="I535" i="27"/>
  <c r="I536" i="27"/>
  <c r="I537" i="27"/>
  <c r="I540" i="27"/>
  <c r="I541" i="27"/>
  <c r="I542" i="27"/>
  <c r="I543" i="27"/>
  <c r="I544" i="27"/>
  <c r="I545" i="27"/>
  <c r="I547" i="27"/>
  <c r="I548" i="27"/>
  <c r="I549" i="27"/>
  <c r="I550" i="27"/>
  <c r="I551" i="27"/>
  <c r="I554" i="27"/>
  <c r="I555" i="27"/>
  <c r="I556" i="27"/>
  <c r="I557" i="27"/>
  <c r="I558" i="27"/>
  <c r="I559" i="27"/>
  <c r="I561" i="27"/>
  <c r="I562" i="27"/>
  <c r="I563" i="27"/>
  <c r="I564" i="27"/>
  <c r="I565" i="27"/>
  <c r="I568" i="27"/>
  <c r="I569" i="27"/>
  <c r="I570" i="27"/>
  <c r="I571" i="27"/>
  <c r="I572" i="27"/>
  <c r="I573" i="27"/>
  <c r="I575" i="27"/>
  <c r="I576" i="27"/>
  <c r="I577" i="27"/>
  <c r="I578" i="27"/>
  <c r="I579" i="27"/>
  <c r="I582" i="27"/>
  <c r="I583" i="27"/>
  <c r="I584" i="27"/>
  <c r="I585" i="27"/>
  <c r="I586" i="27"/>
  <c r="I587" i="27"/>
  <c r="I589" i="27"/>
  <c r="I590" i="27"/>
  <c r="I591" i="27"/>
  <c r="I592" i="27"/>
  <c r="I593" i="27"/>
  <c r="I596" i="27"/>
  <c r="I597" i="27"/>
  <c r="I598" i="27"/>
  <c r="I599" i="27"/>
  <c r="I600" i="27"/>
  <c r="I601" i="27"/>
  <c r="I603" i="27"/>
  <c r="I604" i="27"/>
  <c r="I605" i="27"/>
  <c r="I606" i="27"/>
  <c r="I607" i="27"/>
  <c r="I610" i="27"/>
  <c r="I611" i="27"/>
  <c r="I612" i="27"/>
  <c r="I613" i="27"/>
  <c r="I614" i="27"/>
  <c r="I615" i="27"/>
  <c r="I617" i="27"/>
  <c r="I618" i="27"/>
  <c r="I619" i="27"/>
  <c r="I620" i="27"/>
  <c r="I621" i="27"/>
  <c r="I624" i="27"/>
  <c r="I625" i="27"/>
  <c r="I626" i="27"/>
  <c r="I627" i="27"/>
  <c r="I628" i="27"/>
  <c r="I629" i="27"/>
  <c r="I631" i="27"/>
  <c r="I632" i="27"/>
  <c r="I633" i="27"/>
  <c r="I634" i="27"/>
  <c r="I635" i="27"/>
  <c r="I652" i="27"/>
  <c r="I653" i="27"/>
  <c r="I654" i="27"/>
  <c r="I655" i="27"/>
  <c r="I656" i="27"/>
  <c r="I657" i="27"/>
  <c r="I659" i="27"/>
  <c r="I660" i="27"/>
  <c r="I661" i="27"/>
  <c r="I662" i="27"/>
  <c r="I663" i="27"/>
  <c r="I666" i="27"/>
  <c r="I667" i="27"/>
  <c r="I668" i="27"/>
  <c r="I669" i="27"/>
  <c r="I670" i="27"/>
  <c r="I671" i="27"/>
  <c r="I673" i="27"/>
  <c r="I674" i="27"/>
  <c r="I675" i="27"/>
  <c r="I676" i="27"/>
  <c r="I677" i="27"/>
  <c r="I680" i="27"/>
  <c r="I681" i="27"/>
  <c r="I682" i="27"/>
  <c r="I683" i="27"/>
  <c r="I684" i="27"/>
  <c r="I685" i="27"/>
  <c r="I687" i="27"/>
  <c r="I688" i="27"/>
  <c r="I689" i="27"/>
  <c r="I690" i="27"/>
  <c r="I691" i="27"/>
  <c r="I694" i="27"/>
  <c r="I695" i="27"/>
  <c r="I696" i="27"/>
  <c r="I697" i="27"/>
  <c r="I698" i="27"/>
  <c r="I699" i="27"/>
  <c r="I701" i="27"/>
  <c r="I702" i="27"/>
  <c r="I703" i="27"/>
  <c r="I704" i="27"/>
  <c r="I705" i="27"/>
  <c r="I708" i="27"/>
  <c r="I709" i="27"/>
  <c r="I710" i="27"/>
  <c r="I711" i="27"/>
  <c r="I712" i="27"/>
  <c r="I713" i="27"/>
  <c r="I715" i="27"/>
  <c r="I716" i="27"/>
  <c r="I717" i="27"/>
  <c r="I718" i="27"/>
  <c r="I719" i="27"/>
  <c r="I736" i="27"/>
  <c r="I737" i="27"/>
  <c r="I738" i="27"/>
  <c r="I739" i="27"/>
  <c r="I740" i="27"/>
  <c r="I741" i="27"/>
  <c r="I743" i="27"/>
  <c r="I744" i="27"/>
  <c r="I745" i="27"/>
  <c r="I746" i="27"/>
  <c r="I747" i="27"/>
  <c r="I764" i="27"/>
  <c r="I765" i="27"/>
  <c r="I766" i="27"/>
  <c r="I767" i="27"/>
  <c r="I768" i="27"/>
  <c r="I769" i="27"/>
  <c r="I771" i="27"/>
  <c r="I772" i="27"/>
  <c r="I773" i="27"/>
  <c r="I774" i="27"/>
  <c r="I775" i="27"/>
  <c r="I778" i="27"/>
  <c r="I779" i="27"/>
  <c r="I780" i="27"/>
  <c r="I781" i="27"/>
  <c r="I782" i="27"/>
  <c r="I783" i="27"/>
  <c r="I785" i="27"/>
  <c r="I786" i="27"/>
  <c r="I787" i="27"/>
  <c r="I788" i="27"/>
  <c r="I789" i="27"/>
  <c r="I792" i="27"/>
  <c r="I793" i="27"/>
  <c r="I794" i="27"/>
  <c r="I795" i="27"/>
  <c r="I796" i="27"/>
  <c r="I797" i="27"/>
  <c r="I799" i="27"/>
  <c r="I800" i="27"/>
  <c r="I801" i="27"/>
  <c r="I802" i="27"/>
  <c r="I803" i="27"/>
  <c r="I806" i="27"/>
  <c r="I807" i="27"/>
  <c r="I808" i="27"/>
  <c r="I809" i="27"/>
  <c r="I810" i="27"/>
  <c r="I811" i="27"/>
  <c r="I813" i="27"/>
  <c r="I814" i="27"/>
  <c r="I815" i="27"/>
  <c r="I816" i="27"/>
  <c r="I817" i="27"/>
  <c r="I820" i="27"/>
  <c r="I821" i="27"/>
  <c r="I822" i="27"/>
  <c r="I823" i="27"/>
  <c r="I824" i="27"/>
  <c r="I825" i="27"/>
  <c r="I827" i="27"/>
  <c r="I828" i="27"/>
  <c r="I829" i="27"/>
  <c r="I830" i="27"/>
  <c r="I831" i="27"/>
  <c r="I848" i="27"/>
  <c r="I849" i="27"/>
  <c r="I850" i="27"/>
  <c r="I851" i="27"/>
  <c r="I852" i="27"/>
  <c r="I853" i="27"/>
  <c r="I855" i="27"/>
  <c r="I856" i="27"/>
  <c r="I857" i="27"/>
  <c r="I858" i="27"/>
  <c r="I859" i="27"/>
  <c r="I862" i="27"/>
  <c r="I863" i="27"/>
  <c r="I864" i="27"/>
  <c r="I865" i="27"/>
  <c r="I866" i="27"/>
  <c r="I867" i="27"/>
  <c r="I869" i="27"/>
  <c r="I870" i="27"/>
  <c r="I871" i="27"/>
  <c r="I872" i="27"/>
  <c r="I873" i="27"/>
  <c r="I876" i="27"/>
  <c r="I877" i="27"/>
  <c r="I878" i="27"/>
  <c r="I879" i="27"/>
  <c r="I880" i="27"/>
  <c r="I881" i="27"/>
  <c r="I883" i="27"/>
  <c r="I884" i="27"/>
  <c r="I885" i="27"/>
  <c r="I886" i="27"/>
  <c r="I887" i="27"/>
  <c r="I904" i="27"/>
  <c r="I905" i="27"/>
  <c r="I906" i="27"/>
  <c r="I907" i="27"/>
  <c r="I908" i="27"/>
  <c r="I909" i="27"/>
  <c r="I911" i="27"/>
  <c r="I912" i="27"/>
  <c r="I913" i="27"/>
  <c r="I914" i="27"/>
  <c r="I915" i="27"/>
  <c r="I918" i="27"/>
  <c r="I919" i="27"/>
  <c r="I920" i="27"/>
  <c r="I921" i="27"/>
  <c r="I922" i="27"/>
  <c r="I923" i="27"/>
  <c r="I925" i="27"/>
  <c r="I926" i="27"/>
  <c r="I927" i="27"/>
  <c r="I928" i="27"/>
  <c r="I929" i="27"/>
  <c r="I932" i="27"/>
  <c r="I933" i="27"/>
  <c r="I934" i="27"/>
  <c r="I935" i="27"/>
  <c r="I936" i="27"/>
  <c r="I937" i="27"/>
  <c r="I939" i="27"/>
  <c r="I940" i="27"/>
  <c r="I941" i="27"/>
  <c r="I942" i="27"/>
  <c r="I943" i="27"/>
  <c r="I960" i="27"/>
  <c r="I961" i="27"/>
  <c r="I962" i="27"/>
  <c r="I963" i="27"/>
  <c r="I964" i="27"/>
  <c r="I965" i="27"/>
  <c r="I967" i="27"/>
  <c r="I968" i="27"/>
  <c r="I969" i="27"/>
  <c r="I970" i="27"/>
  <c r="I971" i="27"/>
  <c r="I974" i="27"/>
  <c r="I975" i="27"/>
  <c r="I976" i="27"/>
  <c r="I977" i="27"/>
  <c r="I978" i="27"/>
  <c r="I979" i="27"/>
  <c r="I981" i="27"/>
  <c r="I982" i="27"/>
  <c r="I983" i="27"/>
  <c r="I984" i="27"/>
  <c r="I985" i="27"/>
  <c r="I988" i="27"/>
  <c r="I989" i="27"/>
  <c r="I990" i="27"/>
  <c r="I991" i="27"/>
  <c r="I992" i="27"/>
  <c r="I993" i="27"/>
  <c r="I995" i="27"/>
  <c r="I996" i="27"/>
  <c r="I997" i="27"/>
  <c r="I998" i="27"/>
  <c r="I999" i="27"/>
  <c r="I1002" i="27"/>
  <c r="I1003" i="27"/>
  <c r="I1004" i="27"/>
  <c r="I1005" i="27"/>
  <c r="I1006" i="27"/>
  <c r="I1007" i="27"/>
  <c r="I1009" i="27"/>
  <c r="I1010" i="27"/>
  <c r="I1011" i="27"/>
  <c r="I1012" i="27"/>
  <c r="I1013" i="27"/>
  <c r="I1030" i="27"/>
  <c r="I1031" i="27"/>
  <c r="I1032" i="27"/>
  <c r="I1033" i="27"/>
  <c r="I1034" i="27"/>
  <c r="I1035" i="27"/>
  <c r="I1037" i="27"/>
  <c r="I1038" i="27"/>
  <c r="I1039" i="27"/>
  <c r="I1040" i="27"/>
  <c r="I1041" i="27"/>
  <c r="I1044" i="27"/>
  <c r="I1045" i="27"/>
  <c r="I1046" i="27"/>
  <c r="I1047" i="27"/>
  <c r="I1048" i="27"/>
  <c r="I1049" i="27"/>
  <c r="I1051" i="27"/>
  <c r="I1052" i="27"/>
  <c r="I1053" i="27"/>
  <c r="I1054" i="27"/>
  <c r="I1055" i="27"/>
  <c r="I1058" i="27"/>
  <c r="I1059" i="27"/>
  <c r="I1060" i="27"/>
  <c r="I1061" i="27"/>
  <c r="I1062" i="27"/>
  <c r="I1063" i="27"/>
  <c r="I1065" i="27"/>
  <c r="I1066" i="27"/>
  <c r="I1067" i="27"/>
  <c r="I1068" i="27"/>
  <c r="I1069" i="27"/>
  <c r="I1086" i="27"/>
  <c r="I1087" i="27"/>
  <c r="I1088" i="27"/>
  <c r="I1089" i="27"/>
  <c r="I1090" i="27"/>
  <c r="I1091" i="27"/>
  <c r="I1093" i="27"/>
  <c r="I1094" i="27"/>
  <c r="I1095" i="27"/>
  <c r="I1096" i="27"/>
  <c r="I1097" i="27"/>
  <c r="I1100" i="27"/>
  <c r="I1101" i="27"/>
  <c r="I1102" i="27"/>
  <c r="I1103" i="27"/>
  <c r="I1104" i="27"/>
  <c r="I1105" i="27"/>
  <c r="I1107" i="27"/>
  <c r="I1108" i="27"/>
  <c r="I1109" i="27"/>
  <c r="I1110" i="27"/>
  <c r="I1111" i="27"/>
  <c r="I1114" i="27"/>
  <c r="I1115" i="27"/>
  <c r="I1116" i="27"/>
  <c r="I1117" i="27"/>
  <c r="I1118" i="27"/>
  <c r="I1119" i="27"/>
  <c r="I1121" i="27"/>
  <c r="I1122" i="27"/>
  <c r="I1123" i="27"/>
  <c r="I1124" i="27"/>
  <c r="I1125" i="27"/>
  <c r="I1128" i="27"/>
  <c r="I1129" i="27"/>
  <c r="I1130" i="27"/>
  <c r="I1131" i="27"/>
  <c r="I1132" i="27"/>
  <c r="I1133" i="27"/>
  <c r="I1135" i="27"/>
  <c r="I1136" i="27"/>
  <c r="I1137" i="27"/>
  <c r="I1138" i="27"/>
  <c r="I1139" i="27"/>
  <c r="I1142" i="27"/>
  <c r="I1143" i="27"/>
  <c r="I1144" i="27"/>
  <c r="I1145" i="27"/>
  <c r="I1146" i="27"/>
  <c r="I1147" i="27"/>
  <c r="I1149" i="27"/>
  <c r="I1150" i="27"/>
  <c r="I1151" i="27"/>
  <c r="I1152" i="27"/>
  <c r="I1153" i="27"/>
  <c r="I1156" i="27"/>
  <c r="I1157" i="27"/>
  <c r="I1158" i="27"/>
  <c r="I1159" i="27"/>
  <c r="I1160" i="27"/>
  <c r="I1161" i="27"/>
  <c r="I1163" i="27"/>
  <c r="I1164" i="27"/>
  <c r="I1165" i="27"/>
  <c r="I1166" i="27"/>
  <c r="I1167" i="27"/>
  <c r="I1184" i="27"/>
  <c r="I1185" i="27"/>
  <c r="I1186" i="27"/>
  <c r="I1187" i="27"/>
  <c r="I1188" i="27"/>
  <c r="I1189" i="27"/>
  <c r="I1191" i="27"/>
  <c r="I1192" i="27"/>
  <c r="I1193" i="27"/>
  <c r="I1194" i="27"/>
  <c r="I1195" i="27"/>
  <c r="I1198" i="27"/>
  <c r="I1199" i="27"/>
  <c r="I1200" i="27"/>
  <c r="I1201" i="27"/>
  <c r="I1202" i="27"/>
  <c r="I1203" i="27"/>
  <c r="I1205" i="27"/>
  <c r="I1206" i="27"/>
  <c r="I1207" i="27"/>
  <c r="I1208" i="27"/>
  <c r="I1209" i="27"/>
  <c r="I1212" i="27"/>
  <c r="I1213" i="27"/>
  <c r="I1214" i="27"/>
  <c r="I1215" i="27"/>
  <c r="I1216" i="27"/>
  <c r="I1217" i="27"/>
  <c r="I1219" i="27"/>
  <c r="I1220" i="27"/>
  <c r="I1221" i="27"/>
  <c r="I1222" i="27"/>
  <c r="I1223" i="27"/>
  <c r="I1226" i="27"/>
  <c r="I1227" i="27"/>
  <c r="I1228" i="27"/>
  <c r="I1229" i="27"/>
  <c r="I1230" i="27"/>
  <c r="I1231" i="27"/>
  <c r="I1233" i="27"/>
  <c r="I1234" i="27"/>
  <c r="I1235" i="27"/>
  <c r="I1236" i="27"/>
  <c r="I1237" i="27"/>
  <c r="I1240" i="27"/>
  <c r="I1241" i="27"/>
  <c r="I1242" i="27"/>
  <c r="I1243" i="27"/>
  <c r="I1244" i="27"/>
  <c r="I1245" i="27"/>
  <c r="I1247" i="27"/>
  <c r="I1248" i="27"/>
  <c r="I1249" i="27"/>
  <c r="I1250" i="27"/>
  <c r="I1251" i="27"/>
  <c r="I1254" i="27"/>
  <c r="I1255" i="27"/>
  <c r="I1256" i="27"/>
  <c r="I1257" i="27"/>
  <c r="I1258" i="27"/>
  <c r="I1259" i="27"/>
  <c r="I1261" i="27"/>
  <c r="I1262" i="27"/>
  <c r="I1263" i="27"/>
  <c r="I1264" i="27"/>
  <c r="I1265" i="27"/>
  <c r="I1268" i="27"/>
  <c r="I1269" i="27"/>
  <c r="I1270" i="27"/>
  <c r="I1271" i="27"/>
  <c r="I1272" i="27"/>
  <c r="I1273" i="27"/>
  <c r="I1275" i="27"/>
  <c r="I1276" i="27"/>
  <c r="I1277" i="27"/>
  <c r="I1278" i="27"/>
  <c r="I1279" i="27"/>
  <c r="I1282" i="27"/>
  <c r="I1283" i="27"/>
  <c r="I1284" i="27"/>
  <c r="I1285" i="27"/>
  <c r="I1286" i="27"/>
  <c r="I1287" i="27"/>
  <c r="I1289" i="27"/>
  <c r="I1290" i="27"/>
  <c r="I1291" i="27"/>
  <c r="I1292" i="27"/>
  <c r="I1293" i="27"/>
  <c r="I1310" i="27"/>
  <c r="I1311" i="27"/>
  <c r="I1312" i="27"/>
  <c r="I1313" i="27"/>
  <c r="I1314" i="27"/>
  <c r="I1315" i="27"/>
  <c r="I1317" i="27"/>
  <c r="I1318" i="27"/>
  <c r="I1319" i="27"/>
  <c r="I1320" i="27"/>
  <c r="I1321" i="27"/>
  <c r="I1324" i="27"/>
  <c r="I1325" i="27"/>
  <c r="I1326" i="27"/>
  <c r="I1327" i="27"/>
  <c r="I1328" i="27"/>
  <c r="I1329" i="27"/>
  <c r="I1331" i="27"/>
  <c r="I1332" i="27"/>
  <c r="I1333" i="27"/>
  <c r="I1334" i="27"/>
  <c r="I1335" i="27"/>
  <c r="I1338" i="27"/>
  <c r="I1339" i="27"/>
  <c r="I1340" i="27"/>
  <c r="I1341" i="27"/>
  <c r="I1342" i="27"/>
  <c r="I1343" i="27"/>
  <c r="I1345" i="27"/>
  <c r="I1346" i="27"/>
  <c r="I1347" i="27"/>
  <c r="I1348" i="27"/>
  <c r="I1349" i="27"/>
  <c r="I1366" i="27"/>
  <c r="I1367" i="27"/>
  <c r="I1368" i="27"/>
  <c r="I1369" i="27"/>
  <c r="I1370" i="27"/>
  <c r="I1371" i="27"/>
  <c r="I1373" i="27"/>
  <c r="I1374" i="27"/>
  <c r="I1375" i="27"/>
  <c r="I1376" i="27"/>
  <c r="I1377" i="27"/>
  <c r="I1380" i="27"/>
  <c r="I1381" i="27"/>
  <c r="I1382" i="27"/>
  <c r="I1383" i="27"/>
  <c r="I1384" i="27"/>
  <c r="I1385" i="27"/>
  <c r="I1387" i="27"/>
  <c r="I1388" i="27"/>
  <c r="I1389" i="27"/>
  <c r="I1390" i="27"/>
  <c r="I1391" i="27"/>
  <c r="I1408" i="27"/>
  <c r="I1409" i="27"/>
  <c r="I1410" i="27"/>
  <c r="I1411" i="27"/>
  <c r="I1412" i="27"/>
  <c r="I1413" i="27"/>
  <c r="I1415" i="27"/>
  <c r="I1416" i="27"/>
  <c r="I1417" i="27"/>
  <c r="I1418" i="27"/>
  <c r="I1419" i="27"/>
  <c r="I1422" i="27"/>
  <c r="I1423" i="27"/>
  <c r="I1424" i="27"/>
  <c r="I1425" i="27"/>
  <c r="I1426" i="27"/>
  <c r="I1427" i="27"/>
  <c r="I1429" i="27"/>
  <c r="I1430" i="27"/>
  <c r="I1431" i="27"/>
  <c r="I1432" i="27"/>
  <c r="I1433" i="27"/>
  <c r="I1436" i="27"/>
  <c r="I1437" i="27"/>
  <c r="I1438" i="27"/>
  <c r="I1439" i="27"/>
  <c r="I1440" i="27"/>
  <c r="I1441" i="27"/>
  <c r="I1443" i="27"/>
  <c r="I1444" i="27"/>
  <c r="I1445" i="27"/>
  <c r="I1446" i="27"/>
  <c r="I1447" i="27"/>
  <c r="H1064" i="27" l="1"/>
  <c r="G1064" i="27"/>
  <c r="G1057" i="27" s="1"/>
  <c r="G1056" i="27" s="1"/>
  <c r="F1064" i="27"/>
  <c r="F1057" i="27" s="1"/>
  <c r="E1064" i="27"/>
  <c r="D1064" i="27"/>
  <c r="D1057" i="27" s="1"/>
  <c r="D1056" i="27" s="1"/>
  <c r="E1057" i="27" l="1"/>
  <c r="A1064" i="27"/>
  <c r="H1057" i="27"/>
  <c r="I1064" i="27"/>
  <c r="F1056" i="27"/>
  <c r="E1056" i="27" l="1"/>
  <c r="A1057" i="27"/>
  <c r="H1056" i="27"/>
  <c r="I1056" i="27" s="1"/>
  <c r="I1057" i="27"/>
  <c r="D890" i="27"/>
  <c r="D891" i="27"/>
  <c r="D892" i="27"/>
  <c r="D893" i="27"/>
  <c r="D894" i="27"/>
  <c r="D895" i="27"/>
  <c r="D897" i="27"/>
  <c r="D898" i="27"/>
  <c r="D899" i="27"/>
  <c r="D900" i="27"/>
  <c r="D901" i="27"/>
  <c r="D1442" i="27"/>
  <c r="D1435" i="27" s="1"/>
  <c r="D1434" i="27" s="1"/>
  <c r="D1428" i="27"/>
  <c r="D1421" i="27" s="1"/>
  <c r="D1420" i="27" s="1"/>
  <c r="D1414" i="27"/>
  <c r="D1407" i="27" s="1"/>
  <c r="D1406" i="27" s="1"/>
  <c r="A1056" i="27" l="1"/>
  <c r="F1296" i="27"/>
  <c r="G1296" i="27"/>
  <c r="H1296" i="27"/>
  <c r="I1296" i="27" s="1"/>
  <c r="F1297" i="27"/>
  <c r="G1297" i="27"/>
  <c r="H1297" i="27"/>
  <c r="F1298" i="27"/>
  <c r="G1298" i="27"/>
  <c r="H1298" i="27"/>
  <c r="F1299" i="27"/>
  <c r="G1299" i="27"/>
  <c r="H1299" i="27"/>
  <c r="F1300" i="27"/>
  <c r="G1300" i="27"/>
  <c r="H1300" i="27"/>
  <c r="I1300" i="27" s="1"/>
  <c r="F1301" i="27"/>
  <c r="G1301" i="27"/>
  <c r="H1301" i="27"/>
  <c r="F1303" i="27"/>
  <c r="G1303" i="27"/>
  <c r="H1303" i="27"/>
  <c r="I1303" i="27" s="1"/>
  <c r="F1304" i="27"/>
  <c r="G1304" i="27"/>
  <c r="H1304" i="27"/>
  <c r="F1305" i="27"/>
  <c r="G1305" i="27"/>
  <c r="H1305" i="27"/>
  <c r="I1305" i="27" s="1"/>
  <c r="F1306" i="27"/>
  <c r="G1306" i="27"/>
  <c r="H1306" i="27"/>
  <c r="F1307" i="27"/>
  <c r="G1307" i="27"/>
  <c r="H1307" i="27"/>
  <c r="E1296" i="27"/>
  <c r="E1297" i="27"/>
  <c r="E1298" i="27"/>
  <c r="E1299" i="27"/>
  <c r="E1300" i="27"/>
  <c r="E1286" i="28" s="1"/>
  <c r="E1301" i="27"/>
  <c r="E1303" i="27"/>
  <c r="E1304" i="27"/>
  <c r="E1305" i="27"/>
  <c r="E1306" i="27"/>
  <c r="E1307" i="27"/>
  <c r="D1296" i="27"/>
  <c r="D1297" i="27"/>
  <c r="D1298" i="27"/>
  <c r="D1299" i="27"/>
  <c r="D1300" i="27"/>
  <c r="D1301" i="27"/>
  <c r="D1303" i="27"/>
  <c r="D1304" i="27"/>
  <c r="D1305" i="27"/>
  <c r="D1306" i="27"/>
  <c r="D1307" i="27"/>
  <c r="D1170" i="27"/>
  <c r="D1072" i="27" s="1"/>
  <c r="D1171" i="27"/>
  <c r="D1073" i="27" s="1"/>
  <c r="D1172" i="27"/>
  <c r="D1074" i="27" s="1"/>
  <c r="D1173" i="27"/>
  <c r="D1075" i="27" s="1"/>
  <c r="D1174" i="27"/>
  <c r="D1076" i="27" s="1"/>
  <c r="D1175" i="27"/>
  <c r="D1077" i="27" s="1"/>
  <c r="D1177" i="27"/>
  <c r="D1079" i="27" s="1"/>
  <c r="D1178" i="27"/>
  <c r="D1080" i="27" s="1"/>
  <c r="D1179" i="27"/>
  <c r="D1081" i="27" s="1"/>
  <c r="D1180" i="27"/>
  <c r="D1082" i="27" s="1"/>
  <c r="D1181" i="27"/>
  <c r="D1083" i="27" s="1"/>
  <c r="D1344" i="27"/>
  <c r="D1337" i="27" s="1"/>
  <c r="D1336" i="27" s="1"/>
  <c r="D1330" i="27"/>
  <c r="D1323" i="27" s="1"/>
  <c r="D1322" i="27" s="1"/>
  <c r="D1316" i="27"/>
  <c r="D1288" i="27"/>
  <c r="D1281" i="27" s="1"/>
  <c r="D1280" i="27" s="1"/>
  <c r="D1274" i="27"/>
  <c r="D1267" i="27" s="1"/>
  <c r="D1266" i="27" s="1"/>
  <c r="D1260" i="27"/>
  <c r="D1253" i="27" s="1"/>
  <c r="D1252" i="27" s="1"/>
  <c r="D1246" i="27"/>
  <c r="D1239" i="27" s="1"/>
  <c r="D1238" i="27" s="1"/>
  <c r="D1232" i="27"/>
  <c r="D1225" i="27" s="1"/>
  <c r="D1224" i="27" s="1"/>
  <c r="D1218" i="27"/>
  <c r="D1211" i="27" s="1"/>
  <c r="D1210" i="27" s="1"/>
  <c r="D1204" i="27"/>
  <c r="D1190" i="27"/>
  <c r="D1183" i="27" s="1"/>
  <c r="D1182" i="27" s="1"/>
  <c r="D1162" i="27"/>
  <c r="D1155" i="27" s="1"/>
  <c r="D1154" i="27" s="1"/>
  <c r="D1148" i="27"/>
  <c r="D1141" i="27" s="1"/>
  <c r="D1140" i="27" s="1"/>
  <c r="D1134" i="27"/>
  <c r="D1127" i="27" s="1"/>
  <c r="D1126" i="27" s="1"/>
  <c r="D1120" i="27"/>
  <c r="D1113" i="27" s="1"/>
  <c r="D1112" i="27" s="1"/>
  <c r="D1106" i="27"/>
  <c r="D1099" i="27" s="1"/>
  <c r="D1016" i="27"/>
  <c r="D1017" i="27"/>
  <c r="D1018" i="27"/>
  <c r="D1019" i="27"/>
  <c r="D1020" i="27"/>
  <c r="D1021" i="27"/>
  <c r="D1023" i="27"/>
  <c r="D1024" i="27"/>
  <c r="D1025" i="27"/>
  <c r="D1026" i="27"/>
  <c r="D1027" i="27"/>
  <c r="D946" i="27"/>
  <c r="D947" i="27"/>
  <c r="D948" i="27"/>
  <c r="D949" i="27"/>
  <c r="D950" i="27"/>
  <c r="D951" i="27"/>
  <c r="D953" i="27"/>
  <c r="D954" i="27"/>
  <c r="D955" i="27"/>
  <c r="D956" i="27"/>
  <c r="D957" i="27"/>
  <c r="D834" i="27"/>
  <c r="D835" i="27"/>
  <c r="D836" i="27"/>
  <c r="D837" i="27"/>
  <c r="D838" i="27"/>
  <c r="D839" i="27"/>
  <c r="D841" i="27"/>
  <c r="D842" i="27"/>
  <c r="D843" i="27"/>
  <c r="D844" i="27"/>
  <c r="D845" i="27"/>
  <c r="D1092" i="27"/>
  <c r="D1085" i="27" s="1"/>
  <c r="D1084" i="27" s="1"/>
  <c r="D1050" i="27"/>
  <c r="D1043" i="27" s="1"/>
  <c r="D1042" i="27" s="1"/>
  <c r="D1036" i="27"/>
  <c r="D1008" i="27"/>
  <c r="D1001" i="27" s="1"/>
  <c r="D1000" i="27" s="1"/>
  <c r="D994" i="27"/>
  <c r="D987" i="27" s="1"/>
  <c r="D986" i="27" s="1"/>
  <c r="D980" i="27"/>
  <c r="D973" i="27" s="1"/>
  <c r="D972" i="27" s="1"/>
  <c r="D966" i="27"/>
  <c r="D959" i="27" s="1"/>
  <c r="D958" i="27" s="1"/>
  <c r="D938" i="27"/>
  <c r="D931" i="27" s="1"/>
  <c r="D930" i="27" s="1"/>
  <c r="D924" i="27"/>
  <c r="D917" i="27" s="1"/>
  <c r="D916" i="27" s="1"/>
  <c r="D910" i="27"/>
  <c r="D903" i="27" s="1"/>
  <c r="D882" i="27"/>
  <c r="D875" i="27"/>
  <c r="D874" i="27" s="1"/>
  <c r="D868" i="27"/>
  <c r="D861" i="27" s="1"/>
  <c r="D860" i="27" s="1"/>
  <c r="D854" i="27"/>
  <c r="D847" i="27" s="1"/>
  <c r="D846" i="27" s="1"/>
  <c r="D826" i="27"/>
  <c r="D819" i="27" s="1"/>
  <c r="D818" i="27" s="1"/>
  <c r="D812" i="27"/>
  <c r="D805" i="27" s="1"/>
  <c r="D804" i="27" s="1"/>
  <c r="D798" i="27"/>
  <c r="D791" i="27" s="1"/>
  <c r="D790" i="27" s="1"/>
  <c r="D784" i="27"/>
  <c r="D777" i="27" s="1"/>
  <c r="D776" i="27" s="1"/>
  <c r="D770" i="27"/>
  <c r="D742" i="27"/>
  <c r="D735" i="27" s="1"/>
  <c r="D734" i="27" s="1"/>
  <c r="D638" i="27"/>
  <c r="D639" i="27"/>
  <c r="D640" i="27"/>
  <c r="D641" i="27"/>
  <c r="D642" i="27"/>
  <c r="D643" i="27"/>
  <c r="D645" i="27"/>
  <c r="D646" i="27"/>
  <c r="D647" i="27"/>
  <c r="D648" i="27"/>
  <c r="D649" i="27"/>
  <c r="D428" i="27"/>
  <c r="D386" i="27" s="1"/>
  <c r="D429" i="27"/>
  <c r="D430" i="27"/>
  <c r="D431" i="27"/>
  <c r="D432" i="27"/>
  <c r="D390" i="27" s="1"/>
  <c r="D433" i="27"/>
  <c r="D435" i="27"/>
  <c r="D436" i="27"/>
  <c r="D437" i="27"/>
  <c r="D438" i="27"/>
  <c r="D439" i="27"/>
  <c r="D714" i="27"/>
  <c r="D707" i="27" s="1"/>
  <c r="D706" i="27" s="1"/>
  <c r="D700" i="27"/>
  <c r="D693" i="27" s="1"/>
  <c r="D692" i="27" s="1"/>
  <c r="D686" i="27"/>
  <c r="D679" i="27" s="1"/>
  <c r="D678" i="27" s="1"/>
  <c r="D672" i="27"/>
  <c r="D665" i="27" s="1"/>
  <c r="D664" i="27" s="1"/>
  <c r="D658" i="27"/>
  <c r="D651" i="27" s="1"/>
  <c r="D650" i="27" s="1"/>
  <c r="D630" i="27"/>
  <c r="D623" i="27" s="1"/>
  <c r="D622" i="27" s="1"/>
  <c r="D616" i="27"/>
  <c r="D609" i="27" s="1"/>
  <c r="D608" i="27" s="1"/>
  <c r="D602" i="27"/>
  <c r="D595" i="27" s="1"/>
  <c r="D594" i="27" s="1"/>
  <c r="D588" i="27"/>
  <c r="D581" i="27" s="1"/>
  <c r="D580" i="27" s="1"/>
  <c r="D574" i="27"/>
  <c r="D567" i="27" s="1"/>
  <c r="D566" i="27" s="1"/>
  <c r="D560" i="27"/>
  <c r="D553" i="27" s="1"/>
  <c r="D552" i="27" s="1"/>
  <c r="D546" i="27"/>
  <c r="D539" i="27" s="1"/>
  <c r="D538" i="27" s="1"/>
  <c r="D532" i="27"/>
  <c r="D525" i="27" s="1"/>
  <c r="D524" i="27" s="1"/>
  <c r="D518" i="27"/>
  <c r="D511" i="27" s="1"/>
  <c r="D510" i="27" s="1"/>
  <c r="D504" i="27"/>
  <c r="D497" i="27" s="1"/>
  <c r="D496" i="27" s="1"/>
  <c r="D490" i="27"/>
  <c r="D483" i="27" s="1"/>
  <c r="D482" i="27" s="1"/>
  <c r="D476" i="27"/>
  <c r="D469" i="27" s="1"/>
  <c r="D468" i="27" s="1"/>
  <c r="D462" i="27"/>
  <c r="D455" i="27" s="1"/>
  <c r="D454" i="27" s="1"/>
  <c r="D448" i="27"/>
  <c r="D441" i="27" s="1"/>
  <c r="D440" i="27" s="1"/>
  <c r="D420" i="27"/>
  <c r="D413" i="27" s="1"/>
  <c r="D412" i="27" s="1"/>
  <c r="D406" i="27"/>
  <c r="D399" i="27" s="1"/>
  <c r="D398" i="27" s="1"/>
  <c r="D93" i="27"/>
  <c r="D99" i="27"/>
  <c r="D378" i="27"/>
  <c r="D371" i="27" s="1"/>
  <c r="D370" i="27" s="1"/>
  <c r="D364" i="27"/>
  <c r="D357" i="27" s="1"/>
  <c r="D356" i="27" s="1"/>
  <c r="D350" i="27"/>
  <c r="D343" i="27" s="1"/>
  <c r="D342" i="27" s="1"/>
  <c r="D336" i="27"/>
  <c r="D329" i="27" s="1"/>
  <c r="D328" i="27" s="1"/>
  <c r="D322" i="27"/>
  <c r="D315" i="27" s="1"/>
  <c r="D314" i="27" s="1"/>
  <c r="D308" i="27"/>
  <c r="D301" i="27" s="1"/>
  <c r="D300" i="27" s="1"/>
  <c r="D294" i="27"/>
  <c r="D287" i="27" s="1"/>
  <c r="D286" i="27" s="1"/>
  <c r="D280" i="27"/>
  <c r="D273" i="27" s="1"/>
  <c r="D272" i="27" s="1"/>
  <c r="D266" i="27"/>
  <c r="D259" i="27" s="1"/>
  <c r="D258" i="27" s="1"/>
  <c r="D252" i="27"/>
  <c r="D245" i="27" s="1"/>
  <c r="D244" i="27" s="1"/>
  <c r="D238" i="27"/>
  <c r="D231" i="27" s="1"/>
  <c r="D230" i="27" s="1"/>
  <c r="D224" i="27"/>
  <c r="D217" i="27" s="1"/>
  <c r="D216" i="27" s="1"/>
  <c r="D210" i="27"/>
  <c r="D203" i="27" s="1"/>
  <c r="D202" i="27" s="1"/>
  <c r="D196" i="27"/>
  <c r="D189" i="27" s="1"/>
  <c r="D188" i="27" s="1"/>
  <c r="D182" i="27"/>
  <c r="D175" i="27" s="1"/>
  <c r="D174" i="27" s="1"/>
  <c r="D168" i="27"/>
  <c r="D161" i="27" s="1"/>
  <c r="D160" i="27" s="1"/>
  <c r="D140" i="27"/>
  <c r="D133" i="27" s="1"/>
  <c r="D132" i="27" s="1"/>
  <c r="D126" i="27"/>
  <c r="D119" i="27" s="1"/>
  <c r="D118" i="27" s="1"/>
  <c r="D112" i="27"/>
  <c r="D105" i="27" s="1"/>
  <c r="D84" i="27"/>
  <c r="D77" i="27" s="1"/>
  <c r="D76" i="27" s="1"/>
  <c r="D1400" i="27"/>
  <c r="D1392" i="27"/>
  <c r="D1386" i="27"/>
  <c r="D1379" i="27" s="1"/>
  <c r="D1378" i="27" s="1"/>
  <c r="D1372" i="27"/>
  <c r="D1365" i="27" s="1"/>
  <c r="D1363" i="27"/>
  <c r="D1362" i="27"/>
  <c r="D1361" i="27"/>
  <c r="D1360" i="27"/>
  <c r="D1359" i="27"/>
  <c r="D1357" i="27"/>
  <c r="D1356" i="27"/>
  <c r="D1355" i="27"/>
  <c r="D1354" i="27"/>
  <c r="D1353" i="27"/>
  <c r="D1352" i="27"/>
  <c r="D388" i="27"/>
  <c r="D159" i="27"/>
  <c r="D158" i="27"/>
  <c r="D157" i="27"/>
  <c r="D31" i="27" s="1"/>
  <c r="D156" i="27"/>
  <c r="D155" i="27"/>
  <c r="D29" i="27" s="1"/>
  <c r="D153" i="27"/>
  <c r="D27" i="27" s="1"/>
  <c r="D152" i="27"/>
  <c r="D151" i="27"/>
  <c r="D150" i="27"/>
  <c r="D149" i="27"/>
  <c r="D148" i="27"/>
  <c r="D22" i="27" s="1"/>
  <c r="D103" i="27"/>
  <c r="D61" i="27" s="1"/>
  <c r="D102" i="27"/>
  <c r="D60" i="27" s="1"/>
  <c r="D101" i="27"/>
  <c r="D100" i="27"/>
  <c r="D58" i="27" s="1"/>
  <c r="D97" i="27"/>
  <c r="D96" i="27"/>
  <c r="D54" i="27" s="1"/>
  <c r="D95" i="27"/>
  <c r="D53" i="27" s="1"/>
  <c r="D94" i="27"/>
  <c r="D52" i="27" s="1"/>
  <c r="D92" i="27"/>
  <c r="D70" i="27"/>
  <c r="D42" i="27"/>
  <c r="D35" i="27" s="1"/>
  <c r="F428" i="27"/>
  <c r="G428" i="27"/>
  <c r="F429" i="27"/>
  <c r="G429" i="27"/>
  <c r="F430" i="27"/>
  <c r="G430" i="27"/>
  <c r="F431" i="27"/>
  <c r="G431" i="27"/>
  <c r="F432" i="27"/>
  <c r="G432" i="27"/>
  <c r="F433" i="27"/>
  <c r="G433" i="27"/>
  <c r="F435" i="27"/>
  <c r="G435" i="27"/>
  <c r="F436" i="27"/>
  <c r="G436" i="27"/>
  <c r="F437" i="27"/>
  <c r="G437" i="27"/>
  <c r="F438" i="27"/>
  <c r="G438" i="27"/>
  <c r="F439" i="27"/>
  <c r="G439" i="27"/>
  <c r="E36" i="28"/>
  <c r="F36" i="28"/>
  <c r="G36" i="28"/>
  <c r="H36" i="28"/>
  <c r="E37" i="28"/>
  <c r="F37" i="28"/>
  <c r="G37" i="28"/>
  <c r="H37" i="28"/>
  <c r="E38" i="28"/>
  <c r="F38" i="28"/>
  <c r="G38" i="28"/>
  <c r="H38" i="28"/>
  <c r="E39" i="28"/>
  <c r="F39" i="28"/>
  <c r="G39" i="28"/>
  <c r="H39" i="28"/>
  <c r="E40" i="28"/>
  <c r="F40" i="28"/>
  <c r="G40" i="28"/>
  <c r="H40" i="28"/>
  <c r="E41" i="28"/>
  <c r="F41" i="28"/>
  <c r="G41" i="28"/>
  <c r="H41" i="28"/>
  <c r="E43" i="28"/>
  <c r="F43" i="28"/>
  <c r="G43" i="28"/>
  <c r="H43" i="28"/>
  <c r="E44" i="28"/>
  <c r="F44" i="28"/>
  <c r="G44" i="28"/>
  <c r="H44" i="28"/>
  <c r="E45" i="28"/>
  <c r="F45" i="28"/>
  <c r="G45" i="28"/>
  <c r="H45" i="28"/>
  <c r="E46" i="28"/>
  <c r="F46" i="28"/>
  <c r="G46" i="28"/>
  <c r="H46" i="28"/>
  <c r="E47" i="28"/>
  <c r="F47" i="28"/>
  <c r="G47" i="28"/>
  <c r="H47" i="28"/>
  <c r="E64" i="28"/>
  <c r="F64" i="28"/>
  <c r="G64" i="28"/>
  <c r="H64" i="28"/>
  <c r="E65" i="28"/>
  <c r="F65" i="28"/>
  <c r="G65" i="28"/>
  <c r="H65" i="28"/>
  <c r="E66" i="28"/>
  <c r="F66" i="28"/>
  <c r="G66" i="28"/>
  <c r="H66" i="28"/>
  <c r="E67" i="28"/>
  <c r="F67" i="28"/>
  <c r="G67" i="28"/>
  <c r="H67" i="28"/>
  <c r="E68" i="28"/>
  <c r="F68" i="28"/>
  <c r="G68" i="28"/>
  <c r="H68" i="28"/>
  <c r="E69" i="28"/>
  <c r="F69" i="28"/>
  <c r="G69" i="28"/>
  <c r="H69" i="28"/>
  <c r="E71" i="28"/>
  <c r="F71" i="28"/>
  <c r="G71" i="28"/>
  <c r="H71" i="28"/>
  <c r="E72" i="28"/>
  <c r="F72" i="28"/>
  <c r="G72" i="28"/>
  <c r="H72" i="28"/>
  <c r="E73" i="28"/>
  <c r="F73" i="28"/>
  <c r="G73" i="28"/>
  <c r="H73" i="28"/>
  <c r="E74" i="28"/>
  <c r="F74" i="28"/>
  <c r="G74" i="28"/>
  <c r="H74" i="28"/>
  <c r="E75" i="28"/>
  <c r="F75" i="28"/>
  <c r="G75" i="28"/>
  <c r="H75" i="28"/>
  <c r="E78" i="28"/>
  <c r="F78" i="28"/>
  <c r="G78" i="28"/>
  <c r="H78" i="28"/>
  <c r="E79" i="28"/>
  <c r="F79" i="28"/>
  <c r="G79" i="28"/>
  <c r="H79" i="28"/>
  <c r="E80" i="28"/>
  <c r="F80" i="28"/>
  <c r="G80" i="28"/>
  <c r="H80" i="28"/>
  <c r="E81" i="28"/>
  <c r="F81" i="28"/>
  <c r="G81" i="28"/>
  <c r="H81" i="28"/>
  <c r="E82" i="28"/>
  <c r="F82" i="28"/>
  <c r="G82" i="28"/>
  <c r="H82" i="28"/>
  <c r="E83" i="28"/>
  <c r="F83" i="28"/>
  <c r="G83" i="28"/>
  <c r="H83" i="28"/>
  <c r="E85" i="28"/>
  <c r="F85" i="28"/>
  <c r="G85" i="28"/>
  <c r="H85" i="28"/>
  <c r="E86" i="28"/>
  <c r="F86" i="28"/>
  <c r="G86" i="28"/>
  <c r="H86" i="28"/>
  <c r="E87" i="28"/>
  <c r="F87" i="28"/>
  <c r="G87" i="28"/>
  <c r="H87" i="28"/>
  <c r="E88" i="28"/>
  <c r="F88" i="28"/>
  <c r="G88" i="28"/>
  <c r="H88" i="28"/>
  <c r="E89" i="28"/>
  <c r="F89" i="28"/>
  <c r="G89" i="28"/>
  <c r="H89" i="28"/>
  <c r="E106" i="28"/>
  <c r="F106" i="28"/>
  <c r="G106" i="28"/>
  <c r="H106" i="28"/>
  <c r="E107" i="28"/>
  <c r="F107" i="28"/>
  <c r="G107" i="28"/>
  <c r="H107" i="28"/>
  <c r="E108" i="28"/>
  <c r="F108" i="28"/>
  <c r="G108" i="28"/>
  <c r="H108" i="28"/>
  <c r="E109" i="28"/>
  <c r="F109" i="28"/>
  <c r="G109" i="28"/>
  <c r="H109" i="28"/>
  <c r="E110" i="28"/>
  <c r="F110" i="28"/>
  <c r="G110" i="28"/>
  <c r="H110" i="28"/>
  <c r="E111" i="28"/>
  <c r="F111" i="28"/>
  <c r="G111" i="28"/>
  <c r="H111" i="28"/>
  <c r="E113" i="28"/>
  <c r="F113" i="28"/>
  <c r="G113" i="28"/>
  <c r="H113" i="28"/>
  <c r="E114" i="28"/>
  <c r="F114" i="28"/>
  <c r="G114" i="28"/>
  <c r="H114" i="28"/>
  <c r="E115" i="28"/>
  <c r="F115" i="28"/>
  <c r="G115" i="28"/>
  <c r="H115" i="28"/>
  <c r="E116" i="28"/>
  <c r="F116" i="28"/>
  <c r="G116" i="28"/>
  <c r="H116" i="28"/>
  <c r="E117" i="28"/>
  <c r="F117" i="28"/>
  <c r="G117" i="28"/>
  <c r="H117" i="28"/>
  <c r="E120" i="28"/>
  <c r="F120" i="28"/>
  <c r="G120" i="28"/>
  <c r="H120" i="28"/>
  <c r="E121" i="28"/>
  <c r="F121" i="28"/>
  <c r="G121" i="28"/>
  <c r="H121" i="28"/>
  <c r="E122" i="28"/>
  <c r="F122" i="28"/>
  <c r="G122" i="28"/>
  <c r="H122" i="28"/>
  <c r="E123" i="28"/>
  <c r="F123" i="28"/>
  <c r="G123" i="28"/>
  <c r="H123" i="28"/>
  <c r="E124" i="28"/>
  <c r="F124" i="28"/>
  <c r="G124" i="28"/>
  <c r="H124" i="28"/>
  <c r="E125" i="28"/>
  <c r="F125" i="28"/>
  <c r="G125" i="28"/>
  <c r="H125" i="28"/>
  <c r="E127" i="28"/>
  <c r="F127" i="28"/>
  <c r="G127" i="28"/>
  <c r="H127" i="28"/>
  <c r="E128" i="28"/>
  <c r="F128" i="28"/>
  <c r="G128" i="28"/>
  <c r="H128" i="28"/>
  <c r="E129" i="28"/>
  <c r="F129" i="28"/>
  <c r="G129" i="28"/>
  <c r="H129" i="28"/>
  <c r="E130" i="28"/>
  <c r="F130" i="28"/>
  <c r="G130" i="28"/>
  <c r="H130" i="28"/>
  <c r="E131" i="28"/>
  <c r="F131" i="28"/>
  <c r="G131" i="28"/>
  <c r="H131" i="28"/>
  <c r="E134" i="28"/>
  <c r="F134" i="28"/>
  <c r="G134" i="28"/>
  <c r="H134" i="28"/>
  <c r="E135" i="28"/>
  <c r="F135" i="28"/>
  <c r="G135" i="28"/>
  <c r="H135" i="28"/>
  <c r="E136" i="28"/>
  <c r="F136" i="28"/>
  <c r="G136" i="28"/>
  <c r="H136" i="28"/>
  <c r="E137" i="28"/>
  <c r="F137" i="28"/>
  <c r="G137" i="28"/>
  <c r="H137" i="28"/>
  <c r="E138" i="28"/>
  <c r="F138" i="28"/>
  <c r="G138" i="28"/>
  <c r="H138" i="28"/>
  <c r="E139" i="28"/>
  <c r="F139" i="28"/>
  <c r="G139" i="28"/>
  <c r="H139" i="28"/>
  <c r="E141" i="28"/>
  <c r="F141" i="28"/>
  <c r="G141" i="28"/>
  <c r="H141" i="28"/>
  <c r="E142" i="28"/>
  <c r="F142" i="28"/>
  <c r="G142" i="28"/>
  <c r="H142" i="28"/>
  <c r="E143" i="28"/>
  <c r="F143" i="28"/>
  <c r="G143" i="28"/>
  <c r="H143" i="28"/>
  <c r="E144" i="28"/>
  <c r="F144" i="28"/>
  <c r="G144" i="28"/>
  <c r="H144" i="28"/>
  <c r="E145" i="28"/>
  <c r="F145" i="28"/>
  <c r="G145" i="28"/>
  <c r="H145" i="28"/>
  <c r="E162" i="28"/>
  <c r="F162" i="28"/>
  <c r="G162" i="28"/>
  <c r="H162" i="28"/>
  <c r="E163" i="28"/>
  <c r="F163" i="28"/>
  <c r="G163" i="28"/>
  <c r="H163" i="28"/>
  <c r="E164" i="28"/>
  <c r="F164" i="28"/>
  <c r="G164" i="28"/>
  <c r="H164" i="28"/>
  <c r="E165" i="28"/>
  <c r="F165" i="28"/>
  <c r="G165" i="28"/>
  <c r="H165" i="28"/>
  <c r="E166" i="28"/>
  <c r="F166" i="28"/>
  <c r="G166" i="28"/>
  <c r="H166" i="28"/>
  <c r="E167" i="28"/>
  <c r="F167" i="28"/>
  <c r="G167" i="28"/>
  <c r="H167" i="28"/>
  <c r="E169" i="28"/>
  <c r="F169" i="28"/>
  <c r="G169" i="28"/>
  <c r="H169" i="28"/>
  <c r="E170" i="28"/>
  <c r="F170" i="28"/>
  <c r="G170" i="28"/>
  <c r="H170" i="28"/>
  <c r="E171" i="28"/>
  <c r="F171" i="28"/>
  <c r="G171" i="28"/>
  <c r="H171" i="28"/>
  <c r="E172" i="28"/>
  <c r="F172" i="28"/>
  <c r="G172" i="28"/>
  <c r="H172" i="28"/>
  <c r="E173" i="28"/>
  <c r="F173" i="28"/>
  <c r="G173" i="28"/>
  <c r="H173" i="28"/>
  <c r="E176" i="28"/>
  <c r="F176" i="28"/>
  <c r="G176" i="28"/>
  <c r="H176" i="28"/>
  <c r="E177" i="28"/>
  <c r="F177" i="28"/>
  <c r="G177" i="28"/>
  <c r="H177" i="28"/>
  <c r="E178" i="28"/>
  <c r="F178" i="28"/>
  <c r="G178" i="28"/>
  <c r="H178" i="28"/>
  <c r="E179" i="28"/>
  <c r="F179" i="28"/>
  <c r="G179" i="28"/>
  <c r="H179" i="28"/>
  <c r="E180" i="28"/>
  <c r="F180" i="28"/>
  <c r="G180" i="28"/>
  <c r="H180" i="28"/>
  <c r="E181" i="28"/>
  <c r="F181" i="28"/>
  <c r="G181" i="28"/>
  <c r="H181" i="28"/>
  <c r="E183" i="28"/>
  <c r="F183" i="28"/>
  <c r="G183" i="28"/>
  <c r="H183" i="28"/>
  <c r="E184" i="28"/>
  <c r="F184" i="28"/>
  <c r="G184" i="28"/>
  <c r="H184" i="28"/>
  <c r="E185" i="28"/>
  <c r="F185" i="28"/>
  <c r="G185" i="28"/>
  <c r="H185" i="28"/>
  <c r="E186" i="28"/>
  <c r="F186" i="28"/>
  <c r="G186" i="28"/>
  <c r="H186" i="28"/>
  <c r="E187" i="28"/>
  <c r="F187" i="28"/>
  <c r="G187" i="28"/>
  <c r="H187" i="28"/>
  <c r="E190" i="28"/>
  <c r="F190" i="28"/>
  <c r="G190" i="28"/>
  <c r="H190" i="28"/>
  <c r="E191" i="28"/>
  <c r="F191" i="28"/>
  <c r="G191" i="28"/>
  <c r="H191" i="28"/>
  <c r="E192" i="28"/>
  <c r="F192" i="28"/>
  <c r="G192" i="28"/>
  <c r="H192" i="28"/>
  <c r="E193" i="28"/>
  <c r="F193" i="28"/>
  <c r="G193" i="28"/>
  <c r="H193" i="28"/>
  <c r="E194" i="28"/>
  <c r="F194" i="28"/>
  <c r="G194" i="28"/>
  <c r="H194" i="28"/>
  <c r="E195" i="28"/>
  <c r="F195" i="28"/>
  <c r="G195" i="28"/>
  <c r="H195" i="28"/>
  <c r="E197" i="28"/>
  <c r="F197" i="28"/>
  <c r="G197" i="28"/>
  <c r="H197" i="28"/>
  <c r="E198" i="28"/>
  <c r="F198" i="28"/>
  <c r="G198" i="28"/>
  <c r="H198" i="28"/>
  <c r="E199" i="28"/>
  <c r="F199" i="28"/>
  <c r="G199" i="28"/>
  <c r="H199" i="28"/>
  <c r="E200" i="28"/>
  <c r="F200" i="28"/>
  <c r="G200" i="28"/>
  <c r="H200" i="28"/>
  <c r="E201" i="28"/>
  <c r="F201" i="28"/>
  <c r="G201" i="28"/>
  <c r="H201" i="28"/>
  <c r="E204" i="28"/>
  <c r="F204" i="28"/>
  <c r="G204" i="28"/>
  <c r="H204" i="28"/>
  <c r="E205" i="28"/>
  <c r="F205" i="28"/>
  <c r="G205" i="28"/>
  <c r="H205" i="28"/>
  <c r="E206" i="28"/>
  <c r="F206" i="28"/>
  <c r="G206" i="28"/>
  <c r="H206" i="28"/>
  <c r="E207" i="28"/>
  <c r="F207" i="28"/>
  <c r="G207" i="28"/>
  <c r="H207" i="28"/>
  <c r="E208" i="28"/>
  <c r="F208" i="28"/>
  <c r="G208" i="28"/>
  <c r="H208" i="28"/>
  <c r="E209" i="28"/>
  <c r="F209" i="28"/>
  <c r="G209" i="28"/>
  <c r="H209" i="28"/>
  <c r="E211" i="28"/>
  <c r="F211" i="28"/>
  <c r="G211" i="28"/>
  <c r="H211" i="28"/>
  <c r="E212" i="28"/>
  <c r="F212" i="28"/>
  <c r="G212" i="28"/>
  <c r="H212" i="28"/>
  <c r="E213" i="28"/>
  <c r="F213" i="28"/>
  <c r="G213" i="28"/>
  <c r="H213" i="28"/>
  <c r="E214" i="28"/>
  <c r="F214" i="28"/>
  <c r="G214" i="28"/>
  <c r="H214" i="28"/>
  <c r="E215" i="28"/>
  <c r="F215" i="28"/>
  <c r="G215" i="28"/>
  <c r="H215" i="28"/>
  <c r="E218" i="28"/>
  <c r="F218" i="28"/>
  <c r="G218" i="28"/>
  <c r="H218" i="28"/>
  <c r="E219" i="28"/>
  <c r="F219" i="28"/>
  <c r="G219" i="28"/>
  <c r="H219" i="28"/>
  <c r="E220" i="28"/>
  <c r="F220" i="28"/>
  <c r="G220" i="28"/>
  <c r="H220" i="28"/>
  <c r="E221" i="28"/>
  <c r="F221" i="28"/>
  <c r="G221" i="28"/>
  <c r="H221" i="28"/>
  <c r="E222" i="28"/>
  <c r="F222" i="28"/>
  <c r="G222" i="28"/>
  <c r="H222" i="28"/>
  <c r="E223" i="28"/>
  <c r="F223" i="28"/>
  <c r="G223" i="28"/>
  <c r="H223" i="28"/>
  <c r="E225" i="28"/>
  <c r="F225" i="28"/>
  <c r="G225" i="28"/>
  <c r="H225" i="28"/>
  <c r="E226" i="28"/>
  <c r="F226" i="28"/>
  <c r="G226" i="28"/>
  <c r="H226" i="28"/>
  <c r="E227" i="28"/>
  <c r="F227" i="28"/>
  <c r="G227" i="28"/>
  <c r="H227" i="28"/>
  <c r="E228" i="28"/>
  <c r="F228" i="28"/>
  <c r="G228" i="28"/>
  <c r="H228" i="28"/>
  <c r="E229" i="28"/>
  <c r="F229" i="28"/>
  <c r="G229" i="28"/>
  <c r="H229" i="28"/>
  <c r="E232" i="28"/>
  <c r="F232" i="28"/>
  <c r="G232" i="28"/>
  <c r="H232" i="28"/>
  <c r="E233" i="28"/>
  <c r="F233" i="28"/>
  <c r="G233" i="28"/>
  <c r="H233" i="28"/>
  <c r="E234" i="28"/>
  <c r="F234" i="28"/>
  <c r="G234" i="28"/>
  <c r="H234" i="28"/>
  <c r="E235" i="28"/>
  <c r="F235" i="28"/>
  <c r="G235" i="28"/>
  <c r="H235" i="28"/>
  <c r="E236" i="28"/>
  <c r="F236" i="28"/>
  <c r="G236" i="28"/>
  <c r="H236" i="28"/>
  <c r="E237" i="28"/>
  <c r="F237" i="28"/>
  <c r="G237" i="28"/>
  <c r="H237" i="28"/>
  <c r="E239" i="28"/>
  <c r="F239" i="28"/>
  <c r="G239" i="28"/>
  <c r="H239" i="28"/>
  <c r="E240" i="28"/>
  <c r="F240" i="28"/>
  <c r="G240" i="28"/>
  <c r="H240" i="28"/>
  <c r="E241" i="28"/>
  <c r="F241" i="28"/>
  <c r="G241" i="28"/>
  <c r="H241" i="28"/>
  <c r="E242" i="28"/>
  <c r="F242" i="28"/>
  <c r="G242" i="28"/>
  <c r="H242" i="28"/>
  <c r="E243" i="28"/>
  <c r="F243" i="28"/>
  <c r="G243" i="28"/>
  <c r="H243" i="28"/>
  <c r="E246" i="28"/>
  <c r="F246" i="28"/>
  <c r="G246" i="28"/>
  <c r="H246" i="28"/>
  <c r="E247" i="28"/>
  <c r="F247" i="28"/>
  <c r="G247" i="28"/>
  <c r="H247" i="28"/>
  <c r="E248" i="28"/>
  <c r="F248" i="28"/>
  <c r="G248" i="28"/>
  <c r="H248" i="28"/>
  <c r="E249" i="28"/>
  <c r="F249" i="28"/>
  <c r="G249" i="28"/>
  <c r="H249" i="28"/>
  <c r="E250" i="28"/>
  <c r="F250" i="28"/>
  <c r="G250" i="28"/>
  <c r="H250" i="28"/>
  <c r="E251" i="28"/>
  <c r="F251" i="28"/>
  <c r="G251" i="28"/>
  <c r="H251" i="28"/>
  <c r="E253" i="28"/>
  <c r="F253" i="28"/>
  <c r="G253" i="28"/>
  <c r="H253" i="28"/>
  <c r="E254" i="28"/>
  <c r="F254" i="28"/>
  <c r="G254" i="28"/>
  <c r="H254" i="28"/>
  <c r="E255" i="28"/>
  <c r="F255" i="28"/>
  <c r="G255" i="28"/>
  <c r="H255" i="28"/>
  <c r="E256" i="28"/>
  <c r="F256" i="28"/>
  <c r="G256" i="28"/>
  <c r="H256" i="28"/>
  <c r="E257" i="28"/>
  <c r="F257" i="28"/>
  <c r="G257" i="28"/>
  <c r="H257" i="28"/>
  <c r="E260" i="28"/>
  <c r="F260" i="28"/>
  <c r="G260" i="28"/>
  <c r="H260" i="28"/>
  <c r="E261" i="28"/>
  <c r="F261" i="28"/>
  <c r="G261" i="28"/>
  <c r="H261" i="28"/>
  <c r="E262" i="28"/>
  <c r="F262" i="28"/>
  <c r="G262" i="28"/>
  <c r="H262" i="28"/>
  <c r="E263" i="28"/>
  <c r="F263" i="28"/>
  <c r="G263" i="28"/>
  <c r="H263" i="28"/>
  <c r="E264" i="28"/>
  <c r="F264" i="28"/>
  <c r="G264" i="28"/>
  <c r="H264" i="28"/>
  <c r="E265" i="28"/>
  <c r="F265" i="28"/>
  <c r="G265" i="28"/>
  <c r="H265" i="28"/>
  <c r="E267" i="28"/>
  <c r="F267" i="28"/>
  <c r="G267" i="28"/>
  <c r="H267" i="28"/>
  <c r="E268" i="28"/>
  <c r="F268" i="28"/>
  <c r="G268" i="28"/>
  <c r="H268" i="28"/>
  <c r="E269" i="28"/>
  <c r="F269" i="28"/>
  <c r="G269" i="28"/>
  <c r="H269" i="28"/>
  <c r="E270" i="28"/>
  <c r="F270" i="28"/>
  <c r="G270" i="28"/>
  <c r="H270" i="28"/>
  <c r="E271" i="28"/>
  <c r="F271" i="28"/>
  <c r="G271" i="28"/>
  <c r="H271" i="28"/>
  <c r="E274" i="28"/>
  <c r="F274" i="28"/>
  <c r="G274" i="28"/>
  <c r="H274" i="28"/>
  <c r="E275" i="28"/>
  <c r="F275" i="28"/>
  <c r="G275" i="28"/>
  <c r="H275" i="28"/>
  <c r="E276" i="28"/>
  <c r="F276" i="28"/>
  <c r="G276" i="28"/>
  <c r="H276" i="28"/>
  <c r="E277" i="28"/>
  <c r="F277" i="28"/>
  <c r="G277" i="28"/>
  <c r="H277" i="28"/>
  <c r="E278" i="28"/>
  <c r="F278" i="28"/>
  <c r="G278" i="28"/>
  <c r="H278" i="28"/>
  <c r="E279" i="28"/>
  <c r="F279" i="28"/>
  <c r="G279" i="28"/>
  <c r="H279" i="28"/>
  <c r="E281" i="28"/>
  <c r="F281" i="28"/>
  <c r="G281" i="28"/>
  <c r="H281" i="28"/>
  <c r="E282" i="28"/>
  <c r="F282" i="28"/>
  <c r="G282" i="28"/>
  <c r="H282" i="28"/>
  <c r="E283" i="28"/>
  <c r="F283" i="28"/>
  <c r="G283" i="28"/>
  <c r="H283" i="28"/>
  <c r="E284" i="28"/>
  <c r="F284" i="28"/>
  <c r="G284" i="28"/>
  <c r="H284" i="28"/>
  <c r="E285" i="28"/>
  <c r="F285" i="28"/>
  <c r="G285" i="28"/>
  <c r="H285" i="28"/>
  <c r="E288" i="28"/>
  <c r="F288" i="28"/>
  <c r="G288" i="28"/>
  <c r="H288" i="28"/>
  <c r="E289" i="28"/>
  <c r="F289" i="28"/>
  <c r="G289" i="28"/>
  <c r="H289" i="28"/>
  <c r="E290" i="28"/>
  <c r="F290" i="28"/>
  <c r="G290" i="28"/>
  <c r="H290" i="28"/>
  <c r="E291" i="28"/>
  <c r="F291" i="28"/>
  <c r="G291" i="28"/>
  <c r="H291" i="28"/>
  <c r="E292" i="28"/>
  <c r="F292" i="28"/>
  <c r="G292" i="28"/>
  <c r="H292" i="28"/>
  <c r="E293" i="28"/>
  <c r="F293" i="28"/>
  <c r="G293" i="28"/>
  <c r="H293" i="28"/>
  <c r="E295" i="28"/>
  <c r="F295" i="28"/>
  <c r="G295" i="28"/>
  <c r="H295" i="28"/>
  <c r="E296" i="28"/>
  <c r="F296" i="28"/>
  <c r="G296" i="28"/>
  <c r="H296" i="28"/>
  <c r="E297" i="28"/>
  <c r="F297" i="28"/>
  <c r="G297" i="28"/>
  <c r="H297" i="28"/>
  <c r="E298" i="28"/>
  <c r="F298" i="28"/>
  <c r="G298" i="28"/>
  <c r="H298" i="28"/>
  <c r="E299" i="28"/>
  <c r="F299" i="28"/>
  <c r="G299" i="28"/>
  <c r="H299" i="28"/>
  <c r="E302" i="28"/>
  <c r="F302" i="28"/>
  <c r="G302" i="28"/>
  <c r="H302" i="28"/>
  <c r="E303" i="28"/>
  <c r="F303" i="28"/>
  <c r="G303" i="28"/>
  <c r="H303" i="28"/>
  <c r="E304" i="28"/>
  <c r="F304" i="28"/>
  <c r="G304" i="28"/>
  <c r="H304" i="28"/>
  <c r="E305" i="28"/>
  <c r="F305" i="28"/>
  <c r="G305" i="28"/>
  <c r="H305" i="28"/>
  <c r="E306" i="28"/>
  <c r="F306" i="28"/>
  <c r="G306" i="28"/>
  <c r="H306" i="28"/>
  <c r="E307" i="28"/>
  <c r="F307" i="28"/>
  <c r="G307" i="28"/>
  <c r="H307" i="28"/>
  <c r="E309" i="28"/>
  <c r="F309" i="28"/>
  <c r="G309" i="28"/>
  <c r="H309" i="28"/>
  <c r="E310" i="28"/>
  <c r="F310" i="28"/>
  <c r="G310" i="28"/>
  <c r="H310" i="28"/>
  <c r="E311" i="28"/>
  <c r="F311" i="28"/>
  <c r="G311" i="28"/>
  <c r="H311" i="28"/>
  <c r="E312" i="28"/>
  <c r="F312" i="28"/>
  <c r="G312" i="28"/>
  <c r="H312" i="28"/>
  <c r="E313" i="28"/>
  <c r="F313" i="28"/>
  <c r="G313" i="28"/>
  <c r="H313" i="28"/>
  <c r="E316" i="28"/>
  <c r="F316" i="28"/>
  <c r="G316" i="28"/>
  <c r="H316" i="28"/>
  <c r="E317" i="28"/>
  <c r="F317" i="28"/>
  <c r="G317" i="28"/>
  <c r="H317" i="28"/>
  <c r="E318" i="28"/>
  <c r="F318" i="28"/>
  <c r="G318" i="28"/>
  <c r="H318" i="28"/>
  <c r="E319" i="28"/>
  <c r="F319" i="28"/>
  <c r="G319" i="28"/>
  <c r="H319" i="28"/>
  <c r="E320" i="28"/>
  <c r="F320" i="28"/>
  <c r="G320" i="28"/>
  <c r="H320" i="28"/>
  <c r="E321" i="28"/>
  <c r="F321" i="28"/>
  <c r="G321" i="28"/>
  <c r="H321" i="28"/>
  <c r="E323" i="28"/>
  <c r="F323" i="28"/>
  <c r="G323" i="28"/>
  <c r="H323" i="28"/>
  <c r="E324" i="28"/>
  <c r="F324" i="28"/>
  <c r="G324" i="28"/>
  <c r="H324" i="28"/>
  <c r="E325" i="28"/>
  <c r="F325" i="28"/>
  <c r="G325" i="28"/>
  <c r="H325" i="28"/>
  <c r="E326" i="28"/>
  <c r="F326" i="28"/>
  <c r="G326" i="28"/>
  <c r="H326" i="28"/>
  <c r="E327" i="28"/>
  <c r="F327" i="28"/>
  <c r="G327" i="28"/>
  <c r="H327" i="28"/>
  <c r="E330" i="28"/>
  <c r="F330" i="28"/>
  <c r="G330" i="28"/>
  <c r="H330" i="28"/>
  <c r="E331" i="28"/>
  <c r="F331" i="28"/>
  <c r="G331" i="28"/>
  <c r="H331" i="28"/>
  <c r="E332" i="28"/>
  <c r="F332" i="28"/>
  <c r="G332" i="28"/>
  <c r="H332" i="28"/>
  <c r="E333" i="28"/>
  <c r="F333" i="28"/>
  <c r="G333" i="28"/>
  <c r="H333" i="28"/>
  <c r="E334" i="28"/>
  <c r="F334" i="28"/>
  <c r="G334" i="28"/>
  <c r="H334" i="28"/>
  <c r="E335" i="28"/>
  <c r="F335" i="28"/>
  <c r="G335" i="28"/>
  <c r="H335" i="28"/>
  <c r="E337" i="28"/>
  <c r="F337" i="28"/>
  <c r="G337" i="28"/>
  <c r="H337" i="28"/>
  <c r="E338" i="28"/>
  <c r="F338" i="28"/>
  <c r="G338" i="28"/>
  <c r="H338" i="28"/>
  <c r="E339" i="28"/>
  <c r="F339" i="28"/>
  <c r="G339" i="28"/>
  <c r="H339" i="28"/>
  <c r="E340" i="28"/>
  <c r="F340" i="28"/>
  <c r="G340" i="28"/>
  <c r="H340" i="28"/>
  <c r="E341" i="28"/>
  <c r="F341" i="28"/>
  <c r="G341" i="28"/>
  <c r="H341" i="28"/>
  <c r="E344" i="28"/>
  <c r="F344" i="28"/>
  <c r="G344" i="28"/>
  <c r="H344" i="28"/>
  <c r="E345" i="28"/>
  <c r="F345" i="28"/>
  <c r="G345" i="28"/>
  <c r="H345" i="28"/>
  <c r="E346" i="28"/>
  <c r="F346" i="28"/>
  <c r="G346" i="28"/>
  <c r="H346" i="28"/>
  <c r="E347" i="28"/>
  <c r="F347" i="28"/>
  <c r="G347" i="28"/>
  <c r="H347" i="28"/>
  <c r="E348" i="28"/>
  <c r="F348" i="28"/>
  <c r="G348" i="28"/>
  <c r="H348" i="28"/>
  <c r="E349" i="28"/>
  <c r="F349" i="28"/>
  <c r="G349" i="28"/>
  <c r="H349" i="28"/>
  <c r="E351" i="28"/>
  <c r="F351" i="28"/>
  <c r="G351" i="28"/>
  <c r="H351" i="28"/>
  <c r="E352" i="28"/>
  <c r="F352" i="28"/>
  <c r="G352" i="28"/>
  <c r="H352" i="28"/>
  <c r="E353" i="28"/>
  <c r="F353" i="28"/>
  <c r="G353" i="28"/>
  <c r="H353" i="28"/>
  <c r="E354" i="28"/>
  <c r="F354" i="28"/>
  <c r="G354" i="28"/>
  <c r="H354" i="28"/>
  <c r="E355" i="28"/>
  <c r="F355" i="28"/>
  <c r="G355" i="28"/>
  <c r="H355" i="28"/>
  <c r="E358" i="28"/>
  <c r="F358" i="28"/>
  <c r="G358" i="28"/>
  <c r="H358" i="28"/>
  <c r="E359" i="28"/>
  <c r="F359" i="28"/>
  <c r="G359" i="28"/>
  <c r="H359" i="28"/>
  <c r="E360" i="28"/>
  <c r="F360" i="28"/>
  <c r="G360" i="28"/>
  <c r="H360" i="28"/>
  <c r="E361" i="28"/>
  <c r="F361" i="28"/>
  <c r="G361" i="28"/>
  <c r="H361" i="28"/>
  <c r="E362" i="28"/>
  <c r="F362" i="28"/>
  <c r="G362" i="28"/>
  <c r="H362" i="28"/>
  <c r="E363" i="28"/>
  <c r="F363" i="28"/>
  <c r="G363" i="28"/>
  <c r="H363" i="28"/>
  <c r="E365" i="28"/>
  <c r="F365" i="28"/>
  <c r="G365" i="28"/>
  <c r="H365" i="28"/>
  <c r="E366" i="28"/>
  <c r="F366" i="28"/>
  <c r="G366" i="28"/>
  <c r="H366" i="28"/>
  <c r="E367" i="28"/>
  <c r="F367" i="28"/>
  <c r="G367" i="28"/>
  <c r="H367" i="28"/>
  <c r="E368" i="28"/>
  <c r="F368" i="28"/>
  <c r="G368" i="28"/>
  <c r="H368" i="28"/>
  <c r="E369" i="28"/>
  <c r="F369" i="28"/>
  <c r="G369" i="28"/>
  <c r="H369" i="28"/>
  <c r="E372" i="28"/>
  <c r="F372" i="28"/>
  <c r="G372" i="28"/>
  <c r="H372" i="28"/>
  <c r="E373" i="28"/>
  <c r="F373" i="28"/>
  <c r="G373" i="28"/>
  <c r="H373" i="28"/>
  <c r="E374" i="28"/>
  <c r="F374" i="28"/>
  <c r="G374" i="28"/>
  <c r="H374" i="28"/>
  <c r="E375" i="28"/>
  <c r="F375" i="28"/>
  <c r="G375" i="28"/>
  <c r="H375" i="28"/>
  <c r="E376" i="28"/>
  <c r="F376" i="28"/>
  <c r="G376" i="28"/>
  <c r="H376" i="28"/>
  <c r="E377" i="28"/>
  <c r="F377" i="28"/>
  <c r="G377" i="28"/>
  <c r="H377" i="28"/>
  <c r="E379" i="28"/>
  <c r="F379" i="28"/>
  <c r="G379" i="28"/>
  <c r="H379" i="28"/>
  <c r="E380" i="28"/>
  <c r="F380" i="28"/>
  <c r="G380" i="28"/>
  <c r="H380" i="28"/>
  <c r="E381" i="28"/>
  <c r="F381" i="28"/>
  <c r="G381" i="28"/>
  <c r="H381" i="28"/>
  <c r="E382" i="28"/>
  <c r="F382" i="28"/>
  <c r="G382" i="28"/>
  <c r="H382" i="28"/>
  <c r="E383" i="28"/>
  <c r="F383" i="28"/>
  <c r="G383" i="28"/>
  <c r="H383" i="28"/>
  <c r="E400" i="28"/>
  <c r="F400" i="28"/>
  <c r="G400" i="28"/>
  <c r="H400" i="28"/>
  <c r="E401" i="28"/>
  <c r="F401" i="28"/>
  <c r="G401" i="28"/>
  <c r="H401" i="28"/>
  <c r="E402" i="28"/>
  <c r="F402" i="28"/>
  <c r="G402" i="28"/>
  <c r="H402" i="28"/>
  <c r="E403" i="28"/>
  <c r="F403" i="28"/>
  <c r="G403" i="28"/>
  <c r="H403" i="28"/>
  <c r="E404" i="28"/>
  <c r="F404" i="28"/>
  <c r="G404" i="28"/>
  <c r="H404" i="28"/>
  <c r="E405" i="28"/>
  <c r="F405" i="28"/>
  <c r="G405" i="28"/>
  <c r="H405" i="28"/>
  <c r="E407" i="28"/>
  <c r="F407" i="28"/>
  <c r="G407" i="28"/>
  <c r="H407" i="28"/>
  <c r="E408" i="28"/>
  <c r="F408" i="28"/>
  <c r="G408" i="28"/>
  <c r="H408" i="28"/>
  <c r="E409" i="28"/>
  <c r="F409" i="28"/>
  <c r="G409" i="28"/>
  <c r="H409" i="28"/>
  <c r="E410" i="28"/>
  <c r="F410" i="28"/>
  <c r="G410" i="28"/>
  <c r="H410" i="28"/>
  <c r="E411" i="28"/>
  <c r="F411" i="28"/>
  <c r="G411" i="28"/>
  <c r="H411" i="28"/>
  <c r="E414" i="28"/>
  <c r="F414" i="28"/>
  <c r="G414" i="28"/>
  <c r="H414" i="28"/>
  <c r="E415" i="28"/>
  <c r="F415" i="28"/>
  <c r="G415" i="28"/>
  <c r="H415" i="28"/>
  <c r="E416" i="28"/>
  <c r="F416" i="28"/>
  <c r="G416" i="28"/>
  <c r="H416" i="28"/>
  <c r="E417" i="28"/>
  <c r="F417" i="28"/>
  <c r="G417" i="28"/>
  <c r="H417" i="28"/>
  <c r="E418" i="28"/>
  <c r="F418" i="28"/>
  <c r="G418" i="28"/>
  <c r="H418" i="28"/>
  <c r="E419" i="28"/>
  <c r="F419" i="28"/>
  <c r="G419" i="28"/>
  <c r="H419" i="28"/>
  <c r="E421" i="28"/>
  <c r="F421" i="28"/>
  <c r="G421" i="28"/>
  <c r="H421" i="28"/>
  <c r="E422" i="28"/>
  <c r="F422" i="28"/>
  <c r="G422" i="28"/>
  <c r="H422" i="28"/>
  <c r="E423" i="28"/>
  <c r="F423" i="28"/>
  <c r="G423" i="28"/>
  <c r="H423" i="28"/>
  <c r="E424" i="28"/>
  <c r="F424" i="28"/>
  <c r="G424" i="28"/>
  <c r="H424" i="28"/>
  <c r="E425" i="28"/>
  <c r="F425" i="28"/>
  <c r="G425" i="28"/>
  <c r="H425" i="28"/>
  <c r="E442" i="28"/>
  <c r="F442" i="28"/>
  <c r="G442" i="28"/>
  <c r="H442" i="28"/>
  <c r="E443" i="28"/>
  <c r="F443" i="28"/>
  <c r="G443" i="28"/>
  <c r="H443" i="28"/>
  <c r="E444" i="28"/>
  <c r="F444" i="28"/>
  <c r="G444" i="28"/>
  <c r="H444" i="28"/>
  <c r="E445" i="28"/>
  <c r="F445" i="28"/>
  <c r="G445" i="28"/>
  <c r="H445" i="28"/>
  <c r="E446" i="28"/>
  <c r="F446" i="28"/>
  <c r="G446" i="28"/>
  <c r="H446" i="28"/>
  <c r="E447" i="28"/>
  <c r="F447" i="28"/>
  <c r="G447" i="28"/>
  <c r="H447" i="28"/>
  <c r="E449" i="28"/>
  <c r="F449" i="28"/>
  <c r="G449" i="28"/>
  <c r="H449" i="28"/>
  <c r="E450" i="28"/>
  <c r="F450" i="28"/>
  <c r="G450" i="28"/>
  <c r="H450" i="28"/>
  <c r="E451" i="28"/>
  <c r="F451" i="28"/>
  <c r="G451" i="28"/>
  <c r="H451" i="28"/>
  <c r="E452" i="28"/>
  <c r="F452" i="28"/>
  <c r="G452" i="28"/>
  <c r="H452" i="28"/>
  <c r="E453" i="28"/>
  <c r="F453" i="28"/>
  <c r="G453" i="28"/>
  <c r="H453" i="28"/>
  <c r="E456" i="28"/>
  <c r="F456" i="28"/>
  <c r="G456" i="28"/>
  <c r="H456" i="28"/>
  <c r="E457" i="28"/>
  <c r="F457" i="28"/>
  <c r="G457" i="28"/>
  <c r="H457" i="28"/>
  <c r="E458" i="28"/>
  <c r="F458" i="28"/>
  <c r="G458" i="28"/>
  <c r="H458" i="28"/>
  <c r="E459" i="28"/>
  <c r="F459" i="28"/>
  <c r="G459" i="28"/>
  <c r="H459" i="28"/>
  <c r="E460" i="28"/>
  <c r="F460" i="28"/>
  <c r="G460" i="28"/>
  <c r="H460" i="28"/>
  <c r="E461" i="28"/>
  <c r="F461" i="28"/>
  <c r="G461" i="28"/>
  <c r="H461" i="28"/>
  <c r="E463" i="28"/>
  <c r="F463" i="28"/>
  <c r="G463" i="28"/>
  <c r="H463" i="28"/>
  <c r="E464" i="28"/>
  <c r="F464" i="28"/>
  <c r="G464" i="28"/>
  <c r="H464" i="28"/>
  <c r="E465" i="28"/>
  <c r="F465" i="28"/>
  <c r="G465" i="28"/>
  <c r="H465" i="28"/>
  <c r="E466" i="28"/>
  <c r="F466" i="28"/>
  <c r="G466" i="28"/>
  <c r="H466" i="28"/>
  <c r="E467" i="28"/>
  <c r="F467" i="28"/>
  <c r="G467" i="28"/>
  <c r="H467" i="28"/>
  <c r="E470" i="28"/>
  <c r="F470" i="28"/>
  <c r="G470" i="28"/>
  <c r="H470" i="28"/>
  <c r="E471" i="28"/>
  <c r="F471" i="28"/>
  <c r="G471" i="28"/>
  <c r="H471" i="28"/>
  <c r="E472" i="28"/>
  <c r="F472" i="28"/>
  <c r="G472" i="28"/>
  <c r="H472" i="28"/>
  <c r="E473" i="28"/>
  <c r="F473" i="28"/>
  <c r="G473" i="28"/>
  <c r="H473" i="28"/>
  <c r="E474" i="28"/>
  <c r="F474" i="28"/>
  <c r="G474" i="28"/>
  <c r="H474" i="28"/>
  <c r="E475" i="28"/>
  <c r="F475" i="28"/>
  <c r="G475" i="28"/>
  <c r="H475" i="28"/>
  <c r="E477" i="28"/>
  <c r="F477" i="28"/>
  <c r="G477" i="28"/>
  <c r="H477" i="28"/>
  <c r="E478" i="28"/>
  <c r="F478" i="28"/>
  <c r="G478" i="28"/>
  <c r="H478" i="28"/>
  <c r="E479" i="28"/>
  <c r="F479" i="28"/>
  <c r="G479" i="28"/>
  <c r="H479" i="28"/>
  <c r="E480" i="28"/>
  <c r="F480" i="28"/>
  <c r="G480" i="28"/>
  <c r="H480" i="28"/>
  <c r="E481" i="28"/>
  <c r="F481" i="28"/>
  <c r="G481" i="28"/>
  <c r="H481" i="28"/>
  <c r="E484" i="28"/>
  <c r="F484" i="28"/>
  <c r="G484" i="28"/>
  <c r="H484" i="28"/>
  <c r="E485" i="28"/>
  <c r="F485" i="28"/>
  <c r="G485" i="28"/>
  <c r="H485" i="28"/>
  <c r="E486" i="28"/>
  <c r="F486" i="28"/>
  <c r="G486" i="28"/>
  <c r="H486" i="28"/>
  <c r="E487" i="28"/>
  <c r="F487" i="28"/>
  <c r="G487" i="28"/>
  <c r="H487" i="28"/>
  <c r="E488" i="28"/>
  <c r="F488" i="28"/>
  <c r="G488" i="28"/>
  <c r="H488" i="28"/>
  <c r="E489" i="28"/>
  <c r="F489" i="28"/>
  <c r="G489" i="28"/>
  <c r="H489" i="28"/>
  <c r="E491" i="28"/>
  <c r="F491" i="28"/>
  <c r="G491" i="28"/>
  <c r="H491" i="28"/>
  <c r="E492" i="28"/>
  <c r="F492" i="28"/>
  <c r="G492" i="28"/>
  <c r="H492" i="28"/>
  <c r="E493" i="28"/>
  <c r="F493" i="28"/>
  <c r="G493" i="28"/>
  <c r="H493" i="28"/>
  <c r="E494" i="28"/>
  <c r="F494" i="28"/>
  <c r="G494" i="28"/>
  <c r="H494" i="28"/>
  <c r="E495" i="28"/>
  <c r="F495" i="28"/>
  <c r="G495" i="28"/>
  <c r="H495" i="28"/>
  <c r="E498" i="28"/>
  <c r="F498" i="28"/>
  <c r="G498" i="28"/>
  <c r="H498" i="28"/>
  <c r="E499" i="28"/>
  <c r="F499" i="28"/>
  <c r="G499" i="28"/>
  <c r="H499" i="28"/>
  <c r="E500" i="28"/>
  <c r="F500" i="28"/>
  <c r="G500" i="28"/>
  <c r="H500" i="28"/>
  <c r="E501" i="28"/>
  <c r="F501" i="28"/>
  <c r="G501" i="28"/>
  <c r="H501" i="28"/>
  <c r="E502" i="28"/>
  <c r="F502" i="28"/>
  <c r="G502" i="28"/>
  <c r="H502" i="28"/>
  <c r="E503" i="28"/>
  <c r="F503" i="28"/>
  <c r="G503" i="28"/>
  <c r="H503" i="28"/>
  <c r="E505" i="28"/>
  <c r="F505" i="28"/>
  <c r="G505" i="28"/>
  <c r="H505" i="28"/>
  <c r="E506" i="28"/>
  <c r="F506" i="28"/>
  <c r="G506" i="28"/>
  <c r="H506" i="28"/>
  <c r="E507" i="28"/>
  <c r="F507" i="28"/>
  <c r="G507" i="28"/>
  <c r="H507" i="28"/>
  <c r="E508" i="28"/>
  <c r="F508" i="28"/>
  <c r="G508" i="28"/>
  <c r="H508" i="28"/>
  <c r="E509" i="28"/>
  <c r="F509" i="28"/>
  <c r="G509" i="28"/>
  <c r="H509" i="28"/>
  <c r="E512" i="28"/>
  <c r="F512" i="28"/>
  <c r="G512" i="28"/>
  <c r="H512" i="28"/>
  <c r="E513" i="28"/>
  <c r="F513" i="28"/>
  <c r="G513" i="28"/>
  <c r="H513" i="28"/>
  <c r="E514" i="28"/>
  <c r="F514" i="28"/>
  <c r="G514" i="28"/>
  <c r="H514" i="28"/>
  <c r="E515" i="28"/>
  <c r="F515" i="28"/>
  <c r="G515" i="28"/>
  <c r="H515" i="28"/>
  <c r="E516" i="28"/>
  <c r="F516" i="28"/>
  <c r="G516" i="28"/>
  <c r="H516" i="28"/>
  <c r="E517" i="28"/>
  <c r="F517" i="28"/>
  <c r="G517" i="28"/>
  <c r="H517" i="28"/>
  <c r="E519" i="28"/>
  <c r="F519" i="28"/>
  <c r="G519" i="28"/>
  <c r="H519" i="28"/>
  <c r="E520" i="28"/>
  <c r="F520" i="28"/>
  <c r="G520" i="28"/>
  <c r="H520" i="28"/>
  <c r="E521" i="28"/>
  <c r="F521" i="28"/>
  <c r="G521" i="28"/>
  <c r="H521" i="28"/>
  <c r="E522" i="28"/>
  <c r="F522" i="28"/>
  <c r="G522" i="28"/>
  <c r="H522" i="28"/>
  <c r="E523" i="28"/>
  <c r="F523" i="28"/>
  <c r="G523" i="28"/>
  <c r="H523" i="28"/>
  <c r="E526" i="28"/>
  <c r="F526" i="28"/>
  <c r="G526" i="28"/>
  <c r="H526" i="28"/>
  <c r="E527" i="28"/>
  <c r="F527" i="28"/>
  <c r="G527" i="28"/>
  <c r="H527" i="28"/>
  <c r="E528" i="28"/>
  <c r="F528" i="28"/>
  <c r="G528" i="28"/>
  <c r="H528" i="28"/>
  <c r="E529" i="28"/>
  <c r="F529" i="28"/>
  <c r="G529" i="28"/>
  <c r="H529" i="28"/>
  <c r="E530" i="28"/>
  <c r="F530" i="28"/>
  <c r="G530" i="28"/>
  <c r="H530" i="28"/>
  <c r="E531" i="28"/>
  <c r="F531" i="28"/>
  <c r="G531" i="28"/>
  <c r="H531" i="28"/>
  <c r="E533" i="28"/>
  <c r="F533" i="28"/>
  <c r="G533" i="28"/>
  <c r="H533" i="28"/>
  <c r="E534" i="28"/>
  <c r="F534" i="28"/>
  <c r="G534" i="28"/>
  <c r="H534" i="28"/>
  <c r="E535" i="28"/>
  <c r="F535" i="28"/>
  <c r="G535" i="28"/>
  <c r="H535" i="28"/>
  <c r="E536" i="28"/>
  <c r="F536" i="28"/>
  <c r="G536" i="28"/>
  <c r="H536" i="28"/>
  <c r="E537" i="28"/>
  <c r="F537" i="28"/>
  <c r="G537" i="28"/>
  <c r="H537" i="28"/>
  <c r="E540" i="28"/>
  <c r="F540" i="28"/>
  <c r="G540" i="28"/>
  <c r="H540" i="28"/>
  <c r="E541" i="28"/>
  <c r="F541" i="28"/>
  <c r="G541" i="28"/>
  <c r="H541" i="28"/>
  <c r="E542" i="28"/>
  <c r="F542" i="28"/>
  <c r="G542" i="28"/>
  <c r="H542" i="28"/>
  <c r="E543" i="28"/>
  <c r="F543" i="28"/>
  <c r="G543" i="28"/>
  <c r="H543" i="28"/>
  <c r="E544" i="28"/>
  <c r="F544" i="28"/>
  <c r="G544" i="28"/>
  <c r="H544" i="28"/>
  <c r="E545" i="28"/>
  <c r="F545" i="28"/>
  <c r="G545" i="28"/>
  <c r="H545" i="28"/>
  <c r="E547" i="28"/>
  <c r="F547" i="28"/>
  <c r="G547" i="28"/>
  <c r="H547" i="28"/>
  <c r="E548" i="28"/>
  <c r="F548" i="28"/>
  <c r="G548" i="28"/>
  <c r="H548" i="28"/>
  <c r="E549" i="28"/>
  <c r="F549" i="28"/>
  <c r="G549" i="28"/>
  <c r="H549" i="28"/>
  <c r="E550" i="28"/>
  <c r="F550" i="28"/>
  <c r="G550" i="28"/>
  <c r="H550" i="28"/>
  <c r="E551" i="28"/>
  <c r="F551" i="28"/>
  <c r="G551" i="28"/>
  <c r="H551" i="28"/>
  <c r="E554" i="28"/>
  <c r="F554" i="28"/>
  <c r="G554" i="28"/>
  <c r="H554" i="28"/>
  <c r="E555" i="28"/>
  <c r="F555" i="28"/>
  <c r="G555" i="28"/>
  <c r="H555" i="28"/>
  <c r="E556" i="28"/>
  <c r="F556" i="28"/>
  <c r="G556" i="28"/>
  <c r="H556" i="28"/>
  <c r="E557" i="28"/>
  <c r="F557" i="28"/>
  <c r="G557" i="28"/>
  <c r="H557" i="28"/>
  <c r="E558" i="28"/>
  <c r="F558" i="28"/>
  <c r="G558" i="28"/>
  <c r="H558" i="28"/>
  <c r="E559" i="28"/>
  <c r="F559" i="28"/>
  <c r="G559" i="28"/>
  <c r="H559" i="28"/>
  <c r="E561" i="28"/>
  <c r="F561" i="28"/>
  <c r="G561" i="28"/>
  <c r="H561" i="28"/>
  <c r="E562" i="28"/>
  <c r="F562" i="28"/>
  <c r="G562" i="28"/>
  <c r="H562" i="28"/>
  <c r="E563" i="28"/>
  <c r="F563" i="28"/>
  <c r="G563" i="28"/>
  <c r="H563" i="28"/>
  <c r="E564" i="28"/>
  <c r="F564" i="28"/>
  <c r="G564" i="28"/>
  <c r="H564" i="28"/>
  <c r="E565" i="28"/>
  <c r="F565" i="28"/>
  <c r="G565" i="28"/>
  <c r="H565" i="28"/>
  <c r="E568" i="28"/>
  <c r="F568" i="28"/>
  <c r="G568" i="28"/>
  <c r="H568" i="28"/>
  <c r="E569" i="28"/>
  <c r="F569" i="28"/>
  <c r="G569" i="28"/>
  <c r="H569" i="28"/>
  <c r="E570" i="28"/>
  <c r="F570" i="28"/>
  <c r="G570" i="28"/>
  <c r="H570" i="28"/>
  <c r="E571" i="28"/>
  <c r="F571" i="28"/>
  <c r="G571" i="28"/>
  <c r="H571" i="28"/>
  <c r="E572" i="28"/>
  <c r="F572" i="28"/>
  <c r="G572" i="28"/>
  <c r="H572" i="28"/>
  <c r="E573" i="28"/>
  <c r="F573" i="28"/>
  <c r="G573" i="28"/>
  <c r="H573" i="28"/>
  <c r="E575" i="28"/>
  <c r="F575" i="28"/>
  <c r="G575" i="28"/>
  <c r="H575" i="28"/>
  <c r="E576" i="28"/>
  <c r="F576" i="28"/>
  <c r="G576" i="28"/>
  <c r="H576" i="28"/>
  <c r="E577" i="28"/>
  <c r="F577" i="28"/>
  <c r="G577" i="28"/>
  <c r="H577" i="28"/>
  <c r="E578" i="28"/>
  <c r="F578" i="28"/>
  <c r="G578" i="28"/>
  <c r="H578" i="28"/>
  <c r="E579" i="28"/>
  <c r="F579" i="28"/>
  <c r="G579" i="28"/>
  <c r="H579" i="28"/>
  <c r="E582" i="28"/>
  <c r="F582" i="28"/>
  <c r="G582" i="28"/>
  <c r="H582" i="28"/>
  <c r="E583" i="28"/>
  <c r="F583" i="28"/>
  <c r="G583" i="28"/>
  <c r="H583" i="28"/>
  <c r="E584" i="28"/>
  <c r="F584" i="28"/>
  <c r="G584" i="28"/>
  <c r="H584" i="28"/>
  <c r="E585" i="28"/>
  <c r="F585" i="28"/>
  <c r="G585" i="28"/>
  <c r="H585" i="28"/>
  <c r="E586" i="28"/>
  <c r="F586" i="28"/>
  <c r="G586" i="28"/>
  <c r="H586" i="28"/>
  <c r="E587" i="28"/>
  <c r="F587" i="28"/>
  <c r="G587" i="28"/>
  <c r="H587" i="28"/>
  <c r="E589" i="28"/>
  <c r="F589" i="28"/>
  <c r="G589" i="28"/>
  <c r="H589" i="28"/>
  <c r="E590" i="28"/>
  <c r="F590" i="28"/>
  <c r="G590" i="28"/>
  <c r="H590" i="28"/>
  <c r="E591" i="28"/>
  <c r="F591" i="28"/>
  <c r="G591" i="28"/>
  <c r="H591" i="28"/>
  <c r="E592" i="28"/>
  <c r="F592" i="28"/>
  <c r="G592" i="28"/>
  <c r="H592" i="28"/>
  <c r="E593" i="28"/>
  <c r="F593" i="28"/>
  <c r="G593" i="28"/>
  <c r="H593" i="28"/>
  <c r="E596" i="28"/>
  <c r="F596" i="28"/>
  <c r="G596" i="28"/>
  <c r="H596" i="28"/>
  <c r="E597" i="28"/>
  <c r="F597" i="28"/>
  <c r="G597" i="28"/>
  <c r="H597" i="28"/>
  <c r="E598" i="28"/>
  <c r="F598" i="28"/>
  <c r="G598" i="28"/>
  <c r="H598" i="28"/>
  <c r="E599" i="28"/>
  <c r="F599" i="28"/>
  <c r="G599" i="28"/>
  <c r="H599" i="28"/>
  <c r="E600" i="28"/>
  <c r="F600" i="28"/>
  <c r="G600" i="28"/>
  <c r="H600" i="28"/>
  <c r="E601" i="28"/>
  <c r="F601" i="28"/>
  <c r="G601" i="28"/>
  <c r="H601" i="28"/>
  <c r="E603" i="28"/>
  <c r="F603" i="28"/>
  <c r="G603" i="28"/>
  <c r="H603" i="28"/>
  <c r="E604" i="28"/>
  <c r="F604" i="28"/>
  <c r="G604" i="28"/>
  <c r="H604" i="28"/>
  <c r="E605" i="28"/>
  <c r="F605" i="28"/>
  <c r="G605" i="28"/>
  <c r="H605" i="28"/>
  <c r="E606" i="28"/>
  <c r="F606" i="28"/>
  <c r="G606" i="28"/>
  <c r="H606" i="28"/>
  <c r="E607" i="28"/>
  <c r="F607" i="28"/>
  <c r="G607" i="28"/>
  <c r="H607" i="28"/>
  <c r="E610" i="28"/>
  <c r="F610" i="28"/>
  <c r="G610" i="28"/>
  <c r="H610" i="28"/>
  <c r="E611" i="28"/>
  <c r="F611" i="28"/>
  <c r="G611" i="28"/>
  <c r="H611" i="28"/>
  <c r="E612" i="28"/>
  <c r="F612" i="28"/>
  <c r="G612" i="28"/>
  <c r="H612" i="28"/>
  <c r="E613" i="28"/>
  <c r="F613" i="28"/>
  <c r="G613" i="28"/>
  <c r="H613" i="28"/>
  <c r="E614" i="28"/>
  <c r="F614" i="28"/>
  <c r="G614" i="28"/>
  <c r="H614" i="28"/>
  <c r="E615" i="28"/>
  <c r="F615" i="28"/>
  <c r="G615" i="28"/>
  <c r="H615" i="28"/>
  <c r="E617" i="28"/>
  <c r="F617" i="28"/>
  <c r="G617" i="28"/>
  <c r="H617" i="28"/>
  <c r="E618" i="28"/>
  <c r="F618" i="28"/>
  <c r="G618" i="28"/>
  <c r="H618" i="28"/>
  <c r="E619" i="28"/>
  <c r="F619" i="28"/>
  <c r="G619" i="28"/>
  <c r="H619" i="28"/>
  <c r="E620" i="28"/>
  <c r="F620" i="28"/>
  <c r="G620" i="28"/>
  <c r="H620" i="28"/>
  <c r="E621" i="28"/>
  <c r="F621" i="28"/>
  <c r="G621" i="28"/>
  <c r="H621" i="28"/>
  <c r="E624" i="28"/>
  <c r="F624" i="28"/>
  <c r="G624" i="28"/>
  <c r="H624" i="28"/>
  <c r="E625" i="28"/>
  <c r="F625" i="28"/>
  <c r="G625" i="28"/>
  <c r="H625" i="28"/>
  <c r="E626" i="28"/>
  <c r="F626" i="28"/>
  <c r="G626" i="28"/>
  <c r="H626" i="28"/>
  <c r="E627" i="28"/>
  <c r="F627" i="28"/>
  <c r="G627" i="28"/>
  <c r="H627" i="28"/>
  <c r="E628" i="28"/>
  <c r="F628" i="28"/>
  <c r="G628" i="28"/>
  <c r="H628" i="28"/>
  <c r="E629" i="28"/>
  <c r="F629" i="28"/>
  <c r="G629" i="28"/>
  <c r="H629" i="28"/>
  <c r="E631" i="28"/>
  <c r="F631" i="28"/>
  <c r="G631" i="28"/>
  <c r="H631" i="28"/>
  <c r="E632" i="28"/>
  <c r="F632" i="28"/>
  <c r="G632" i="28"/>
  <c r="H632" i="28"/>
  <c r="E633" i="28"/>
  <c r="F633" i="28"/>
  <c r="G633" i="28"/>
  <c r="H633" i="28"/>
  <c r="E634" i="28"/>
  <c r="F634" i="28"/>
  <c r="G634" i="28"/>
  <c r="H634" i="28"/>
  <c r="E635" i="28"/>
  <c r="F635" i="28"/>
  <c r="G635" i="28"/>
  <c r="H635" i="28"/>
  <c r="E652" i="28"/>
  <c r="F652" i="28"/>
  <c r="G652" i="28"/>
  <c r="H652" i="28"/>
  <c r="E653" i="28"/>
  <c r="F653" i="28"/>
  <c r="G653" i="28"/>
  <c r="H653" i="28"/>
  <c r="E654" i="28"/>
  <c r="F654" i="28"/>
  <c r="G654" i="28"/>
  <c r="H654" i="28"/>
  <c r="E655" i="28"/>
  <c r="F655" i="28"/>
  <c r="G655" i="28"/>
  <c r="H655" i="28"/>
  <c r="E656" i="28"/>
  <c r="F656" i="28"/>
  <c r="G656" i="28"/>
  <c r="H656" i="28"/>
  <c r="E657" i="28"/>
  <c r="F657" i="28"/>
  <c r="G657" i="28"/>
  <c r="H657" i="28"/>
  <c r="E659" i="28"/>
  <c r="F659" i="28"/>
  <c r="G659" i="28"/>
  <c r="H659" i="28"/>
  <c r="E660" i="28"/>
  <c r="F660" i="28"/>
  <c r="G660" i="28"/>
  <c r="H660" i="28"/>
  <c r="E661" i="28"/>
  <c r="F661" i="28"/>
  <c r="G661" i="28"/>
  <c r="H661" i="28"/>
  <c r="E662" i="28"/>
  <c r="F662" i="28"/>
  <c r="G662" i="28"/>
  <c r="H662" i="28"/>
  <c r="E663" i="28"/>
  <c r="F663" i="28"/>
  <c r="G663" i="28"/>
  <c r="H663" i="28"/>
  <c r="E666" i="28"/>
  <c r="F666" i="28"/>
  <c r="G666" i="28"/>
  <c r="H666" i="28"/>
  <c r="E667" i="28"/>
  <c r="F667" i="28"/>
  <c r="G667" i="28"/>
  <c r="H667" i="28"/>
  <c r="E668" i="28"/>
  <c r="F668" i="28"/>
  <c r="G668" i="28"/>
  <c r="H668" i="28"/>
  <c r="E669" i="28"/>
  <c r="F669" i="28"/>
  <c r="G669" i="28"/>
  <c r="H669" i="28"/>
  <c r="E670" i="28"/>
  <c r="F670" i="28"/>
  <c r="G670" i="28"/>
  <c r="H670" i="28"/>
  <c r="E671" i="28"/>
  <c r="F671" i="28"/>
  <c r="G671" i="28"/>
  <c r="H671" i="28"/>
  <c r="E673" i="28"/>
  <c r="F673" i="28"/>
  <c r="G673" i="28"/>
  <c r="H673" i="28"/>
  <c r="E674" i="28"/>
  <c r="F674" i="28"/>
  <c r="G674" i="28"/>
  <c r="H674" i="28"/>
  <c r="E675" i="28"/>
  <c r="F675" i="28"/>
  <c r="G675" i="28"/>
  <c r="H675" i="28"/>
  <c r="E676" i="28"/>
  <c r="F676" i="28"/>
  <c r="G676" i="28"/>
  <c r="H676" i="28"/>
  <c r="E677" i="28"/>
  <c r="F677" i="28"/>
  <c r="G677" i="28"/>
  <c r="H677" i="28"/>
  <c r="E680" i="28"/>
  <c r="F680" i="28"/>
  <c r="G680" i="28"/>
  <c r="H680" i="28"/>
  <c r="E681" i="28"/>
  <c r="F681" i="28"/>
  <c r="G681" i="28"/>
  <c r="H681" i="28"/>
  <c r="E682" i="28"/>
  <c r="F682" i="28"/>
  <c r="G682" i="28"/>
  <c r="H682" i="28"/>
  <c r="E683" i="28"/>
  <c r="F683" i="28"/>
  <c r="G683" i="28"/>
  <c r="H683" i="28"/>
  <c r="E684" i="28"/>
  <c r="F684" i="28"/>
  <c r="G684" i="28"/>
  <c r="H684" i="28"/>
  <c r="E685" i="28"/>
  <c r="F685" i="28"/>
  <c r="G685" i="28"/>
  <c r="H685" i="28"/>
  <c r="E687" i="28"/>
  <c r="F687" i="28"/>
  <c r="G687" i="28"/>
  <c r="H687" i="28"/>
  <c r="E688" i="28"/>
  <c r="F688" i="28"/>
  <c r="G688" i="28"/>
  <c r="H688" i="28"/>
  <c r="E689" i="28"/>
  <c r="F689" i="28"/>
  <c r="G689" i="28"/>
  <c r="H689" i="28"/>
  <c r="E690" i="28"/>
  <c r="F690" i="28"/>
  <c r="G690" i="28"/>
  <c r="H690" i="28"/>
  <c r="E691" i="28"/>
  <c r="F691" i="28"/>
  <c r="G691" i="28"/>
  <c r="H691" i="28"/>
  <c r="E694" i="28"/>
  <c r="F694" i="28"/>
  <c r="G694" i="28"/>
  <c r="H694" i="28"/>
  <c r="E695" i="28"/>
  <c r="F695" i="28"/>
  <c r="G695" i="28"/>
  <c r="H695" i="28"/>
  <c r="E696" i="28"/>
  <c r="F696" i="28"/>
  <c r="G696" i="28"/>
  <c r="H696" i="28"/>
  <c r="E697" i="28"/>
  <c r="F697" i="28"/>
  <c r="G697" i="28"/>
  <c r="H697" i="28"/>
  <c r="E698" i="28"/>
  <c r="F698" i="28"/>
  <c r="G698" i="28"/>
  <c r="H698" i="28"/>
  <c r="E699" i="28"/>
  <c r="F699" i="28"/>
  <c r="G699" i="28"/>
  <c r="H699" i="28"/>
  <c r="E701" i="28"/>
  <c r="F701" i="28"/>
  <c r="G701" i="28"/>
  <c r="H701" i="28"/>
  <c r="E702" i="28"/>
  <c r="F702" i="28"/>
  <c r="G702" i="28"/>
  <c r="H702" i="28"/>
  <c r="E703" i="28"/>
  <c r="F703" i="28"/>
  <c r="G703" i="28"/>
  <c r="H703" i="28"/>
  <c r="E704" i="28"/>
  <c r="F704" i="28"/>
  <c r="G704" i="28"/>
  <c r="H704" i="28"/>
  <c r="E705" i="28"/>
  <c r="F705" i="28"/>
  <c r="G705" i="28"/>
  <c r="H705" i="28"/>
  <c r="E708" i="28"/>
  <c r="F708" i="28"/>
  <c r="G708" i="28"/>
  <c r="H708" i="28"/>
  <c r="E709" i="28"/>
  <c r="F709" i="28"/>
  <c r="G709" i="28"/>
  <c r="H709" i="28"/>
  <c r="E710" i="28"/>
  <c r="F710" i="28"/>
  <c r="G710" i="28"/>
  <c r="H710" i="28"/>
  <c r="E711" i="28"/>
  <c r="F711" i="28"/>
  <c r="G711" i="28"/>
  <c r="H711" i="28"/>
  <c r="E712" i="28"/>
  <c r="F712" i="28"/>
  <c r="G712" i="28"/>
  <c r="H712" i="28"/>
  <c r="E713" i="28"/>
  <c r="F713" i="28"/>
  <c r="G713" i="28"/>
  <c r="H713" i="28"/>
  <c r="E715" i="28"/>
  <c r="F715" i="28"/>
  <c r="G715" i="28"/>
  <c r="H715" i="28"/>
  <c r="E716" i="28"/>
  <c r="F716" i="28"/>
  <c r="G716" i="28"/>
  <c r="H716" i="28"/>
  <c r="E717" i="28"/>
  <c r="F717" i="28"/>
  <c r="G717" i="28"/>
  <c r="H717" i="28"/>
  <c r="E718" i="28"/>
  <c r="F718" i="28"/>
  <c r="G718" i="28"/>
  <c r="H718" i="28"/>
  <c r="E719" i="28"/>
  <c r="F719" i="28"/>
  <c r="G719" i="28"/>
  <c r="H719" i="28"/>
  <c r="E736" i="28"/>
  <c r="F736" i="28"/>
  <c r="G736" i="28"/>
  <c r="H736" i="28"/>
  <c r="E737" i="28"/>
  <c r="F737" i="28"/>
  <c r="G737" i="28"/>
  <c r="H737" i="28"/>
  <c r="E738" i="28"/>
  <c r="F738" i="28"/>
  <c r="G738" i="28"/>
  <c r="H738" i="28"/>
  <c r="E739" i="28"/>
  <c r="F739" i="28"/>
  <c r="G739" i="28"/>
  <c r="H739" i="28"/>
  <c r="E740" i="28"/>
  <c r="F740" i="28"/>
  <c r="G740" i="28"/>
  <c r="H740" i="28"/>
  <c r="E741" i="28"/>
  <c r="F741" i="28"/>
  <c r="G741" i="28"/>
  <c r="H741" i="28"/>
  <c r="E743" i="28"/>
  <c r="F743" i="28"/>
  <c r="G743" i="28"/>
  <c r="H743" i="28"/>
  <c r="E744" i="28"/>
  <c r="F744" i="28"/>
  <c r="G744" i="28"/>
  <c r="H744" i="28"/>
  <c r="E745" i="28"/>
  <c r="F745" i="28"/>
  <c r="G745" i="28"/>
  <c r="H745" i="28"/>
  <c r="E746" i="28"/>
  <c r="F746" i="28"/>
  <c r="G746" i="28"/>
  <c r="H746" i="28"/>
  <c r="E747" i="28"/>
  <c r="F747" i="28"/>
  <c r="G747" i="28"/>
  <c r="H747" i="28"/>
  <c r="E764" i="28"/>
  <c r="F764" i="28"/>
  <c r="G764" i="28"/>
  <c r="H764" i="28"/>
  <c r="E765" i="28"/>
  <c r="F765" i="28"/>
  <c r="G765" i="28"/>
  <c r="H765" i="28"/>
  <c r="E766" i="28"/>
  <c r="F766" i="28"/>
  <c r="G766" i="28"/>
  <c r="H766" i="28"/>
  <c r="E767" i="28"/>
  <c r="F767" i="28"/>
  <c r="G767" i="28"/>
  <c r="H767" i="28"/>
  <c r="E768" i="28"/>
  <c r="F768" i="28"/>
  <c r="G768" i="28"/>
  <c r="H768" i="28"/>
  <c r="E769" i="28"/>
  <c r="F769" i="28"/>
  <c r="G769" i="28"/>
  <c r="H769" i="28"/>
  <c r="E771" i="28"/>
  <c r="F771" i="28"/>
  <c r="G771" i="28"/>
  <c r="H771" i="28"/>
  <c r="E772" i="28"/>
  <c r="F772" i="28"/>
  <c r="G772" i="28"/>
  <c r="H772" i="28"/>
  <c r="E773" i="28"/>
  <c r="F773" i="28"/>
  <c r="G773" i="28"/>
  <c r="H773" i="28"/>
  <c r="E774" i="28"/>
  <c r="F774" i="28"/>
  <c r="G774" i="28"/>
  <c r="H774" i="28"/>
  <c r="E775" i="28"/>
  <c r="F775" i="28"/>
  <c r="G775" i="28"/>
  <c r="H775" i="28"/>
  <c r="E778" i="28"/>
  <c r="F778" i="28"/>
  <c r="G778" i="28"/>
  <c r="H778" i="28"/>
  <c r="E779" i="28"/>
  <c r="F779" i="28"/>
  <c r="G779" i="28"/>
  <c r="H779" i="28"/>
  <c r="E780" i="28"/>
  <c r="F780" i="28"/>
  <c r="G780" i="28"/>
  <c r="H780" i="28"/>
  <c r="E781" i="28"/>
  <c r="F781" i="28"/>
  <c r="G781" i="28"/>
  <c r="H781" i="28"/>
  <c r="E782" i="28"/>
  <c r="F782" i="28"/>
  <c r="G782" i="28"/>
  <c r="H782" i="28"/>
  <c r="E783" i="28"/>
  <c r="F783" i="28"/>
  <c r="G783" i="28"/>
  <c r="H783" i="28"/>
  <c r="E785" i="28"/>
  <c r="F785" i="28"/>
  <c r="G785" i="28"/>
  <c r="H785" i="28"/>
  <c r="E786" i="28"/>
  <c r="F786" i="28"/>
  <c r="G786" i="28"/>
  <c r="H786" i="28"/>
  <c r="E787" i="28"/>
  <c r="F787" i="28"/>
  <c r="G787" i="28"/>
  <c r="H787" i="28"/>
  <c r="E788" i="28"/>
  <c r="F788" i="28"/>
  <c r="G788" i="28"/>
  <c r="H788" i="28"/>
  <c r="E789" i="28"/>
  <c r="F789" i="28"/>
  <c r="G789" i="28"/>
  <c r="H789" i="28"/>
  <c r="E792" i="28"/>
  <c r="F792" i="28"/>
  <c r="G792" i="28"/>
  <c r="H792" i="28"/>
  <c r="E793" i="28"/>
  <c r="F793" i="28"/>
  <c r="G793" i="28"/>
  <c r="H793" i="28"/>
  <c r="E794" i="28"/>
  <c r="F794" i="28"/>
  <c r="G794" i="28"/>
  <c r="H794" i="28"/>
  <c r="E795" i="28"/>
  <c r="F795" i="28"/>
  <c r="G795" i="28"/>
  <c r="H795" i="28"/>
  <c r="E796" i="28"/>
  <c r="F796" i="28"/>
  <c r="G796" i="28"/>
  <c r="H796" i="28"/>
  <c r="E797" i="28"/>
  <c r="F797" i="28"/>
  <c r="G797" i="28"/>
  <c r="H797" i="28"/>
  <c r="E799" i="28"/>
  <c r="F799" i="28"/>
  <c r="G799" i="28"/>
  <c r="H799" i="28"/>
  <c r="E800" i="28"/>
  <c r="F800" i="28"/>
  <c r="G800" i="28"/>
  <c r="H800" i="28"/>
  <c r="E801" i="28"/>
  <c r="F801" i="28"/>
  <c r="G801" i="28"/>
  <c r="H801" i="28"/>
  <c r="E802" i="28"/>
  <c r="F802" i="28"/>
  <c r="G802" i="28"/>
  <c r="H802" i="28"/>
  <c r="E803" i="28"/>
  <c r="F803" i="28"/>
  <c r="G803" i="28"/>
  <c r="H803" i="28"/>
  <c r="E806" i="28"/>
  <c r="F806" i="28"/>
  <c r="G806" i="28"/>
  <c r="H806" i="28"/>
  <c r="E807" i="28"/>
  <c r="F807" i="28"/>
  <c r="G807" i="28"/>
  <c r="H807" i="28"/>
  <c r="E808" i="28"/>
  <c r="F808" i="28"/>
  <c r="G808" i="28"/>
  <c r="H808" i="28"/>
  <c r="E809" i="28"/>
  <c r="F809" i="28"/>
  <c r="G809" i="28"/>
  <c r="H809" i="28"/>
  <c r="E810" i="28"/>
  <c r="F810" i="28"/>
  <c r="G810" i="28"/>
  <c r="H810" i="28"/>
  <c r="E811" i="28"/>
  <c r="F811" i="28"/>
  <c r="G811" i="28"/>
  <c r="H811" i="28"/>
  <c r="E813" i="28"/>
  <c r="F813" i="28"/>
  <c r="G813" i="28"/>
  <c r="H813" i="28"/>
  <c r="E814" i="28"/>
  <c r="F814" i="28"/>
  <c r="G814" i="28"/>
  <c r="H814" i="28"/>
  <c r="E815" i="28"/>
  <c r="F815" i="28"/>
  <c r="G815" i="28"/>
  <c r="H815" i="28"/>
  <c r="E816" i="28"/>
  <c r="F816" i="28"/>
  <c r="G816" i="28"/>
  <c r="H816" i="28"/>
  <c r="E817" i="28"/>
  <c r="F817" i="28"/>
  <c r="G817" i="28"/>
  <c r="H817" i="28"/>
  <c r="E820" i="28"/>
  <c r="F820" i="28"/>
  <c r="G820" i="28"/>
  <c r="H820" i="28"/>
  <c r="E821" i="28"/>
  <c r="F821" i="28"/>
  <c r="G821" i="28"/>
  <c r="H821" i="28"/>
  <c r="E822" i="28"/>
  <c r="F822" i="28"/>
  <c r="G822" i="28"/>
  <c r="H822" i="28"/>
  <c r="E823" i="28"/>
  <c r="F823" i="28"/>
  <c r="G823" i="28"/>
  <c r="H823" i="28"/>
  <c r="E824" i="28"/>
  <c r="F824" i="28"/>
  <c r="G824" i="28"/>
  <c r="H824" i="28"/>
  <c r="E825" i="28"/>
  <c r="F825" i="28"/>
  <c r="G825" i="28"/>
  <c r="H825" i="28"/>
  <c r="E827" i="28"/>
  <c r="F827" i="28"/>
  <c r="G827" i="28"/>
  <c r="H827" i="28"/>
  <c r="E828" i="28"/>
  <c r="F828" i="28"/>
  <c r="G828" i="28"/>
  <c r="H828" i="28"/>
  <c r="E829" i="28"/>
  <c r="F829" i="28"/>
  <c r="G829" i="28"/>
  <c r="H829" i="28"/>
  <c r="E830" i="28"/>
  <c r="F830" i="28"/>
  <c r="G830" i="28"/>
  <c r="H830" i="28"/>
  <c r="E831" i="28"/>
  <c r="F831" i="28"/>
  <c r="G831" i="28"/>
  <c r="H831" i="28"/>
  <c r="E848" i="28"/>
  <c r="F848" i="28"/>
  <c r="G848" i="28"/>
  <c r="H848" i="28"/>
  <c r="E849" i="28"/>
  <c r="F849" i="28"/>
  <c r="G849" i="28"/>
  <c r="H849" i="28"/>
  <c r="E850" i="28"/>
  <c r="F850" i="28"/>
  <c r="G850" i="28"/>
  <c r="H850" i="28"/>
  <c r="E851" i="28"/>
  <c r="F851" i="28"/>
  <c r="G851" i="28"/>
  <c r="H851" i="28"/>
  <c r="E852" i="28"/>
  <c r="F852" i="28"/>
  <c r="G852" i="28"/>
  <c r="H852" i="28"/>
  <c r="E853" i="28"/>
  <c r="F853" i="28"/>
  <c r="G853" i="28"/>
  <c r="H853" i="28"/>
  <c r="E855" i="28"/>
  <c r="F855" i="28"/>
  <c r="G855" i="28"/>
  <c r="H855" i="28"/>
  <c r="E856" i="28"/>
  <c r="F856" i="28"/>
  <c r="G856" i="28"/>
  <c r="H856" i="28"/>
  <c r="E857" i="28"/>
  <c r="F857" i="28"/>
  <c r="G857" i="28"/>
  <c r="H857" i="28"/>
  <c r="E858" i="28"/>
  <c r="F858" i="28"/>
  <c r="G858" i="28"/>
  <c r="H858" i="28"/>
  <c r="E859" i="28"/>
  <c r="F859" i="28"/>
  <c r="G859" i="28"/>
  <c r="H859" i="28"/>
  <c r="E862" i="28"/>
  <c r="F862" i="28"/>
  <c r="G862" i="28"/>
  <c r="H862" i="28"/>
  <c r="E863" i="28"/>
  <c r="F863" i="28"/>
  <c r="G863" i="28"/>
  <c r="H863" i="28"/>
  <c r="E864" i="28"/>
  <c r="F864" i="28"/>
  <c r="G864" i="28"/>
  <c r="H864" i="28"/>
  <c r="E865" i="28"/>
  <c r="F865" i="28"/>
  <c r="G865" i="28"/>
  <c r="H865" i="28"/>
  <c r="E866" i="28"/>
  <c r="F866" i="28"/>
  <c r="G866" i="28"/>
  <c r="H866" i="28"/>
  <c r="E867" i="28"/>
  <c r="F867" i="28"/>
  <c r="G867" i="28"/>
  <c r="H867" i="28"/>
  <c r="E869" i="28"/>
  <c r="F869" i="28"/>
  <c r="G869" i="28"/>
  <c r="H869" i="28"/>
  <c r="E870" i="28"/>
  <c r="F870" i="28"/>
  <c r="G870" i="28"/>
  <c r="H870" i="28"/>
  <c r="E871" i="28"/>
  <c r="F871" i="28"/>
  <c r="G871" i="28"/>
  <c r="H871" i="28"/>
  <c r="E872" i="28"/>
  <c r="F872" i="28"/>
  <c r="G872" i="28"/>
  <c r="H872" i="28"/>
  <c r="E873" i="28"/>
  <c r="F873" i="28"/>
  <c r="G873" i="28"/>
  <c r="H873" i="28"/>
  <c r="E876" i="28"/>
  <c r="F876" i="28"/>
  <c r="G876" i="28"/>
  <c r="H876" i="28"/>
  <c r="E877" i="28"/>
  <c r="F877" i="28"/>
  <c r="G877" i="28"/>
  <c r="H877" i="28"/>
  <c r="E878" i="28"/>
  <c r="F878" i="28"/>
  <c r="G878" i="28"/>
  <c r="H878" i="28"/>
  <c r="E879" i="28"/>
  <c r="F879" i="28"/>
  <c r="G879" i="28"/>
  <c r="H879" i="28"/>
  <c r="E880" i="28"/>
  <c r="F880" i="28"/>
  <c r="G880" i="28"/>
  <c r="H880" i="28"/>
  <c r="E881" i="28"/>
  <c r="F881" i="28"/>
  <c r="G881" i="28"/>
  <c r="H881" i="28"/>
  <c r="E883" i="28"/>
  <c r="F883" i="28"/>
  <c r="G883" i="28"/>
  <c r="H883" i="28"/>
  <c r="E884" i="28"/>
  <c r="F884" i="28"/>
  <c r="G884" i="28"/>
  <c r="H884" i="28"/>
  <c r="E885" i="28"/>
  <c r="F885" i="28"/>
  <c r="G885" i="28"/>
  <c r="H885" i="28"/>
  <c r="E886" i="28"/>
  <c r="F886" i="28"/>
  <c r="G886" i="28"/>
  <c r="H886" i="28"/>
  <c r="E887" i="28"/>
  <c r="F887" i="28"/>
  <c r="G887" i="28"/>
  <c r="H887" i="28"/>
  <c r="E904" i="28"/>
  <c r="F904" i="28"/>
  <c r="G904" i="28"/>
  <c r="H904" i="28"/>
  <c r="E905" i="28"/>
  <c r="F905" i="28"/>
  <c r="G905" i="28"/>
  <c r="H905" i="28"/>
  <c r="E906" i="28"/>
  <c r="F906" i="28"/>
  <c r="G906" i="28"/>
  <c r="H906" i="28"/>
  <c r="E907" i="28"/>
  <c r="F907" i="28"/>
  <c r="G907" i="28"/>
  <c r="H907" i="28"/>
  <c r="E908" i="28"/>
  <c r="F908" i="28"/>
  <c r="G908" i="28"/>
  <c r="H908" i="28"/>
  <c r="E909" i="28"/>
  <c r="F909" i="28"/>
  <c r="G909" i="28"/>
  <c r="H909" i="28"/>
  <c r="E911" i="28"/>
  <c r="F911" i="28"/>
  <c r="G911" i="28"/>
  <c r="H911" i="28"/>
  <c r="E912" i="28"/>
  <c r="F912" i="28"/>
  <c r="G912" i="28"/>
  <c r="H912" i="28"/>
  <c r="E913" i="28"/>
  <c r="F913" i="28"/>
  <c r="G913" i="28"/>
  <c r="H913" i="28"/>
  <c r="E914" i="28"/>
  <c r="F914" i="28"/>
  <c r="G914" i="28"/>
  <c r="H914" i="28"/>
  <c r="E915" i="28"/>
  <c r="F915" i="28"/>
  <c r="G915" i="28"/>
  <c r="H915" i="28"/>
  <c r="E918" i="28"/>
  <c r="F918" i="28"/>
  <c r="G918" i="28"/>
  <c r="H918" i="28"/>
  <c r="E919" i="28"/>
  <c r="F919" i="28"/>
  <c r="G919" i="28"/>
  <c r="H919" i="28"/>
  <c r="E920" i="28"/>
  <c r="F920" i="28"/>
  <c r="G920" i="28"/>
  <c r="H920" i="28"/>
  <c r="E921" i="28"/>
  <c r="F921" i="28"/>
  <c r="G921" i="28"/>
  <c r="H921" i="28"/>
  <c r="E922" i="28"/>
  <c r="F922" i="28"/>
  <c r="G922" i="28"/>
  <c r="H922" i="28"/>
  <c r="E923" i="28"/>
  <c r="F923" i="28"/>
  <c r="G923" i="28"/>
  <c r="H923" i="28"/>
  <c r="E925" i="28"/>
  <c r="F925" i="28"/>
  <c r="G925" i="28"/>
  <c r="H925" i="28"/>
  <c r="E926" i="28"/>
  <c r="F926" i="28"/>
  <c r="G926" i="28"/>
  <c r="H926" i="28"/>
  <c r="E927" i="28"/>
  <c r="F927" i="28"/>
  <c r="G927" i="28"/>
  <c r="H927" i="28"/>
  <c r="E928" i="28"/>
  <c r="F928" i="28"/>
  <c r="G928" i="28"/>
  <c r="H928" i="28"/>
  <c r="E929" i="28"/>
  <c r="F929" i="28"/>
  <c r="G929" i="28"/>
  <c r="H929" i="28"/>
  <c r="E932" i="28"/>
  <c r="F932" i="28"/>
  <c r="G932" i="28"/>
  <c r="H932" i="28"/>
  <c r="E933" i="28"/>
  <c r="F933" i="28"/>
  <c r="G933" i="28"/>
  <c r="H933" i="28"/>
  <c r="E934" i="28"/>
  <c r="F934" i="28"/>
  <c r="G934" i="28"/>
  <c r="H934" i="28"/>
  <c r="E935" i="28"/>
  <c r="F935" i="28"/>
  <c r="G935" i="28"/>
  <c r="H935" i="28"/>
  <c r="E936" i="28"/>
  <c r="F936" i="28"/>
  <c r="G936" i="28"/>
  <c r="H936" i="28"/>
  <c r="E937" i="28"/>
  <c r="F937" i="28"/>
  <c r="G937" i="28"/>
  <c r="H937" i="28"/>
  <c r="E939" i="28"/>
  <c r="F939" i="28"/>
  <c r="G939" i="28"/>
  <c r="H939" i="28"/>
  <c r="E940" i="28"/>
  <c r="F940" i="28"/>
  <c r="G940" i="28"/>
  <c r="H940" i="28"/>
  <c r="E941" i="28"/>
  <c r="F941" i="28"/>
  <c r="G941" i="28"/>
  <c r="H941" i="28"/>
  <c r="E942" i="28"/>
  <c r="F942" i="28"/>
  <c r="G942" i="28"/>
  <c r="H942" i="28"/>
  <c r="E943" i="28"/>
  <c r="F943" i="28"/>
  <c r="G943" i="28"/>
  <c r="H943" i="28"/>
  <c r="E960" i="28"/>
  <c r="F960" i="28"/>
  <c r="G960" i="28"/>
  <c r="H960" i="28"/>
  <c r="E961" i="28"/>
  <c r="F961" i="28"/>
  <c r="G961" i="28"/>
  <c r="H961" i="28"/>
  <c r="E962" i="28"/>
  <c r="F962" i="28"/>
  <c r="G962" i="28"/>
  <c r="H962" i="28"/>
  <c r="E963" i="28"/>
  <c r="F963" i="28"/>
  <c r="G963" i="28"/>
  <c r="H963" i="28"/>
  <c r="E964" i="28"/>
  <c r="F964" i="28"/>
  <c r="G964" i="28"/>
  <c r="H964" i="28"/>
  <c r="E965" i="28"/>
  <c r="F965" i="28"/>
  <c r="G965" i="28"/>
  <c r="H965" i="28"/>
  <c r="E967" i="28"/>
  <c r="F967" i="28"/>
  <c r="G967" i="28"/>
  <c r="H967" i="28"/>
  <c r="E968" i="28"/>
  <c r="F968" i="28"/>
  <c r="G968" i="28"/>
  <c r="H968" i="28"/>
  <c r="E969" i="28"/>
  <c r="F969" i="28"/>
  <c r="G969" i="28"/>
  <c r="H969" i="28"/>
  <c r="E970" i="28"/>
  <c r="F970" i="28"/>
  <c r="G970" i="28"/>
  <c r="H970" i="28"/>
  <c r="E971" i="28"/>
  <c r="F971" i="28"/>
  <c r="G971" i="28"/>
  <c r="H971" i="28"/>
  <c r="E974" i="28"/>
  <c r="F974" i="28"/>
  <c r="G974" i="28"/>
  <c r="H974" i="28"/>
  <c r="E975" i="28"/>
  <c r="F975" i="28"/>
  <c r="G975" i="28"/>
  <c r="H975" i="28"/>
  <c r="E976" i="28"/>
  <c r="F976" i="28"/>
  <c r="G976" i="28"/>
  <c r="H976" i="28"/>
  <c r="E977" i="28"/>
  <c r="F977" i="28"/>
  <c r="G977" i="28"/>
  <c r="H977" i="28"/>
  <c r="E978" i="28"/>
  <c r="F978" i="28"/>
  <c r="G978" i="28"/>
  <c r="H978" i="28"/>
  <c r="E979" i="28"/>
  <c r="F979" i="28"/>
  <c r="G979" i="28"/>
  <c r="H979" i="28"/>
  <c r="E981" i="28"/>
  <c r="F981" i="28"/>
  <c r="G981" i="28"/>
  <c r="H981" i="28"/>
  <c r="E982" i="28"/>
  <c r="F982" i="28"/>
  <c r="G982" i="28"/>
  <c r="H982" i="28"/>
  <c r="E983" i="28"/>
  <c r="F983" i="28"/>
  <c r="G983" i="28"/>
  <c r="H983" i="28"/>
  <c r="E984" i="28"/>
  <c r="F984" i="28"/>
  <c r="G984" i="28"/>
  <c r="H984" i="28"/>
  <c r="E985" i="28"/>
  <c r="F985" i="28"/>
  <c r="G985" i="28"/>
  <c r="H985" i="28"/>
  <c r="E988" i="28"/>
  <c r="F988" i="28"/>
  <c r="G988" i="28"/>
  <c r="H988" i="28"/>
  <c r="E989" i="28"/>
  <c r="F989" i="28"/>
  <c r="G989" i="28"/>
  <c r="H989" i="28"/>
  <c r="E990" i="28"/>
  <c r="F990" i="28"/>
  <c r="G990" i="28"/>
  <c r="H990" i="28"/>
  <c r="E991" i="28"/>
  <c r="F991" i="28"/>
  <c r="G991" i="28"/>
  <c r="H991" i="28"/>
  <c r="E992" i="28"/>
  <c r="F992" i="28"/>
  <c r="G992" i="28"/>
  <c r="H992" i="28"/>
  <c r="E993" i="28"/>
  <c r="F993" i="28"/>
  <c r="G993" i="28"/>
  <c r="H993" i="28"/>
  <c r="E995" i="28"/>
  <c r="F995" i="28"/>
  <c r="G995" i="28"/>
  <c r="H995" i="28"/>
  <c r="E996" i="28"/>
  <c r="F996" i="28"/>
  <c r="G996" i="28"/>
  <c r="H996" i="28"/>
  <c r="E997" i="28"/>
  <c r="F997" i="28"/>
  <c r="G997" i="28"/>
  <c r="H997" i="28"/>
  <c r="E998" i="28"/>
  <c r="F998" i="28"/>
  <c r="G998" i="28"/>
  <c r="H998" i="28"/>
  <c r="E999" i="28"/>
  <c r="F999" i="28"/>
  <c r="G999" i="28"/>
  <c r="H999" i="28"/>
  <c r="E1002" i="28"/>
  <c r="F1002" i="28"/>
  <c r="G1002" i="28"/>
  <c r="H1002" i="28"/>
  <c r="E1003" i="28"/>
  <c r="F1003" i="28"/>
  <c r="G1003" i="28"/>
  <c r="H1003" i="28"/>
  <c r="E1004" i="28"/>
  <c r="F1004" i="28"/>
  <c r="G1004" i="28"/>
  <c r="H1004" i="28"/>
  <c r="E1005" i="28"/>
  <c r="F1005" i="28"/>
  <c r="G1005" i="28"/>
  <c r="H1005" i="28"/>
  <c r="E1006" i="28"/>
  <c r="F1006" i="28"/>
  <c r="G1006" i="28"/>
  <c r="H1006" i="28"/>
  <c r="E1007" i="28"/>
  <c r="F1007" i="28"/>
  <c r="G1007" i="28"/>
  <c r="H1007" i="28"/>
  <c r="E1009" i="28"/>
  <c r="F1009" i="28"/>
  <c r="G1009" i="28"/>
  <c r="H1009" i="28"/>
  <c r="E1010" i="28"/>
  <c r="F1010" i="28"/>
  <c r="G1010" i="28"/>
  <c r="H1010" i="28"/>
  <c r="E1011" i="28"/>
  <c r="F1011" i="28"/>
  <c r="G1011" i="28"/>
  <c r="H1011" i="28"/>
  <c r="E1012" i="28"/>
  <c r="F1012" i="28"/>
  <c r="G1012" i="28"/>
  <c r="H1012" i="28"/>
  <c r="E1013" i="28"/>
  <c r="F1013" i="28"/>
  <c r="G1013" i="28"/>
  <c r="H1013" i="28"/>
  <c r="E1030" i="28"/>
  <c r="F1030" i="28"/>
  <c r="G1030" i="28"/>
  <c r="H1030" i="28"/>
  <c r="E1031" i="28"/>
  <c r="F1031" i="28"/>
  <c r="G1031" i="28"/>
  <c r="H1031" i="28"/>
  <c r="E1032" i="28"/>
  <c r="F1032" i="28"/>
  <c r="G1032" i="28"/>
  <c r="H1032" i="28"/>
  <c r="E1033" i="28"/>
  <c r="F1033" i="28"/>
  <c r="G1033" i="28"/>
  <c r="H1033" i="28"/>
  <c r="E1034" i="28"/>
  <c r="F1034" i="28"/>
  <c r="G1034" i="28"/>
  <c r="H1034" i="28"/>
  <c r="E1035" i="28"/>
  <c r="F1035" i="28"/>
  <c r="G1035" i="28"/>
  <c r="H1035" i="28"/>
  <c r="E1037" i="28"/>
  <c r="F1037" i="28"/>
  <c r="G1037" i="28"/>
  <c r="H1037" i="28"/>
  <c r="E1038" i="28"/>
  <c r="F1038" i="28"/>
  <c r="G1038" i="28"/>
  <c r="H1038" i="28"/>
  <c r="E1039" i="28"/>
  <c r="F1039" i="28"/>
  <c r="G1039" i="28"/>
  <c r="H1039" i="28"/>
  <c r="E1040" i="28"/>
  <c r="F1040" i="28"/>
  <c r="G1040" i="28"/>
  <c r="H1040" i="28"/>
  <c r="E1041" i="28"/>
  <c r="F1041" i="28"/>
  <c r="G1041" i="28"/>
  <c r="H1041" i="28"/>
  <c r="E1044" i="28"/>
  <c r="F1044" i="28"/>
  <c r="G1044" i="28"/>
  <c r="H1044" i="28"/>
  <c r="E1045" i="28"/>
  <c r="F1045" i="28"/>
  <c r="G1045" i="28"/>
  <c r="H1045" i="28"/>
  <c r="E1046" i="28"/>
  <c r="F1046" i="28"/>
  <c r="G1046" i="28"/>
  <c r="H1046" i="28"/>
  <c r="E1047" i="28"/>
  <c r="F1047" i="28"/>
  <c r="G1047" i="28"/>
  <c r="H1047" i="28"/>
  <c r="E1048" i="28"/>
  <c r="F1048" i="28"/>
  <c r="G1048" i="28"/>
  <c r="H1048" i="28"/>
  <c r="E1049" i="28"/>
  <c r="F1049" i="28"/>
  <c r="G1049" i="28"/>
  <c r="H1049" i="28"/>
  <c r="E1051" i="28"/>
  <c r="F1051" i="28"/>
  <c r="G1051" i="28"/>
  <c r="H1051" i="28"/>
  <c r="E1052" i="28"/>
  <c r="F1052" i="28"/>
  <c r="G1052" i="28"/>
  <c r="H1052" i="28"/>
  <c r="E1053" i="28"/>
  <c r="F1053" i="28"/>
  <c r="G1053" i="28"/>
  <c r="H1053" i="28"/>
  <c r="E1054" i="28"/>
  <c r="F1054" i="28"/>
  <c r="G1054" i="28"/>
  <c r="H1054" i="28"/>
  <c r="E1055" i="28"/>
  <c r="F1055" i="28"/>
  <c r="G1055" i="28"/>
  <c r="H1055" i="28"/>
  <c r="E1072" i="28"/>
  <c r="F1072" i="28"/>
  <c r="G1072" i="28"/>
  <c r="H1072" i="28"/>
  <c r="E1073" i="28"/>
  <c r="F1073" i="28"/>
  <c r="G1073" i="28"/>
  <c r="H1073" i="28"/>
  <c r="E1074" i="28"/>
  <c r="F1074" i="28"/>
  <c r="G1074" i="28"/>
  <c r="H1074" i="28"/>
  <c r="E1075" i="28"/>
  <c r="F1075" i="28"/>
  <c r="G1075" i="28"/>
  <c r="H1075" i="28"/>
  <c r="E1076" i="28"/>
  <c r="F1076" i="28"/>
  <c r="G1076" i="28"/>
  <c r="H1076" i="28"/>
  <c r="E1077" i="28"/>
  <c r="F1077" i="28"/>
  <c r="G1077" i="28"/>
  <c r="H1077" i="28"/>
  <c r="E1079" i="28"/>
  <c r="F1079" i="28"/>
  <c r="G1079" i="28"/>
  <c r="H1079" i="28"/>
  <c r="E1080" i="28"/>
  <c r="F1080" i="28"/>
  <c r="G1080" i="28"/>
  <c r="H1080" i="28"/>
  <c r="E1081" i="28"/>
  <c r="F1081" i="28"/>
  <c r="G1081" i="28"/>
  <c r="H1081" i="28"/>
  <c r="E1082" i="28"/>
  <c r="F1082" i="28"/>
  <c r="G1082" i="28"/>
  <c r="H1082" i="28"/>
  <c r="E1083" i="28"/>
  <c r="F1083" i="28"/>
  <c r="G1083" i="28"/>
  <c r="H1083" i="28"/>
  <c r="E1086" i="28"/>
  <c r="F1086" i="28"/>
  <c r="G1086" i="28"/>
  <c r="H1086" i="28"/>
  <c r="E1087" i="28"/>
  <c r="F1087" i="28"/>
  <c r="G1087" i="28"/>
  <c r="H1087" i="28"/>
  <c r="E1088" i="28"/>
  <c r="F1088" i="28"/>
  <c r="G1088" i="28"/>
  <c r="H1088" i="28"/>
  <c r="E1089" i="28"/>
  <c r="F1089" i="28"/>
  <c r="G1089" i="28"/>
  <c r="H1089" i="28"/>
  <c r="E1090" i="28"/>
  <c r="F1090" i="28"/>
  <c r="G1090" i="28"/>
  <c r="H1090" i="28"/>
  <c r="E1091" i="28"/>
  <c r="F1091" i="28"/>
  <c r="G1091" i="28"/>
  <c r="H1091" i="28"/>
  <c r="E1093" i="28"/>
  <c r="F1093" i="28"/>
  <c r="G1093" i="28"/>
  <c r="H1093" i="28"/>
  <c r="E1094" i="28"/>
  <c r="F1094" i="28"/>
  <c r="G1094" i="28"/>
  <c r="H1094" i="28"/>
  <c r="E1095" i="28"/>
  <c r="F1095" i="28"/>
  <c r="G1095" i="28"/>
  <c r="H1095" i="28"/>
  <c r="E1096" i="28"/>
  <c r="F1096" i="28"/>
  <c r="G1096" i="28"/>
  <c r="H1096" i="28"/>
  <c r="E1097" i="28"/>
  <c r="F1097" i="28"/>
  <c r="G1097" i="28"/>
  <c r="H1097" i="28"/>
  <c r="E1100" i="28"/>
  <c r="F1100" i="28"/>
  <c r="G1100" i="28"/>
  <c r="H1100" i="28"/>
  <c r="E1101" i="28"/>
  <c r="F1101" i="28"/>
  <c r="G1101" i="28"/>
  <c r="H1101" i="28"/>
  <c r="E1102" i="28"/>
  <c r="F1102" i="28"/>
  <c r="G1102" i="28"/>
  <c r="H1102" i="28"/>
  <c r="E1103" i="28"/>
  <c r="F1103" i="28"/>
  <c r="G1103" i="28"/>
  <c r="H1103" i="28"/>
  <c r="E1104" i="28"/>
  <c r="F1104" i="28"/>
  <c r="G1104" i="28"/>
  <c r="H1104" i="28"/>
  <c r="E1105" i="28"/>
  <c r="F1105" i="28"/>
  <c r="G1105" i="28"/>
  <c r="H1105" i="28"/>
  <c r="E1107" i="28"/>
  <c r="F1107" i="28"/>
  <c r="G1107" i="28"/>
  <c r="H1107" i="28"/>
  <c r="E1108" i="28"/>
  <c r="F1108" i="28"/>
  <c r="G1108" i="28"/>
  <c r="H1108" i="28"/>
  <c r="E1109" i="28"/>
  <c r="F1109" i="28"/>
  <c r="G1109" i="28"/>
  <c r="H1109" i="28"/>
  <c r="E1110" i="28"/>
  <c r="F1110" i="28"/>
  <c r="G1110" i="28"/>
  <c r="H1110" i="28"/>
  <c r="E1111" i="28"/>
  <c r="F1111" i="28"/>
  <c r="G1111" i="28"/>
  <c r="H1111" i="28"/>
  <c r="E1114" i="28"/>
  <c r="F1114" i="28"/>
  <c r="G1114" i="28"/>
  <c r="H1114" i="28"/>
  <c r="E1115" i="28"/>
  <c r="F1115" i="28"/>
  <c r="G1115" i="28"/>
  <c r="H1115" i="28"/>
  <c r="E1116" i="28"/>
  <c r="F1116" i="28"/>
  <c r="G1116" i="28"/>
  <c r="H1116" i="28"/>
  <c r="E1117" i="28"/>
  <c r="F1117" i="28"/>
  <c r="G1117" i="28"/>
  <c r="H1117" i="28"/>
  <c r="E1118" i="28"/>
  <c r="F1118" i="28"/>
  <c r="G1118" i="28"/>
  <c r="H1118" i="28"/>
  <c r="E1119" i="28"/>
  <c r="F1119" i="28"/>
  <c r="G1119" i="28"/>
  <c r="H1119" i="28"/>
  <c r="E1121" i="28"/>
  <c r="F1121" i="28"/>
  <c r="G1121" i="28"/>
  <c r="H1121" i="28"/>
  <c r="E1122" i="28"/>
  <c r="F1122" i="28"/>
  <c r="G1122" i="28"/>
  <c r="H1122" i="28"/>
  <c r="E1123" i="28"/>
  <c r="F1123" i="28"/>
  <c r="G1123" i="28"/>
  <c r="H1123" i="28"/>
  <c r="E1124" i="28"/>
  <c r="F1124" i="28"/>
  <c r="G1124" i="28"/>
  <c r="H1124" i="28"/>
  <c r="E1125" i="28"/>
  <c r="F1125" i="28"/>
  <c r="G1125" i="28"/>
  <c r="H1125" i="28"/>
  <c r="E1128" i="28"/>
  <c r="F1128" i="28"/>
  <c r="G1128" i="28"/>
  <c r="H1128" i="28"/>
  <c r="E1129" i="28"/>
  <c r="F1129" i="28"/>
  <c r="G1129" i="28"/>
  <c r="H1129" i="28"/>
  <c r="E1130" i="28"/>
  <c r="F1130" i="28"/>
  <c r="G1130" i="28"/>
  <c r="H1130" i="28"/>
  <c r="E1131" i="28"/>
  <c r="F1131" i="28"/>
  <c r="G1131" i="28"/>
  <c r="H1131" i="28"/>
  <c r="E1132" i="28"/>
  <c r="F1132" i="28"/>
  <c r="G1132" i="28"/>
  <c r="H1132" i="28"/>
  <c r="E1133" i="28"/>
  <c r="F1133" i="28"/>
  <c r="G1133" i="28"/>
  <c r="H1133" i="28"/>
  <c r="E1135" i="28"/>
  <c r="F1135" i="28"/>
  <c r="G1135" i="28"/>
  <c r="H1135" i="28"/>
  <c r="E1136" i="28"/>
  <c r="F1136" i="28"/>
  <c r="G1136" i="28"/>
  <c r="H1136" i="28"/>
  <c r="E1137" i="28"/>
  <c r="F1137" i="28"/>
  <c r="G1137" i="28"/>
  <c r="H1137" i="28"/>
  <c r="E1138" i="28"/>
  <c r="F1138" i="28"/>
  <c r="G1138" i="28"/>
  <c r="H1138" i="28"/>
  <c r="E1139" i="28"/>
  <c r="F1139" i="28"/>
  <c r="G1139" i="28"/>
  <c r="H1139" i="28"/>
  <c r="E1142" i="28"/>
  <c r="F1142" i="28"/>
  <c r="G1142" i="28"/>
  <c r="H1142" i="28"/>
  <c r="E1143" i="28"/>
  <c r="F1143" i="28"/>
  <c r="G1143" i="28"/>
  <c r="H1143" i="28"/>
  <c r="E1144" i="28"/>
  <c r="F1144" i="28"/>
  <c r="G1144" i="28"/>
  <c r="H1144" i="28"/>
  <c r="E1145" i="28"/>
  <c r="F1145" i="28"/>
  <c r="G1145" i="28"/>
  <c r="H1145" i="28"/>
  <c r="E1146" i="28"/>
  <c r="F1146" i="28"/>
  <c r="G1146" i="28"/>
  <c r="H1146" i="28"/>
  <c r="E1147" i="28"/>
  <c r="F1147" i="28"/>
  <c r="G1147" i="28"/>
  <c r="H1147" i="28"/>
  <c r="E1149" i="28"/>
  <c r="F1149" i="28"/>
  <c r="G1149" i="28"/>
  <c r="H1149" i="28"/>
  <c r="E1150" i="28"/>
  <c r="F1150" i="28"/>
  <c r="G1150" i="28"/>
  <c r="H1150" i="28"/>
  <c r="E1151" i="28"/>
  <c r="F1151" i="28"/>
  <c r="G1151" i="28"/>
  <c r="H1151" i="28"/>
  <c r="E1152" i="28"/>
  <c r="F1152" i="28"/>
  <c r="G1152" i="28"/>
  <c r="H1152" i="28"/>
  <c r="E1153" i="28"/>
  <c r="F1153" i="28"/>
  <c r="G1153" i="28"/>
  <c r="H1153" i="28"/>
  <c r="E1170" i="28"/>
  <c r="F1170" i="28"/>
  <c r="G1170" i="28"/>
  <c r="H1170" i="28"/>
  <c r="E1171" i="28"/>
  <c r="F1171" i="28"/>
  <c r="G1171" i="28"/>
  <c r="H1171" i="28"/>
  <c r="E1172" i="28"/>
  <c r="F1172" i="28"/>
  <c r="G1172" i="28"/>
  <c r="H1172" i="28"/>
  <c r="E1173" i="28"/>
  <c r="F1173" i="28"/>
  <c r="G1173" i="28"/>
  <c r="H1173" i="28"/>
  <c r="E1174" i="28"/>
  <c r="F1174" i="28"/>
  <c r="G1174" i="28"/>
  <c r="H1174" i="28"/>
  <c r="E1175" i="28"/>
  <c r="F1175" i="28"/>
  <c r="G1175" i="28"/>
  <c r="H1175" i="28"/>
  <c r="E1177" i="28"/>
  <c r="F1177" i="28"/>
  <c r="G1177" i="28"/>
  <c r="H1177" i="28"/>
  <c r="E1178" i="28"/>
  <c r="F1178" i="28"/>
  <c r="G1178" i="28"/>
  <c r="H1178" i="28"/>
  <c r="E1179" i="28"/>
  <c r="F1179" i="28"/>
  <c r="G1179" i="28"/>
  <c r="H1179" i="28"/>
  <c r="E1180" i="28"/>
  <c r="F1180" i="28"/>
  <c r="G1180" i="28"/>
  <c r="H1180" i="28"/>
  <c r="E1181" i="28"/>
  <c r="F1181" i="28"/>
  <c r="G1181" i="28"/>
  <c r="H1181" i="28"/>
  <c r="E1184" i="28"/>
  <c r="F1184" i="28"/>
  <c r="G1184" i="28"/>
  <c r="H1184" i="28"/>
  <c r="E1185" i="28"/>
  <c r="F1185" i="28"/>
  <c r="G1185" i="28"/>
  <c r="H1185" i="28"/>
  <c r="E1186" i="28"/>
  <c r="F1186" i="28"/>
  <c r="G1186" i="28"/>
  <c r="H1186" i="28"/>
  <c r="E1187" i="28"/>
  <c r="F1187" i="28"/>
  <c r="G1187" i="28"/>
  <c r="H1187" i="28"/>
  <c r="E1188" i="28"/>
  <c r="F1188" i="28"/>
  <c r="G1188" i="28"/>
  <c r="H1188" i="28"/>
  <c r="E1189" i="28"/>
  <c r="F1189" i="28"/>
  <c r="G1189" i="28"/>
  <c r="H1189" i="28"/>
  <c r="E1191" i="28"/>
  <c r="F1191" i="28"/>
  <c r="G1191" i="28"/>
  <c r="H1191" i="28"/>
  <c r="E1192" i="28"/>
  <c r="F1192" i="28"/>
  <c r="G1192" i="28"/>
  <c r="H1192" i="28"/>
  <c r="E1193" i="28"/>
  <c r="F1193" i="28"/>
  <c r="G1193" i="28"/>
  <c r="H1193" i="28"/>
  <c r="E1194" i="28"/>
  <c r="F1194" i="28"/>
  <c r="G1194" i="28"/>
  <c r="H1194" i="28"/>
  <c r="E1195" i="28"/>
  <c r="F1195" i="28"/>
  <c r="G1195" i="28"/>
  <c r="H1195" i="28"/>
  <c r="E1198" i="28"/>
  <c r="F1198" i="28"/>
  <c r="G1198" i="28"/>
  <c r="H1198" i="28"/>
  <c r="E1199" i="28"/>
  <c r="F1199" i="28"/>
  <c r="G1199" i="28"/>
  <c r="H1199" i="28"/>
  <c r="E1200" i="28"/>
  <c r="F1200" i="28"/>
  <c r="G1200" i="28"/>
  <c r="H1200" i="28"/>
  <c r="E1201" i="28"/>
  <c r="F1201" i="28"/>
  <c r="G1201" i="28"/>
  <c r="H1201" i="28"/>
  <c r="E1202" i="28"/>
  <c r="F1202" i="28"/>
  <c r="G1202" i="28"/>
  <c r="H1202" i="28"/>
  <c r="E1203" i="28"/>
  <c r="F1203" i="28"/>
  <c r="G1203" i="28"/>
  <c r="H1203" i="28"/>
  <c r="E1205" i="28"/>
  <c r="F1205" i="28"/>
  <c r="G1205" i="28"/>
  <c r="H1205" i="28"/>
  <c r="E1206" i="28"/>
  <c r="F1206" i="28"/>
  <c r="G1206" i="28"/>
  <c r="H1206" i="28"/>
  <c r="E1207" i="28"/>
  <c r="F1207" i="28"/>
  <c r="G1207" i="28"/>
  <c r="H1207" i="28"/>
  <c r="E1208" i="28"/>
  <c r="F1208" i="28"/>
  <c r="G1208" i="28"/>
  <c r="H1208" i="28"/>
  <c r="E1209" i="28"/>
  <c r="F1209" i="28"/>
  <c r="G1209" i="28"/>
  <c r="H1209" i="28"/>
  <c r="E1212" i="28"/>
  <c r="F1212" i="28"/>
  <c r="G1212" i="28"/>
  <c r="H1212" i="28"/>
  <c r="E1213" i="28"/>
  <c r="F1213" i="28"/>
  <c r="G1213" i="28"/>
  <c r="H1213" i="28"/>
  <c r="E1214" i="28"/>
  <c r="F1214" i="28"/>
  <c r="G1214" i="28"/>
  <c r="H1214" i="28"/>
  <c r="E1215" i="28"/>
  <c r="F1215" i="28"/>
  <c r="G1215" i="28"/>
  <c r="H1215" i="28"/>
  <c r="E1216" i="28"/>
  <c r="F1216" i="28"/>
  <c r="G1216" i="28"/>
  <c r="H1216" i="28"/>
  <c r="E1217" i="28"/>
  <c r="F1217" i="28"/>
  <c r="G1217" i="28"/>
  <c r="H1217" i="28"/>
  <c r="E1219" i="28"/>
  <c r="F1219" i="28"/>
  <c r="G1219" i="28"/>
  <c r="H1219" i="28"/>
  <c r="E1220" i="28"/>
  <c r="F1220" i="28"/>
  <c r="G1220" i="28"/>
  <c r="H1220" i="28"/>
  <c r="E1221" i="28"/>
  <c r="F1221" i="28"/>
  <c r="G1221" i="28"/>
  <c r="H1221" i="28"/>
  <c r="E1222" i="28"/>
  <c r="F1222" i="28"/>
  <c r="G1222" i="28"/>
  <c r="H1222" i="28"/>
  <c r="E1223" i="28"/>
  <c r="F1223" i="28"/>
  <c r="G1223" i="28"/>
  <c r="H1223" i="28"/>
  <c r="E1226" i="28"/>
  <c r="F1226" i="28"/>
  <c r="G1226" i="28"/>
  <c r="H1226" i="28"/>
  <c r="E1227" i="28"/>
  <c r="F1227" i="28"/>
  <c r="G1227" i="28"/>
  <c r="H1227" i="28"/>
  <c r="E1228" i="28"/>
  <c r="F1228" i="28"/>
  <c r="G1228" i="28"/>
  <c r="H1228" i="28"/>
  <c r="E1229" i="28"/>
  <c r="F1229" i="28"/>
  <c r="G1229" i="28"/>
  <c r="H1229" i="28"/>
  <c r="E1230" i="28"/>
  <c r="F1230" i="28"/>
  <c r="G1230" i="28"/>
  <c r="H1230" i="28"/>
  <c r="E1231" i="28"/>
  <c r="F1231" i="28"/>
  <c r="G1231" i="28"/>
  <c r="H1231" i="28"/>
  <c r="E1233" i="28"/>
  <c r="F1233" i="28"/>
  <c r="G1233" i="28"/>
  <c r="H1233" i="28"/>
  <c r="E1234" i="28"/>
  <c r="F1234" i="28"/>
  <c r="G1234" i="28"/>
  <c r="H1234" i="28"/>
  <c r="E1235" i="28"/>
  <c r="F1235" i="28"/>
  <c r="G1235" i="28"/>
  <c r="H1235" i="28"/>
  <c r="E1236" i="28"/>
  <c r="F1236" i="28"/>
  <c r="G1236" i="28"/>
  <c r="H1236" i="28"/>
  <c r="E1237" i="28"/>
  <c r="F1237" i="28"/>
  <c r="G1237" i="28"/>
  <c r="H1237" i="28"/>
  <c r="E1240" i="28"/>
  <c r="F1240" i="28"/>
  <c r="G1240" i="28"/>
  <c r="H1240" i="28"/>
  <c r="E1241" i="28"/>
  <c r="F1241" i="28"/>
  <c r="G1241" i="28"/>
  <c r="H1241" i="28"/>
  <c r="E1242" i="28"/>
  <c r="F1242" i="28"/>
  <c r="G1242" i="28"/>
  <c r="H1242" i="28"/>
  <c r="E1243" i="28"/>
  <c r="F1243" i="28"/>
  <c r="G1243" i="28"/>
  <c r="H1243" i="28"/>
  <c r="E1244" i="28"/>
  <c r="F1244" i="28"/>
  <c r="G1244" i="28"/>
  <c r="H1244" i="28"/>
  <c r="E1245" i="28"/>
  <c r="F1245" i="28"/>
  <c r="G1245" i="28"/>
  <c r="H1245" i="28"/>
  <c r="E1247" i="28"/>
  <c r="F1247" i="28"/>
  <c r="G1247" i="28"/>
  <c r="H1247" i="28"/>
  <c r="E1248" i="28"/>
  <c r="F1248" i="28"/>
  <c r="G1248" i="28"/>
  <c r="H1248" i="28"/>
  <c r="E1249" i="28"/>
  <c r="F1249" i="28"/>
  <c r="G1249" i="28"/>
  <c r="H1249" i="28"/>
  <c r="E1250" i="28"/>
  <c r="F1250" i="28"/>
  <c r="G1250" i="28"/>
  <c r="H1250" i="28"/>
  <c r="E1251" i="28"/>
  <c r="F1251" i="28"/>
  <c r="G1251" i="28"/>
  <c r="H1251" i="28"/>
  <c r="E1254" i="28"/>
  <c r="F1254" i="28"/>
  <c r="G1254" i="28"/>
  <c r="H1254" i="28"/>
  <c r="E1255" i="28"/>
  <c r="F1255" i="28"/>
  <c r="G1255" i="28"/>
  <c r="H1255" i="28"/>
  <c r="E1256" i="28"/>
  <c r="F1256" i="28"/>
  <c r="G1256" i="28"/>
  <c r="H1256" i="28"/>
  <c r="E1257" i="28"/>
  <c r="F1257" i="28"/>
  <c r="G1257" i="28"/>
  <c r="H1257" i="28"/>
  <c r="E1258" i="28"/>
  <c r="F1258" i="28"/>
  <c r="G1258" i="28"/>
  <c r="H1258" i="28"/>
  <c r="E1259" i="28"/>
  <c r="F1259" i="28"/>
  <c r="G1259" i="28"/>
  <c r="H1259" i="28"/>
  <c r="E1261" i="28"/>
  <c r="F1261" i="28"/>
  <c r="G1261" i="28"/>
  <c r="H1261" i="28"/>
  <c r="E1262" i="28"/>
  <c r="F1262" i="28"/>
  <c r="G1262" i="28"/>
  <c r="H1262" i="28"/>
  <c r="E1263" i="28"/>
  <c r="F1263" i="28"/>
  <c r="G1263" i="28"/>
  <c r="H1263" i="28"/>
  <c r="E1264" i="28"/>
  <c r="F1264" i="28"/>
  <c r="G1264" i="28"/>
  <c r="H1264" i="28"/>
  <c r="E1265" i="28"/>
  <c r="F1265" i="28"/>
  <c r="G1265" i="28"/>
  <c r="H1265" i="28"/>
  <c r="E1268" i="28"/>
  <c r="F1268" i="28"/>
  <c r="G1268" i="28"/>
  <c r="H1268" i="28"/>
  <c r="E1269" i="28"/>
  <c r="F1269" i="28"/>
  <c r="G1269" i="28"/>
  <c r="H1269" i="28"/>
  <c r="E1270" i="28"/>
  <c r="F1270" i="28"/>
  <c r="G1270" i="28"/>
  <c r="H1270" i="28"/>
  <c r="E1271" i="28"/>
  <c r="F1271" i="28"/>
  <c r="G1271" i="28"/>
  <c r="H1271" i="28"/>
  <c r="E1272" i="28"/>
  <c r="F1272" i="28"/>
  <c r="G1272" i="28"/>
  <c r="H1272" i="28"/>
  <c r="E1273" i="28"/>
  <c r="F1273" i="28"/>
  <c r="G1273" i="28"/>
  <c r="H1273" i="28"/>
  <c r="E1275" i="28"/>
  <c r="F1275" i="28"/>
  <c r="G1275" i="28"/>
  <c r="H1275" i="28"/>
  <c r="E1276" i="28"/>
  <c r="F1276" i="28"/>
  <c r="G1276" i="28"/>
  <c r="H1276" i="28"/>
  <c r="E1277" i="28"/>
  <c r="F1277" i="28"/>
  <c r="G1277" i="28"/>
  <c r="H1277" i="28"/>
  <c r="E1278" i="28"/>
  <c r="F1278" i="28"/>
  <c r="G1278" i="28"/>
  <c r="H1278" i="28"/>
  <c r="E1279" i="28"/>
  <c r="F1279" i="28"/>
  <c r="G1279" i="28"/>
  <c r="H1279" i="28"/>
  <c r="E1282" i="28"/>
  <c r="E1290" i="28"/>
  <c r="E1296" i="28"/>
  <c r="F1296" i="28"/>
  <c r="G1296" i="28"/>
  <c r="H1296" i="28"/>
  <c r="E1297" i="28"/>
  <c r="F1297" i="28"/>
  <c r="G1297" i="28"/>
  <c r="H1297" i="28"/>
  <c r="E1298" i="28"/>
  <c r="F1298" i="28"/>
  <c r="G1298" i="28"/>
  <c r="H1298" i="28"/>
  <c r="E1299" i="28"/>
  <c r="F1299" i="28"/>
  <c r="G1299" i="28"/>
  <c r="H1299" i="28"/>
  <c r="E1300" i="28"/>
  <c r="F1300" i="28"/>
  <c r="G1300" i="28"/>
  <c r="H1300" i="28"/>
  <c r="E1301" i="28"/>
  <c r="F1301" i="28"/>
  <c r="G1301" i="28"/>
  <c r="H1301" i="28"/>
  <c r="E1303" i="28"/>
  <c r="F1303" i="28"/>
  <c r="G1303" i="28"/>
  <c r="H1303" i="28"/>
  <c r="E1304" i="28"/>
  <c r="F1304" i="28"/>
  <c r="G1304" i="28"/>
  <c r="H1304" i="28"/>
  <c r="E1305" i="28"/>
  <c r="F1305" i="28"/>
  <c r="G1305" i="28"/>
  <c r="H1305" i="28"/>
  <c r="E1306" i="28"/>
  <c r="F1306" i="28"/>
  <c r="G1306" i="28"/>
  <c r="H1306" i="28"/>
  <c r="E1307" i="28"/>
  <c r="F1307" i="28"/>
  <c r="G1307" i="28"/>
  <c r="H1307" i="28"/>
  <c r="E1310" i="28"/>
  <c r="F1310" i="28"/>
  <c r="G1310" i="28"/>
  <c r="H1310" i="28"/>
  <c r="E1311" i="28"/>
  <c r="F1311" i="28"/>
  <c r="G1311" i="28"/>
  <c r="H1311" i="28"/>
  <c r="E1312" i="28"/>
  <c r="F1312" i="28"/>
  <c r="G1312" i="28"/>
  <c r="H1312" i="28"/>
  <c r="E1313" i="28"/>
  <c r="F1313" i="28"/>
  <c r="G1313" i="28"/>
  <c r="H1313" i="28"/>
  <c r="E1314" i="28"/>
  <c r="F1314" i="28"/>
  <c r="G1314" i="28"/>
  <c r="H1314" i="28"/>
  <c r="E1315" i="28"/>
  <c r="F1315" i="28"/>
  <c r="G1315" i="28"/>
  <c r="H1315" i="28"/>
  <c r="E1317" i="28"/>
  <c r="F1317" i="28"/>
  <c r="G1317" i="28"/>
  <c r="H1317" i="28"/>
  <c r="E1318" i="28"/>
  <c r="F1318" i="28"/>
  <c r="G1318" i="28"/>
  <c r="H1318" i="28"/>
  <c r="E1319" i="28"/>
  <c r="F1319" i="28"/>
  <c r="G1319" i="28"/>
  <c r="H1319" i="28"/>
  <c r="E1320" i="28"/>
  <c r="F1320" i="28"/>
  <c r="G1320" i="28"/>
  <c r="H1320" i="28"/>
  <c r="E1321" i="28"/>
  <c r="F1321" i="28"/>
  <c r="G1321" i="28"/>
  <c r="H1321" i="28"/>
  <c r="E1324" i="28"/>
  <c r="F1324" i="28"/>
  <c r="G1324" i="28"/>
  <c r="H1324" i="28"/>
  <c r="E1325" i="28"/>
  <c r="F1325" i="28"/>
  <c r="G1325" i="28"/>
  <c r="H1325" i="28"/>
  <c r="E1326" i="28"/>
  <c r="F1326" i="28"/>
  <c r="G1326" i="28"/>
  <c r="H1326" i="28"/>
  <c r="E1327" i="28"/>
  <c r="F1327" i="28"/>
  <c r="G1327" i="28"/>
  <c r="H1327" i="28"/>
  <c r="E1328" i="28"/>
  <c r="F1328" i="28"/>
  <c r="G1328" i="28"/>
  <c r="H1328" i="28"/>
  <c r="E1329" i="28"/>
  <c r="F1329" i="28"/>
  <c r="G1329" i="28"/>
  <c r="H1329" i="28"/>
  <c r="E1331" i="28"/>
  <c r="F1331" i="28"/>
  <c r="G1331" i="28"/>
  <c r="H1331" i="28"/>
  <c r="E1332" i="28"/>
  <c r="F1332" i="28"/>
  <c r="G1332" i="28"/>
  <c r="H1332" i="28"/>
  <c r="E1333" i="28"/>
  <c r="F1333" i="28"/>
  <c r="G1333" i="28"/>
  <c r="H1333" i="28"/>
  <c r="E1334" i="28"/>
  <c r="F1334" i="28"/>
  <c r="G1334" i="28"/>
  <c r="H1334" i="28"/>
  <c r="E1335" i="28"/>
  <c r="F1335" i="28"/>
  <c r="G1335" i="28"/>
  <c r="H1335" i="28"/>
  <c r="E1352" i="28"/>
  <c r="F1352" i="28"/>
  <c r="G1352" i="28"/>
  <c r="H1352" i="28"/>
  <c r="E1353" i="28"/>
  <c r="F1353" i="28"/>
  <c r="G1353" i="28"/>
  <c r="H1353" i="28"/>
  <c r="E1354" i="28"/>
  <c r="F1354" i="28"/>
  <c r="G1354" i="28"/>
  <c r="H1354" i="28"/>
  <c r="E1355" i="28"/>
  <c r="F1355" i="28"/>
  <c r="G1355" i="28"/>
  <c r="H1355" i="28"/>
  <c r="E1356" i="28"/>
  <c r="F1356" i="28"/>
  <c r="G1356" i="28"/>
  <c r="H1356" i="28"/>
  <c r="E1357" i="28"/>
  <c r="F1357" i="28"/>
  <c r="G1357" i="28"/>
  <c r="H1357" i="28"/>
  <c r="E1359" i="28"/>
  <c r="F1359" i="28"/>
  <c r="G1359" i="28"/>
  <c r="H1359" i="28"/>
  <c r="E1360" i="28"/>
  <c r="F1360" i="28"/>
  <c r="G1360" i="28"/>
  <c r="H1360" i="28"/>
  <c r="E1361" i="28"/>
  <c r="F1361" i="28"/>
  <c r="G1361" i="28"/>
  <c r="H1361" i="28"/>
  <c r="E1362" i="28"/>
  <c r="F1362" i="28"/>
  <c r="G1362" i="28"/>
  <c r="H1362" i="28"/>
  <c r="E1363" i="28"/>
  <c r="F1363" i="28"/>
  <c r="G1363" i="28"/>
  <c r="H1363" i="28"/>
  <c r="E1366" i="28"/>
  <c r="F1366" i="28"/>
  <c r="G1366" i="28"/>
  <c r="H1366" i="28"/>
  <c r="E1367" i="28"/>
  <c r="F1367" i="28"/>
  <c r="G1367" i="28"/>
  <c r="H1367" i="28"/>
  <c r="E1368" i="28"/>
  <c r="F1368" i="28"/>
  <c r="G1368" i="28"/>
  <c r="H1368" i="28"/>
  <c r="E1369" i="28"/>
  <c r="F1369" i="28"/>
  <c r="G1369" i="28"/>
  <c r="H1369" i="28"/>
  <c r="E1370" i="28"/>
  <c r="F1370" i="28"/>
  <c r="G1370" i="28"/>
  <c r="H1370" i="28"/>
  <c r="E1371" i="28"/>
  <c r="F1371" i="28"/>
  <c r="G1371" i="28"/>
  <c r="H1371" i="28"/>
  <c r="E1373" i="28"/>
  <c r="F1373" i="28"/>
  <c r="G1373" i="28"/>
  <c r="H1373" i="28"/>
  <c r="E1374" i="28"/>
  <c r="F1374" i="28"/>
  <c r="G1374" i="28"/>
  <c r="H1374" i="28"/>
  <c r="E1375" i="28"/>
  <c r="F1375" i="28"/>
  <c r="G1375" i="28"/>
  <c r="H1375" i="28"/>
  <c r="E1376" i="28"/>
  <c r="F1376" i="28"/>
  <c r="G1376" i="28"/>
  <c r="H1376" i="28"/>
  <c r="E1377" i="28"/>
  <c r="F1377" i="28"/>
  <c r="G1377" i="28"/>
  <c r="H1377" i="28"/>
  <c r="E1380" i="28"/>
  <c r="E1381" i="28"/>
  <c r="E1382" i="28"/>
  <c r="E1383" i="28"/>
  <c r="E1384" i="28"/>
  <c r="E1385" i="28"/>
  <c r="E1387" i="28"/>
  <c r="E1388" i="28"/>
  <c r="E1389" i="28"/>
  <c r="E1390" i="28"/>
  <c r="E1391" i="28"/>
  <c r="E1394" i="28"/>
  <c r="F1394" i="28"/>
  <c r="G1394" i="28"/>
  <c r="H1394" i="28"/>
  <c r="E1395" i="28"/>
  <c r="F1395" i="28"/>
  <c r="G1395" i="28"/>
  <c r="H1395" i="28"/>
  <c r="E1396" i="28"/>
  <c r="F1396" i="28"/>
  <c r="G1396" i="28"/>
  <c r="H1396" i="28"/>
  <c r="E1397" i="28"/>
  <c r="F1397" i="28"/>
  <c r="G1397" i="28"/>
  <c r="H1397" i="28"/>
  <c r="E1398" i="28"/>
  <c r="F1398" i="28"/>
  <c r="G1398" i="28"/>
  <c r="H1398" i="28"/>
  <c r="E1399" i="28"/>
  <c r="F1399" i="28"/>
  <c r="G1399" i="28"/>
  <c r="H1399" i="28"/>
  <c r="E1401" i="28"/>
  <c r="F1401" i="28"/>
  <c r="G1401" i="28"/>
  <c r="H1401" i="28"/>
  <c r="E1402" i="28"/>
  <c r="F1402" i="28"/>
  <c r="G1402" i="28"/>
  <c r="H1402" i="28"/>
  <c r="E1403" i="28"/>
  <c r="F1403" i="28"/>
  <c r="G1403" i="28"/>
  <c r="H1403" i="28"/>
  <c r="E1404" i="28"/>
  <c r="F1404" i="28"/>
  <c r="G1404" i="28"/>
  <c r="H1404" i="28"/>
  <c r="E1405" i="28"/>
  <c r="F1405" i="28"/>
  <c r="G1405" i="28"/>
  <c r="H1405" i="28"/>
  <c r="E1408" i="28"/>
  <c r="F1408" i="28"/>
  <c r="G1408" i="28"/>
  <c r="H1408" i="28"/>
  <c r="E1409" i="28"/>
  <c r="F1409" i="28"/>
  <c r="G1409" i="28"/>
  <c r="H1409" i="28"/>
  <c r="E1410" i="28"/>
  <c r="F1410" i="28"/>
  <c r="G1410" i="28"/>
  <c r="H1410" i="28"/>
  <c r="E1411" i="28"/>
  <c r="F1411" i="28"/>
  <c r="G1411" i="28"/>
  <c r="H1411" i="28"/>
  <c r="E1412" i="28"/>
  <c r="F1412" i="28"/>
  <c r="G1412" i="28"/>
  <c r="H1412" i="28"/>
  <c r="E1413" i="28"/>
  <c r="F1413" i="28"/>
  <c r="G1413" i="28"/>
  <c r="H1413" i="28"/>
  <c r="E1415" i="28"/>
  <c r="F1415" i="28"/>
  <c r="G1415" i="28"/>
  <c r="H1415" i="28"/>
  <c r="E1416" i="28"/>
  <c r="F1416" i="28"/>
  <c r="G1416" i="28"/>
  <c r="H1416" i="28"/>
  <c r="E1417" i="28"/>
  <c r="F1417" i="28"/>
  <c r="G1417" i="28"/>
  <c r="H1417" i="28"/>
  <c r="E1418" i="28"/>
  <c r="F1418" i="28"/>
  <c r="G1418" i="28"/>
  <c r="H1418" i="28"/>
  <c r="E1419" i="28"/>
  <c r="F1419" i="28"/>
  <c r="G1419" i="28"/>
  <c r="H1419" i="28"/>
  <c r="E1422" i="28"/>
  <c r="F1422" i="28"/>
  <c r="G1422" i="28"/>
  <c r="H1422" i="28"/>
  <c r="E1423" i="28"/>
  <c r="F1423" i="28"/>
  <c r="G1423" i="28"/>
  <c r="H1423" i="28"/>
  <c r="E1424" i="28"/>
  <c r="F1424" i="28"/>
  <c r="G1424" i="28"/>
  <c r="H1424" i="28"/>
  <c r="E1425" i="28"/>
  <c r="F1425" i="28"/>
  <c r="G1425" i="28"/>
  <c r="H1425" i="28"/>
  <c r="E1426" i="28"/>
  <c r="F1426" i="28"/>
  <c r="G1426" i="28"/>
  <c r="H1426" i="28"/>
  <c r="E1427" i="28"/>
  <c r="F1427" i="28"/>
  <c r="G1427" i="28"/>
  <c r="H1427" i="28"/>
  <c r="E1429" i="28"/>
  <c r="F1429" i="28"/>
  <c r="G1429" i="28"/>
  <c r="H1429" i="28"/>
  <c r="E1430" i="28"/>
  <c r="F1430" i="28"/>
  <c r="G1430" i="28"/>
  <c r="H1430" i="28"/>
  <c r="E1431" i="28"/>
  <c r="F1431" i="28"/>
  <c r="G1431" i="28"/>
  <c r="H1431" i="28"/>
  <c r="E1432" i="28"/>
  <c r="F1432" i="28"/>
  <c r="G1432" i="28"/>
  <c r="H1432" i="28"/>
  <c r="E1433" i="28"/>
  <c r="F1433" i="28"/>
  <c r="G1433" i="28"/>
  <c r="H1433" i="28"/>
  <c r="E1352" i="27"/>
  <c r="E1353" i="27"/>
  <c r="E1354" i="27"/>
  <c r="E1355" i="27"/>
  <c r="E1356" i="27"/>
  <c r="E1357" i="27"/>
  <c r="E1359" i="27"/>
  <c r="E1360" i="27"/>
  <c r="E1361" i="27"/>
  <c r="E1362" i="27"/>
  <c r="E1363" i="27"/>
  <c r="H1442" i="27"/>
  <c r="G1442" i="27"/>
  <c r="F1442" i="27"/>
  <c r="E1442" i="27"/>
  <c r="I1307" i="27" l="1"/>
  <c r="I1298" i="27"/>
  <c r="A1304" i="27"/>
  <c r="E1428" i="28"/>
  <c r="A1442" i="27"/>
  <c r="E1340" i="28"/>
  <c r="E1292" i="28"/>
  <c r="A1306" i="27"/>
  <c r="E1287" i="28"/>
  <c r="A1301" i="27"/>
  <c r="E1283" i="28"/>
  <c r="A1297" i="27"/>
  <c r="E1348" i="28"/>
  <c r="E1343" i="28"/>
  <c r="E1339" i="28"/>
  <c r="E1291" i="28"/>
  <c r="A1305" i="27"/>
  <c r="A1300" i="27"/>
  <c r="A1296" i="27"/>
  <c r="E1349" i="28"/>
  <c r="E1342" i="28"/>
  <c r="E1285" i="28"/>
  <c r="A1299" i="27"/>
  <c r="E1345" i="28"/>
  <c r="E1347" i="28"/>
  <c r="E1338" i="28"/>
  <c r="E1346" i="28"/>
  <c r="E1341" i="28"/>
  <c r="E1293" i="28"/>
  <c r="A1307" i="27"/>
  <c r="E1289" i="28"/>
  <c r="A1303" i="27"/>
  <c r="E1284" i="28"/>
  <c r="A1298" i="27"/>
  <c r="H1435" i="27"/>
  <c r="I1442" i="27"/>
  <c r="D1022" i="27"/>
  <c r="I1306" i="27"/>
  <c r="I1301" i="27"/>
  <c r="I1297" i="27"/>
  <c r="I1304" i="27"/>
  <c r="I1299" i="27"/>
  <c r="D396" i="27"/>
  <c r="D25" i="27"/>
  <c r="D760" i="27"/>
  <c r="D755" i="27"/>
  <c r="D727" i="27" s="1"/>
  <c r="D751" i="27"/>
  <c r="D723" i="27" s="1"/>
  <c r="D754" i="27"/>
  <c r="D726" i="27" s="1"/>
  <c r="D26" i="27"/>
  <c r="D840" i="27"/>
  <c r="D758" i="27"/>
  <c r="D730" i="27" s="1"/>
  <c r="D753" i="27"/>
  <c r="D725" i="27" s="1"/>
  <c r="D1176" i="27"/>
  <c r="D1078" i="27" s="1"/>
  <c r="D1302" i="27"/>
  <c r="D759" i="27"/>
  <c r="D731" i="27" s="1"/>
  <c r="D750" i="27"/>
  <c r="D722" i="27" s="1"/>
  <c r="D8" i="27" s="1"/>
  <c r="D1029" i="27"/>
  <c r="D1028" i="27" s="1"/>
  <c r="D1014" i="27" s="1"/>
  <c r="D761" i="27"/>
  <c r="D733" i="27" s="1"/>
  <c r="D757" i="27"/>
  <c r="D729" i="27" s="1"/>
  <c r="D1309" i="27"/>
  <c r="D1295" i="27" s="1"/>
  <c r="D33" i="27"/>
  <c r="D752" i="27"/>
  <c r="D724" i="27" s="1"/>
  <c r="D902" i="27"/>
  <c r="D888" i="27" s="1"/>
  <c r="D889" i="27"/>
  <c r="D644" i="27"/>
  <c r="D896" i="27"/>
  <c r="D1358" i="27"/>
  <c r="D952" i="27"/>
  <c r="D387" i="27"/>
  <c r="D1197" i="27"/>
  <c r="D1196" i="27" s="1"/>
  <c r="D1168" i="27" s="1"/>
  <c r="D1098" i="27"/>
  <c r="D1015" i="27"/>
  <c r="D944" i="27"/>
  <c r="D945" i="27"/>
  <c r="D832" i="27"/>
  <c r="D833" i="27"/>
  <c r="D732" i="27"/>
  <c r="D763" i="27"/>
  <c r="D636" i="27"/>
  <c r="D637" i="27"/>
  <c r="D395" i="27"/>
  <c r="D397" i="27"/>
  <c r="D393" i="27"/>
  <c r="D426" i="27"/>
  <c r="D434" i="27"/>
  <c r="D427" i="27"/>
  <c r="D391" i="27"/>
  <c r="D394" i="27"/>
  <c r="D389" i="27"/>
  <c r="D30" i="27"/>
  <c r="D104" i="27"/>
  <c r="D90" i="27" s="1"/>
  <c r="D91" i="27"/>
  <c r="D98" i="27"/>
  <c r="D56" i="27" s="1"/>
  <c r="D63" i="27"/>
  <c r="D62" i="27" s="1"/>
  <c r="D32" i="27"/>
  <c r="D24" i="27"/>
  <c r="D1364" i="27"/>
  <c r="D1350" i="27" s="1"/>
  <c r="D23" i="27"/>
  <c r="D154" i="27"/>
  <c r="D1393" i="27"/>
  <c r="D1351" i="27" s="1"/>
  <c r="E1435" i="27"/>
  <c r="A1426" i="28"/>
  <c r="H1428" i="28"/>
  <c r="D34" i="27"/>
  <c r="A1429" i="28"/>
  <c r="G1435" i="27"/>
  <c r="G1428" i="28"/>
  <c r="F1428" i="28"/>
  <c r="A1427" i="28"/>
  <c r="A1424" i="28"/>
  <c r="H1421" i="28"/>
  <c r="A1431" i="28"/>
  <c r="A1422" i="28"/>
  <c r="A1433" i="28"/>
  <c r="A1432" i="28"/>
  <c r="A1430" i="28"/>
  <c r="A1423" i="28"/>
  <c r="A1425" i="28"/>
  <c r="F1435" i="27"/>
  <c r="D12" i="27" l="1"/>
  <c r="E1421" i="28"/>
  <c r="A1435" i="27"/>
  <c r="E1434" i="27"/>
  <c r="D1308" i="27"/>
  <c r="D1294" i="27" s="1"/>
  <c r="D756" i="27"/>
  <c r="D728" i="27" s="1"/>
  <c r="H1434" i="27"/>
  <c r="I1435" i="27"/>
  <c r="D392" i="27"/>
  <c r="A1428" i="28"/>
  <c r="D18" i="27"/>
  <c r="D49" i="27"/>
  <c r="D19" i="27"/>
  <c r="D15" i="27"/>
  <c r="D749" i="27"/>
  <c r="D1169" i="27"/>
  <c r="D1071" i="27" s="1"/>
  <c r="D1070" i="27"/>
  <c r="D10" i="27"/>
  <c r="D11" i="27"/>
  <c r="D17" i="27"/>
  <c r="D13" i="27"/>
  <c r="D9" i="27"/>
  <c r="D762" i="27"/>
  <c r="D748" i="27" s="1"/>
  <c r="D16" i="27"/>
  <c r="D385" i="27"/>
  <c r="D28" i="27"/>
  <c r="D48" i="27"/>
  <c r="D384" i="27"/>
  <c r="D147" i="27"/>
  <c r="D146" i="27" s="1"/>
  <c r="F1434" i="27"/>
  <c r="F1420" i="28" s="1"/>
  <c r="F1421" i="28"/>
  <c r="G1434" i="27"/>
  <c r="G1420" i="28" s="1"/>
  <c r="G1421" i="28"/>
  <c r="E1420" i="28" l="1"/>
  <c r="A1434" i="27"/>
  <c r="D721" i="27"/>
  <c r="H1420" i="28"/>
  <c r="A1420" i="28" s="1"/>
  <c r="I1434" i="27"/>
  <c r="D14" i="27"/>
  <c r="D720" i="27"/>
  <c r="D20" i="27"/>
  <c r="D21" i="27"/>
  <c r="A1421" i="28"/>
  <c r="D7" i="27" l="1"/>
  <c r="D6" i="27"/>
  <c r="G1394" i="27" l="1"/>
  <c r="H1394" i="27"/>
  <c r="I1394" i="27" s="1"/>
  <c r="G1395" i="27"/>
  <c r="H1395" i="27"/>
  <c r="G1396" i="27"/>
  <c r="H1396" i="27"/>
  <c r="I1396" i="27" s="1"/>
  <c r="G1397" i="27"/>
  <c r="H1397" i="27"/>
  <c r="I1397" i="27" s="1"/>
  <c r="G1398" i="27"/>
  <c r="H1398" i="27"/>
  <c r="I1398" i="27" s="1"/>
  <c r="G1399" i="27"/>
  <c r="H1399" i="27"/>
  <c r="I1399" i="27" s="1"/>
  <c r="G1401" i="27"/>
  <c r="H1401" i="27"/>
  <c r="I1401" i="27" s="1"/>
  <c r="G1402" i="27"/>
  <c r="H1402" i="27"/>
  <c r="I1402" i="27" s="1"/>
  <c r="G1403" i="27"/>
  <c r="H1403" i="27"/>
  <c r="I1403" i="27" s="1"/>
  <c r="G1404" i="27"/>
  <c r="H1404" i="27"/>
  <c r="I1404" i="27" s="1"/>
  <c r="G1405" i="27"/>
  <c r="H1405" i="27"/>
  <c r="I1405" i="27" s="1"/>
  <c r="G1282" i="28"/>
  <c r="H1282" i="28"/>
  <c r="G1283" i="28"/>
  <c r="H1283" i="28"/>
  <c r="G1284" i="28"/>
  <c r="H1284" i="28"/>
  <c r="G1285" i="28"/>
  <c r="H1285" i="28"/>
  <c r="G1286" i="28"/>
  <c r="H1286" i="28"/>
  <c r="G1287" i="28"/>
  <c r="H1287" i="28"/>
  <c r="G1289" i="28"/>
  <c r="H1289" i="28"/>
  <c r="G1290" i="28"/>
  <c r="H1290" i="28"/>
  <c r="G1291" i="28"/>
  <c r="H1291" i="28"/>
  <c r="G1292" i="28"/>
  <c r="H1292" i="28"/>
  <c r="G1293" i="28"/>
  <c r="H1293" i="28"/>
  <c r="G1170" i="27"/>
  <c r="G1156" i="28" s="1"/>
  <c r="H1170" i="27"/>
  <c r="G1171" i="27"/>
  <c r="G1157" i="28" s="1"/>
  <c r="H1171" i="27"/>
  <c r="I1171" i="27" s="1"/>
  <c r="G1172" i="27"/>
  <c r="G1158" i="28" s="1"/>
  <c r="H1172" i="27"/>
  <c r="G1173" i="27"/>
  <c r="G1159" i="28" s="1"/>
  <c r="H1173" i="27"/>
  <c r="I1173" i="27" s="1"/>
  <c r="G1174" i="27"/>
  <c r="G1160" i="28" s="1"/>
  <c r="H1174" i="27"/>
  <c r="H1076" i="27" s="1"/>
  <c r="G1175" i="27"/>
  <c r="H1175" i="27"/>
  <c r="I1175" i="27" s="1"/>
  <c r="G1177" i="27"/>
  <c r="G1163" i="28" s="1"/>
  <c r="H1177" i="27"/>
  <c r="G1178" i="27"/>
  <c r="G1164" i="28" s="1"/>
  <c r="H1178" i="27"/>
  <c r="G1179" i="27"/>
  <c r="G1165" i="28" s="1"/>
  <c r="H1179" i="27"/>
  <c r="G1180" i="27"/>
  <c r="G1166" i="28" s="1"/>
  <c r="H1180" i="27"/>
  <c r="G1181" i="27"/>
  <c r="G1167" i="28" s="1"/>
  <c r="H1181" i="27"/>
  <c r="G1072" i="27"/>
  <c r="G1058" i="28" s="1"/>
  <c r="H1072" i="27"/>
  <c r="G1074" i="27"/>
  <c r="G1060" i="28" s="1"/>
  <c r="G1076" i="27"/>
  <c r="G1062" i="28" s="1"/>
  <c r="G1079" i="27"/>
  <c r="G1065" i="28" s="1"/>
  <c r="G1081" i="27"/>
  <c r="G1067" i="28" s="1"/>
  <c r="G1083" i="27"/>
  <c r="G1069" i="28" s="1"/>
  <c r="G1016" i="27"/>
  <c r="G1016" i="28" s="1"/>
  <c r="H1016" i="27"/>
  <c r="G1017" i="27"/>
  <c r="G1017" i="28" s="1"/>
  <c r="H1017" i="27"/>
  <c r="G1018" i="27"/>
  <c r="G1018" i="28" s="1"/>
  <c r="H1018" i="27"/>
  <c r="G1019" i="27"/>
  <c r="G1019" i="28" s="1"/>
  <c r="H1019" i="27"/>
  <c r="G1020" i="27"/>
  <c r="G1020" i="28" s="1"/>
  <c r="H1020" i="27"/>
  <c r="G1021" i="27"/>
  <c r="G1021" i="28" s="1"/>
  <c r="H1021" i="27"/>
  <c r="G1023" i="27"/>
  <c r="G1023" i="28" s="1"/>
  <c r="H1023" i="27"/>
  <c r="G1024" i="27"/>
  <c r="G1024" i="28" s="1"/>
  <c r="H1024" i="27"/>
  <c r="G1025" i="27"/>
  <c r="G1025" i="28" s="1"/>
  <c r="H1025" i="27"/>
  <c r="G1026" i="27"/>
  <c r="G1026" i="28" s="1"/>
  <c r="H1026" i="27"/>
  <c r="G1027" i="27"/>
  <c r="G1027" i="28" s="1"/>
  <c r="H1027" i="27"/>
  <c r="G946" i="27"/>
  <c r="G946" i="28" s="1"/>
  <c r="H946" i="27"/>
  <c r="G947" i="27"/>
  <c r="G947" i="28" s="1"/>
  <c r="H947" i="27"/>
  <c r="G948" i="27"/>
  <c r="G948" i="28" s="1"/>
  <c r="H948" i="27"/>
  <c r="G949" i="27"/>
  <c r="H949" i="27"/>
  <c r="G950" i="27"/>
  <c r="G950" i="28" s="1"/>
  <c r="H950" i="27"/>
  <c r="G951" i="27"/>
  <c r="G951" i="28" s="1"/>
  <c r="H951" i="27"/>
  <c r="G953" i="27"/>
  <c r="G953" i="28" s="1"/>
  <c r="H953" i="27"/>
  <c r="G954" i="27"/>
  <c r="G954" i="28" s="1"/>
  <c r="H954" i="27"/>
  <c r="G955" i="27"/>
  <c r="G955" i="28" s="1"/>
  <c r="H955" i="27"/>
  <c r="G956" i="27"/>
  <c r="G956" i="28" s="1"/>
  <c r="H956" i="27"/>
  <c r="G957" i="27"/>
  <c r="G957" i="28" s="1"/>
  <c r="H957" i="27"/>
  <c r="G890" i="27"/>
  <c r="G890" i="28" s="1"/>
  <c r="H890" i="27"/>
  <c r="G891" i="27"/>
  <c r="G891" i="28" s="1"/>
  <c r="H891" i="27"/>
  <c r="G892" i="27"/>
  <c r="G892" i="28" s="1"/>
  <c r="H892" i="27"/>
  <c r="G893" i="27"/>
  <c r="G893" i="28" s="1"/>
  <c r="H893" i="27"/>
  <c r="G894" i="27"/>
  <c r="G894" i="28" s="1"/>
  <c r="H894" i="27"/>
  <c r="G895" i="27"/>
  <c r="G895" i="28" s="1"/>
  <c r="H895" i="27"/>
  <c r="G897" i="27"/>
  <c r="H897" i="27"/>
  <c r="G898" i="27"/>
  <c r="G898" i="28" s="1"/>
  <c r="H898" i="27"/>
  <c r="G899" i="27"/>
  <c r="H899" i="27"/>
  <c r="G900" i="27"/>
  <c r="G900" i="28" s="1"/>
  <c r="H900" i="27"/>
  <c r="G901" i="27"/>
  <c r="H901" i="27"/>
  <c r="G834" i="27"/>
  <c r="G834" i="28" s="1"/>
  <c r="H834" i="27"/>
  <c r="G835" i="27"/>
  <c r="G835" i="28" s="1"/>
  <c r="H835" i="27"/>
  <c r="G836" i="27"/>
  <c r="G836" i="28" s="1"/>
  <c r="H836" i="27"/>
  <c r="G837" i="27"/>
  <c r="G837" i="28" s="1"/>
  <c r="H837" i="27"/>
  <c r="G838" i="27"/>
  <c r="G838" i="28" s="1"/>
  <c r="H838" i="27"/>
  <c r="G839" i="27"/>
  <c r="G839" i="28" s="1"/>
  <c r="H839" i="27"/>
  <c r="G841" i="27"/>
  <c r="G841" i="28" s="1"/>
  <c r="H841" i="27"/>
  <c r="G842" i="27"/>
  <c r="G842" i="28" s="1"/>
  <c r="H842" i="27"/>
  <c r="G843" i="27"/>
  <c r="G843" i="28" s="1"/>
  <c r="H843" i="27"/>
  <c r="G844" i="27"/>
  <c r="G844" i="28" s="1"/>
  <c r="H844" i="27"/>
  <c r="G845" i="27"/>
  <c r="G845" i="28" s="1"/>
  <c r="H845" i="27"/>
  <c r="G1428" i="27"/>
  <c r="G1414" i="28" s="1"/>
  <c r="G1414" i="27"/>
  <c r="G1386" i="27"/>
  <c r="G1372" i="28" s="1"/>
  <c r="G1372" i="27"/>
  <c r="G1365" i="27" s="1"/>
  <c r="G1344" i="27"/>
  <c r="G1330" i="28" s="1"/>
  <c r="G1330" i="27"/>
  <c r="G1316" i="28" s="1"/>
  <c r="G1316" i="27"/>
  <c r="G1288" i="27"/>
  <c r="G1274" i="27"/>
  <c r="G1260" i="27"/>
  <c r="G1246" i="28" s="1"/>
  <c r="G1246" i="27"/>
  <c r="G1232" i="28" s="1"/>
  <c r="G1232" i="27"/>
  <c r="G1218" i="28" s="1"/>
  <c r="G1218" i="27"/>
  <c r="G1204" i="28" s="1"/>
  <c r="G1204" i="27"/>
  <c r="G1190" i="27"/>
  <c r="G1176" i="28" s="1"/>
  <c r="G1162" i="27"/>
  <c r="G1148" i="27"/>
  <c r="G1134" i="28" s="1"/>
  <c r="G1134" i="27"/>
  <c r="G1120" i="28" s="1"/>
  <c r="G1120" i="27"/>
  <c r="G1106" i="28" s="1"/>
  <c r="G1106" i="27"/>
  <c r="G1092" i="28" s="1"/>
  <c r="G1092" i="27"/>
  <c r="G1050" i="27"/>
  <c r="G1050" i="28" s="1"/>
  <c r="G1036" i="27"/>
  <c r="G1036" i="28" s="1"/>
  <c r="G1008" i="27"/>
  <c r="G1008" i="28" s="1"/>
  <c r="G994" i="27"/>
  <c r="G994" i="28" s="1"/>
  <c r="G980" i="27"/>
  <c r="G980" i="28" s="1"/>
  <c r="G966" i="27"/>
  <c r="G938" i="27"/>
  <c r="G924" i="27"/>
  <c r="G924" i="28" s="1"/>
  <c r="G910" i="27"/>
  <c r="G910" i="28" s="1"/>
  <c r="G882" i="27"/>
  <c r="G882" i="28" s="1"/>
  <c r="G868" i="27"/>
  <c r="G854" i="27"/>
  <c r="G854" i="28" s="1"/>
  <c r="G826" i="27"/>
  <c r="G826" i="28" s="1"/>
  <c r="G812" i="27"/>
  <c r="G812" i="28" s="1"/>
  <c r="G798" i="27"/>
  <c r="G798" i="28" s="1"/>
  <c r="G784" i="27"/>
  <c r="G784" i="28" s="1"/>
  <c r="G770" i="27"/>
  <c r="G742" i="27"/>
  <c r="G714" i="27"/>
  <c r="G714" i="28" s="1"/>
  <c r="G428" i="28"/>
  <c r="H428" i="27"/>
  <c r="H429" i="27"/>
  <c r="I429" i="27" s="1"/>
  <c r="G430" i="28"/>
  <c r="H430" i="27"/>
  <c r="G431" i="28"/>
  <c r="H431" i="27"/>
  <c r="G432" i="28"/>
  <c r="H432" i="27"/>
  <c r="G433" i="28"/>
  <c r="H433" i="27"/>
  <c r="H435" i="27"/>
  <c r="I435" i="27" s="1"/>
  <c r="G436" i="28"/>
  <c r="H436" i="27"/>
  <c r="G437" i="28"/>
  <c r="H437" i="27"/>
  <c r="G438" i="28"/>
  <c r="H438" i="27"/>
  <c r="G439" i="28"/>
  <c r="H439" i="27"/>
  <c r="G148" i="27"/>
  <c r="G148" i="28" s="1"/>
  <c r="H148" i="27"/>
  <c r="G149" i="27"/>
  <c r="G149" i="28" s="1"/>
  <c r="H149" i="27"/>
  <c r="G150" i="27"/>
  <c r="G150" i="28" s="1"/>
  <c r="H150" i="27"/>
  <c r="G151" i="27"/>
  <c r="G151" i="28" s="1"/>
  <c r="H151" i="27"/>
  <c r="G152" i="27"/>
  <c r="G152" i="28" s="1"/>
  <c r="H152" i="27"/>
  <c r="G153" i="27"/>
  <c r="G153" i="28" s="1"/>
  <c r="H153" i="27"/>
  <c r="G155" i="27"/>
  <c r="G155" i="28" s="1"/>
  <c r="H155" i="27"/>
  <c r="G156" i="27"/>
  <c r="G156" i="28" s="1"/>
  <c r="H156" i="27"/>
  <c r="G157" i="27"/>
  <c r="G157" i="28" s="1"/>
  <c r="H157" i="27"/>
  <c r="G158" i="27"/>
  <c r="G158" i="28" s="1"/>
  <c r="H158" i="27"/>
  <c r="G159" i="27"/>
  <c r="G159" i="28" s="1"/>
  <c r="H159" i="27"/>
  <c r="G92" i="27"/>
  <c r="G92" i="28" s="1"/>
  <c r="H92" i="27"/>
  <c r="G93" i="27"/>
  <c r="H93" i="27"/>
  <c r="G94" i="27"/>
  <c r="G94" i="28" s="1"/>
  <c r="H94" i="27"/>
  <c r="G95" i="27"/>
  <c r="G95" i="28" s="1"/>
  <c r="H95" i="27"/>
  <c r="G96" i="27"/>
  <c r="G96" i="28" s="1"/>
  <c r="H96" i="27"/>
  <c r="G97" i="27"/>
  <c r="H97" i="27"/>
  <c r="G99" i="27"/>
  <c r="H99" i="27"/>
  <c r="G100" i="27"/>
  <c r="G100" i="28" s="1"/>
  <c r="H100" i="27"/>
  <c r="G101" i="27"/>
  <c r="G101" i="28" s="1"/>
  <c r="H101" i="27"/>
  <c r="G102" i="27"/>
  <c r="G102" i="28" s="1"/>
  <c r="H102" i="27"/>
  <c r="G103" i="27"/>
  <c r="G103" i="28" s="1"/>
  <c r="H103" i="27"/>
  <c r="G53" i="27"/>
  <c r="G60" i="27"/>
  <c r="G638" i="27"/>
  <c r="G638" i="28" s="1"/>
  <c r="G639" i="27"/>
  <c r="G639" i="28" s="1"/>
  <c r="G640" i="27"/>
  <c r="G640" i="28" s="1"/>
  <c r="G641" i="27"/>
  <c r="G641" i="28" s="1"/>
  <c r="G642" i="27"/>
  <c r="G642" i="28" s="1"/>
  <c r="G643" i="27"/>
  <c r="G643" i="28" s="1"/>
  <c r="G645" i="27"/>
  <c r="G645" i="28" s="1"/>
  <c r="G646" i="27"/>
  <c r="G646" i="28" s="1"/>
  <c r="G647" i="27"/>
  <c r="G647" i="28" s="1"/>
  <c r="G648" i="27"/>
  <c r="G648" i="28" s="1"/>
  <c r="G649" i="27"/>
  <c r="G649" i="28" s="1"/>
  <c r="G700" i="27"/>
  <c r="G700" i="28" s="1"/>
  <c r="G686" i="27"/>
  <c r="G672" i="27"/>
  <c r="G672" i="28" s="1"/>
  <c r="G658" i="27"/>
  <c r="G658" i="28" s="1"/>
  <c r="G630" i="27"/>
  <c r="G630" i="28" s="1"/>
  <c r="G616" i="27"/>
  <c r="G602" i="27"/>
  <c r="G602" i="28" s="1"/>
  <c r="G588" i="27"/>
  <c r="G574" i="27"/>
  <c r="G574" i="28" s="1"/>
  <c r="G560" i="27"/>
  <c r="G546" i="27"/>
  <c r="G546" i="28" s="1"/>
  <c r="G532" i="27"/>
  <c r="G518" i="27"/>
  <c r="G504" i="27"/>
  <c r="G490" i="27"/>
  <c r="G490" i="28" s="1"/>
  <c r="G476" i="27"/>
  <c r="G462" i="27"/>
  <c r="G462" i="28" s="1"/>
  <c r="G448" i="27"/>
  <c r="G420" i="27"/>
  <c r="G406" i="27"/>
  <c r="G378" i="27"/>
  <c r="G364" i="27"/>
  <c r="G350" i="27"/>
  <c r="G350" i="28" s="1"/>
  <c r="G336" i="27"/>
  <c r="G336" i="28" s="1"/>
  <c r="G322" i="27"/>
  <c r="G322" i="28" s="1"/>
  <c r="G308" i="27"/>
  <c r="G294" i="27"/>
  <c r="G280" i="27"/>
  <c r="G280" i="28" s="1"/>
  <c r="G266" i="27"/>
  <c r="G252" i="27"/>
  <c r="G238" i="27"/>
  <c r="G224" i="27"/>
  <c r="G224" i="28" s="1"/>
  <c r="G210" i="27"/>
  <c r="G210" i="28" s="1"/>
  <c r="G196" i="27"/>
  <c r="G182" i="27"/>
  <c r="G182" i="28" s="1"/>
  <c r="G168" i="27"/>
  <c r="G168" i="28" s="1"/>
  <c r="G140" i="27"/>
  <c r="G140" i="28" s="1"/>
  <c r="G126" i="27"/>
  <c r="G126" i="28" s="1"/>
  <c r="G112" i="27"/>
  <c r="G84" i="27"/>
  <c r="G70" i="27"/>
  <c r="G70" i="28" s="1"/>
  <c r="G42" i="27"/>
  <c r="G1080" i="27" l="1"/>
  <c r="G1066" i="28" s="1"/>
  <c r="G1075" i="27"/>
  <c r="G1061" i="28" s="1"/>
  <c r="G455" i="27"/>
  <c r="G455" i="28" s="1"/>
  <c r="G58" i="27"/>
  <c r="G58" i="28" s="1"/>
  <c r="I95" i="27"/>
  <c r="I93" i="27"/>
  <c r="I159" i="27"/>
  <c r="I157" i="27"/>
  <c r="I155" i="27"/>
  <c r="I148" i="27"/>
  <c r="G1323" i="27"/>
  <c r="G1322" i="27" s="1"/>
  <c r="G1308" i="28" s="1"/>
  <c r="G61" i="27"/>
  <c r="G61" i="28" s="1"/>
  <c r="I103" i="27"/>
  <c r="I101" i="27"/>
  <c r="I99" i="27"/>
  <c r="I153" i="27"/>
  <c r="I151" i="27"/>
  <c r="I149" i="27"/>
  <c r="H433" i="28"/>
  <c r="I433" i="27"/>
  <c r="H431" i="28"/>
  <c r="I431" i="27"/>
  <c r="I845" i="27"/>
  <c r="I843" i="27"/>
  <c r="I841" i="27"/>
  <c r="H838" i="28"/>
  <c r="I838" i="27"/>
  <c r="H836" i="28"/>
  <c r="I836" i="27"/>
  <c r="H834" i="28"/>
  <c r="I834" i="27"/>
  <c r="H900" i="28"/>
  <c r="I900" i="27"/>
  <c r="H898" i="28"/>
  <c r="I898" i="27"/>
  <c r="I895" i="27"/>
  <c r="I893" i="27"/>
  <c r="I891" i="27"/>
  <c r="I957" i="27"/>
  <c r="I955" i="27"/>
  <c r="I953" i="27"/>
  <c r="H950" i="28"/>
  <c r="I950" i="27"/>
  <c r="H948" i="28"/>
  <c r="I948" i="27"/>
  <c r="H946" i="28"/>
  <c r="I946" i="27"/>
  <c r="H1026" i="28"/>
  <c r="I1026" i="27"/>
  <c r="H1024" i="28"/>
  <c r="I1024" i="27"/>
  <c r="I1021" i="27"/>
  <c r="I1019" i="27"/>
  <c r="I1017" i="27"/>
  <c r="H1062" i="28"/>
  <c r="I1076" i="27"/>
  <c r="H1058" i="28"/>
  <c r="I1072" i="27"/>
  <c r="H1166" i="28"/>
  <c r="I1180" i="27"/>
  <c r="H1164" i="28"/>
  <c r="I1178" i="27"/>
  <c r="I1395" i="27"/>
  <c r="H102" i="28"/>
  <c r="I102" i="27"/>
  <c r="H100" i="28"/>
  <c r="I100" i="27"/>
  <c r="H97" i="28"/>
  <c r="I97" i="27"/>
  <c r="H152" i="28"/>
  <c r="I152" i="27"/>
  <c r="H150" i="28"/>
  <c r="I150" i="27"/>
  <c r="H438" i="28"/>
  <c r="I438" i="27"/>
  <c r="H436" i="28"/>
  <c r="I436" i="27"/>
  <c r="H428" i="28"/>
  <c r="I428" i="27"/>
  <c r="H432" i="28"/>
  <c r="I432" i="27"/>
  <c r="H430" i="28"/>
  <c r="I430" i="27"/>
  <c r="H844" i="28"/>
  <c r="I844" i="27"/>
  <c r="H842" i="28"/>
  <c r="I842" i="27"/>
  <c r="I839" i="27"/>
  <c r="H837" i="28"/>
  <c r="I837" i="27"/>
  <c r="H835" i="28"/>
  <c r="I835" i="27"/>
  <c r="I901" i="27"/>
  <c r="I899" i="27"/>
  <c r="I897" i="27"/>
  <c r="H894" i="28"/>
  <c r="I894" i="27"/>
  <c r="H892" i="28"/>
  <c r="I892" i="27"/>
  <c r="H890" i="28"/>
  <c r="I890" i="27"/>
  <c r="H956" i="28"/>
  <c r="I956" i="27"/>
  <c r="H954" i="28"/>
  <c r="I954" i="27"/>
  <c r="I951" i="27"/>
  <c r="I949" i="27"/>
  <c r="I947" i="27"/>
  <c r="I1027" i="27"/>
  <c r="I1025" i="27"/>
  <c r="I1023" i="27"/>
  <c r="H1020" i="28"/>
  <c r="I1020" i="27"/>
  <c r="H1018" i="28"/>
  <c r="I1018" i="27"/>
  <c r="H1016" i="28"/>
  <c r="I1016" i="27"/>
  <c r="H1083" i="27"/>
  <c r="I1083" i="27" s="1"/>
  <c r="I1181" i="27"/>
  <c r="I1179" i="27"/>
  <c r="I1177" i="27"/>
  <c r="H1160" i="28"/>
  <c r="I1174" i="27"/>
  <c r="H1158" i="28"/>
  <c r="I1172" i="27"/>
  <c r="H1156" i="28"/>
  <c r="I1170" i="27"/>
  <c r="H96" i="28"/>
  <c r="I96" i="27"/>
  <c r="H94" i="28"/>
  <c r="I94" i="27"/>
  <c r="H92" i="28"/>
  <c r="I92" i="27"/>
  <c r="H158" i="28"/>
  <c r="I158" i="27"/>
  <c r="H156" i="28"/>
  <c r="I156" i="27"/>
  <c r="H439" i="28"/>
  <c r="I439" i="27"/>
  <c r="H437" i="28"/>
  <c r="I437" i="27"/>
  <c r="G760" i="27"/>
  <c r="G760" i="28" s="1"/>
  <c r="G750" i="27"/>
  <c r="G750" i="28" s="1"/>
  <c r="H52" i="27"/>
  <c r="H24" i="27" s="1"/>
  <c r="G754" i="27"/>
  <c r="G726" i="27" s="1"/>
  <c r="G726" i="28" s="1"/>
  <c r="G59" i="27"/>
  <c r="G59" i="28" s="1"/>
  <c r="G52" i="27"/>
  <c r="G52" i="28" s="1"/>
  <c r="H752" i="27"/>
  <c r="G752" i="27"/>
  <c r="G724" i="27" s="1"/>
  <c r="G1082" i="27"/>
  <c r="G1068" i="28" s="1"/>
  <c r="G1073" i="27"/>
  <c r="G1059" i="28" s="1"/>
  <c r="G693" i="27"/>
  <c r="G692" i="27" s="1"/>
  <c r="G692" i="28" s="1"/>
  <c r="H60" i="27"/>
  <c r="G54" i="27"/>
  <c r="G26" i="27" s="1"/>
  <c r="G50" i="27"/>
  <c r="G50" i="28" s="1"/>
  <c r="G758" i="27"/>
  <c r="G758" i="28" s="1"/>
  <c r="G707" i="27"/>
  <c r="G706" i="27" s="1"/>
  <c r="G706" i="28" s="1"/>
  <c r="G777" i="27"/>
  <c r="G777" i="28" s="1"/>
  <c r="G1239" i="27"/>
  <c r="G1225" i="28" s="1"/>
  <c r="H754" i="27"/>
  <c r="H750" i="27"/>
  <c r="H1082" i="27"/>
  <c r="G847" i="27"/>
  <c r="G847" i="28" s="1"/>
  <c r="G1309" i="27"/>
  <c r="G1295" i="28" s="1"/>
  <c r="G1302" i="27"/>
  <c r="G1288" i="28" s="1"/>
  <c r="G315" i="27"/>
  <c r="G315" i="28" s="1"/>
  <c r="G434" i="27"/>
  <c r="G434" i="28" s="1"/>
  <c r="G539" i="27"/>
  <c r="G539" i="28" s="1"/>
  <c r="G595" i="27"/>
  <c r="G594" i="27" s="1"/>
  <c r="G594" i="28" s="1"/>
  <c r="G60" i="28"/>
  <c r="G32" i="27"/>
  <c r="G53" i="28"/>
  <c r="G25" i="27"/>
  <c r="G987" i="27"/>
  <c r="G987" i="28" s="1"/>
  <c r="G1043" i="27"/>
  <c r="G1043" i="28" s="1"/>
  <c r="G1183" i="27"/>
  <c r="G1182" i="27" s="1"/>
  <c r="G1168" i="28" s="1"/>
  <c r="G1225" i="27"/>
  <c r="G1211" i="28" s="1"/>
  <c r="G1253" i="27"/>
  <c r="G1252" i="27" s="1"/>
  <c r="G1238" i="28" s="1"/>
  <c r="G1337" i="27"/>
  <c r="G1336" i="27" s="1"/>
  <c r="G1322" i="28" s="1"/>
  <c r="G1379" i="27"/>
  <c r="G1378" i="27" s="1"/>
  <c r="G1364" i="28" s="1"/>
  <c r="G511" i="27"/>
  <c r="G518" i="28"/>
  <c r="H50" i="27"/>
  <c r="H53" i="27"/>
  <c r="H95" i="28"/>
  <c r="H51" i="27"/>
  <c r="H93" i="28"/>
  <c r="H159" i="28"/>
  <c r="H157" i="28"/>
  <c r="H155" i="28"/>
  <c r="H148" i="28"/>
  <c r="H429" i="28"/>
  <c r="G861" i="27"/>
  <c r="G868" i="28"/>
  <c r="G959" i="27"/>
  <c r="G966" i="28"/>
  <c r="G1267" i="27"/>
  <c r="G1260" i="28"/>
  <c r="G1364" i="27"/>
  <c r="G1351" i="28"/>
  <c r="G1407" i="27"/>
  <c r="G1393" i="27" s="1"/>
  <c r="G1379" i="28" s="1"/>
  <c r="G1400" i="28"/>
  <c r="H1161" i="28"/>
  <c r="H1159" i="28"/>
  <c r="H1157" i="28"/>
  <c r="H1362" i="27"/>
  <c r="H1390" i="28"/>
  <c r="H1388" i="28"/>
  <c r="H1360" i="27"/>
  <c r="H1357" i="27"/>
  <c r="H1385" i="28"/>
  <c r="H1383" i="28"/>
  <c r="H1355" i="27"/>
  <c r="H1353" i="27"/>
  <c r="H1381" i="28"/>
  <c r="G105" i="27"/>
  <c r="G112" i="28"/>
  <c r="G301" i="27"/>
  <c r="G308" i="28"/>
  <c r="G413" i="27"/>
  <c r="G420" i="28"/>
  <c r="G469" i="27"/>
  <c r="G476" i="28"/>
  <c r="G553" i="27"/>
  <c r="G560" i="28"/>
  <c r="G77" i="27"/>
  <c r="G77" i="28" s="1"/>
  <c r="G84" i="28"/>
  <c r="G133" i="27"/>
  <c r="G175" i="27"/>
  <c r="G203" i="27"/>
  <c r="G231" i="27"/>
  <c r="G238" i="28"/>
  <c r="G273" i="27"/>
  <c r="G329" i="27"/>
  <c r="G357" i="27"/>
  <c r="G364" i="28"/>
  <c r="G441" i="27"/>
  <c r="G448" i="28"/>
  <c r="G483" i="27"/>
  <c r="G525" i="27"/>
  <c r="G532" i="28"/>
  <c r="G567" i="27"/>
  <c r="G651" i="27"/>
  <c r="G679" i="27"/>
  <c r="G686" i="28"/>
  <c r="G644" i="27"/>
  <c r="G644" i="28" s="1"/>
  <c r="H58" i="27"/>
  <c r="G55" i="27"/>
  <c r="G97" i="28"/>
  <c r="G51" i="27"/>
  <c r="G93" i="28"/>
  <c r="G387" i="27"/>
  <c r="G429" i="28"/>
  <c r="G397" i="27"/>
  <c r="G395" i="27"/>
  <c r="G390" i="27"/>
  <c r="G388" i="27"/>
  <c r="G805" i="27"/>
  <c r="G875" i="27"/>
  <c r="G917" i="27"/>
  <c r="G973" i="27"/>
  <c r="G1029" i="27"/>
  <c r="G1029" i="28" s="1"/>
  <c r="G1113" i="27"/>
  <c r="G1141" i="27"/>
  <c r="G1281" i="27"/>
  <c r="G1274" i="28"/>
  <c r="G1358" i="28"/>
  <c r="G1421" i="27"/>
  <c r="H758" i="27"/>
  <c r="G840" i="27"/>
  <c r="G840" i="28" s="1"/>
  <c r="G896" i="27"/>
  <c r="G896" i="28" s="1"/>
  <c r="G952" i="27"/>
  <c r="G952" i="28" s="1"/>
  <c r="G1022" i="27"/>
  <c r="G1022" i="28" s="1"/>
  <c r="H1074" i="27"/>
  <c r="G1077" i="27"/>
  <c r="G1063" i="28" s="1"/>
  <c r="G1161" i="28"/>
  <c r="G1390" i="28"/>
  <c r="G1362" i="27"/>
  <c r="G1348" i="28" s="1"/>
  <c r="G1388" i="28"/>
  <c r="G1360" i="27"/>
  <c r="G1346" i="28" s="1"/>
  <c r="G1385" i="28"/>
  <c r="G1357" i="27"/>
  <c r="G1343" i="28" s="1"/>
  <c r="G1383" i="28"/>
  <c r="G1355" i="27"/>
  <c r="G1341" i="28" s="1"/>
  <c r="G1381" i="28"/>
  <c r="G1353" i="27"/>
  <c r="G1339" i="28" s="1"/>
  <c r="G454" i="27"/>
  <c r="G454" i="28" s="1"/>
  <c r="H61" i="27"/>
  <c r="H103" i="28"/>
  <c r="H59" i="27"/>
  <c r="H101" i="28"/>
  <c r="H57" i="27"/>
  <c r="H99" i="28"/>
  <c r="H153" i="28"/>
  <c r="H151" i="28"/>
  <c r="H149" i="28"/>
  <c r="H435" i="28"/>
  <c r="G735" i="27"/>
  <c r="G742" i="28"/>
  <c r="G1085" i="27"/>
  <c r="G1078" i="28"/>
  <c r="G1176" i="27"/>
  <c r="G1162" i="28" s="1"/>
  <c r="G1190" i="28"/>
  <c r="H845" i="28"/>
  <c r="H843" i="28"/>
  <c r="H841" i="28"/>
  <c r="H839" i="28"/>
  <c r="H901" i="28"/>
  <c r="H759" i="27"/>
  <c r="H899" i="28"/>
  <c r="H897" i="28"/>
  <c r="H895" i="28"/>
  <c r="H893" i="28"/>
  <c r="H891" i="28"/>
  <c r="H957" i="28"/>
  <c r="H955" i="28"/>
  <c r="H953" i="28"/>
  <c r="H951" i="28"/>
  <c r="H949" i="28"/>
  <c r="H947" i="28"/>
  <c r="H1027" i="28"/>
  <c r="H1025" i="28"/>
  <c r="H1023" i="28"/>
  <c r="H1021" i="28"/>
  <c r="H1019" i="28"/>
  <c r="H1017" i="28"/>
  <c r="H1167" i="28"/>
  <c r="H1165" i="28"/>
  <c r="H1163" i="28"/>
  <c r="H1391" i="28"/>
  <c r="H1363" i="27"/>
  <c r="H1361" i="27"/>
  <c r="H1389" i="28"/>
  <c r="H1359" i="27"/>
  <c r="H1387" i="28"/>
  <c r="H1384" i="28"/>
  <c r="H1356" i="27"/>
  <c r="H1354" i="27"/>
  <c r="H1382" i="28"/>
  <c r="H1380" i="28"/>
  <c r="H1352" i="27"/>
  <c r="G245" i="27"/>
  <c r="G252" i="28"/>
  <c r="G371" i="27"/>
  <c r="G378" i="28"/>
  <c r="G609" i="27"/>
  <c r="G616" i="28"/>
  <c r="G35" i="27"/>
  <c r="G42" i="28"/>
  <c r="G119" i="27"/>
  <c r="G161" i="27"/>
  <c r="G189" i="27"/>
  <c r="G196" i="28"/>
  <c r="G217" i="27"/>
  <c r="G259" i="27"/>
  <c r="G266" i="28"/>
  <c r="G287" i="27"/>
  <c r="G294" i="28"/>
  <c r="G343" i="27"/>
  <c r="G399" i="27"/>
  <c r="G406" i="28"/>
  <c r="G497" i="27"/>
  <c r="G504" i="28"/>
  <c r="G581" i="27"/>
  <c r="G588" i="28"/>
  <c r="G623" i="27"/>
  <c r="G665" i="27"/>
  <c r="H54" i="27"/>
  <c r="G57" i="27"/>
  <c r="G99" i="28"/>
  <c r="G393" i="27"/>
  <c r="G435" i="28"/>
  <c r="G396" i="27"/>
  <c r="G394" i="27"/>
  <c r="G389" i="27"/>
  <c r="G386" i="27"/>
  <c r="G763" i="27"/>
  <c r="G770" i="28"/>
  <c r="G791" i="27"/>
  <c r="G819" i="27"/>
  <c r="G903" i="27"/>
  <c r="G931" i="27"/>
  <c r="G938" i="28"/>
  <c r="G1001" i="27"/>
  <c r="G1099" i="27"/>
  <c r="G1085" i="28" s="1"/>
  <c r="G1127" i="27"/>
  <c r="G1155" i="27"/>
  <c r="G1148" i="28"/>
  <c r="G1211" i="27"/>
  <c r="G1302" i="28"/>
  <c r="H760" i="27"/>
  <c r="G724" i="28"/>
  <c r="G761" i="27"/>
  <c r="G733" i="27" s="1"/>
  <c r="G901" i="28"/>
  <c r="G759" i="27"/>
  <c r="G731" i="27" s="1"/>
  <c r="G899" i="28"/>
  <c r="G757" i="27"/>
  <c r="G729" i="27" s="1"/>
  <c r="G897" i="28"/>
  <c r="G753" i="27"/>
  <c r="G725" i="27" s="1"/>
  <c r="G949" i="28"/>
  <c r="H1080" i="27"/>
  <c r="G1391" i="28"/>
  <c r="G1363" i="27"/>
  <c r="G1349" i="28" s="1"/>
  <c r="G1389" i="28"/>
  <c r="G1361" i="27"/>
  <c r="G1347" i="28" s="1"/>
  <c r="G1387" i="28"/>
  <c r="G1359" i="27"/>
  <c r="G1345" i="28" s="1"/>
  <c r="G1384" i="28"/>
  <c r="G1356" i="27"/>
  <c r="G1342" i="28" s="1"/>
  <c r="G1382" i="28"/>
  <c r="G1354" i="27"/>
  <c r="G1340" i="28" s="1"/>
  <c r="G1380" i="28"/>
  <c r="G1352" i="27"/>
  <c r="G1338" i="28" s="1"/>
  <c r="H1081" i="27"/>
  <c r="H1079" i="27"/>
  <c r="G751" i="27"/>
  <c r="G1400" i="27"/>
  <c r="G1386" i="28" s="1"/>
  <c r="G1197" i="27"/>
  <c r="H1073" i="27"/>
  <c r="H1077" i="27"/>
  <c r="H1075" i="27"/>
  <c r="I1075" i="27" s="1"/>
  <c r="H751" i="27"/>
  <c r="G755" i="27"/>
  <c r="H755" i="27"/>
  <c r="H761" i="27"/>
  <c r="H757" i="27"/>
  <c r="H753" i="27"/>
  <c r="I753" i="27" s="1"/>
  <c r="G391" i="27"/>
  <c r="G154" i="27"/>
  <c r="G98" i="27"/>
  <c r="G98" i="28" s="1"/>
  <c r="H55" i="27"/>
  <c r="G63" i="27"/>
  <c r="H1372" i="27"/>
  <c r="I1372" i="27" s="1"/>
  <c r="G33" i="27" l="1"/>
  <c r="G54" i="28"/>
  <c r="G730" i="27"/>
  <c r="G730" i="28" s="1"/>
  <c r="G538" i="27"/>
  <c r="G538" i="28" s="1"/>
  <c r="G1308" i="27"/>
  <c r="H52" i="28"/>
  <c r="I758" i="27"/>
  <c r="G30" i="27"/>
  <c r="G16" i="27" s="1"/>
  <c r="H1069" i="28"/>
  <c r="I1073" i="27"/>
  <c r="G314" i="27"/>
  <c r="G314" i="28" s="1"/>
  <c r="G1309" i="28"/>
  <c r="G707" i="28"/>
  <c r="G722" i="27"/>
  <c r="G722" i="28" s="1"/>
  <c r="G392" i="27"/>
  <c r="G392" i="28" s="1"/>
  <c r="G1015" i="27"/>
  <c r="G1015" i="28" s="1"/>
  <c r="I55" i="27"/>
  <c r="I755" i="27"/>
  <c r="G889" i="27"/>
  <c r="G889" i="28" s="1"/>
  <c r="I50" i="27"/>
  <c r="G24" i="27"/>
  <c r="I24" i="27" s="1"/>
  <c r="H1068" i="28"/>
  <c r="I1082" i="27"/>
  <c r="H1063" i="28"/>
  <c r="I1077" i="27"/>
  <c r="H1345" i="28"/>
  <c r="I1359" i="27"/>
  <c r="H1346" i="28"/>
  <c r="I1360" i="27"/>
  <c r="H25" i="27"/>
  <c r="I25" i="27" s="1"/>
  <c r="I53" i="27"/>
  <c r="G776" i="27"/>
  <c r="G776" i="28" s="1"/>
  <c r="H1065" i="28"/>
  <c r="I1079" i="27"/>
  <c r="I760" i="27"/>
  <c r="H26" i="27"/>
  <c r="I26" i="27" s="1"/>
  <c r="I54" i="27"/>
  <c r="H1338" i="28"/>
  <c r="I1352" i="27"/>
  <c r="H1342" i="28"/>
  <c r="I1356" i="27"/>
  <c r="I57" i="27"/>
  <c r="H33" i="27"/>
  <c r="I33" i="27" s="1"/>
  <c r="I61" i="27"/>
  <c r="H1060" i="28"/>
  <c r="I1074" i="27"/>
  <c r="G91" i="27"/>
  <c r="G91" i="28" s="1"/>
  <c r="G732" i="27"/>
  <c r="G732" i="28" s="1"/>
  <c r="H750" i="28"/>
  <c r="I750" i="27"/>
  <c r="H32" i="27"/>
  <c r="I32" i="27" s="1"/>
  <c r="I60" i="27"/>
  <c r="H751" i="28"/>
  <c r="I751" i="27"/>
  <c r="H1340" i="28"/>
  <c r="I1354" i="27"/>
  <c r="H30" i="27"/>
  <c r="I58" i="27"/>
  <c r="H1067" i="28"/>
  <c r="I1081" i="27"/>
  <c r="G637" i="27"/>
  <c r="G637" i="28" s="1"/>
  <c r="H1347" i="28"/>
  <c r="I1361" i="27"/>
  <c r="H759" i="28"/>
  <c r="I759" i="27"/>
  <c r="I51" i="27"/>
  <c r="G31" i="27"/>
  <c r="G17" i="27" s="1"/>
  <c r="H726" i="27"/>
  <c r="I726" i="27" s="1"/>
  <c r="I754" i="27"/>
  <c r="I752" i="27"/>
  <c r="I52" i="27"/>
  <c r="H761" i="28"/>
  <c r="I761" i="27"/>
  <c r="H1341" i="28"/>
  <c r="I1355" i="27"/>
  <c r="H757" i="28"/>
  <c r="I757" i="27"/>
  <c r="G727" i="27"/>
  <c r="H1066" i="28"/>
  <c r="I1080" i="27"/>
  <c r="H1349" i="28"/>
  <c r="I1363" i="27"/>
  <c r="I59" i="27"/>
  <c r="G595" i="28"/>
  <c r="H1339" i="28"/>
  <c r="I1353" i="27"/>
  <c r="H1343" i="28"/>
  <c r="I1357" i="27"/>
  <c r="H1348" i="28"/>
  <c r="I1362" i="27"/>
  <c r="G1169" i="27"/>
  <c r="G1071" i="27" s="1"/>
  <c r="G1057" i="28" s="1"/>
  <c r="G1365" i="28"/>
  <c r="H722" i="27"/>
  <c r="H724" i="27"/>
  <c r="H60" i="28"/>
  <c r="G754" i="28"/>
  <c r="G1169" i="28"/>
  <c r="G1028" i="27"/>
  <c r="G1028" i="28" s="1"/>
  <c r="G752" i="28"/>
  <c r="H731" i="27"/>
  <c r="G1078" i="27"/>
  <c r="H752" i="28"/>
  <c r="G1239" i="28"/>
  <c r="G693" i="28"/>
  <c r="G846" i="27"/>
  <c r="G846" i="28" s="1"/>
  <c r="H754" i="28"/>
  <c r="G833" i="27"/>
  <c r="G833" i="28" s="1"/>
  <c r="G986" i="27"/>
  <c r="G986" i="28" s="1"/>
  <c r="G1224" i="27"/>
  <c r="G1210" i="28" s="1"/>
  <c r="G1238" i="27"/>
  <c r="G1224" i="28" s="1"/>
  <c r="G945" i="27"/>
  <c r="G945" i="28" s="1"/>
  <c r="G76" i="27"/>
  <c r="G76" i="28" s="1"/>
  <c r="G1294" i="28"/>
  <c r="G1294" i="27"/>
  <c r="G1280" i="28" s="1"/>
  <c r="G22" i="27"/>
  <c r="G8" i="27" s="1"/>
  <c r="G756" i="27"/>
  <c r="G756" i="28" s="1"/>
  <c r="G1323" i="28"/>
  <c r="G1295" i="27"/>
  <c r="G1281" i="28" s="1"/>
  <c r="G1042" i="27"/>
  <c r="G1042" i="28" s="1"/>
  <c r="G427" i="27"/>
  <c r="G385" i="27" s="1"/>
  <c r="H55" i="28"/>
  <c r="H27" i="27"/>
  <c r="G56" i="27"/>
  <c r="H59" i="28"/>
  <c r="H31" i="27"/>
  <c r="G55" i="28"/>
  <c r="G27" i="27"/>
  <c r="H50" i="28"/>
  <c r="H22" i="27"/>
  <c r="G751" i="28"/>
  <c r="G723" i="27"/>
  <c r="G723" i="28" s="1"/>
  <c r="G57" i="28"/>
  <c r="G29" i="27"/>
  <c r="G15" i="27" s="1"/>
  <c r="H57" i="28"/>
  <c r="H29" i="27"/>
  <c r="I29" i="27" s="1"/>
  <c r="G51" i="28"/>
  <c r="G23" i="27"/>
  <c r="H51" i="28"/>
  <c r="H23" i="27"/>
  <c r="I23" i="27" s="1"/>
  <c r="G389" i="28"/>
  <c r="G11" i="27"/>
  <c r="G390" i="28"/>
  <c r="G12" i="27"/>
  <c r="G394" i="28"/>
  <c r="G395" i="28"/>
  <c r="G393" i="28"/>
  <c r="G387" i="28"/>
  <c r="G391" i="28"/>
  <c r="G396" i="28"/>
  <c r="G397" i="28"/>
  <c r="G19" i="27"/>
  <c r="G386" i="28"/>
  <c r="G388" i="28"/>
  <c r="G1064" i="28"/>
  <c r="H753" i="28"/>
  <c r="G62" i="27"/>
  <c r="G62" i="28" s="1"/>
  <c r="G63" i="28"/>
  <c r="H1059" i="28"/>
  <c r="G1154" i="27"/>
  <c r="G1140" i="28" s="1"/>
  <c r="G1141" i="28"/>
  <c r="G1001" i="28"/>
  <c r="G1000" i="27"/>
  <c r="G1000" i="28" s="1"/>
  <c r="G902" i="27"/>
  <c r="G903" i="28"/>
  <c r="G762" i="27"/>
  <c r="G762" i="28" s="1"/>
  <c r="G763" i="28"/>
  <c r="G286" i="27"/>
  <c r="G286" i="28" s="1"/>
  <c r="G287" i="28"/>
  <c r="G734" i="27"/>
  <c r="G735" i="28"/>
  <c r="H722" i="28"/>
  <c r="G1112" i="27"/>
  <c r="G1098" i="28" s="1"/>
  <c r="G1099" i="28"/>
  <c r="G874" i="27"/>
  <c r="G874" i="28" s="1"/>
  <c r="G875" i="28"/>
  <c r="G678" i="27"/>
  <c r="G678" i="28" s="1"/>
  <c r="G679" i="28"/>
  <c r="G524" i="27"/>
  <c r="G524" i="28" s="1"/>
  <c r="G525" i="28"/>
  <c r="G273" i="28"/>
  <c r="G272" i="27"/>
  <c r="G272" i="28" s="1"/>
  <c r="G174" i="27"/>
  <c r="G174" i="28" s="1"/>
  <c r="G175" i="28"/>
  <c r="G1350" i="28"/>
  <c r="G1266" i="27"/>
  <c r="G1252" i="28" s="1"/>
  <c r="G1253" i="28"/>
  <c r="G860" i="27"/>
  <c r="G861" i="28"/>
  <c r="H53" i="28"/>
  <c r="H1358" i="28"/>
  <c r="G727" i="28"/>
  <c r="G755" i="28"/>
  <c r="G1210" i="27"/>
  <c r="G1196" i="28" s="1"/>
  <c r="G1197" i="28"/>
  <c r="G147" i="27"/>
  <c r="G154" i="28"/>
  <c r="H755" i="28"/>
  <c r="H1061" i="28"/>
  <c r="G1196" i="27"/>
  <c r="G1183" i="28"/>
  <c r="G725" i="28"/>
  <c r="G753" i="28"/>
  <c r="G731" i="28"/>
  <c r="G759" i="28"/>
  <c r="G1126" i="27"/>
  <c r="G1112" i="28" s="1"/>
  <c r="G1113" i="28"/>
  <c r="G818" i="27"/>
  <c r="G818" i="28" s="1"/>
  <c r="G819" i="28"/>
  <c r="H54" i="28"/>
  <c r="G580" i="27"/>
  <c r="G580" i="28" s="1"/>
  <c r="G581" i="28"/>
  <c r="G398" i="27"/>
  <c r="G398" i="28" s="1"/>
  <c r="G399" i="28"/>
  <c r="G188" i="27"/>
  <c r="G188" i="28" s="1"/>
  <c r="G189" i="28"/>
  <c r="G34" i="27"/>
  <c r="G35" i="28"/>
  <c r="G244" i="27"/>
  <c r="G244" i="28" s="1"/>
  <c r="G245" i="28"/>
  <c r="G1420" i="27"/>
  <c r="G1406" i="28" s="1"/>
  <c r="G1407" i="28"/>
  <c r="G1280" i="27"/>
  <c r="G1266" i="28" s="1"/>
  <c r="G1267" i="28"/>
  <c r="H58" i="28"/>
  <c r="G650" i="27"/>
  <c r="G651" i="28"/>
  <c r="G482" i="27"/>
  <c r="G482" i="28" s="1"/>
  <c r="G483" i="28"/>
  <c r="G356" i="27"/>
  <c r="G356" i="28" s="1"/>
  <c r="G357" i="28"/>
  <c r="G132" i="27"/>
  <c r="G132" i="28" s="1"/>
  <c r="G133" i="28"/>
  <c r="G468" i="27"/>
  <c r="G468" i="28" s="1"/>
  <c r="G469" i="28"/>
  <c r="G300" i="27"/>
  <c r="G300" i="28" s="1"/>
  <c r="G301" i="28"/>
  <c r="G1406" i="27"/>
  <c r="G1393" i="28"/>
  <c r="G664" i="27"/>
  <c r="G664" i="28" s="1"/>
  <c r="G665" i="28"/>
  <c r="G342" i="27"/>
  <c r="G342" i="28" s="1"/>
  <c r="G343" i="28"/>
  <c r="G258" i="27"/>
  <c r="G258" i="28" s="1"/>
  <c r="G259" i="28"/>
  <c r="G160" i="27"/>
  <c r="G160" i="28" s="1"/>
  <c r="G161" i="28"/>
  <c r="G1084" i="27"/>
  <c r="G1070" i="28" s="1"/>
  <c r="G1071" i="28"/>
  <c r="G1358" i="27"/>
  <c r="G1344" i="28" s="1"/>
  <c r="G972" i="27"/>
  <c r="G972" i="28" s="1"/>
  <c r="G973" i="28"/>
  <c r="G804" i="27"/>
  <c r="G804" i="28" s="1"/>
  <c r="G805" i="28"/>
  <c r="G566" i="27"/>
  <c r="G566" i="28" s="1"/>
  <c r="G567" i="28"/>
  <c r="G329" i="28"/>
  <c r="G328" i="27"/>
  <c r="G328" i="28" s="1"/>
  <c r="G230" i="27"/>
  <c r="G230" i="28" s="1"/>
  <c r="G231" i="28"/>
  <c r="G1351" i="27"/>
  <c r="G1337" i="28" s="1"/>
  <c r="G958" i="27"/>
  <c r="G959" i="28"/>
  <c r="G791" i="28"/>
  <c r="G790" i="27"/>
  <c r="G790" i="28" s="1"/>
  <c r="G1098" i="27"/>
  <c r="G1084" i="28" s="1"/>
  <c r="G729" i="28"/>
  <c r="G757" i="28"/>
  <c r="G733" i="28"/>
  <c r="G761" i="28"/>
  <c r="H760" i="28"/>
  <c r="H732" i="27"/>
  <c r="I732" i="27" s="1"/>
  <c r="G930" i="27"/>
  <c r="G930" i="28" s="1"/>
  <c r="G931" i="28"/>
  <c r="G622" i="27"/>
  <c r="G622" i="28" s="1"/>
  <c r="G623" i="28"/>
  <c r="G496" i="27"/>
  <c r="G496" i="28" s="1"/>
  <c r="G497" i="28"/>
  <c r="G216" i="27"/>
  <c r="G216" i="28" s="1"/>
  <c r="G217" i="28"/>
  <c r="G118" i="27"/>
  <c r="G118" i="28" s="1"/>
  <c r="G119" i="28"/>
  <c r="G608" i="27"/>
  <c r="G608" i="28" s="1"/>
  <c r="G609" i="28"/>
  <c r="G370" i="27"/>
  <c r="G370" i="28" s="1"/>
  <c r="G371" i="28"/>
  <c r="H61" i="28"/>
  <c r="H758" i="28"/>
  <c r="H730" i="27"/>
  <c r="I730" i="27" s="1"/>
  <c r="G1140" i="27"/>
  <c r="G1126" i="28" s="1"/>
  <c r="G1127" i="28"/>
  <c r="G916" i="27"/>
  <c r="G916" i="28" s="1"/>
  <c r="G917" i="28"/>
  <c r="G440" i="27"/>
  <c r="G441" i="28"/>
  <c r="G203" i="28"/>
  <c r="G202" i="27"/>
  <c r="G202" i="28" s="1"/>
  <c r="G552" i="27"/>
  <c r="G552" i="28" s="1"/>
  <c r="G553" i="28"/>
  <c r="G412" i="27"/>
  <c r="G412" i="28" s="1"/>
  <c r="G413" i="28"/>
  <c r="G104" i="27"/>
  <c r="G105" i="28"/>
  <c r="G510" i="27"/>
  <c r="G510" i="28" s="1"/>
  <c r="G511" i="28"/>
  <c r="H727" i="27"/>
  <c r="H723" i="27"/>
  <c r="H729" i="27"/>
  <c r="H725" i="27"/>
  <c r="I725" i="27" s="1"/>
  <c r="H733" i="27"/>
  <c r="I733" i="27" s="1"/>
  <c r="G49" i="27"/>
  <c r="G49" i="28" s="1"/>
  <c r="I30" i="27" l="1"/>
  <c r="G1155" i="28"/>
  <c r="I722" i="27"/>
  <c r="G13" i="27"/>
  <c r="H726" i="28"/>
  <c r="G18" i="27"/>
  <c r="G10" i="27"/>
  <c r="I31" i="27"/>
  <c r="H727" i="28"/>
  <c r="I727" i="27"/>
  <c r="H731" i="28"/>
  <c r="I731" i="27"/>
  <c r="H729" i="28"/>
  <c r="I729" i="27"/>
  <c r="G427" i="28"/>
  <c r="G9" i="27"/>
  <c r="G728" i="27"/>
  <c r="G728" i="28" s="1"/>
  <c r="I27" i="27"/>
  <c r="H724" i="28"/>
  <c r="I724" i="27"/>
  <c r="H723" i="28"/>
  <c r="I723" i="27"/>
  <c r="I22" i="27"/>
  <c r="G749" i="27"/>
  <c r="G749" i="28" s="1"/>
  <c r="G1014" i="27"/>
  <c r="G1014" i="28" s="1"/>
  <c r="G426" i="27"/>
  <c r="G34" i="28"/>
  <c r="G734" i="28"/>
  <c r="G56" i="28"/>
  <c r="G28" i="27"/>
  <c r="G21" i="27"/>
  <c r="G385" i="28"/>
  <c r="H725" i="28"/>
  <c r="G146" i="27"/>
  <c r="G146" i="28" s="1"/>
  <c r="G147" i="28"/>
  <c r="G860" i="28"/>
  <c r="G832" i="27"/>
  <c r="G832" i="28" s="1"/>
  <c r="G902" i="28"/>
  <c r="G888" i="27"/>
  <c r="G888" i="28" s="1"/>
  <c r="G104" i="28"/>
  <c r="G90" i="27"/>
  <c r="H730" i="28"/>
  <c r="G440" i="28"/>
  <c r="H732" i="28"/>
  <c r="H733" i="28"/>
  <c r="G958" i="28"/>
  <c r="G944" i="27"/>
  <c r="G944" i="28" s="1"/>
  <c r="G1392" i="27"/>
  <c r="G1392" i="28"/>
  <c r="G650" i="28"/>
  <c r="G636" i="27"/>
  <c r="G636" i="28" s="1"/>
  <c r="G1168" i="27"/>
  <c r="G1182" i="28"/>
  <c r="F1394" i="27"/>
  <c r="A1394" i="27" s="1"/>
  <c r="F1395" i="27"/>
  <c r="A1395" i="27" s="1"/>
  <c r="F1396" i="27"/>
  <c r="A1396" i="27" s="1"/>
  <c r="F1397" i="27"/>
  <c r="A1397" i="27" s="1"/>
  <c r="F1398" i="27"/>
  <c r="A1398" i="27" s="1"/>
  <c r="F1399" i="27"/>
  <c r="A1399" i="27" s="1"/>
  <c r="F1401" i="27"/>
  <c r="A1401" i="27" s="1"/>
  <c r="F1402" i="27"/>
  <c r="A1402" i="27" s="1"/>
  <c r="F1403" i="27"/>
  <c r="A1403" i="27" s="1"/>
  <c r="F1404" i="27"/>
  <c r="A1404" i="27" s="1"/>
  <c r="F1405" i="27"/>
  <c r="A1405" i="27" s="1"/>
  <c r="G14" i="27" l="1"/>
  <c r="G721" i="27"/>
  <c r="G721" i="28" s="1"/>
  <c r="F1284" i="28"/>
  <c r="F1382" i="28"/>
  <c r="F1354" i="27"/>
  <c r="A1354" i="27" s="1"/>
  <c r="F1287" i="28"/>
  <c r="F1353" i="27"/>
  <c r="F1381" i="28"/>
  <c r="G1378" i="28"/>
  <c r="G1350" i="27"/>
  <c r="G1336" i="28" s="1"/>
  <c r="G384" i="27"/>
  <c r="G426" i="28"/>
  <c r="G90" i="28"/>
  <c r="G48" i="27"/>
  <c r="F1293" i="28"/>
  <c r="F1363" i="27"/>
  <c r="A1363" i="27" s="1"/>
  <c r="F1391" i="28"/>
  <c r="F1292" i="28"/>
  <c r="F1390" i="28"/>
  <c r="F1362" i="27"/>
  <c r="A1362" i="27" s="1"/>
  <c r="F1282" i="28"/>
  <c r="F1289" i="28"/>
  <c r="F1359" i="27"/>
  <c r="F1387" i="28"/>
  <c r="F1283" i="28"/>
  <c r="F1385" i="28"/>
  <c r="F1357" i="27"/>
  <c r="A1357" i="27" s="1"/>
  <c r="G1154" i="28"/>
  <c r="G1070" i="27"/>
  <c r="G1056" i="28" s="1"/>
  <c r="F1291" i="28"/>
  <c r="F1286" i="28"/>
  <c r="F1389" i="28"/>
  <c r="F1361" i="27"/>
  <c r="A1361" i="27" s="1"/>
  <c r="F1356" i="27"/>
  <c r="A1356" i="27" s="1"/>
  <c r="F1384" i="28"/>
  <c r="F1352" i="27"/>
  <c r="A1352" i="27" s="1"/>
  <c r="F1380" i="28"/>
  <c r="F1290" i="28"/>
  <c r="F1285" i="28"/>
  <c r="F1388" i="28"/>
  <c r="F1360" i="27"/>
  <c r="F1355" i="27"/>
  <c r="F1383" i="28"/>
  <c r="G748" i="27"/>
  <c r="F280" i="27"/>
  <c r="F280" i="28" s="1"/>
  <c r="H126" i="27"/>
  <c r="F92" i="27"/>
  <c r="F93" i="27"/>
  <c r="F97" i="27"/>
  <c r="F99" i="27"/>
  <c r="F101" i="27"/>
  <c r="F101" i="28" s="1"/>
  <c r="H84" i="27"/>
  <c r="H70" i="27"/>
  <c r="F1346" i="28" l="1"/>
  <c r="A1360" i="27"/>
  <c r="F1345" i="28"/>
  <c r="A1359" i="27"/>
  <c r="F1339" i="28"/>
  <c r="A1353" i="27"/>
  <c r="F1341" i="28"/>
  <c r="A1355" i="27"/>
  <c r="G720" i="27"/>
  <c r="H70" i="28"/>
  <c r="I70" i="27"/>
  <c r="H126" i="28"/>
  <c r="I126" i="27"/>
  <c r="H84" i="28"/>
  <c r="I84" i="27"/>
  <c r="G7" i="27"/>
  <c r="G48" i="28"/>
  <c r="G20" i="27"/>
  <c r="G6" i="27" s="1"/>
  <c r="G384" i="28"/>
  <c r="G748" i="28"/>
  <c r="G720" i="28"/>
  <c r="F1342" i="28"/>
  <c r="F1349" i="28"/>
  <c r="F92" i="28"/>
  <c r="F1347" i="28"/>
  <c r="F99" i="28"/>
  <c r="F1348" i="28"/>
  <c r="F93" i="28"/>
  <c r="F1340" i="28"/>
  <c r="F1338" i="28"/>
  <c r="F97" i="28"/>
  <c r="F1343" i="28"/>
  <c r="H77" i="27"/>
  <c r="I77" i="27" s="1"/>
  <c r="H119" i="27"/>
  <c r="I119" i="27" s="1"/>
  <c r="A36" i="28"/>
  <c r="A37" i="28"/>
  <c r="A38" i="28"/>
  <c r="A39" i="28"/>
  <c r="A40" i="28"/>
  <c r="A41" i="28"/>
  <c r="A43" i="28"/>
  <c r="A45" i="28"/>
  <c r="A47" i="28"/>
  <c r="A64" i="28"/>
  <c r="A67" i="28"/>
  <c r="A69" i="28"/>
  <c r="A72" i="28"/>
  <c r="A74" i="28"/>
  <c r="A78" i="28"/>
  <c r="A79" i="28"/>
  <c r="A80" i="28"/>
  <c r="A82" i="28"/>
  <c r="A85" i="28"/>
  <c r="A87" i="28"/>
  <c r="A89" i="28"/>
  <c r="A109" i="28"/>
  <c r="A114" i="28"/>
  <c r="A115" i="28"/>
  <c r="A116" i="28"/>
  <c r="A117" i="28"/>
  <c r="A120" i="28"/>
  <c r="A121" i="28"/>
  <c r="A122" i="28"/>
  <c r="A123" i="28"/>
  <c r="A124" i="28"/>
  <c r="A125" i="28"/>
  <c r="A127" i="28"/>
  <c r="A128" i="28"/>
  <c r="A129" i="28"/>
  <c r="A130" i="28"/>
  <c r="A131" i="28"/>
  <c r="A134" i="28"/>
  <c r="A136" i="28"/>
  <c r="A137" i="28"/>
  <c r="A138" i="28"/>
  <c r="A139" i="28"/>
  <c r="A141" i="28"/>
  <c r="A142" i="28"/>
  <c r="A144" i="28"/>
  <c r="A145" i="28"/>
  <c r="A162" i="28"/>
  <c r="A163" i="28"/>
  <c r="A164" i="28"/>
  <c r="A165" i="28"/>
  <c r="A166" i="28"/>
  <c r="A167" i="28"/>
  <c r="A169" i="28"/>
  <c r="A170" i="28"/>
  <c r="A171" i="28"/>
  <c r="A172" i="28"/>
  <c r="A173" i="28"/>
  <c r="A176" i="28"/>
  <c r="A177" i="28"/>
  <c r="A178" i="28"/>
  <c r="A179" i="28"/>
  <c r="A180" i="28"/>
  <c r="A181" i="28"/>
  <c r="A183" i="28"/>
  <c r="A184" i="28"/>
  <c r="A185" i="28"/>
  <c r="A186" i="28"/>
  <c r="A187" i="28"/>
  <c r="A190" i="28"/>
  <c r="A191" i="28"/>
  <c r="A192" i="28"/>
  <c r="A193" i="28"/>
  <c r="A194" i="28"/>
  <c r="A195" i="28"/>
  <c r="A197" i="28"/>
  <c r="A198" i="28"/>
  <c r="A199" i="28"/>
  <c r="A200" i="28"/>
  <c r="A201" i="28"/>
  <c r="A204" i="28"/>
  <c r="A205" i="28"/>
  <c r="A206" i="28"/>
  <c r="A207" i="28"/>
  <c r="A208" i="28"/>
  <c r="A209" i="28"/>
  <c r="A211" i="28"/>
  <c r="A212" i="28"/>
  <c r="A213" i="28"/>
  <c r="A214" i="28"/>
  <c r="A215" i="28"/>
  <c r="A218" i="28"/>
  <c r="A219" i="28"/>
  <c r="A220" i="28"/>
  <c r="A221" i="28"/>
  <c r="A222" i="28"/>
  <c r="A223" i="28"/>
  <c r="A225" i="28"/>
  <c r="A226" i="28"/>
  <c r="A227" i="28"/>
  <c r="A228" i="28"/>
  <c r="A229" i="28"/>
  <c r="A232" i="28"/>
  <c r="A233" i="28"/>
  <c r="A234" i="28"/>
  <c r="A235" i="28"/>
  <c r="A236" i="28"/>
  <c r="A237" i="28"/>
  <c r="A239" i="28"/>
  <c r="A240" i="28"/>
  <c r="A241" i="28"/>
  <c r="A242" i="28"/>
  <c r="A243" i="28"/>
  <c r="A246" i="28"/>
  <c r="A247" i="28"/>
  <c r="A248" i="28"/>
  <c r="A249" i="28"/>
  <c r="A250" i="28"/>
  <c r="A251" i="28"/>
  <c r="A253" i="28"/>
  <c r="A254" i="28"/>
  <c r="A255" i="28"/>
  <c r="A256" i="28"/>
  <c r="A257" i="28"/>
  <c r="A260" i="28"/>
  <c r="A261" i="28"/>
  <c r="A262" i="28"/>
  <c r="A263" i="28"/>
  <c r="A264" i="28"/>
  <c r="A265" i="28"/>
  <c r="A267" i="28"/>
  <c r="A268" i="28"/>
  <c r="A269" i="28"/>
  <c r="A270" i="28"/>
  <c r="A271" i="28"/>
  <c r="A274" i="28"/>
  <c r="A275" i="28"/>
  <c r="A276" i="28"/>
  <c r="A277" i="28"/>
  <c r="A278" i="28"/>
  <c r="A279" i="28"/>
  <c r="A281" i="28"/>
  <c r="A282" i="28"/>
  <c r="A283" i="28"/>
  <c r="A284" i="28"/>
  <c r="A285" i="28"/>
  <c r="A288" i="28"/>
  <c r="A289" i="28"/>
  <c r="A290" i="28"/>
  <c r="A291" i="28"/>
  <c r="A292" i="28"/>
  <c r="A293" i="28"/>
  <c r="A295" i="28"/>
  <c r="A296" i="28"/>
  <c r="A297" i="28"/>
  <c r="A298" i="28"/>
  <c r="A299" i="28"/>
  <c r="A302" i="28"/>
  <c r="A303" i="28"/>
  <c r="A304" i="28"/>
  <c r="A305" i="28"/>
  <c r="A306" i="28"/>
  <c r="A307" i="28"/>
  <c r="A309" i="28"/>
  <c r="A310" i="28"/>
  <c r="A311" i="28"/>
  <c r="A312" i="28"/>
  <c r="A313" i="28"/>
  <c r="A316" i="28"/>
  <c r="A317" i="28"/>
  <c r="A318" i="28"/>
  <c r="A319" i="28"/>
  <c r="A320" i="28"/>
  <c r="A321" i="28"/>
  <c r="A323" i="28"/>
  <c r="A324" i="28"/>
  <c r="A325" i="28"/>
  <c r="A326" i="28"/>
  <c r="A327" i="28"/>
  <c r="A330" i="28"/>
  <c r="A331" i="28"/>
  <c r="A332" i="28"/>
  <c r="A333" i="28"/>
  <c r="A334" i="28"/>
  <c r="A335" i="28"/>
  <c r="A337" i="28"/>
  <c r="A338" i="28"/>
  <c r="A339" i="28"/>
  <c r="A340" i="28"/>
  <c r="A341" i="28"/>
  <c r="A344" i="28"/>
  <c r="A345" i="28"/>
  <c r="A346" i="28"/>
  <c r="A347" i="28"/>
  <c r="A348" i="28"/>
  <c r="A349" i="28"/>
  <c r="A351" i="28"/>
  <c r="A352" i="28"/>
  <c r="A353" i="28"/>
  <c r="A354" i="28"/>
  <c r="A355" i="28"/>
  <c r="A358" i="28"/>
  <c r="A359" i="28"/>
  <c r="A360" i="28"/>
  <c r="A361" i="28"/>
  <c r="A362" i="28"/>
  <c r="A363" i="28"/>
  <c r="A365" i="28"/>
  <c r="A366" i="28"/>
  <c r="A367" i="28"/>
  <c r="A368" i="28"/>
  <c r="A369" i="28"/>
  <c r="A372" i="28"/>
  <c r="A373" i="28"/>
  <c r="A374" i="28"/>
  <c r="A375" i="28"/>
  <c r="A376" i="28"/>
  <c r="A377" i="28"/>
  <c r="A379" i="28"/>
  <c r="A380" i="28"/>
  <c r="A381" i="28"/>
  <c r="A382" i="28"/>
  <c r="A383" i="28"/>
  <c r="A400" i="28"/>
  <c r="A401" i="28"/>
  <c r="A402" i="28"/>
  <c r="A403" i="28"/>
  <c r="A404" i="28"/>
  <c r="A408" i="28"/>
  <c r="A409" i="28"/>
  <c r="A410" i="28"/>
  <c r="A411" i="28"/>
  <c r="A414" i="28"/>
  <c r="A415" i="28"/>
  <c r="A416" i="28"/>
  <c r="A417" i="28"/>
  <c r="A418" i="28"/>
  <c r="A419" i="28"/>
  <c r="A422" i="28"/>
  <c r="A423" i="28"/>
  <c r="A424" i="28"/>
  <c r="A425" i="28"/>
  <c r="A442" i="28"/>
  <c r="A443" i="28"/>
  <c r="A444" i="28"/>
  <c r="A445" i="28"/>
  <c r="A446" i="28"/>
  <c r="A449" i="28"/>
  <c r="A450" i="28"/>
  <c r="A451" i="28"/>
  <c r="A452" i="28"/>
  <c r="A453" i="28"/>
  <c r="A456" i="28"/>
  <c r="A457" i="28"/>
  <c r="A458" i="28"/>
  <c r="A459" i="28"/>
  <c r="A460" i="28"/>
  <c r="A463" i="28"/>
  <c r="A464" i="28"/>
  <c r="A465" i="28"/>
  <c r="A466" i="28"/>
  <c r="A467" i="28"/>
  <c r="A470" i="28"/>
  <c r="A471" i="28"/>
  <c r="A472" i="28"/>
  <c r="A473" i="28"/>
  <c r="A474" i="28"/>
  <c r="A475" i="28"/>
  <c r="A477" i="28"/>
  <c r="A478" i="28"/>
  <c r="A479" i="28"/>
  <c r="A480" i="28"/>
  <c r="A481" i="28"/>
  <c r="A484" i="28"/>
  <c r="A485" i="28"/>
  <c r="A486" i="28"/>
  <c r="A487" i="28"/>
  <c r="A488" i="28"/>
  <c r="A489" i="28"/>
  <c r="A491" i="28"/>
  <c r="A492" i="28"/>
  <c r="A493" i="28"/>
  <c r="A494" i="28"/>
  <c r="A495" i="28"/>
  <c r="A498" i="28"/>
  <c r="A499" i="28"/>
  <c r="A500" i="28"/>
  <c r="A501" i="28"/>
  <c r="A502" i="28"/>
  <c r="A503" i="28"/>
  <c r="A505" i="28"/>
  <c r="A506" i="28"/>
  <c r="A507" i="28"/>
  <c r="A508" i="28"/>
  <c r="A509" i="28"/>
  <c r="A512" i="28"/>
  <c r="A513" i="28"/>
  <c r="A514" i="28"/>
  <c r="A515" i="28"/>
  <c r="A516" i="28"/>
  <c r="A517" i="28"/>
  <c r="A519" i="28"/>
  <c r="A520" i="28"/>
  <c r="A521" i="28"/>
  <c r="A522" i="28"/>
  <c r="A523" i="28"/>
  <c r="A526" i="28"/>
  <c r="A527" i="28"/>
  <c r="A528" i="28"/>
  <c r="A529" i="28"/>
  <c r="A530" i="28"/>
  <c r="A531" i="28"/>
  <c r="A533" i="28"/>
  <c r="A534" i="28"/>
  <c r="A535" i="28"/>
  <c r="A536" i="28"/>
  <c r="A537" i="28"/>
  <c r="A540" i="28"/>
  <c r="A541" i="28"/>
  <c r="A542" i="28"/>
  <c r="A543" i="28"/>
  <c r="A544" i="28"/>
  <c r="A545" i="28"/>
  <c r="A547" i="28"/>
  <c r="A548" i="28"/>
  <c r="A549" i="28"/>
  <c r="A550" i="28"/>
  <c r="A551" i="28"/>
  <c r="A554" i="28"/>
  <c r="A555" i="28"/>
  <c r="A556" i="28"/>
  <c r="A557" i="28"/>
  <c r="A558" i="28"/>
  <c r="A559" i="28"/>
  <c r="A561" i="28"/>
  <c r="A562" i="28"/>
  <c r="A563" i="28"/>
  <c r="A564" i="28"/>
  <c r="A565" i="28"/>
  <c r="A568" i="28"/>
  <c r="A569" i="28"/>
  <c r="A570" i="28"/>
  <c r="A571" i="28"/>
  <c r="A572" i="28"/>
  <c r="A573" i="28"/>
  <c r="A575" i="28"/>
  <c r="A576" i="28"/>
  <c r="A577" i="28"/>
  <c r="A578" i="28"/>
  <c r="A579" i="28"/>
  <c r="A582" i="28"/>
  <c r="A583" i="28"/>
  <c r="A584" i="28"/>
  <c r="A585" i="28"/>
  <c r="A586" i="28"/>
  <c r="A587" i="28"/>
  <c r="A589" i="28"/>
  <c r="A590" i="28"/>
  <c r="A591" i="28"/>
  <c r="A592" i="28"/>
  <c r="A593" i="28"/>
  <c r="A596" i="28"/>
  <c r="A597" i="28"/>
  <c r="A598" i="28"/>
  <c r="A599" i="28"/>
  <c r="A600" i="28"/>
  <c r="A601" i="28"/>
  <c r="A603" i="28"/>
  <c r="A604" i="28"/>
  <c r="A605" i="28"/>
  <c r="A606" i="28"/>
  <c r="A607" i="28"/>
  <c r="A610" i="28"/>
  <c r="A611" i="28"/>
  <c r="A612" i="28"/>
  <c r="A613" i="28"/>
  <c r="A614" i="28"/>
  <c r="A615" i="28"/>
  <c r="A617" i="28"/>
  <c r="A618" i="28"/>
  <c r="A619" i="28"/>
  <c r="A620" i="28"/>
  <c r="A621" i="28"/>
  <c r="A624" i="28"/>
  <c r="A625" i="28"/>
  <c r="A626" i="28"/>
  <c r="A627" i="28"/>
  <c r="A628" i="28"/>
  <c r="A629" i="28"/>
  <c r="A631" i="28"/>
  <c r="A632" i="28"/>
  <c r="A633" i="28"/>
  <c r="A634" i="28"/>
  <c r="A635" i="28"/>
  <c r="A652" i="28"/>
  <c r="A653" i="28"/>
  <c r="A654" i="28"/>
  <c r="A655" i="28"/>
  <c r="A656" i="28"/>
  <c r="A657" i="28"/>
  <c r="A659" i="28"/>
  <c r="A660" i="28"/>
  <c r="A661" i="28"/>
  <c r="A662" i="28"/>
  <c r="A663" i="28"/>
  <c r="A666" i="28"/>
  <c r="A667" i="28"/>
  <c r="A668" i="28"/>
  <c r="A669" i="28"/>
  <c r="A670" i="28"/>
  <c r="A671" i="28"/>
  <c r="A673" i="28"/>
  <c r="A674" i="28"/>
  <c r="A675" i="28"/>
  <c r="A676" i="28"/>
  <c r="A677" i="28"/>
  <c r="A680" i="28"/>
  <c r="A681" i="28"/>
  <c r="A682" i="28"/>
  <c r="A683" i="28"/>
  <c r="A684" i="28"/>
  <c r="A685" i="28"/>
  <c r="A687" i="28"/>
  <c r="A688" i="28"/>
  <c r="A689" i="28"/>
  <c r="A690" i="28"/>
  <c r="A691" i="28"/>
  <c r="A694" i="28"/>
  <c r="A695" i="28"/>
  <c r="A696" i="28"/>
  <c r="A697" i="28"/>
  <c r="A698" i="28"/>
  <c r="A699" i="28"/>
  <c r="A701" i="28"/>
  <c r="A702" i="28"/>
  <c r="A703" i="28"/>
  <c r="A704" i="28"/>
  <c r="A705" i="28"/>
  <c r="A708" i="28"/>
  <c r="A710" i="28"/>
  <c r="A711" i="28"/>
  <c r="A712" i="28"/>
  <c r="A715" i="28"/>
  <c r="A716" i="28"/>
  <c r="A717" i="28"/>
  <c r="A718" i="28"/>
  <c r="A719" i="28"/>
  <c r="A736" i="28"/>
  <c r="A737" i="28"/>
  <c r="A738" i="28"/>
  <c r="A739" i="28"/>
  <c r="A740" i="28"/>
  <c r="A741" i="28"/>
  <c r="A743" i="28"/>
  <c r="A744" i="28"/>
  <c r="A745" i="28"/>
  <c r="A746" i="28"/>
  <c r="A747" i="28"/>
  <c r="A764" i="28"/>
  <c r="A765" i="28"/>
  <c r="A766" i="28"/>
  <c r="A767" i="28"/>
  <c r="A768" i="28"/>
  <c r="A769" i="28"/>
  <c r="A771" i="28"/>
  <c r="A772" i="28"/>
  <c r="A773" i="28"/>
  <c r="A774" i="28"/>
  <c r="A775" i="28"/>
  <c r="A778" i="28"/>
  <c r="A779" i="28"/>
  <c r="A780" i="28"/>
  <c r="A781" i="28"/>
  <c r="A782" i="28"/>
  <c r="A783" i="28"/>
  <c r="A785" i="28"/>
  <c r="A786" i="28"/>
  <c r="A787" i="28"/>
  <c r="A788" i="28"/>
  <c r="A789" i="28"/>
  <c r="A792" i="28"/>
  <c r="A793" i="28"/>
  <c r="A794" i="28"/>
  <c r="A795" i="28"/>
  <c r="A796" i="28"/>
  <c r="A797" i="28"/>
  <c r="A799" i="28"/>
  <c r="A800" i="28"/>
  <c r="A801" i="28"/>
  <c r="A802" i="28"/>
  <c r="A803" i="28"/>
  <c r="A806" i="28"/>
  <c r="A807" i="28"/>
  <c r="A808" i="28"/>
  <c r="A809" i="28"/>
  <c r="A810" i="28"/>
  <c r="A811" i="28"/>
  <c r="A813" i="28"/>
  <c r="A814" i="28"/>
  <c r="A815" i="28"/>
  <c r="A816" i="28"/>
  <c r="A817" i="28"/>
  <c r="A820" i="28"/>
  <c r="A821" i="28"/>
  <c r="A822" i="28"/>
  <c r="A823" i="28"/>
  <c r="A824" i="28"/>
  <c r="A825" i="28"/>
  <c r="A827" i="28"/>
  <c r="A828" i="28"/>
  <c r="A829" i="28"/>
  <c r="A830" i="28"/>
  <c r="A831" i="28"/>
  <c r="A848" i="28"/>
  <c r="A849" i="28"/>
  <c r="A850" i="28"/>
  <c r="A851" i="28"/>
  <c r="A852" i="28"/>
  <c r="A853" i="28"/>
  <c r="A855" i="28"/>
  <c r="A856" i="28"/>
  <c r="A857" i="28"/>
  <c r="A858" i="28"/>
  <c r="A859" i="28"/>
  <c r="A862" i="28"/>
  <c r="A864" i="28"/>
  <c r="A865" i="28"/>
  <c r="A866" i="28"/>
  <c r="A867" i="28"/>
  <c r="A869" i="28"/>
  <c r="A870" i="28"/>
  <c r="A871" i="28"/>
  <c r="A872" i="28"/>
  <c r="A873" i="28"/>
  <c r="A876" i="28"/>
  <c r="A877" i="28"/>
  <c r="A878" i="28"/>
  <c r="A879" i="28"/>
  <c r="A880" i="28"/>
  <c r="A881" i="28"/>
  <c r="A883" i="28"/>
  <c r="A884" i="28"/>
  <c r="A885" i="28"/>
  <c r="A886" i="28"/>
  <c r="A887" i="28"/>
  <c r="A904" i="28"/>
  <c r="A905" i="28"/>
  <c r="A906" i="28"/>
  <c r="A907" i="28"/>
  <c r="A908" i="28"/>
  <c r="A909" i="28"/>
  <c r="A911" i="28"/>
  <c r="A912" i="28"/>
  <c r="A913" i="28"/>
  <c r="A914" i="28"/>
  <c r="A915" i="28"/>
  <c r="A918" i="28"/>
  <c r="A919" i="28"/>
  <c r="A920" i="28"/>
  <c r="A921" i="28"/>
  <c r="A922" i="28"/>
  <c r="A923" i="28"/>
  <c r="A925" i="28"/>
  <c r="A926" i="28"/>
  <c r="A927" i="28"/>
  <c r="A928" i="28"/>
  <c r="A929" i="28"/>
  <c r="A932" i="28"/>
  <c r="A933" i="28"/>
  <c r="A934" i="28"/>
  <c r="A935" i="28"/>
  <c r="A936" i="28"/>
  <c r="A937" i="28"/>
  <c r="A939" i="28"/>
  <c r="A940" i="28"/>
  <c r="A941" i="28"/>
  <c r="A942" i="28"/>
  <c r="A943" i="28"/>
  <c r="A960" i="28"/>
  <c r="A961" i="28"/>
  <c r="A962" i="28"/>
  <c r="A963" i="28"/>
  <c r="A964" i="28"/>
  <c r="A965" i="28"/>
  <c r="A967" i="28"/>
  <c r="A968" i="28"/>
  <c r="A969" i="28"/>
  <c r="A970" i="28"/>
  <c r="A971" i="28"/>
  <c r="A974" i="28"/>
  <c r="A975" i="28"/>
  <c r="A976" i="28"/>
  <c r="A977" i="28"/>
  <c r="A978" i="28"/>
  <c r="A979" i="28"/>
  <c r="A981" i="28"/>
  <c r="A982" i="28"/>
  <c r="A983" i="28"/>
  <c r="A984" i="28"/>
  <c r="A985" i="28"/>
  <c r="A988" i="28"/>
  <c r="A989" i="28"/>
  <c r="A990" i="28"/>
  <c r="A991" i="28"/>
  <c r="A992" i="28"/>
  <c r="A993" i="28"/>
  <c r="A995" i="28"/>
  <c r="A996" i="28"/>
  <c r="A997" i="28"/>
  <c r="A998" i="28"/>
  <c r="A999" i="28"/>
  <c r="A1002" i="28"/>
  <c r="A1003" i="28"/>
  <c r="A1004" i="28"/>
  <c r="A1005" i="28"/>
  <c r="A1006" i="28"/>
  <c r="A1007" i="28"/>
  <c r="A1009" i="28"/>
  <c r="A1010" i="28"/>
  <c r="A1011" i="28"/>
  <c r="A1012" i="28"/>
  <c r="A1013" i="28"/>
  <c r="A1030" i="28"/>
  <c r="A1031" i="28"/>
  <c r="A1032" i="28"/>
  <c r="A1033" i="28"/>
  <c r="A1034" i="28"/>
  <c r="A1035" i="28"/>
  <c r="A1037" i="28"/>
  <c r="A1038" i="28"/>
  <c r="A1039" i="28"/>
  <c r="A1040" i="28"/>
  <c r="A1041" i="28"/>
  <c r="A1044" i="28"/>
  <c r="A1045" i="28"/>
  <c r="A1046" i="28"/>
  <c r="A1047" i="28"/>
  <c r="A1048" i="28"/>
  <c r="A1049" i="28"/>
  <c r="A1051" i="28"/>
  <c r="A1052" i="28"/>
  <c r="A1053" i="28"/>
  <c r="A1054" i="28"/>
  <c r="A1055" i="28"/>
  <c r="A1072" i="28"/>
  <c r="A1073" i="28"/>
  <c r="A1074" i="28"/>
  <c r="A1075" i="28"/>
  <c r="A1076" i="28"/>
  <c r="A1077" i="28"/>
  <c r="A1079" i="28"/>
  <c r="A1080" i="28"/>
  <c r="A1081" i="28"/>
  <c r="A1082" i="28"/>
  <c r="A1083" i="28"/>
  <c r="A1086" i="28"/>
  <c r="A1087" i="28"/>
  <c r="A1088" i="28"/>
  <c r="A1089" i="28"/>
  <c r="A1090" i="28"/>
  <c r="A1091" i="28"/>
  <c r="A1093" i="28"/>
  <c r="A1094" i="28"/>
  <c r="A1095" i="28"/>
  <c r="A1096" i="28"/>
  <c r="A1097" i="28"/>
  <c r="A1100" i="28"/>
  <c r="A1101" i="28"/>
  <c r="A1102" i="28"/>
  <c r="A1103" i="28"/>
  <c r="A1104" i="28"/>
  <c r="A1105" i="28"/>
  <c r="A1107" i="28"/>
  <c r="A1108" i="28"/>
  <c r="A1109" i="28"/>
  <c r="A1110" i="28"/>
  <c r="A1111" i="28"/>
  <c r="A1114" i="28"/>
  <c r="A1115" i="28"/>
  <c r="A1116" i="28"/>
  <c r="A1117" i="28"/>
  <c r="A1118" i="28"/>
  <c r="A1121" i="28"/>
  <c r="A1122" i="28"/>
  <c r="A1123" i="28"/>
  <c r="A1124" i="28"/>
  <c r="A1125" i="28"/>
  <c r="A1128" i="28"/>
  <c r="A1129" i="28"/>
  <c r="A1130" i="28"/>
  <c r="A1131" i="28"/>
  <c r="A1132" i="28"/>
  <c r="A1133" i="28"/>
  <c r="A1135" i="28"/>
  <c r="A1136" i="28"/>
  <c r="A1137" i="28"/>
  <c r="A1138" i="28"/>
  <c r="A1139" i="28"/>
  <c r="A1142" i="28"/>
  <c r="A1143" i="28"/>
  <c r="A1144" i="28"/>
  <c r="A1145" i="28"/>
  <c r="A1146" i="28"/>
  <c r="A1149" i="28"/>
  <c r="A1150" i="28"/>
  <c r="A1151" i="28"/>
  <c r="A1152" i="28"/>
  <c r="A1153" i="28"/>
  <c r="A1170" i="28"/>
  <c r="A1171" i="28"/>
  <c r="A1172" i="28"/>
  <c r="A1173" i="28"/>
  <c r="A1174" i="28"/>
  <c r="A1175" i="28"/>
  <c r="A1177" i="28"/>
  <c r="A1178" i="28"/>
  <c r="A1179" i="28"/>
  <c r="A1180" i="28"/>
  <c r="A1181" i="28"/>
  <c r="A1184" i="28"/>
  <c r="A1185" i="28"/>
  <c r="A1186" i="28"/>
  <c r="A1187" i="28"/>
  <c r="A1188" i="28"/>
  <c r="A1189" i="28"/>
  <c r="A1191" i="28"/>
  <c r="A1192" i="28"/>
  <c r="A1193" i="28"/>
  <c r="A1194" i="28"/>
  <c r="A1195" i="28"/>
  <c r="A1198" i="28"/>
  <c r="A1199" i="28"/>
  <c r="A1200" i="28"/>
  <c r="A1201" i="28"/>
  <c r="A1202" i="28"/>
  <c r="A1203" i="28"/>
  <c r="A1206" i="28"/>
  <c r="A1207" i="28"/>
  <c r="A1208" i="28"/>
  <c r="A1209" i="28"/>
  <c r="A1212" i="28"/>
  <c r="A1213" i="28"/>
  <c r="A1214" i="28"/>
  <c r="A1215" i="28"/>
  <c r="A1216" i="28"/>
  <c r="A1217" i="28"/>
  <c r="A1219" i="28"/>
  <c r="A1220" i="28"/>
  <c r="A1221" i="28"/>
  <c r="A1222" i="28"/>
  <c r="A1223" i="28"/>
  <c r="A1226" i="28"/>
  <c r="A1227" i="28"/>
  <c r="A1228" i="28"/>
  <c r="A1229" i="28"/>
  <c r="A1230" i="28"/>
  <c r="A1231" i="28"/>
  <c r="A1233" i="28"/>
  <c r="A1234" i="28"/>
  <c r="A1235" i="28"/>
  <c r="A1236" i="28"/>
  <c r="A1237" i="28"/>
  <c r="A1240" i="28"/>
  <c r="A1241" i="28"/>
  <c r="A1242" i="28"/>
  <c r="A1243" i="28"/>
  <c r="A1244" i="28"/>
  <c r="A1247" i="28"/>
  <c r="A1248" i="28"/>
  <c r="A1250" i="28"/>
  <c r="A1251" i="28"/>
  <c r="A1254" i="28"/>
  <c r="A1255" i="28"/>
  <c r="A1256" i="28"/>
  <c r="A1257" i="28"/>
  <c r="A1258" i="28"/>
  <c r="A1259" i="28"/>
  <c r="A1261" i="28"/>
  <c r="A1262" i="28"/>
  <c r="A1263" i="28"/>
  <c r="A1264" i="28"/>
  <c r="A1265" i="28"/>
  <c r="A1268" i="28"/>
  <c r="A1270" i="28"/>
  <c r="A1271" i="28"/>
  <c r="A1272" i="28"/>
  <c r="A1273" i="28"/>
  <c r="A1276" i="28"/>
  <c r="A1277" i="28"/>
  <c r="A1278" i="28"/>
  <c r="A1279" i="28"/>
  <c r="A1282" i="28"/>
  <c r="A1284" i="28"/>
  <c r="A1285" i="28"/>
  <c r="A1286" i="28"/>
  <c r="A1290" i="28"/>
  <c r="A1292" i="28"/>
  <c r="A1293" i="28"/>
  <c r="A1296" i="28"/>
  <c r="A1297" i="28"/>
  <c r="A1298" i="28"/>
  <c r="A1299" i="28"/>
  <c r="A1300" i="28"/>
  <c r="A1304" i="28"/>
  <c r="A1305" i="28"/>
  <c r="A1306" i="28"/>
  <c r="A1307" i="28"/>
  <c r="A1310" i="28"/>
  <c r="A1312" i="28"/>
  <c r="A1313" i="28"/>
  <c r="A1314" i="28"/>
  <c r="A1317" i="28"/>
  <c r="A1318" i="28"/>
  <c r="A1320" i="28"/>
  <c r="A1321" i="28"/>
  <c r="A1324" i="28"/>
  <c r="A1325" i="28"/>
  <c r="A1326" i="28"/>
  <c r="A1327" i="28"/>
  <c r="A1328" i="28"/>
  <c r="A1329" i="28"/>
  <c r="A1331" i="28"/>
  <c r="A1332" i="28"/>
  <c r="A1333" i="28"/>
  <c r="A1334" i="28"/>
  <c r="A1335" i="28"/>
  <c r="A1352" i="28"/>
  <c r="A1353" i="28"/>
  <c r="A1354" i="28"/>
  <c r="A1356" i="28"/>
  <c r="A1357" i="28"/>
  <c r="A1360" i="28"/>
  <c r="A1361" i="28"/>
  <c r="A1362" i="28"/>
  <c r="A1363" i="28"/>
  <c r="A1366" i="28"/>
  <c r="A1367" i="28"/>
  <c r="A1368" i="28"/>
  <c r="A1369" i="28"/>
  <c r="A1370" i="28"/>
  <c r="A1371" i="28"/>
  <c r="A1373" i="28"/>
  <c r="A1374" i="28"/>
  <c r="A1375" i="28"/>
  <c r="A1376" i="28"/>
  <c r="A1377" i="28"/>
  <c r="A1380" i="28"/>
  <c r="A1381" i="28"/>
  <c r="A1382" i="28"/>
  <c r="A1383" i="28"/>
  <c r="A1384" i="28"/>
  <c r="A1385" i="28"/>
  <c r="A1390" i="28"/>
  <c r="A1391" i="28"/>
  <c r="A1394" i="28"/>
  <c r="A1395" i="28"/>
  <c r="A1396" i="28"/>
  <c r="A1397" i="28"/>
  <c r="A1398" i="28"/>
  <c r="A1399" i="28"/>
  <c r="A1404" i="28"/>
  <c r="A1405" i="28"/>
  <c r="A1408" i="28"/>
  <c r="A1410" i="28"/>
  <c r="A1412" i="28"/>
  <c r="A1413" i="28"/>
  <c r="A1416" i="28"/>
  <c r="A1417" i="28"/>
  <c r="A1418" i="28"/>
  <c r="A1419" i="28"/>
  <c r="H119" i="28" l="1"/>
  <c r="H77" i="28"/>
  <c r="A1409" i="28"/>
  <c r="A1401" i="28"/>
  <c r="A1403" i="28"/>
  <c r="A1388" i="28"/>
  <c r="A1389" i="28"/>
  <c r="A1291" i="28"/>
  <c r="A1319" i="28"/>
  <c r="A1315" i="28"/>
  <c r="A1303" i="28"/>
  <c r="A1289" i="28"/>
  <c r="A1301" i="28"/>
  <c r="A1287" i="28"/>
  <c r="A1275" i="28"/>
  <c r="A1269" i="28"/>
  <c r="A1205" i="28"/>
  <c r="A1147" i="28"/>
  <c r="A1119" i="28"/>
  <c r="A713" i="28"/>
  <c r="A709" i="28"/>
  <c r="A461" i="28"/>
  <c r="A447" i="28"/>
  <c r="A421" i="28"/>
  <c r="A407" i="28"/>
  <c r="A111" i="28"/>
  <c r="A107" i="28"/>
  <c r="A106" i="28"/>
  <c r="A65" i="28"/>
  <c r="A1402" i="28"/>
  <c r="A1387" i="28"/>
  <c r="A1283" i="28"/>
  <c r="A1311" i="28"/>
  <c r="A1249" i="28"/>
  <c r="A1245" i="28"/>
  <c r="A863" i="28"/>
  <c r="A405" i="28"/>
  <c r="A113" i="28"/>
  <c r="A110" i="28"/>
  <c r="A108" i="28"/>
  <c r="A88" i="28"/>
  <c r="A86" i="28"/>
  <c r="A83" i="28"/>
  <c r="A81" i="28"/>
  <c r="A75" i="28"/>
  <c r="A73" i="28"/>
  <c r="A71" i="28"/>
  <c r="A68" i="28"/>
  <c r="A66" i="28"/>
  <c r="A46" i="28"/>
  <c r="A44" i="28"/>
  <c r="A1415" i="28"/>
  <c r="A1359" i="28"/>
  <c r="A135" i="28"/>
  <c r="A1411" i="28"/>
  <c r="A1355" i="28"/>
  <c r="A143" i="28"/>
  <c r="H118" i="27"/>
  <c r="H76" i="27"/>
  <c r="H76" i="28" l="1"/>
  <c r="I76" i="27"/>
  <c r="H118" i="28"/>
  <c r="I118" i="27"/>
  <c r="F1204" i="27"/>
  <c r="F1190" i="28" s="1"/>
  <c r="E1204" i="27"/>
  <c r="F1190" i="27"/>
  <c r="F1176" i="28" s="1"/>
  <c r="E1190" i="27"/>
  <c r="F1181" i="27"/>
  <c r="F1167" i="28" s="1"/>
  <c r="E1181" i="27"/>
  <c r="F1180" i="27"/>
  <c r="F1166" i="28" s="1"/>
  <c r="E1180" i="27"/>
  <c r="F1179" i="27"/>
  <c r="F1165" i="28" s="1"/>
  <c r="E1179" i="27"/>
  <c r="F1178" i="27"/>
  <c r="F1164" i="28" s="1"/>
  <c r="E1178" i="27"/>
  <c r="F1177" i="27"/>
  <c r="F1163" i="28" s="1"/>
  <c r="E1177" i="27"/>
  <c r="F1175" i="27"/>
  <c r="F1161" i="28" s="1"/>
  <c r="E1175" i="27"/>
  <c r="F1174" i="27"/>
  <c r="F1160" i="28" s="1"/>
  <c r="E1174" i="27"/>
  <c r="F1173" i="27"/>
  <c r="F1159" i="28" s="1"/>
  <c r="E1173" i="27"/>
  <c r="F1172" i="27"/>
  <c r="F1158" i="28" s="1"/>
  <c r="E1172" i="27"/>
  <c r="F1171" i="27"/>
  <c r="F1157" i="28" s="1"/>
  <c r="E1171" i="27"/>
  <c r="F1170" i="27"/>
  <c r="F1156" i="28" s="1"/>
  <c r="E1170" i="27"/>
  <c r="F1162" i="27"/>
  <c r="F1148" i="28" s="1"/>
  <c r="E1162" i="27"/>
  <c r="F1148" i="27"/>
  <c r="F1134" i="28" s="1"/>
  <c r="E1148" i="27"/>
  <c r="F1134" i="27"/>
  <c r="F1120" i="28" s="1"/>
  <c r="E1134" i="27"/>
  <c r="F1120" i="27"/>
  <c r="F1106" i="28" s="1"/>
  <c r="E1120" i="27"/>
  <c r="F1106" i="27"/>
  <c r="F1092" i="28" s="1"/>
  <c r="E1106" i="27"/>
  <c r="F1092" i="27"/>
  <c r="F1078" i="28" s="1"/>
  <c r="E1092" i="27"/>
  <c r="F1050" i="27"/>
  <c r="F1050" i="28" s="1"/>
  <c r="E1050" i="27"/>
  <c r="F1036" i="27"/>
  <c r="F1036" i="28" s="1"/>
  <c r="E1036" i="27"/>
  <c r="F1027" i="27"/>
  <c r="F1027" i="28" s="1"/>
  <c r="E1027" i="27"/>
  <c r="F1026" i="27"/>
  <c r="F1026" i="28" s="1"/>
  <c r="E1026" i="27"/>
  <c r="F1025" i="27"/>
  <c r="F1025" i="28" s="1"/>
  <c r="E1025" i="27"/>
  <c r="F1024" i="27"/>
  <c r="F1024" i="28" s="1"/>
  <c r="E1024" i="27"/>
  <c r="F1023" i="27"/>
  <c r="F1023" i="28" s="1"/>
  <c r="E1023" i="27"/>
  <c r="F1021" i="27"/>
  <c r="F1021" i="28" s="1"/>
  <c r="E1021" i="27"/>
  <c r="F1020" i="27"/>
  <c r="F1020" i="28" s="1"/>
  <c r="E1020" i="27"/>
  <c r="F1019" i="27"/>
  <c r="F1019" i="28" s="1"/>
  <c r="E1019" i="27"/>
  <c r="F1018" i="27"/>
  <c r="F1018" i="28" s="1"/>
  <c r="E1018" i="27"/>
  <c r="F1017" i="27"/>
  <c r="F1017" i="28" s="1"/>
  <c r="E1017" i="27"/>
  <c r="F1016" i="27"/>
  <c r="F1016" i="28" s="1"/>
  <c r="E1016" i="27"/>
  <c r="F1008" i="27"/>
  <c r="F1008" i="28" s="1"/>
  <c r="E1008" i="27"/>
  <c r="F994" i="27"/>
  <c r="F994" i="28" s="1"/>
  <c r="E994" i="27"/>
  <c r="F980" i="27"/>
  <c r="F980" i="28" s="1"/>
  <c r="E980" i="27"/>
  <c r="F966" i="27"/>
  <c r="F966" i="28" s="1"/>
  <c r="E966" i="27"/>
  <c r="F957" i="27"/>
  <c r="F957" i="28" s="1"/>
  <c r="E957" i="27"/>
  <c r="F956" i="27"/>
  <c r="F956" i="28" s="1"/>
  <c r="E956" i="27"/>
  <c r="F955" i="27"/>
  <c r="F955" i="28" s="1"/>
  <c r="E955" i="27"/>
  <c r="F954" i="27"/>
  <c r="F954" i="28" s="1"/>
  <c r="E954" i="27"/>
  <c r="F953" i="27"/>
  <c r="F953" i="28" s="1"/>
  <c r="E953" i="27"/>
  <c r="F951" i="27"/>
  <c r="F951" i="28" s="1"/>
  <c r="E951" i="27"/>
  <c r="F950" i="27"/>
  <c r="F950" i="28" s="1"/>
  <c r="E950" i="27"/>
  <c r="F949" i="27"/>
  <c r="F949" i="28" s="1"/>
  <c r="E949" i="27"/>
  <c r="F948" i="27"/>
  <c r="F948" i="28" s="1"/>
  <c r="E948" i="27"/>
  <c r="F947" i="27"/>
  <c r="F947" i="28" s="1"/>
  <c r="E947" i="27"/>
  <c r="F946" i="27"/>
  <c r="F946" i="28" s="1"/>
  <c r="E946" i="27"/>
  <c r="F938" i="27"/>
  <c r="F938" i="28" s="1"/>
  <c r="E938" i="27"/>
  <c r="F924" i="27"/>
  <c r="F924" i="28" s="1"/>
  <c r="E924" i="27"/>
  <c r="F910" i="27"/>
  <c r="F910" i="28" s="1"/>
  <c r="E910" i="27"/>
  <c r="F901" i="27"/>
  <c r="F901" i="28" s="1"/>
  <c r="E901" i="27"/>
  <c r="F900" i="27"/>
  <c r="F900" i="28" s="1"/>
  <c r="E900" i="27"/>
  <c r="F899" i="27"/>
  <c r="F899" i="28" s="1"/>
  <c r="E899" i="27"/>
  <c r="F898" i="27"/>
  <c r="F898" i="28" s="1"/>
  <c r="E898" i="27"/>
  <c r="F897" i="27"/>
  <c r="F897" i="28" s="1"/>
  <c r="E897" i="27"/>
  <c r="F895" i="27"/>
  <c r="F895" i="28" s="1"/>
  <c r="E895" i="27"/>
  <c r="F894" i="27"/>
  <c r="F894" i="28" s="1"/>
  <c r="E894" i="27"/>
  <c r="F893" i="27"/>
  <c r="F893" i="28" s="1"/>
  <c r="E893" i="27"/>
  <c r="F892" i="27"/>
  <c r="F892" i="28" s="1"/>
  <c r="E892" i="27"/>
  <c r="F891" i="27"/>
  <c r="F891" i="28" s="1"/>
  <c r="E891" i="27"/>
  <c r="F890" i="27"/>
  <c r="F890" i="28" s="1"/>
  <c r="E890" i="27"/>
  <c r="F882" i="27"/>
  <c r="F882" i="28" s="1"/>
  <c r="E882" i="27"/>
  <c r="F868" i="27"/>
  <c r="F868" i="28" s="1"/>
  <c r="E868" i="27"/>
  <c r="F854" i="27"/>
  <c r="F854" i="28" s="1"/>
  <c r="E854" i="27"/>
  <c r="F845" i="27"/>
  <c r="F845" i="28" s="1"/>
  <c r="E845" i="27"/>
  <c r="F844" i="27"/>
  <c r="F844" i="28" s="1"/>
  <c r="E844" i="27"/>
  <c r="F843" i="27"/>
  <c r="F843" i="28" s="1"/>
  <c r="E843" i="27"/>
  <c r="F842" i="27"/>
  <c r="F842" i="28" s="1"/>
  <c r="E842" i="27"/>
  <c r="F841" i="27"/>
  <c r="F841" i="28" s="1"/>
  <c r="E841" i="27"/>
  <c r="F839" i="27"/>
  <c r="F839" i="28" s="1"/>
  <c r="E839" i="27"/>
  <c r="F838" i="27"/>
  <c r="F838" i="28" s="1"/>
  <c r="E838" i="27"/>
  <c r="F837" i="27"/>
  <c r="F837" i="28" s="1"/>
  <c r="E837" i="27"/>
  <c r="F836" i="27"/>
  <c r="F836" i="28" s="1"/>
  <c r="E836" i="27"/>
  <c r="F835" i="27"/>
  <c r="F835" i="28" s="1"/>
  <c r="E835" i="27"/>
  <c r="F834" i="27"/>
  <c r="F834" i="28" s="1"/>
  <c r="E834" i="27"/>
  <c r="F826" i="27"/>
  <c r="F826" i="28" s="1"/>
  <c r="E826" i="27"/>
  <c r="F812" i="27"/>
  <c r="F812" i="28" s="1"/>
  <c r="E812" i="27"/>
  <c r="F798" i="27"/>
  <c r="F798" i="28" s="1"/>
  <c r="E798" i="27"/>
  <c r="F784" i="27"/>
  <c r="F784" i="28" s="1"/>
  <c r="E784" i="27"/>
  <c r="F770" i="27"/>
  <c r="F770" i="28" s="1"/>
  <c r="E770" i="27"/>
  <c r="F742" i="27"/>
  <c r="E742" i="27"/>
  <c r="F714" i="27"/>
  <c r="F714" i="28" s="1"/>
  <c r="E714" i="27"/>
  <c r="F700" i="27"/>
  <c r="F700" i="28" s="1"/>
  <c r="E700" i="27"/>
  <c r="F686" i="27"/>
  <c r="F686" i="28" s="1"/>
  <c r="E686" i="27"/>
  <c r="F672" i="27"/>
  <c r="F672" i="28" s="1"/>
  <c r="E672" i="27"/>
  <c r="F658" i="27"/>
  <c r="F658" i="28" s="1"/>
  <c r="E658" i="27"/>
  <c r="F649" i="27"/>
  <c r="F649" i="28" s="1"/>
  <c r="E649" i="27"/>
  <c r="F648" i="27"/>
  <c r="F648" i="28" s="1"/>
  <c r="E648" i="27"/>
  <c r="F647" i="27"/>
  <c r="F647" i="28" s="1"/>
  <c r="E647" i="27"/>
  <c r="F646" i="27"/>
  <c r="F646" i="28" s="1"/>
  <c r="E646" i="27"/>
  <c r="F645" i="27"/>
  <c r="F645" i="28" s="1"/>
  <c r="E645" i="27"/>
  <c r="F643" i="27"/>
  <c r="F643" i="28" s="1"/>
  <c r="E643" i="27"/>
  <c r="F642" i="27"/>
  <c r="F642" i="28" s="1"/>
  <c r="E642" i="27"/>
  <c r="F641" i="27"/>
  <c r="F641" i="28" s="1"/>
  <c r="E641" i="27"/>
  <c r="F640" i="27"/>
  <c r="F640" i="28" s="1"/>
  <c r="E640" i="27"/>
  <c r="F639" i="27"/>
  <c r="F639" i="28" s="1"/>
  <c r="E639" i="27"/>
  <c r="F638" i="27"/>
  <c r="F638" i="28" s="1"/>
  <c r="E638" i="27"/>
  <c r="F630" i="27"/>
  <c r="F630" i="28" s="1"/>
  <c r="E630" i="27"/>
  <c r="F616" i="27"/>
  <c r="F616" i="28" s="1"/>
  <c r="E616" i="27"/>
  <c r="F602" i="27"/>
  <c r="F602" i="28" s="1"/>
  <c r="E602" i="27"/>
  <c r="F588" i="27"/>
  <c r="F588" i="28" s="1"/>
  <c r="E588" i="27"/>
  <c r="F574" i="27"/>
  <c r="F574" i="28" s="1"/>
  <c r="E574" i="27"/>
  <c r="F560" i="27"/>
  <c r="F560" i="28" s="1"/>
  <c r="E560" i="27"/>
  <c r="F546" i="27"/>
  <c r="F546" i="28" s="1"/>
  <c r="E546" i="27"/>
  <c r="F532" i="27"/>
  <c r="F532" i="28" s="1"/>
  <c r="E532" i="27"/>
  <c r="F518" i="27"/>
  <c r="F518" i="28" s="1"/>
  <c r="E518" i="27"/>
  <c r="F504" i="27"/>
  <c r="F504" i="28" s="1"/>
  <c r="E504" i="27"/>
  <c r="F490" i="27"/>
  <c r="F490" i="28" s="1"/>
  <c r="E490" i="27"/>
  <c r="F476" i="27"/>
  <c r="F476" i="28" s="1"/>
  <c r="E476" i="27"/>
  <c r="F462" i="27"/>
  <c r="F462" i="28" s="1"/>
  <c r="E462" i="27"/>
  <c r="F448" i="27"/>
  <c r="E448" i="27"/>
  <c r="F439" i="28"/>
  <c r="E439" i="27"/>
  <c r="A439" i="27" s="1"/>
  <c r="F438" i="28"/>
  <c r="E438" i="27"/>
  <c r="A438" i="27" s="1"/>
  <c r="F437" i="28"/>
  <c r="E437" i="27"/>
  <c r="A437" i="27" s="1"/>
  <c r="F436" i="28"/>
  <c r="E436" i="27"/>
  <c r="A436" i="27" s="1"/>
  <c r="F435" i="28"/>
  <c r="E435" i="27"/>
  <c r="A435" i="27" s="1"/>
  <c r="F433" i="28"/>
  <c r="E433" i="27"/>
  <c r="F432" i="28"/>
  <c r="E432" i="27"/>
  <c r="A432" i="27" s="1"/>
  <c r="F431" i="28"/>
  <c r="E431" i="27"/>
  <c r="A431" i="27" s="1"/>
  <c r="F430" i="28"/>
  <c r="E430" i="27"/>
  <c r="A430" i="27" s="1"/>
  <c r="F429" i="28"/>
  <c r="E429" i="27"/>
  <c r="A429" i="27" s="1"/>
  <c r="F428" i="28"/>
  <c r="E428" i="27"/>
  <c r="A428" i="27" s="1"/>
  <c r="F420" i="27"/>
  <c r="F420" i="28" s="1"/>
  <c r="E420" i="27"/>
  <c r="F406" i="27"/>
  <c r="F406" i="28" s="1"/>
  <c r="E406" i="27"/>
  <c r="F378" i="27"/>
  <c r="F378" i="28" s="1"/>
  <c r="E378" i="27"/>
  <c r="F364" i="27"/>
  <c r="F364" i="28" s="1"/>
  <c r="E364" i="27"/>
  <c r="F350" i="27"/>
  <c r="F350" i="28" s="1"/>
  <c r="E350" i="27"/>
  <c r="F336" i="27"/>
  <c r="F336" i="28" s="1"/>
  <c r="E336" i="27"/>
  <c r="F322" i="27"/>
  <c r="F322" i="28" s="1"/>
  <c r="E322" i="27"/>
  <c r="F308" i="27"/>
  <c r="F308" i="28" s="1"/>
  <c r="E308" i="27"/>
  <c r="F294" i="27"/>
  <c r="F294" i="28" s="1"/>
  <c r="E294" i="27"/>
  <c r="E280" i="27"/>
  <c r="F266" i="27"/>
  <c r="F266" i="28" s="1"/>
  <c r="E266" i="27"/>
  <c r="F252" i="27"/>
  <c r="F252" i="28" s="1"/>
  <c r="E252" i="27"/>
  <c r="F238" i="27"/>
  <c r="F238" i="28" s="1"/>
  <c r="E238" i="27"/>
  <c r="F224" i="27"/>
  <c r="F224" i="28" s="1"/>
  <c r="E224" i="27"/>
  <c r="F210" i="27"/>
  <c r="F210" i="28" s="1"/>
  <c r="E210" i="27"/>
  <c r="F196" i="27"/>
  <c r="F196" i="28" s="1"/>
  <c r="E196" i="27"/>
  <c r="F182" i="27"/>
  <c r="F182" i="28" s="1"/>
  <c r="E182" i="27"/>
  <c r="F168" i="27"/>
  <c r="F168" i="28" s="1"/>
  <c r="E168" i="27"/>
  <c r="F159" i="27"/>
  <c r="F159" i="28" s="1"/>
  <c r="E159" i="27"/>
  <c r="F158" i="27"/>
  <c r="F158" i="28" s="1"/>
  <c r="E158" i="27"/>
  <c r="F157" i="27"/>
  <c r="F157" i="28" s="1"/>
  <c r="E157" i="27"/>
  <c r="F156" i="27"/>
  <c r="F156" i="28" s="1"/>
  <c r="E156" i="27"/>
  <c r="F155" i="27"/>
  <c r="F155" i="28" s="1"/>
  <c r="E155" i="27"/>
  <c r="F153" i="27"/>
  <c r="F153" i="28" s="1"/>
  <c r="E153" i="27"/>
  <c r="F152" i="27"/>
  <c r="F152" i="28" s="1"/>
  <c r="E152" i="27"/>
  <c r="F151" i="27"/>
  <c r="F151" i="28" s="1"/>
  <c r="E151" i="27"/>
  <c r="F150" i="27"/>
  <c r="F150" i="28" s="1"/>
  <c r="E150" i="27"/>
  <c r="F149" i="27"/>
  <c r="F149" i="28" s="1"/>
  <c r="E149" i="27"/>
  <c r="F148" i="27"/>
  <c r="F148" i="28" s="1"/>
  <c r="E148" i="27"/>
  <c r="F140" i="27"/>
  <c r="F140" i="28" s="1"/>
  <c r="E140" i="27"/>
  <c r="F126" i="27"/>
  <c r="F126" i="28" s="1"/>
  <c r="E126" i="27"/>
  <c r="F112" i="27"/>
  <c r="F112" i="28" s="1"/>
  <c r="E112" i="27"/>
  <c r="F103" i="27"/>
  <c r="F103" i="28" s="1"/>
  <c r="E103" i="27"/>
  <c r="F102" i="27"/>
  <c r="F102" i="28" s="1"/>
  <c r="E102" i="27"/>
  <c r="E101" i="27"/>
  <c r="A101" i="27" s="1"/>
  <c r="F100" i="27"/>
  <c r="F100" i="28" s="1"/>
  <c r="E100" i="27"/>
  <c r="E99" i="27"/>
  <c r="A99" i="27" s="1"/>
  <c r="E97" i="27"/>
  <c r="A97" i="27" s="1"/>
  <c r="F96" i="27"/>
  <c r="F96" i="28" s="1"/>
  <c r="E96" i="27"/>
  <c r="F95" i="27"/>
  <c r="F95" i="28" s="1"/>
  <c r="E95" i="27"/>
  <c r="F94" i="27"/>
  <c r="F94" i="28" s="1"/>
  <c r="E94" i="27"/>
  <c r="E93" i="27"/>
  <c r="A93" i="27" s="1"/>
  <c r="E92" i="27"/>
  <c r="A92" i="27" s="1"/>
  <c r="F84" i="27"/>
  <c r="F84" i="28" s="1"/>
  <c r="E84" i="27"/>
  <c r="F70" i="27"/>
  <c r="E70" i="27"/>
  <c r="A95" i="27" l="1"/>
  <c r="A837" i="27"/>
  <c r="A839" i="27"/>
  <c r="A842" i="27"/>
  <c r="A844" i="27"/>
  <c r="A891" i="27"/>
  <c r="A893" i="27"/>
  <c r="A895" i="27"/>
  <c r="A898" i="27"/>
  <c r="A900" i="27"/>
  <c r="A947" i="27"/>
  <c r="A949" i="27"/>
  <c r="A951" i="27"/>
  <c r="A954" i="27"/>
  <c r="A956" i="27"/>
  <c r="A1016" i="27"/>
  <c r="A1018" i="27"/>
  <c r="A1020" i="27"/>
  <c r="A1023" i="27"/>
  <c r="A1025" i="27"/>
  <c r="A1027" i="27"/>
  <c r="A1171" i="27"/>
  <c r="A1173" i="27"/>
  <c r="A1175" i="27"/>
  <c r="A1178" i="27"/>
  <c r="A1180" i="27"/>
  <c r="A84" i="27"/>
  <c r="A94" i="27"/>
  <c r="A96" i="27"/>
  <c r="A100" i="27"/>
  <c r="A834" i="27"/>
  <c r="A836" i="27"/>
  <c r="A838" i="27"/>
  <c r="A841" i="27"/>
  <c r="A843" i="27"/>
  <c r="A845" i="27"/>
  <c r="A890" i="27"/>
  <c r="A892" i="27"/>
  <c r="A894" i="27"/>
  <c r="A897" i="27"/>
  <c r="A899" i="27"/>
  <c r="A901" i="27"/>
  <c r="A946" i="27"/>
  <c r="A948" i="27"/>
  <c r="A950" i="27"/>
  <c r="A953" i="27"/>
  <c r="A955" i="27"/>
  <c r="A957" i="27"/>
  <c r="A1017" i="27"/>
  <c r="A1019" i="27"/>
  <c r="A1021" i="27"/>
  <c r="A1024" i="27"/>
  <c r="A1026" i="27"/>
  <c r="A1170" i="27"/>
  <c r="A1172" i="27"/>
  <c r="A1174" i="27"/>
  <c r="A1177" i="27"/>
  <c r="A1179" i="27"/>
  <c r="A1181" i="27"/>
  <c r="E70" i="28"/>
  <c r="A70" i="27"/>
  <c r="E308" i="28"/>
  <c r="E364" i="28"/>
  <c r="A102" i="27"/>
  <c r="E112" i="28"/>
  <c r="E140" i="28"/>
  <c r="A149" i="27"/>
  <c r="A151" i="27"/>
  <c r="A153" i="27"/>
  <c r="A156" i="27"/>
  <c r="A158" i="27"/>
  <c r="E168" i="28"/>
  <c r="E196" i="28"/>
  <c r="E224" i="28"/>
  <c r="E252" i="28"/>
  <c r="E280" i="28"/>
  <c r="E742" i="28"/>
  <c r="E1008" i="28"/>
  <c r="E1190" i="28"/>
  <c r="E406" i="28"/>
  <c r="E518" i="28"/>
  <c r="E643" i="28"/>
  <c r="E714" i="28"/>
  <c r="E835" i="28"/>
  <c r="A835" i="27"/>
  <c r="E294" i="28"/>
  <c r="E350" i="28"/>
  <c r="E378" i="28"/>
  <c r="E420" i="28"/>
  <c r="E433" i="28"/>
  <c r="A433" i="27"/>
  <c r="A103" i="27"/>
  <c r="A126" i="27"/>
  <c r="A148" i="27"/>
  <c r="A150" i="27"/>
  <c r="A152" i="27"/>
  <c r="A155" i="27"/>
  <c r="A157" i="27"/>
  <c r="A159" i="27"/>
  <c r="E182" i="28"/>
  <c r="E238" i="28"/>
  <c r="E266" i="28"/>
  <c r="F448" i="28"/>
  <c r="F434" i="27"/>
  <c r="F434" i="28" s="1"/>
  <c r="F742" i="28"/>
  <c r="E95" i="28"/>
  <c r="F70" i="28"/>
  <c r="E93" i="28"/>
  <c r="E99" i="28"/>
  <c r="E149" i="28"/>
  <c r="A149" i="28" s="1"/>
  <c r="E151" i="28"/>
  <c r="A151" i="28" s="1"/>
  <c r="E156" i="28"/>
  <c r="A156" i="28" s="1"/>
  <c r="E84" i="28"/>
  <c r="E94" i="28"/>
  <c r="E96" i="28"/>
  <c r="E100" i="28"/>
  <c r="E322" i="28"/>
  <c r="E429" i="28"/>
  <c r="E431" i="28"/>
  <c r="E436" i="28"/>
  <c r="E438" i="28"/>
  <c r="E448" i="28"/>
  <c r="E476" i="28"/>
  <c r="E504" i="28"/>
  <c r="E532" i="28"/>
  <c r="E560" i="28"/>
  <c r="E588" i="28"/>
  <c r="E616" i="28"/>
  <c r="E638" i="28"/>
  <c r="E640" i="28"/>
  <c r="E642" i="28"/>
  <c r="E645" i="28"/>
  <c r="E647" i="28"/>
  <c r="E649" i="28"/>
  <c r="E672" i="28"/>
  <c r="E700" i="28"/>
  <c r="E784" i="28"/>
  <c r="E812" i="28"/>
  <c r="E834" i="28"/>
  <c r="E836" i="28"/>
  <c r="E838" i="28"/>
  <c r="E841" i="28"/>
  <c r="E843" i="28"/>
  <c r="E845" i="28"/>
  <c r="E868" i="28"/>
  <c r="E890" i="28"/>
  <c r="E892" i="28"/>
  <c r="E894" i="28"/>
  <c r="E897" i="28"/>
  <c r="E899" i="28"/>
  <c r="E901" i="28"/>
  <c r="E924" i="28"/>
  <c r="E946" i="28"/>
  <c r="E948" i="28"/>
  <c r="E950" i="28"/>
  <c r="E953" i="28"/>
  <c r="E955" i="28"/>
  <c r="E957" i="28"/>
  <c r="E980" i="28"/>
  <c r="E1017" i="28"/>
  <c r="E1019" i="28"/>
  <c r="E1021" i="28"/>
  <c r="E1024" i="28"/>
  <c r="E1026" i="28"/>
  <c r="E1036" i="28"/>
  <c r="E1078" i="28"/>
  <c r="E1106" i="28"/>
  <c r="E1134" i="28"/>
  <c r="E1156" i="28"/>
  <c r="E1158" i="28"/>
  <c r="E1160" i="28"/>
  <c r="E1163" i="28"/>
  <c r="E1165" i="28"/>
  <c r="E1167" i="28"/>
  <c r="E103" i="28"/>
  <c r="E126" i="28"/>
  <c r="A126" i="28" s="1"/>
  <c r="E148" i="28"/>
  <c r="E150" i="28"/>
  <c r="A150" i="28" s="1"/>
  <c r="E152" i="28"/>
  <c r="A152" i="28" s="1"/>
  <c r="E155" i="28"/>
  <c r="A155" i="28" s="1"/>
  <c r="E157" i="28"/>
  <c r="E159" i="28"/>
  <c r="A159" i="28" s="1"/>
  <c r="E210" i="28"/>
  <c r="E336" i="28"/>
  <c r="E428" i="28"/>
  <c r="E430" i="28"/>
  <c r="E432" i="28"/>
  <c r="E435" i="28"/>
  <c r="E437" i="28"/>
  <c r="E439" i="28"/>
  <c r="E462" i="28"/>
  <c r="E490" i="28"/>
  <c r="E546" i="28"/>
  <c r="E574" i="28"/>
  <c r="E602" i="28"/>
  <c r="E630" i="28"/>
  <c r="E639" i="28"/>
  <c r="E641" i="28"/>
  <c r="E646" i="28"/>
  <c r="E648" i="28"/>
  <c r="E658" i="28"/>
  <c r="E686" i="28"/>
  <c r="E770" i="28"/>
  <c r="E798" i="28"/>
  <c r="E826" i="28"/>
  <c r="E837" i="28"/>
  <c r="E839" i="28"/>
  <c r="E842" i="28"/>
  <c r="E844" i="28"/>
  <c r="E854" i="28"/>
  <c r="E882" i="28"/>
  <c r="E891" i="28"/>
  <c r="E893" i="28"/>
  <c r="E895" i="28"/>
  <c r="E898" i="28"/>
  <c r="E900" i="28"/>
  <c r="E910" i="28"/>
  <c r="E938" i="28"/>
  <c r="E947" i="28"/>
  <c r="E949" i="28"/>
  <c r="E951" i="28"/>
  <c r="E954" i="28"/>
  <c r="E956" i="28"/>
  <c r="E966" i="28"/>
  <c r="E994" i="28"/>
  <c r="E1016" i="28"/>
  <c r="E1018" i="28"/>
  <c r="E1020" i="28"/>
  <c r="E1023" i="28"/>
  <c r="E1025" i="28"/>
  <c r="E1027" i="28"/>
  <c r="E1050" i="28"/>
  <c r="E1092" i="28"/>
  <c r="E1120" i="28"/>
  <c r="E1148" i="28"/>
  <c r="E1157" i="28"/>
  <c r="E1159" i="28"/>
  <c r="E1161" i="28"/>
  <c r="E1164" i="28"/>
  <c r="E1166" i="28"/>
  <c r="E1176" i="28"/>
  <c r="E92" i="28"/>
  <c r="E97" i="28"/>
  <c r="E101" i="28"/>
  <c r="E102" i="28"/>
  <c r="E153" i="28"/>
  <c r="A153" i="28" s="1"/>
  <c r="E158" i="28"/>
  <c r="A158" i="28" s="1"/>
  <c r="F54" i="27"/>
  <c r="E1079" i="27"/>
  <c r="A148" i="28"/>
  <c r="A157" i="28"/>
  <c r="F58" i="27"/>
  <c r="E917" i="27"/>
  <c r="E916" i="27" s="1"/>
  <c r="E61" i="27"/>
  <c r="E391" i="27"/>
  <c r="E1082" i="27"/>
  <c r="E57" i="27"/>
  <c r="E1073" i="27"/>
  <c r="E77" i="27"/>
  <c r="E133" i="27"/>
  <c r="F1082" i="27"/>
  <c r="F1068" i="28" s="1"/>
  <c r="F343" i="27"/>
  <c r="F343" i="28" s="1"/>
  <c r="F386" i="27"/>
  <c r="F390" i="27"/>
  <c r="F455" i="27"/>
  <c r="F455" i="28" s="1"/>
  <c r="F511" i="27"/>
  <c r="F511" i="28" s="1"/>
  <c r="F567" i="27"/>
  <c r="F567" i="28" s="1"/>
  <c r="E609" i="27"/>
  <c r="F623" i="27"/>
  <c r="F623" i="28" s="1"/>
  <c r="F651" i="27"/>
  <c r="F651" i="28" s="1"/>
  <c r="F707" i="27"/>
  <c r="F707" i="28" s="1"/>
  <c r="F735" i="27"/>
  <c r="E791" i="27"/>
  <c r="F805" i="27"/>
  <c r="F805" i="28" s="1"/>
  <c r="F757" i="27"/>
  <c r="F931" i="27"/>
  <c r="F931" i="28" s="1"/>
  <c r="F959" i="27"/>
  <c r="F959" i="28" s="1"/>
  <c r="F1043" i="27"/>
  <c r="F1043" i="28" s="1"/>
  <c r="F1085" i="27"/>
  <c r="F1071" i="28" s="1"/>
  <c r="E1127" i="27"/>
  <c r="F1141" i="27"/>
  <c r="F1127" i="28" s="1"/>
  <c r="F1074" i="27"/>
  <c r="F1060" i="28" s="1"/>
  <c r="E1077" i="27"/>
  <c r="F1079" i="27"/>
  <c r="F1065" i="28" s="1"/>
  <c r="E55" i="27"/>
  <c r="F57" i="27"/>
  <c r="F61" i="27"/>
  <c r="E51" i="27"/>
  <c r="F51" i="27"/>
  <c r="F60" i="27"/>
  <c r="E175" i="27"/>
  <c r="E174" i="27" s="1"/>
  <c r="E245" i="27"/>
  <c r="F273" i="27"/>
  <c r="F273" i="28" s="1"/>
  <c r="F301" i="27"/>
  <c r="F301" i="28" s="1"/>
  <c r="F50" i="27"/>
  <c r="E53" i="27"/>
  <c r="F59" i="27"/>
  <c r="F119" i="27"/>
  <c r="F119" i="28" s="1"/>
  <c r="F175" i="27"/>
  <c r="F175" i="28" s="1"/>
  <c r="E231" i="27"/>
  <c r="F245" i="27"/>
  <c r="F245" i="28" s="1"/>
  <c r="E371" i="27"/>
  <c r="E399" i="27"/>
  <c r="F413" i="27"/>
  <c r="F413" i="28" s="1"/>
  <c r="E388" i="27"/>
  <c r="F441" i="27"/>
  <c r="F441" i="28" s="1"/>
  <c r="F497" i="27"/>
  <c r="F497" i="28" s="1"/>
  <c r="F553" i="27"/>
  <c r="F553" i="28" s="1"/>
  <c r="E595" i="27"/>
  <c r="F609" i="27"/>
  <c r="F609" i="28" s="1"/>
  <c r="F693" i="27"/>
  <c r="F693" i="28" s="1"/>
  <c r="F791" i="27"/>
  <c r="F791" i="28" s="1"/>
  <c r="E759" i="27"/>
  <c r="F875" i="27"/>
  <c r="F875" i="28" s="1"/>
  <c r="E761" i="27"/>
  <c r="F903" i="27"/>
  <c r="F903" i="28" s="1"/>
  <c r="F917" i="27"/>
  <c r="F917" i="28" s="1"/>
  <c r="F1001" i="27"/>
  <c r="F1001" i="28" s="1"/>
  <c r="F1029" i="27"/>
  <c r="F1029" i="28" s="1"/>
  <c r="E1074" i="27"/>
  <c r="F1080" i="27"/>
  <c r="F1066" i="28" s="1"/>
  <c r="E1113" i="27"/>
  <c r="F1127" i="27"/>
  <c r="F1113" i="28" s="1"/>
  <c r="F1073" i="27"/>
  <c r="F1059" i="28" s="1"/>
  <c r="F1077" i="27"/>
  <c r="F1063" i="28" s="1"/>
  <c r="E1081" i="27"/>
  <c r="E1197" i="27"/>
  <c r="F52" i="27"/>
  <c r="F55" i="27"/>
  <c r="F189" i="27"/>
  <c r="F189" i="28" s="1"/>
  <c r="F259" i="27"/>
  <c r="F259" i="28" s="1"/>
  <c r="F287" i="27"/>
  <c r="F287" i="28" s="1"/>
  <c r="F315" i="27"/>
  <c r="F315" i="28" s="1"/>
  <c r="F329" i="27"/>
  <c r="F329" i="28" s="1"/>
  <c r="F63" i="27"/>
  <c r="F63" i="28" s="1"/>
  <c r="F77" i="27"/>
  <c r="F77" i="28" s="1"/>
  <c r="A84" i="28"/>
  <c r="E52" i="27"/>
  <c r="F53" i="27"/>
  <c r="F105" i="27"/>
  <c r="F105" i="28" s="1"/>
  <c r="F133" i="27"/>
  <c r="F133" i="28" s="1"/>
  <c r="F161" i="27"/>
  <c r="F161" i="28" s="1"/>
  <c r="E203" i="27"/>
  <c r="F231" i="27"/>
  <c r="F231" i="28" s="1"/>
  <c r="F371" i="27"/>
  <c r="F371" i="28" s="1"/>
  <c r="F399" i="27"/>
  <c r="F399" i="28" s="1"/>
  <c r="F483" i="27"/>
  <c r="F483" i="28" s="1"/>
  <c r="F539" i="27"/>
  <c r="F539" i="28" s="1"/>
  <c r="F595" i="27"/>
  <c r="F595" i="28" s="1"/>
  <c r="F679" i="27"/>
  <c r="F679" i="28" s="1"/>
  <c r="E735" i="27"/>
  <c r="E763" i="27"/>
  <c r="F777" i="27"/>
  <c r="F777" i="28" s="1"/>
  <c r="E819" i="27"/>
  <c r="E753" i="27"/>
  <c r="F754" i="27"/>
  <c r="F861" i="27"/>
  <c r="F861" i="28" s="1"/>
  <c r="E973" i="27"/>
  <c r="F987" i="27"/>
  <c r="F987" i="28" s="1"/>
  <c r="F1075" i="27"/>
  <c r="F1061" i="28" s="1"/>
  <c r="F1083" i="27"/>
  <c r="F1069" i="28" s="1"/>
  <c r="E1099" i="27"/>
  <c r="F1113" i="27"/>
  <c r="F1099" i="28" s="1"/>
  <c r="F1072" i="27"/>
  <c r="F1058" i="28" s="1"/>
  <c r="F1076" i="27"/>
  <c r="F1062" i="28" s="1"/>
  <c r="E1080" i="27"/>
  <c r="F1081" i="27"/>
  <c r="F1067" i="28" s="1"/>
  <c r="F203" i="27"/>
  <c r="F203" i="28" s="1"/>
  <c r="F217" i="27"/>
  <c r="F217" i="28" s="1"/>
  <c r="E273" i="27"/>
  <c r="E287" i="27"/>
  <c r="E301" i="27"/>
  <c r="E315" i="27"/>
  <c r="E343" i="27"/>
  <c r="F357" i="27"/>
  <c r="F357" i="28" s="1"/>
  <c r="F396" i="27"/>
  <c r="E455" i="27"/>
  <c r="F469" i="27"/>
  <c r="F469" i="28" s="1"/>
  <c r="F525" i="27"/>
  <c r="F525" i="28" s="1"/>
  <c r="F581" i="27"/>
  <c r="E623" i="27"/>
  <c r="E651" i="27"/>
  <c r="F665" i="27"/>
  <c r="F665" i="28" s="1"/>
  <c r="F763" i="27"/>
  <c r="F763" i="28" s="1"/>
  <c r="F819" i="27"/>
  <c r="F819" i="28" s="1"/>
  <c r="F847" i="27"/>
  <c r="F847" i="28" s="1"/>
  <c r="F973" i="27"/>
  <c r="F973" i="28" s="1"/>
  <c r="E1043" i="27"/>
  <c r="E1085" i="27"/>
  <c r="F1099" i="27"/>
  <c r="F1085" i="28" s="1"/>
  <c r="F1155" i="27"/>
  <c r="F1141" i="28" s="1"/>
  <c r="F1183" i="27"/>
  <c r="F1169" i="28" s="1"/>
  <c r="F1197" i="27"/>
  <c r="F1183" i="28" s="1"/>
  <c r="E751" i="27"/>
  <c r="F761" i="27"/>
  <c r="F388" i="27"/>
  <c r="F389" i="27"/>
  <c r="E511" i="27"/>
  <c r="E525" i="27"/>
  <c r="E58" i="27"/>
  <c r="E389" i="27"/>
  <c r="E441" i="27"/>
  <c r="F752" i="27"/>
  <c r="E755" i="27"/>
  <c r="E757" i="27"/>
  <c r="F758" i="27"/>
  <c r="E847" i="27"/>
  <c r="E861" i="27"/>
  <c r="E875" i="27"/>
  <c r="E896" i="27"/>
  <c r="E931" i="27"/>
  <c r="E1083" i="27"/>
  <c r="E1183" i="27"/>
  <c r="E1176" i="27"/>
  <c r="E50" i="27"/>
  <c r="E54" i="27"/>
  <c r="E60" i="27"/>
  <c r="E395" i="27"/>
  <c r="E497" i="27"/>
  <c r="E679" i="27"/>
  <c r="E693" i="27"/>
  <c r="E707" i="27"/>
  <c r="E1029" i="27"/>
  <c r="E1141" i="27"/>
  <c r="E59" i="27"/>
  <c r="E98" i="27"/>
  <c r="E119" i="27"/>
  <c r="A119" i="27" s="1"/>
  <c r="E189" i="27"/>
  <c r="E259" i="27"/>
  <c r="E393" i="27"/>
  <c r="F394" i="27"/>
  <c r="E397" i="27"/>
  <c r="E469" i="27"/>
  <c r="E483" i="27"/>
  <c r="E553" i="27"/>
  <c r="E581" i="27"/>
  <c r="E665" i="27"/>
  <c r="E777" i="27"/>
  <c r="E752" i="27"/>
  <c r="A752" i="27" s="1"/>
  <c r="F753" i="27"/>
  <c r="F952" i="27"/>
  <c r="F952" i="28" s="1"/>
  <c r="E952" i="27"/>
  <c r="E1001" i="27"/>
  <c r="F750" i="27"/>
  <c r="E1075" i="27"/>
  <c r="E217" i="27"/>
  <c r="E329" i="27"/>
  <c r="E357" i="27"/>
  <c r="E387" i="27"/>
  <c r="E539" i="27"/>
  <c r="E567" i="27"/>
  <c r="E760" i="27"/>
  <c r="E805" i="27"/>
  <c r="F760" i="27"/>
  <c r="E987" i="27"/>
  <c r="E1022" i="27"/>
  <c r="E1155" i="27"/>
  <c r="E1072" i="27"/>
  <c r="E1076" i="27"/>
  <c r="E394" i="27"/>
  <c r="F395" i="27"/>
  <c r="E644" i="27"/>
  <c r="F1022" i="27"/>
  <c r="F1022" i="28" s="1"/>
  <c r="F393" i="27"/>
  <c r="E396" i="27"/>
  <c r="F397" i="27"/>
  <c r="F1176" i="27"/>
  <c r="F1162" i="28" s="1"/>
  <c r="E959" i="27"/>
  <c r="E758" i="27"/>
  <c r="A758" i="27" s="1"/>
  <c r="F759" i="27"/>
  <c r="F896" i="27"/>
  <c r="F896" i="28" s="1"/>
  <c r="E903" i="27"/>
  <c r="E750" i="27"/>
  <c r="A750" i="27" s="1"/>
  <c r="F751" i="27"/>
  <c r="E754" i="27"/>
  <c r="F755" i="27"/>
  <c r="E840" i="27"/>
  <c r="F840" i="27"/>
  <c r="F840" i="28" s="1"/>
  <c r="F644" i="27"/>
  <c r="F644" i="28" s="1"/>
  <c r="F387" i="27"/>
  <c r="F391" i="27"/>
  <c r="E386" i="27"/>
  <c r="E390" i="27"/>
  <c r="E434" i="27"/>
  <c r="E413" i="27"/>
  <c r="F154" i="27"/>
  <c r="F154" i="28" s="1"/>
  <c r="E154" i="27"/>
  <c r="E161" i="27"/>
  <c r="F98" i="27"/>
  <c r="F98" i="28" s="1"/>
  <c r="E105" i="27"/>
  <c r="E63" i="27"/>
  <c r="A757" i="27" l="1"/>
  <c r="A61" i="27"/>
  <c r="A70" i="28"/>
  <c r="F1084" i="27"/>
  <c r="F1070" i="28" s="1"/>
  <c r="A54" i="27"/>
  <c r="A1076" i="27"/>
  <c r="A1072" i="27"/>
  <c r="A754" i="27"/>
  <c r="F958" i="27"/>
  <c r="F958" i="28" s="1"/>
  <c r="A1075" i="27"/>
  <c r="A60" i="27"/>
  <c r="A753" i="27"/>
  <c r="A1074" i="27"/>
  <c r="A1082" i="27"/>
  <c r="A760" i="27"/>
  <c r="A1080" i="27"/>
  <c r="E105" i="28"/>
  <c r="E387" i="28"/>
  <c r="E665" i="28"/>
  <c r="E259" i="28"/>
  <c r="E875" i="28"/>
  <c r="E389" i="28"/>
  <c r="E916" i="28"/>
  <c r="E287" i="28"/>
  <c r="E735" i="28"/>
  <c r="E203" i="28"/>
  <c r="E245" i="28"/>
  <c r="E51" i="28"/>
  <c r="A51" i="27"/>
  <c r="E609" i="28"/>
  <c r="E413" i="28"/>
  <c r="E357" i="28"/>
  <c r="E581" i="28"/>
  <c r="E397" i="28"/>
  <c r="E189" i="28"/>
  <c r="E1127" i="28"/>
  <c r="E679" i="28"/>
  <c r="A1083" i="27"/>
  <c r="E861" i="28"/>
  <c r="A755" i="27"/>
  <c r="A58" i="27"/>
  <c r="E1071" i="28"/>
  <c r="E651" i="28"/>
  <c r="E343" i="28"/>
  <c r="E273" i="28"/>
  <c r="E1085" i="28"/>
  <c r="E973" i="28"/>
  <c r="E819" i="28"/>
  <c r="A52" i="27"/>
  <c r="E1183" i="28"/>
  <c r="A761" i="27"/>
  <c r="E399" i="28"/>
  <c r="E175" i="28"/>
  <c r="E1063" i="28"/>
  <c r="A1077" i="27"/>
  <c r="A77" i="27"/>
  <c r="E391" i="28"/>
  <c r="E1065" i="28"/>
  <c r="A1079" i="27"/>
  <c r="E59" i="28"/>
  <c r="A59" i="27"/>
  <c r="E1169" i="28"/>
  <c r="E174" i="28"/>
  <c r="A53" i="27"/>
  <c r="E133" i="28"/>
  <c r="E161" i="28"/>
  <c r="E987" i="28"/>
  <c r="E553" i="28"/>
  <c r="E847" i="28"/>
  <c r="E1043" i="28"/>
  <c r="E1099" i="28"/>
  <c r="E371" i="28"/>
  <c r="A1073" i="27"/>
  <c r="E1141" i="28"/>
  <c r="E805" i="28"/>
  <c r="E469" i="28"/>
  <c r="E693" i="28"/>
  <c r="E751" i="28"/>
  <c r="A751" i="27"/>
  <c r="E231" i="28"/>
  <c r="E1113" i="28"/>
  <c r="E434" i="28"/>
  <c r="E567" i="28"/>
  <c r="E1001" i="28"/>
  <c r="E1029" i="28"/>
  <c r="E497" i="28"/>
  <c r="E50" i="28"/>
  <c r="A50" i="27"/>
  <c r="E931" i="28"/>
  <c r="E525" i="28"/>
  <c r="E623" i="28"/>
  <c r="E455" i="28"/>
  <c r="E1067" i="28"/>
  <c r="A1081" i="27"/>
  <c r="E63" i="28"/>
  <c r="E154" i="28"/>
  <c r="E903" i="28"/>
  <c r="E959" i="28"/>
  <c r="E539" i="28"/>
  <c r="E217" i="28"/>
  <c r="E777" i="28"/>
  <c r="E483" i="28"/>
  <c r="E393" i="28"/>
  <c r="E98" i="28"/>
  <c r="E707" i="28"/>
  <c r="E395" i="28"/>
  <c r="E1162" i="28"/>
  <c r="E441" i="28"/>
  <c r="E511" i="28"/>
  <c r="E301" i="28"/>
  <c r="E763" i="28"/>
  <c r="A759" i="27"/>
  <c r="E595" i="28"/>
  <c r="E55" i="28"/>
  <c r="A55" i="27"/>
  <c r="E791" i="28"/>
  <c r="E57" i="28"/>
  <c r="A57" i="27"/>
  <c r="E917" i="28"/>
  <c r="F723" i="27"/>
  <c r="F723" i="28" s="1"/>
  <c r="F902" i="27"/>
  <c r="F902" i="28" s="1"/>
  <c r="E818" i="27"/>
  <c r="F1028" i="27"/>
  <c r="F1028" i="28" s="1"/>
  <c r="E608" i="27"/>
  <c r="F398" i="27"/>
  <c r="F398" i="28" s="1"/>
  <c r="E286" i="27"/>
  <c r="F760" i="28"/>
  <c r="F732" i="27"/>
  <c r="F732" i="28" s="1"/>
  <c r="F752" i="28"/>
  <c r="F724" i="27"/>
  <c r="F724" i="28" s="1"/>
  <c r="F53" i="28"/>
  <c r="F25" i="27"/>
  <c r="F52" i="28"/>
  <c r="F24" i="27"/>
  <c r="F10" i="27" s="1"/>
  <c r="F59" i="28"/>
  <c r="F31" i="27"/>
  <c r="F51" i="28"/>
  <c r="F23" i="27"/>
  <c r="F759" i="28"/>
  <c r="F731" i="27"/>
  <c r="F731" i="28" s="1"/>
  <c r="F758" i="28"/>
  <c r="F730" i="27"/>
  <c r="F730" i="28" s="1"/>
  <c r="F735" i="28"/>
  <c r="F58" i="28"/>
  <c r="F30" i="27"/>
  <c r="F54" i="28"/>
  <c r="F26" i="27"/>
  <c r="F755" i="28"/>
  <c r="F727" i="27"/>
  <c r="F727" i="28" s="1"/>
  <c r="F50" i="28"/>
  <c r="F22" i="27"/>
  <c r="F61" i="28"/>
  <c r="F33" i="27"/>
  <c r="F757" i="28"/>
  <c r="F729" i="27"/>
  <c r="F729" i="28" s="1"/>
  <c r="F750" i="28"/>
  <c r="F722" i="27"/>
  <c r="F753" i="28"/>
  <c r="F725" i="27"/>
  <c r="F725" i="28" s="1"/>
  <c r="F761" i="28"/>
  <c r="F733" i="27"/>
  <c r="F733" i="28" s="1"/>
  <c r="F754" i="28"/>
  <c r="F726" i="27"/>
  <c r="F726" i="28" s="1"/>
  <c r="F55" i="28"/>
  <c r="F27" i="27"/>
  <c r="F13" i="27" s="1"/>
  <c r="F60" i="28"/>
  <c r="F32" i="27"/>
  <c r="F57" i="28"/>
  <c r="F29" i="27"/>
  <c r="F581" i="28"/>
  <c r="F427" i="27"/>
  <c r="F427" i="28" s="1"/>
  <c r="F397" i="28"/>
  <c r="F19" i="27"/>
  <c r="F394" i="28"/>
  <c r="F391" i="28"/>
  <c r="F395" i="28"/>
  <c r="F389" i="28"/>
  <c r="F390" i="28"/>
  <c r="F387" i="28"/>
  <c r="F393" i="28"/>
  <c r="F388" i="28"/>
  <c r="F386" i="28"/>
  <c r="F396" i="28"/>
  <c r="E840" i="28"/>
  <c r="E390" i="28"/>
  <c r="E755" i="28"/>
  <c r="E52" i="28"/>
  <c r="E1068" i="28"/>
  <c r="E952" i="28"/>
  <c r="E754" i="28"/>
  <c r="E1062" i="28"/>
  <c r="E760" i="28"/>
  <c r="E54" i="28"/>
  <c r="E1069" i="28"/>
  <c r="E1066" i="28"/>
  <c r="E761" i="28"/>
  <c r="E53" i="28"/>
  <c r="E386" i="28"/>
  <c r="F751" i="28"/>
  <c r="E644" i="28"/>
  <c r="E1058" i="28"/>
  <c r="E329" i="28"/>
  <c r="E752" i="28"/>
  <c r="E119" i="28"/>
  <c r="A119" i="28" s="1"/>
  <c r="E58" i="28"/>
  <c r="E244" i="27"/>
  <c r="E315" i="28"/>
  <c r="E77" i="28"/>
  <c r="A77" i="28" s="1"/>
  <c r="E1059" i="28"/>
  <c r="E61" i="28"/>
  <c r="E750" i="28"/>
  <c r="E396" i="28"/>
  <c r="E896" i="28"/>
  <c r="E759" i="28"/>
  <c r="E388" i="28"/>
  <c r="E758" i="28"/>
  <c r="E394" i="28"/>
  <c r="E1022" i="28"/>
  <c r="E1061" i="28"/>
  <c r="E60" i="28"/>
  <c r="E757" i="28"/>
  <c r="E731" i="27"/>
  <c r="E753" i="28"/>
  <c r="E1060" i="28"/>
  <c r="F762" i="27"/>
  <c r="F762" i="28" s="1"/>
  <c r="E342" i="27"/>
  <c r="E650" i="27"/>
  <c r="E734" i="27"/>
  <c r="F1015" i="27"/>
  <c r="F1015" i="28" s="1"/>
  <c r="E300" i="27"/>
  <c r="E1169" i="27"/>
  <c r="E1196" i="27"/>
  <c r="F76" i="27"/>
  <c r="F76" i="28" s="1"/>
  <c r="F734" i="27"/>
  <c r="E723" i="27"/>
  <c r="E272" i="27"/>
  <c r="E76" i="27"/>
  <c r="A76" i="27" s="1"/>
  <c r="F650" i="27"/>
  <c r="F650" i="28" s="1"/>
  <c r="E230" i="27"/>
  <c r="E790" i="27"/>
  <c r="E762" i="27"/>
  <c r="F1169" i="27"/>
  <c r="F1155" i="28" s="1"/>
  <c r="F889" i="27"/>
  <c r="F889" i="28" s="1"/>
  <c r="F846" i="27"/>
  <c r="F846" i="28" s="1"/>
  <c r="F833" i="27"/>
  <c r="F833" i="28" s="1"/>
  <c r="F637" i="27"/>
  <c r="F637" i="28" s="1"/>
  <c r="F440" i="27"/>
  <c r="F440" i="28" s="1"/>
  <c r="F91" i="27"/>
  <c r="F91" i="28" s="1"/>
  <c r="F104" i="27"/>
  <c r="F104" i="28" s="1"/>
  <c r="E1042" i="27"/>
  <c r="E972" i="27"/>
  <c r="E440" i="27"/>
  <c r="E132" i="27"/>
  <c r="E637" i="27"/>
  <c r="E1084" i="27"/>
  <c r="E860" i="27"/>
  <c r="E1028" i="27"/>
  <c r="F1182" i="27"/>
  <c r="F1168" i="28" s="1"/>
  <c r="E729" i="27"/>
  <c r="E370" i="27"/>
  <c r="F972" i="27"/>
  <c r="F972" i="28" s="1"/>
  <c r="F202" i="27"/>
  <c r="F202" i="28" s="1"/>
  <c r="F482" i="27"/>
  <c r="F482" i="28" s="1"/>
  <c r="F916" i="27"/>
  <c r="F916" i="28" s="1"/>
  <c r="F874" i="27"/>
  <c r="F874" i="28" s="1"/>
  <c r="F552" i="27"/>
  <c r="F552" i="28" s="1"/>
  <c r="F272" i="27"/>
  <c r="F272" i="28" s="1"/>
  <c r="F56" i="27"/>
  <c r="F56" i="28" s="1"/>
  <c r="E398" i="27"/>
  <c r="E427" i="27"/>
  <c r="F945" i="27"/>
  <c r="F945" i="28" s="1"/>
  <c r="E1015" i="27"/>
  <c r="E725" i="27"/>
  <c r="A725" i="27" s="1"/>
  <c r="E594" i="27"/>
  <c r="F1154" i="27"/>
  <c r="F1140" i="28" s="1"/>
  <c r="F468" i="27"/>
  <c r="F468" i="28" s="1"/>
  <c r="F356" i="27"/>
  <c r="F356" i="28" s="1"/>
  <c r="F216" i="27"/>
  <c r="F216" i="28" s="1"/>
  <c r="F1112" i="27"/>
  <c r="F1098" i="28" s="1"/>
  <c r="F678" i="27"/>
  <c r="F678" i="28" s="1"/>
  <c r="F594" i="27"/>
  <c r="F594" i="28" s="1"/>
  <c r="F160" i="27"/>
  <c r="F160" i="28" s="1"/>
  <c r="F1000" i="27"/>
  <c r="F1000" i="28" s="1"/>
  <c r="F608" i="27"/>
  <c r="F608" i="28" s="1"/>
  <c r="F412" i="27"/>
  <c r="F412" i="28" s="1"/>
  <c r="F244" i="27"/>
  <c r="F244" i="28" s="1"/>
  <c r="F300" i="27"/>
  <c r="F300" i="28" s="1"/>
  <c r="E1126" i="27"/>
  <c r="F1042" i="27"/>
  <c r="F1042" i="28" s="1"/>
  <c r="F930" i="27"/>
  <c r="F930" i="28" s="1"/>
  <c r="F804" i="27"/>
  <c r="F804" i="28" s="1"/>
  <c r="F706" i="27"/>
  <c r="F706" i="28" s="1"/>
  <c r="F342" i="27"/>
  <c r="F342" i="28" s="1"/>
  <c r="E454" i="27"/>
  <c r="E733" i="27"/>
  <c r="A733" i="27" s="1"/>
  <c r="E833" i="27"/>
  <c r="F1196" i="27"/>
  <c r="F1182" i="28" s="1"/>
  <c r="F1098" i="27"/>
  <c r="F1084" i="28" s="1"/>
  <c r="F776" i="27"/>
  <c r="F776" i="28" s="1"/>
  <c r="F538" i="27"/>
  <c r="F538" i="28" s="1"/>
  <c r="F132" i="27"/>
  <c r="F132" i="28" s="1"/>
  <c r="F62" i="27"/>
  <c r="F62" i="28" s="1"/>
  <c r="F314" i="27"/>
  <c r="F314" i="28" s="1"/>
  <c r="F258" i="27"/>
  <c r="F258" i="28" s="1"/>
  <c r="E1112" i="27"/>
  <c r="F118" i="27"/>
  <c r="F118" i="28" s="1"/>
  <c r="F566" i="27"/>
  <c r="F566" i="28" s="1"/>
  <c r="F1140" i="27"/>
  <c r="F1126" i="28" s="1"/>
  <c r="F510" i="27"/>
  <c r="F510" i="28" s="1"/>
  <c r="F664" i="27"/>
  <c r="F664" i="28" s="1"/>
  <c r="F580" i="27"/>
  <c r="E1098" i="27"/>
  <c r="F370" i="27"/>
  <c r="F370" i="28" s="1"/>
  <c r="F692" i="27"/>
  <c r="F692" i="28" s="1"/>
  <c r="F147" i="27"/>
  <c r="F147" i="28" s="1"/>
  <c r="E958" i="27"/>
  <c r="E314" i="27"/>
  <c r="E202" i="27"/>
  <c r="E724" i="27"/>
  <c r="A724" i="27" s="1"/>
  <c r="E622" i="27"/>
  <c r="E56" i="27"/>
  <c r="F818" i="27"/>
  <c r="F818" i="28" s="1"/>
  <c r="F524" i="27"/>
  <c r="F524" i="28" s="1"/>
  <c r="F986" i="27"/>
  <c r="F986" i="28" s="1"/>
  <c r="F860" i="27"/>
  <c r="F860" i="28" s="1"/>
  <c r="F230" i="27"/>
  <c r="F230" i="28" s="1"/>
  <c r="F328" i="27"/>
  <c r="F328" i="28" s="1"/>
  <c r="F286" i="27"/>
  <c r="F286" i="28" s="1"/>
  <c r="F188" i="27"/>
  <c r="F188" i="28" s="1"/>
  <c r="F1126" i="27"/>
  <c r="F1112" i="28" s="1"/>
  <c r="F790" i="27"/>
  <c r="F790" i="28" s="1"/>
  <c r="F496" i="27"/>
  <c r="F496" i="28" s="1"/>
  <c r="F174" i="27"/>
  <c r="F174" i="28" s="1"/>
  <c r="F622" i="27"/>
  <c r="F622" i="28" s="1"/>
  <c r="F454" i="27"/>
  <c r="F454" i="28" s="1"/>
  <c r="F756" i="27"/>
  <c r="E664" i="27"/>
  <c r="E258" i="27"/>
  <c r="E678" i="27"/>
  <c r="E930" i="27"/>
  <c r="E510" i="27"/>
  <c r="E147" i="27"/>
  <c r="E722" i="27"/>
  <c r="A722" i="27" s="1"/>
  <c r="E730" i="27"/>
  <c r="E732" i="27"/>
  <c r="E538" i="27"/>
  <c r="E356" i="27"/>
  <c r="E328" i="27"/>
  <c r="E1000" i="27"/>
  <c r="E188" i="27"/>
  <c r="E118" i="27"/>
  <c r="A118" i="27" s="1"/>
  <c r="E1182" i="27"/>
  <c r="E727" i="27"/>
  <c r="E160" i="27"/>
  <c r="E392" i="27"/>
  <c r="E482" i="27"/>
  <c r="E706" i="27"/>
  <c r="E91" i="27"/>
  <c r="E756" i="27"/>
  <c r="E726" i="27"/>
  <c r="E889" i="27"/>
  <c r="E804" i="27"/>
  <c r="E776" i="27"/>
  <c r="E580" i="27"/>
  <c r="E468" i="27"/>
  <c r="E692" i="27"/>
  <c r="E874" i="27"/>
  <c r="E846" i="27"/>
  <c r="E524" i="27"/>
  <c r="E412" i="27"/>
  <c r="E945" i="27"/>
  <c r="E1154" i="27"/>
  <c r="E986" i="27"/>
  <c r="E566" i="27"/>
  <c r="E216" i="27"/>
  <c r="E552" i="27"/>
  <c r="E1140" i="27"/>
  <c r="E496" i="27"/>
  <c r="E902" i="27"/>
  <c r="F392" i="27"/>
  <c r="E104" i="27"/>
  <c r="E62" i="27"/>
  <c r="F1218" i="27"/>
  <c r="F1204" i="28" s="1"/>
  <c r="E1218" i="27"/>
  <c r="F1232" i="27"/>
  <c r="F1218" i="28" s="1"/>
  <c r="E1232" i="27"/>
  <c r="F1246" i="27"/>
  <c r="F1232" i="28" s="1"/>
  <c r="E1246" i="27"/>
  <c r="F1260" i="27"/>
  <c r="F1246" i="28" s="1"/>
  <c r="E1260" i="27"/>
  <c r="F1274" i="27"/>
  <c r="F1260" i="28" s="1"/>
  <c r="E1274" i="27"/>
  <c r="F1288" i="27"/>
  <c r="F1274" i="28" s="1"/>
  <c r="E1288" i="27"/>
  <c r="F1316" i="27"/>
  <c r="E1316" i="27"/>
  <c r="F1330" i="27"/>
  <c r="F1316" i="28" s="1"/>
  <c r="E1330" i="27"/>
  <c r="F1344" i="27"/>
  <c r="F1330" i="28" s="1"/>
  <c r="E1344" i="27"/>
  <c r="F1372" i="27"/>
  <c r="E1372" i="27"/>
  <c r="F1386" i="27"/>
  <c r="F1372" i="28" s="1"/>
  <c r="E1386" i="27"/>
  <c r="F1414" i="27"/>
  <c r="E1414" i="27"/>
  <c r="F1428" i="27"/>
  <c r="F1414" i="28" s="1"/>
  <c r="E1428" i="27"/>
  <c r="A1372" i="27" l="1"/>
  <c r="F9" i="27"/>
  <c r="A726" i="27"/>
  <c r="A730" i="27"/>
  <c r="E1400" i="28"/>
  <c r="E1274" i="28"/>
  <c r="E566" i="28"/>
  <c r="E412" i="28"/>
  <c r="E804" i="28"/>
  <c r="E188" i="28"/>
  <c r="E147" i="28"/>
  <c r="E1098" i="28"/>
  <c r="E398" i="28"/>
  <c r="E1028" i="28"/>
  <c r="E300" i="28"/>
  <c r="E342" i="28"/>
  <c r="E608" i="28"/>
  <c r="E104" i="28"/>
  <c r="E1126" i="28"/>
  <c r="E986" i="28"/>
  <c r="E524" i="28"/>
  <c r="E468" i="28"/>
  <c r="E889" i="28"/>
  <c r="E706" i="28"/>
  <c r="E727" i="28"/>
  <c r="A727" i="27"/>
  <c r="E1000" i="28"/>
  <c r="A732" i="27"/>
  <c r="E510" i="28"/>
  <c r="E664" i="28"/>
  <c r="E202" i="28"/>
  <c r="E833" i="28"/>
  <c r="E1112" i="28"/>
  <c r="E1015" i="28"/>
  <c r="E370" i="28"/>
  <c r="E860" i="28"/>
  <c r="E440" i="28"/>
  <c r="E790" i="28"/>
  <c r="E272" i="28"/>
  <c r="E496" i="28"/>
  <c r="E160" i="28"/>
  <c r="E762" i="28"/>
  <c r="E1330" i="28"/>
  <c r="E552" i="28"/>
  <c r="E482" i="28"/>
  <c r="E56" i="28"/>
  <c r="E1070" i="28"/>
  <c r="E230" i="28"/>
  <c r="E1182" i="28"/>
  <c r="E734" i="28"/>
  <c r="E286" i="28"/>
  <c r="E818" i="28"/>
  <c r="E62" i="28"/>
  <c r="E692" i="28"/>
  <c r="E91" i="28"/>
  <c r="E538" i="28"/>
  <c r="E258" i="28"/>
  <c r="E132" i="28"/>
  <c r="E731" i="28"/>
  <c r="A731" i="27"/>
  <c r="E244" i="28"/>
  <c r="E1414" i="28"/>
  <c r="E1372" i="28"/>
  <c r="E1260" i="28"/>
  <c r="E1204" i="28"/>
  <c r="E1140" i="28"/>
  <c r="E846" i="28"/>
  <c r="E580" i="28"/>
  <c r="E1168" i="28"/>
  <c r="E930" i="28"/>
  <c r="E729" i="28"/>
  <c r="A729" i="27"/>
  <c r="E972" i="28"/>
  <c r="E902" i="28"/>
  <c r="E216" i="28"/>
  <c r="E945" i="28"/>
  <c r="E874" i="28"/>
  <c r="E776" i="28"/>
  <c r="E756" i="28"/>
  <c r="E392" i="28"/>
  <c r="E356" i="28"/>
  <c r="E678" i="28"/>
  <c r="E622" i="28"/>
  <c r="E958" i="28"/>
  <c r="E1084" i="28"/>
  <c r="E454" i="28"/>
  <c r="E594" i="28"/>
  <c r="E427" i="28"/>
  <c r="E637" i="28"/>
  <c r="E1042" i="28"/>
  <c r="E723" i="28"/>
  <c r="A723" i="27"/>
  <c r="E1155" i="28"/>
  <c r="E650" i="28"/>
  <c r="F11" i="27"/>
  <c r="F18" i="27"/>
  <c r="F17" i="27"/>
  <c r="F12" i="27"/>
  <c r="F15" i="27"/>
  <c r="F8" i="27"/>
  <c r="F16" i="27"/>
  <c r="F1302" i="28"/>
  <c r="F1302" i="27"/>
  <c r="F1288" i="28" s="1"/>
  <c r="F722" i="28"/>
  <c r="E1302" i="28"/>
  <c r="E1302" i="27"/>
  <c r="E1288" i="28" s="1"/>
  <c r="E944" i="27"/>
  <c r="F734" i="28"/>
  <c r="F756" i="28"/>
  <c r="F580" i="28"/>
  <c r="F426" i="27"/>
  <c r="F392" i="28"/>
  <c r="E1218" i="28"/>
  <c r="E733" i="28"/>
  <c r="G17" i="28"/>
  <c r="G31" i="28"/>
  <c r="E1232" i="28"/>
  <c r="E726" i="28"/>
  <c r="E730" i="28"/>
  <c r="E724" i="28"/>
  <c r="E1358" i="28"/>
  <c r="E1316" i="28"/>
  <c r="E1246" i="28"/>
  <c r="E314" i="28"/>
  <c r="F1400" i="27"/>
  <c r="F1386" i="28" s="1"/>
  <c r="F1400" i="28"/>
  <c r="F1358" i="28"/>
  <c r="E732" i="28"/>
  <c r="E328" i="28"/>
  <c r="E76" i="28"/>
  <c r="E118" i="28"/>
  <c r="A118" i="28" s="1"/>
  <c r="E722" i="28"/>
  <c r="E725" i="28"/>
  <c r="A76" i="28"/>
  <c r="A1339" i="28"/>
  <c r="A1343" i="28"/>
  <c r="A1346" i="28"/>
  <c r="A1348" i="28"/>
  <c r="E1014" i="27"/>
  <c r="A1345" i="28"/>
  <c r="E385" i="27"/>
  <c r="F49" i="27"/>
  <c r="F49" i="28" s="1"/>
  <c r="A1341" i="28"/>
  <c r="A1338" i="28"/>
  <c r="A1340" i="28"/>
  <c r="A1342" i="28"/>
  <c r="A1347" i="28"/>
  <c r="A1349" i="28"/>
  <c r="F1168" i="27"/>
  <c r="F1154" i="28" s="1"/>
  <c r="F944" i="27"/>
  <c r="F944" i="28" s="1"/>
  <c r="F749" i="27"/>
  <c r="F385" i="27"/>
  <c r="F1365" i="27"/>
  <c r="F1253" i="27"/>
  <c r="F1239" i="28" s="1"/>
  <c r="F90" i="27"/>
  <c r="F90" i="28" s="1"/>
  <c r="F1239" i="27"/>
  <c r="F1225" i="28" s="1"/>
  <c r="F1421" i="27"/>
  <c r="F1225" i="27"/>
  <c r="F1211" i="28" s="1"/>
  <c r="F1211" i="27"/>
  <c r="F1197" i="28" s="1"/>
  <c r="F832" i="27"/>
  <c r="F832" i="28" s="1"/>
  <c r="F1267" i="27"/>
  <c r="F1253" i="28" s="1"/>
  <c r="F426" i="28"/>
  <c r="F1309" i="27"/>
  <c r="F636" i="27"/>
  <c r="F636" i="28" s="1"/>
  <c r="F888" i="27"/>
  <c r="F888" i="28" s="1"/>
  <c r="F1281" i="27"/>
  <c r="F1267" i="28" s="1"/>
  <c r="F1379" i="27"/>
  <c r="F1365" i="28" s="1"/>
  <c r="F1337" i="27"/>
  <c r="F1323" i="28" s="1"/>
  <c r="F1323" i="27"/>
  <c r="F1309" i="28" s="1"/>
  <c r="F1014" i="27"/>
  <c r="F1014" i="28" s="1"/>
  <c r="F1407" i="27"/>
  <c r="E49" i="27"/>
  <c r="F146" i="27"/>
  <c r="F146" i="28" s="1"/>
  <c r="E636" i="27"/>
  <c r="E1379" i="27"/>
  <c r="E1225" i="27"/>
  <c r="E1078" i="27"/>
  <c r="E90" i="27"/>
  <c r="E832" i="27"/>
  <c r="E146" i="27"/>
  <c r="E1337" i="27"/>
  <c r="E1323" i="27"/>
  <c r="E1281" i="27"/>
  <c r="E1421" i="27"/>
  <c r="E1407" i="27"/>
  <c r="E1239" i="27"/>
  <c r="E1309" i="27"/>
  <c r="E1267" i="27"/>
  <c r="E1253" i="27"/>
  <c r="E888" i="27"/>
  <c r="E749" i="27"/>
  <c r="E1168" i="27"/>
  <c r="E426" i="27"/>
  <c r="E1211" i="27"/>
  <c r="E1400" i="27"/>
  <c r="E1365" i="27"/>
  <c r="F1078" i="27"/>
  <c r="F1064" i="28" s="1"/>
  <c r="E1225" i="28" l="1"/>
  <c r="E636" i="28"/>
  <c r="E426" i="28"/>
  <c r="E1239" i="28"/>
  <c r="E1393" i="28"/>
  <c r="E1323" i="28"/>
  <c r="E1064" i="28"/>
  <c r="E385" i="28"/>
  <c r="E888" i="28"/>
  <c r="E90" i="28"/>
  <c r="E1154" i="28"/>
  <c r="E1197" i="28"/>
  <c r="E1309" i="28"/>
  <c r="E1014" i="28"/>
  <c r="E944" i="28"/>
  <c r="E1386" i="28"/>
  <c r="E1253" i="28"/>
  <c r="E1407" i="28"/>
  <c r="E146" i="28"/>
  <c r="E1211" i="28"/>
  <c r="E49" i="28"/>
  <c r="E749" i="28"/>
  <c r="E1267" i="28"/>
  <c r="E832" i="28"/>
  <c r="E1365" i="28"/>
  <c r="E1295" i="28"/>
  <c r="E1295" i="27"/>
  <c r="E1281" i="28" s="1"/>
  <c r="F1295" i="28"/>
  <c r="F1295" i="27"/>
  <c r="F1281" i="28" s="1"/>
  <c r="F1358" i="27"/>
  <c r="F1344" i="28" s="1"/>
  <c r="F749" i="28"/>
  <c r="F728" i="27"/>
  <c r="F385" i="28"/>
  <c r="G12" i="28"/>
  <c r="G26" i="28"/>
  <c r="G11" i="28"/>
  <c r="G25" i="28"/>
  <c r="G13" i="28"/>
  <c r="G27" i="28"/>
  <c r="G18" i="28"/>
  <c r="G32" i="28"/>
  <c r="E1358" i="27"/>
  <c r="F1393" i="27"/>
  <c r="F1379" i="28" s="1"/>
  <c r="F1393" i="28"/>
  <c r="G9" i="28"/>
  <c r="G23" i="28"/>
  <c r="G16" i="28"/>
  <c r="G30" i="28"/>
  <c r="E1351" i="28"/>
  <c r="F1420" i="27"/>
  <c r="F1406" i="28" s="1"/>
  <c r="F1407" i="28"/>
  <c r="F1351" i="28"/>
  <c r="G8" i="28"/>
  <c r="G22" i="28"/>
  <c r="G15" i="28"/>
  <c r="G29" i="28"/>
  <c r="G19" i="28"/>
  <c r="G33" i="28"/>
  <c r="G10" i="28"/>
  <c r="G24" i="28"/>
  <c r="F48" i="27"/>
  <c r="F48" i="28" s="1"/>
  <c r="F1252" i="27"/>
  <c r="F1238" i="28" s="1"/>
  <c r="F748" i="27"/>
  <c r="F1210" i="27"/>
  <c r="F1196" i="28" s="1"/>
  <c r="F1364" i="27"/>
  <c r="F384" i="27"/>
  <c r="F1071" i="27"/>
  <c r="F1057" i="28" s="1"/>
  <c r="F1224" i="27"/>
  <c r="F1210" i="28" s="1"/>
  <c r="F1238" i="27"/>
  <c r="F1224" i="28" s="1"/>
  <c r="F1406" i="27"/>
  <c r="F1392" i="28" s="1"/>
  <c r="F1378" i="27"/>
  <c r="F1364" i="28" s="1"/>
  <c r="F1280" i="27"/>
  <c r="F1266" i="28" s="1"/>
  <c r="F1308" i="27"/>
  <c r="F1266" i="27"/>
  <c r="F1252" i="28" s="1"/>
  <c r="F1322" i="27"/>
  <c r="F1308" i="28" s="1"/>
  <c r="F728" i="28"/>
  <c r="F1336" i="27"/>
  <c r="F1322" i="28" s="1"/>
  <c r="E1224" i="27"/>
  <c r="E48" i="27"/>
  <c r="E1252" i="27"/>
  <c r="E1420" i="27"/>
  <c r="E1322" i="27"/>
  <c r="E1308" i="27"/>
  <c r="E384" i="27"/>
  <c r="E1238" i="27"/>
  <c r="E728" i="27"/>
  <c r="E1378" i="27"/>
  <c r="E748" i="27"/>
  <c r="E1266" i="27"/>
  <c r="E1406" i="27"/>
  <c r="E1393" i="27"/>
  <c r="E1280" i="27"/>
  <c r="E1336" i="27"/>
  <c r="E1364" i="27"/>
  <c r="E1210" i="27"/>
  <c r="E1071" i="27"/>
  <c r="F42" i="27"/>
  <c r="E42" i="27"/>
  <c r="F33" i="28"/>
  <c r="F32" i="28"/>
  <c r="F31" i="28"/>
  <c r="F30" i="28"/>
  <c r="F29" i="28"/>
  <c r="F27" i="28"/>
  <c r="F26" i="28"/>
  <c r="F25" i="28"/>
  <c r="F24" i="28"/>
  <c r="F23" i="28"/>
  <c r="F22" i="28"/>
  <c r="E33" i="27"/>
  <c r="E32" i="27"/>
  <c r="E31" i="27"/>
  <c r="E30" i="27"/>
  <c r="E29" i="27"/>
  <c r="E27" i="27"/>
  <c r="E26" i="27"/>
  <c r="E25" i="27"/>
  <c r="E24" i="27"/>
  <c r="E23" i="27"/>
  <c r="E22" i="27"/>
  <c r="E27" i="28" l="1"/>
  <c r="A27" i="27"/>
  <c r="E1364" i="28"/>
  <c r="E48" i="28"/>
  <c r="E24" i="28"/>
  <c r="A24" i="27"/>
  <c r="E29" i="28"/>
  <c r="A29" i="27"/>
  <c r="E33" i="28"/>
  <c r="A33" i="27"/>
  <c r="E1392" i="28"/>
  <c r="E728" i="28"/>
  <c r="E1308" i="28"/>
  <c r="E1210" i="28"/>
  <c r="E23" i="28"/>
  <c r="A23" i="27"/>
  <c r="E1196" i="28"/>
  <c r="E1406" i="28"/>
  <c r="E1344" i="28"/>
  <c r="E32" i="28"/>
  <c r="A32" i="27"/>
  <c r="E1379" i="28"/>
  <c r="E25" i="28"/>
  <c r="A25" i="27"/>
  <c r="E30" i="28"/>
  <c r="A30" i="27"/>
  <c r="E1322" i="28"/>
  <c r="E1252" i="28"/>
  <c r="E1224" i="28"/>
  <c r="E22" i="28"/>
  <c r="A22" i="27"/>
  <c r="E26" i="28"/>
  <c r="A26" i="27"/>
  <c r="E31" i="28"/>
  <c r="A31" i="27"/>
  <c r="E1057" i="28"/>
  <c r="E1266" i="28"/>
  <c r="E748" i="28"/>
  <c r="E384" i="28"/>
  <c r="E1238" i="28"/>
  <c r="F1351" i="27"/>
  <c r="F1337" i="28" s="1"/>
  <c r="F1294" i="28"/>
  <c r="F1294" i="27"/>
  <c r="E1294" i="28"/>
  <c r="E1294" i="27"/>
  <c r="F42" i="28"/>
  <c r="F28" i="27"/>
  <c r="F14" i="27" s="1"/>
  <c r="F721" i="27"/>
  <c r="F721" i="28" s="1"/>
  <c r="F748" i="28"/>
  <c r="F384" i="28"/>
  <c r="F1350" i="28"/>
  <c r="E28" i="27"/>
  <c r="E42" i="28"/>
  <c r="E1350" i="28"/>
  <c r="E1351" i="27"/>
  <c r="E18" i="27"/>
  <c r="F1070" i="27"/>
  <c r="F1056" i="28" s="1"/>
  <c r="E35" i="27"/>
  <c r="F35" i="27"/>
  <c r="F9" i="28"/>
  <c r="F11" i="28"/>
  <c r="F16" i="28"/>
  <c r="F1392" i="27"/>
  <c r="F1378" i="28" s="1"/>
  <c r="F8" i="28"/>
  <c r="F12" i="28"/>
  <c r="F17" i="28"/>
  <c r="F1280" i="28"/>
  <c r="F13" i="28"/>
  <c r="F18" i="28"/>
  <c r="F10" i="28"/>
  <c r="F15" i="28"/>
  <c r="F19" i="28"/>
  <c r="E19" i="27"/>
  <c r="E8" i="27"/>
  <c r="E12" i="27"/>
  <c r="E16" i="27"/>
  <c r="E721" i="27"/>
  <c r="E1392" i="27"/>
  <c r="E9" i="27"/>
  <c r="E1070" i="27"/>
  <c r="E11" i="27"/>
  <c r="E15" i="27"/>
  <c r="E13" i="27"/>
  <c r="E17" i="27"/>
  <c r="E10" i="27"/>
  <c r="E1280" i="28"/>
  <c r="H1428" i="27"/>
  <c r="H1414" i="27"/>
  <c r="A1414" i="27" s="1"/>
  <c r="H1386" i="27"/>
  <c r="H1344" i="27"/>
  <c r="H1330" i="27"/>
  <c r="H1316" i="27"/>
  <c r="H1288" i="27"/>
  <c r="H1274" i="27"/>
  <c r="H1260" i="27"/>
  <c r="H1246" i="27"/>
  <c r="H1232" i="27"/>
  <c r="H1218" i="27"/>
  <c r="H1204" i="27"/>
  <c r="A1204" i="27" s="1"/>
  <c r="H1190" i="27"/>
  <c r="H1162" i="27"/>
  <c r="H1148" i="27"/>
  <c r="H1134" i="27"/>
  <c r="H1120" i="27"/>
  <c r="H1106" i="27"/>
  <c r="H1092" i="27"/>
  <c r="H1050" i="27"/>
  <c r="H1036" i="27"/>
  <c r="H1008" i="27"/>
  <c r="A1008" i="27" s="1"/>
  <c r="H994" i="27"/>
  <c r="H980" i="27"/>
  <c r="H966" i="27"/>
  <c r="H938" i="27"/>
  <c r="H924" i="27"/>
  <c r="H910" i="27"/>
  <c r="H882" i="27"/>
  <c r="H868" i="27"/>
  <c r="H854" i="27"/>
  <c r="H826" i="27"/>
  <c r="H812" i="27"/>
  <c r="H798" i="27"/>
  <c r="H784" i="27"/>
  <c r="H770" i="27"/>
  <c r="H742" i="27"/>
  <c r="A742" i="27" s="1"/>
  <c r="H714" i="27"/>
  <c r="H700" i="27"/>
  <c r="H686" i="27"/>
  <c r="H672" i="27"/>
  <c r="H658" i="27"/>
  <c r="H630" i="27"/>
  <c r="H616" i="27"/>
  <c r="H602" i="27"/>
  <c r="H588" i="27"/>
  <c r="H574" i="27"/>
  <c r="H560" i="27"/>
  <c r="H546" i="27"/>
  <c r="H532" i="27"/>
  <c r="H518" i="27"/>
  <c r="A518" i="27" s="1"/>
  <c r="H504" i="27"/>
  <c r="H490" i="27"/>
  <c r="H476" i="27"/>
  <c r="H462" i="27"/>
  <c r="H448" i="27"/>
  <c r="H420" i="27"/>
  <c r="H406" i="27"/>
  <c r="A406" i="27" s="1"/>
  <c r="H378" i="27"/>
  <c r="H364" i="27"/>
  <c r="H350" i="27"/>
  <c r="H336" i="27"/>
  <c r="H322" i="27"/>
  <c r="H308" i="27"/>
  <c r="H294" i="27"/>
  <c r="H280" i="27"/>
  <c r="H266" i="27"/>
  <c r="H252" i="27"/>
  <c r="H238" i="27"/>
  <c r="H224" i="27"/>
  <c r="H210" i="27"/>
  <c r="H196" i="27"/>
  <c r="H182" i="27"/>
  <c r="H168" i="27"/>
  <c r="A168" i="27" s="1"/>
  <c r="H140" i="27"/>
  <c r="H112" i="27"/>
  <c r="A112" i="27" s="1"/>
  <c r="A93" i="28"/>
  <c r="A95" i="28"/>
  <c r="A99" i="28"/>
  <c r="A1027" i="28"/>
  <c r="A1026" i="28"/>
  <c r="A1025" i="28"/>
  <c r="A1024" i="28"/>
  <c r="A1023" i="28"/>
  <c r="A1021" i="28"/>
  <c r="A1020" i="28"/>
  <c r="A1019" i="28"/>
  <c r="A1018" i="28"/>
  <c r="A1017" i="28"/>
  <c r="A1016" i="28"/>
  <c r="A957" i="28"/>
  <c r="A956" i="28"/>
  <c r="A955" i="28"/>
  <c r="A954" i="28"/>
  <c r="A953" i="28"/>
  <c r="A951" i="28"/>
  <c r="A950" i="28"/>
  <c r="A949" i="28"/>
  <c r="A948" i="28"/>
  <c r="A947" i="28"/>
  <c r="A946" i="28"/>
  <c r="A901" i="28"/>
  <c r="A900" i="28"/>
  <c r="A899" i="28"/>
  <c r="A898" i="28"/>
  <c r="A897" i="28"/>
  <c r="A895" i="28"/>
  <c r="A894" i="28"/>
  <c r="A893" i="28"/>
  <c r="A892" i="28"/>
  <c r="A891" i="28"/>
  <c r="A890" i="28"/>
  <c r="A845" i="28"/>
  <c r="A844" i="28"/>
  <c r="A843" i="28"/>
  <c r="A842" i="28"/>
  <c r="A841" i="28"/>
  <c r="A839" i="28"/>
  <c r="A838" i="28"/>
  <c r="A837" i="28"/>
  <c r="A836" i="28"/>
  <c r="A835" i="28"/>
  <c r="A834" i="28"/>
  <c r="H649" i="27"/>
  <c r="H648" i="27"/>
  <c r="H647" i="27"/>
  <c r="H646" i="27"/>
  <c r="H645" i="27"/>
  <c r="H643" i="27"/>
  <c r="A643" i="27" s="1"/>
  <c r="H642" i="27"/>
  <c r="H641" i="27"/>
  <c r="H640" i="27"/>
  <c r="H639" i="27"/>
  <c r="H638" i="27"/>
  <c r="A439" i="28"/>
  <c r="A438" i="28"/>
  <c r="A437" i="28"/>
  <c r="A436" i="28"/>
  <c r="A435" i="28"/>
  <c r="A433" i="28"/>
  <c r="A432" i="28"/>
  <c r="A431" i="28"/>
  <c r="A430" i="28"/>
  <c r="A429" i="28"/>
  <c r="A428" i="28"/>
  <c r="H42" i="27"/>
  <c r="I42" i="27" s="1"/>
  <c r="I294" i="27" l="1"/>
  <c r="A294" i="27"/>
  <c r="I490" i="27"/>
  <c r="A490" i="27"/>
  <c r="I966" i="27"/>
  <c r="A966" i="27"/>
  <c r="I1120" i="27"/>
  <c r="A1120" i="27"/>
  <c r="E10" i="28"/>
  <c r="E8" i="28"/>
  <c r="E35" i="28"/>
  <c r="I640" i="27"/>
  <c r="A640" i="27"/>
  <c r="I645" i="27"/>
  <c r="A645" i="27"/>
  <c r="I649" i="27"/>
  <c r="A649" i="27"/>
  <c r="I196" i="27"/>
  <c r="A196" i="27"/>
  <c r="I252" i="27"/>
  <c r="A252" i="27"/>
  <c r="I308" i="27"/>
  <c r="A308" i="27"/>
  <c r="I364" i="27"/>
  <c r="A364" i="27"/>
  <c r="I448" i="27"/>
  <c r="A448" i="27"/>
  <c r="I504" i="27"/>
  <c r="A504" i="27"/>
  <c r="I560" i="27"/>
  <c r="A560" i="27"/>
  <c r="I616" i="27"/>
  <c r="A616" i="27"/>
  <c r="I686" i="27"/>
  <c r="A686" i="27"/>
  <c r="I770" i="27"/>
  <c r="A770" i="27"/>
  <c r="I826" i="27"/>
  <c r="A826" i="27"/>
  <c r="I910" i="27"/>
  <c r="A910" i="27"/>
  <c r="I980" i="27"/>
  <c r="A980" i="27"/>
  <c r="I1050" i="27"/>
  <c r="A1050" i="27"/>
  <c r="I1134" i="27"/>
  <c r="A1134" i="27"/>
  <c r="I1260" i="27"/>
  <c r="A1260" i="27"/>
  <c r="I1330" i="27"/>
  <c r="A1330" i="27"/>
  <c r="I1428" i="27"/>
  <c r="A1428" i="27"/>
  <c r="E17" i="28"/>
  <c r="E1056" i="28"/>
  <c r="E721" i="28"/>
  <c r="E19" i="28"/>
  <c r="I350" i="27"/>
  <c r="A350" i="27"/>
  <c r="I602" i="27"/>
  <c r="A602" i="27"/>
  <c r="I812" i="27"/>
  <c r="A812" i="27"/>
  <c r="I1246" i="27"/>
  <c r="A1246" i="27"/>
  <c r="I140" i="27"/>
  <c r="A140" i="27"/>
  <c r="I378" i="27"/>
  <c r="A378" i="27"/>
  <c r="I574" i="27"/>
  <c r="A574" i="27"/>
  <c r="I630" i="27"/>
  <c r="A630" i="27"/>
  <c r="I700" i="27"/>
  <c r="A700" i="27"/>
  <c r="I784" i="27"/>
  <c r="A784" i="27"/>
  <c r="I854" i="27"/>
  <c r="A854" i="27"/>
  <c r="I924" i="27"/>
  <c r="A924" i="27"/>
  <c r="I994" i="27"/>
  <c r="A994" i="27"/>
  <c r="I1092" i="27"/>
  <c r="A1092" i="27"/>
  <c r="I1148" i="27"/>
  <c r="A1148" i="27"/>
  <c r="I1218" i="27"/>
  <c r="A1218" i="27"/>
  <c r="I1274" i="27"/>
  <c r="A1274" i="27"/>
  <c r="I1344" i="27"/>
  <c r="A1344" i="27"/>
  <c r="E21" i="27"/>
  <c r="E7" i="27" s="1"/>
  <c r="E13" i="28"/>
  <c r="E9" i="28"/>
  <c r="E16" i="28"/>
  <c r="E18" i="28"/>
  <c r="E28" i="28"/>
  <c r="I639" i="27"/>
  <c r="A639" i="27"/>
  <c r="I648" i="27"/>
  <c r="A648" i="27"/>
  <c r="I182" i="27"/>
  <c r="A182" i="27"/>
  <c r="I238" i="27"/>
  <c r="A238" i="27"/>
  <c r="I420" i="27"/>
  <c r="A420" i="27"/>
  <c r="I546" i="27"/>
  <c r="A546" i="27"/>
  <c r="I672" i="27"/>
  <c r="A672" i="27"/>
  <c r="I882" i="27"/>
  <c r="A882" i="27"/>
  <c r="I1036" i="27"/>
  <c r="A1036" i="27"/>
  <c r="I1190" i="27"/>
  <c r="A1190" i="27"/>
  <c r="I1316" i="27"/>
  <c r="A1316" i="27"/>
  <c r="E11" i="28"/>
  <c r="E1378" i="28"/>
  <c r="I641" i="27"/>
  <c r="A641" i="27"/>
  <c r="I646" i="27"/>
  <c r="A646" i="27"/>
  <c r="I210" i="27"/>
  <c r="A210" i="27"/>
  <c r="I266" i="27"/>
  <c r="A266" i="27"/>
  <c r="I322" i="27"/>
  <c r="A322" i="27"/>
  <c r="I462" i="27"/>
  <c r="A462" i="27"/>
  <c r="I638" i="27"/>
  <c r="A638" i="27"/>
  <c r="I642" i="27"/>
  <c r="A642" i="27"/>
  <c r="I647" i="27"/>
  <c r="A647" i="27"/>
  <c r="I224" i="27"/>
  <c r="A224" i="27"/>
  <c r="I280" i="27"/>
  <c r="A280" i="27"/>
  <c r="I336" i="27"/>
  <c r="A336" i="27"/>
  <c r="I476" i="27"/>
  <c r="A476" i="27"/>
  <c r="I532" i="27"/>
  <c r="A532" i="27"/>
  <c r="I588" i="27"/>
  <c r="A588" i="27"/>
  <c r="I658" i="27"/>
  <c r="A658" i="27"/>
  <c r="I714" i="27"/>
  <c r="A714" i="27"/>
  <c r="I798" i="27"/>
  <c r="A798" i="27"/>
  <c r="I868" i="27"/>
  <c r="A868" i="27"/>
  <c r="I938" i="27"/>
  <c r="A938" i="27"/>
  <c r="I1106" i="27"/>
  <c r="A1106" i="27"/>
  <c r="I1162" i="27"/>
  <c r="A1162" i="27"/>
  <c r="I1232" i="27"/>
  <c r="A1232" i="27"/>
  <c r="I1288" i="27"/>
  <c r="A1288" i="27"/>
  <c r="I1386" i="27"/>
  <c r="A1386" i="27"/>
  <c r="E15" i="28"/>
  <c r="E34" i="27"/>
  <c r="E12" i="28"/>
  <c r="E1337" i="28"/>
  <c r="A42" i="27"/>
  <c r="H518" i="28"/>
  <c r="I518" i="27"/>
  <c r="H168" i="28"/>
  <c r="I168" i="27"/>
  <c r="H406" i="28"/>
  <c r="I406" i="27"/>
  <c r="H1008" i="28"/>
  <c r="I1008" i="27"/>
  <c r="H742" i="28"/>
  <c r="A742" i="28" s="1"/>
  <c r="I742" i="27"/>
  <c r="H1400" i="28"/>
  <c r="I1414" i="27"/>
  <c r="H643" i="28"/>
  <c r="A643" i="28" s="1"/>
  <c r="I643" i="27"/>
  <c r="H112" i="28"/>
  <c r="I112" i="27"/>
  <c r="H1190" i="28"/>
  <c r="A1190" i="28" s="1"/>
  <c r="I1204" i="27"/>
  <c r="E14" i="27"/>
  <c r="F28" i="28"/>
  <c r="H1302" i="28"/>
  <c r="A1302" i="28" s="1"/>
  <c r="H1302" i="27"/>
  <c r="F35" i="28"/>
  <c r="F21" i="27"/>
  <c r="F7" i="27" s="1"/>
  <c r="F720" i="27"/>
  <c r="H448" i="28"/>
  <c r="A448" i="28" s="1"/>
  <c r="H826" i="28"/>
  <c r="A826" i="28" s="1"/>
  <c r="H980" i="28"/>
  <c r="A980" i="28" s="1"/>
  <c r="H1246" i="28"/>
  <c r="A1246" i="28" s="1"/>
  <c r="H1316" i="28"/>
  <c r="A1316" i="28" s="1"/>
  <c r="H308" i="28"/>
  <c r="A308" i="28" s="1"/>
  <c r="H616" i="28"/>
  <c r="A616" i="28" s="1"/>
  <c r="H1050" i="28"/>
  <c r="A1050" i="28" s="1"/>
  <c r="H1414" i="28"/>
  <c r="A1414" i="28" s="1"/>
  <c r="H646" i="28"/>
  <c r="A646" i="28" s="1"/>
  <c r="H394" i="27"/>
  <c r="H210" i="28"/>
  <c r="H266" i="28"/>
  <c r="A266" i="28" s="1"/>
  <c r="H322" i="28"/>
  <c r="H378" i="28"/>
  <c r="A378" i="28" s="1"/>
  <c r="H462" i="28"/>
  <c r="A462" i="28" s="1"/>
  <c r="H574" i="28"/>
  <c r="A574" i="28" s="1"/>
  <c r="H630" i="28"/>
  <c r="H700" i="28"/>
  <c r="A700" i="28" s="1"/>
  <c r="H784" i="28"/>
  <c r="A784" i="28" s="1"/>
  <c r="H854" i="28"/>
  <c r="A854" i="28" s="1"/>
  <c r="H840" i="27"/>
  <c r="H924" i="28"/>
  <c r="A924" i="28" s="1"/>
  <c r="H994" i="28"/>
  <c r="A994" i="28" s="1"/>
  <c r="H1078" i="28"/>
  <c r="A1078" i="28" s="1"/>
  <c r="H1134" i="28"/>
  <c r="A1134" i="28" s="1"/>
  <c r="H1204" i="28"/>
  <c r="A1204" i="28" s="1"/>
  <c r="H1260" i="28"/>
  <c r="H1330" i="28"/>
  <c r="A1330" i="28" s="1"/>
  <c r="H645" i="28"/>
  <c r="A645" i="28" s="1"/>
  <c r="H393" i="27"/>
  <c r="H196" i="28"/>
  <c r="A196" i="28" s="1"/>
  <c r="H364" i="28"/>
  <c r="A364" i="28" s="1"/>
  <c r="H560" i="28"/>
  <c r="A560" i="28" s="1"/>
  <c r="H686" i="28"/>
  <c r="A686" i="28" s="1"/>
  <c r="H910" i="28"/>
  <c r="A910" i="28" s="1"/>
  <c r="H896" i="27"/>
  <c r="H1120" i="28"/>
  <c r="A1120" i="28" s="1"/>
  <c r="H140" i="28"/>
  <c r="H42" i="28"/>
  <c r="H638" i="28"/>
  <c r="A638" i="28" s="1"/>
  <c r="H386" i="27"/>
  <c r="H642" i="28"/>
  <c r="A642" i="28" s="1"/>
  <c r="H390" i="27"/>
  <c r="H647" i="28"/>
  <c r="A647" i="28" s="1"/>
  <c r="H395" i="27"/>
  <c r="H224" i="28"/>
  <c r="A224" i="28" s="1"/>
  <c r="H280" i="28"/>
  <c r="A280" i="28" s="1"/>
  <c r="H336" i="28"/>
  <c r="A336" i="28" s="1"/>
  <c r="H476" i="28"/>
  <c r="A476" i="28" s="1"/>
  <c r="H532" i="28"/>
  <c r="H588" i="28"/>
  <c r="H658" i="28"/>
  <c r="A658" i="28" s="1"/>
  <c r="H714" i="28"/>
  <c r="A714" i="28" s="1"/>
  <c r="H798" i="28"/>
  <c r="A798" i="28" s="1"/>
  <c r="H868" i="28"/>
  <c r="A868" i="28" s="1"/>
  <c r="H938" i="28"/>
  <c r="A938" i="28" s="1"/>
  <c r="H1092" i="28"/>
  <c r="A1092" i="28" s="1"/>
  <c r="H1148" i="28"/>
  <c r="H1218" i="28"/>
  <c r="A1218" i="28" s="1"/>
  <c r="H1274" i="28"/>
  <c r="A1274" i="28" s="1"/>
  <c r="H1372" i="28"/>
  <c r="A1372" i="28" s="1"/>
  <c r="E1350" i="27"/>
  <c r="H640" i="28"/>
  <c r="A640" i="28" s="1"/>
  <c r="H388" i="27"/>
  <c r="H649" i="28"/>
  <c r="A649" i="28" s="1"/>
  <c r="H397" i="27"/>
  <c r="H252" i="28"/>
  <c r="A252" i="28" s="1"/>
  <c r="H504" i="28"/>
  <c r="H770" i="28"/>
  <c r="A770" i="28" s="1"/>
  <c r="H641" i="28"/>
  <c r="A641" i="28" s="1"/>
  <c r="H389" i="27"/>
  <c r="H639" i="28"/>
  <c r="A639" i="28" s="1"/>
  <c r="H387" i="27"/>
  <c r="H648" i="28"/>
  <c r="A648" i="28" s="1"/>
  <c r="H396" i="27"/>
  <c r="H182" i="28"/>
  <c r="A182" i="28" s="1"/>
  <c r="H238" i="28"/>
  <c r="A238" i="28" s="1"/>
  <c r="H294" i="28"/>
  <c r="A294" i="28" s="1"/>
  <c r="H350" i="28"/>
  <c r="A350" i="28" s="1"/>
  <c r="H420" i="28"/>
  <c r="A420" i="28" s="1"/>
  <c r="H490" i="28"/>
  <c r="A490" i="28" s="1"/>
  <c r="H546" i="28"/>
  <c r="A546" i="28" s="1"/>
  <c r="H602" i="28"/>
  <c r="A602" i="28" s="1"/>
  <c r="H672" i="28"/>
  <c r="A672" i="28" s="1"/>
  <c r="H812" i="28"/>
  <c r="A812" i="28" s="1"/>
  <c r="H882" i="28"/>
  <c r="A882" i="28" s="1"/>
  <c r="H966" i="28"/>
  <c r="A966" i="28" s="1"/>
  <c r="H952" i="27"/>
  <c r="H1036" i="28"/>
  <c r="A1036" i="28" s="1"/>
  <c r="H1022" i="27"/>
  <c r="H1106" i="28"/>
  <c r="A1106" i="28" s="1"/>
  <c r="H1176" i="28"/>
  <c r="A1176" i="28" s="1"/>
  <c r="H1232" i="28"/>
  <c r="A1232" i="28" s="1"/>
  <c r="F1350" i="27"/>
  <c r="F1336" i="28" s="1"/>
  <c r="H1400" i="27"/>
  <c r="A1400" i="27" s="1"/>
  <c r="H1176" i="27"/>
  <c r="A1176" i="27" s="1"/>
  <c r="H391" i="27"/>
  <c r="H434" i="27"/>
  <c r="A406" i="28"/>
  <c r="A168" i="28"/>
  <c r="H154" i="27"/>
  <c r="A154" i="27" s="1"/>
  <c r="H98" i="27"/>
  <c r="A98" i="27" s="1"/>
  <c r="A53" i="28"/>
  <c r="H25" i="28"/>
  <c r="A25" i="28" s="1"/>
  <c r="A1157" i="28"/>
  <c r="A1166" i="28"/>
  <c r="A103" i="28"/>
  <c r="A94" i="28"/>
  <c r="A140" i="28"/>
  <c r="A518" i="28"/>
  <c r="A630" i="28"/>
  <c r="A1163" i="28"/>
  <c r="A102" i="28"/>
  <c r="A532" i="28"/>
  <c r="A1148" i="28"/>
  <c r="A1358" i="28"/>
  <c r="A1159" i="28"/>
  <c r="A1164" i="28"/>
  <c r="A101" i="28"/>
  <c r="A96" i="28"/>
  <c r="A92" i="28"/>
  <c r="A1161" i="28"/>
  <c r="A210" i="28"/>
  <c r="A322" i="28"/>
  <c r="A1260" i="28"/>
  <c r="A1158" i="28"/>
  <c r="A1167" i="28"/>
  <c r="A97" i="28"/>
  <c r="A588" i="28"/>
  <c r="A1008" i="28"/>
  <c r="A1156" i="28"/>
  <c r="A1160" i="28"/>
  <c r="A1165" i="28"/>
  <c r="A100" i="28"/>
  <c r="A112" i="28"/>
  <c r="A504" i="28"/>
  <c r="A1400" i="28"/>
  <c r="F34" i="27"/>
  <c r="H35" i="27"/>
  <c r="I35" i="27" s="1"/>
  <c r="F720" i="28"/>
  <c r="F14" i="28"/>
  <c r="H23" i="28"/>
  <c r="H399" i="27"/>
  <c r="A399" i="27" s="1"/>
  <c r="H1379" i="27"/>
  <c r="A1379" i="27" s="1"/>
  <c r="A1058" i="28"/>
  <c r="H245" i="27"/>
  <c r="H357" i="27"/>
  <c r="H539" i="27"/>
  <c r="H735" i="27"/>
  <c r="A735" i="27" s="1"/>
  <c r="H959" i="27"/>
  <c r="A959" i="27" s="1"/>
  <c r="H1029" i="27"/>
  <c r="A1029" i="27" s="1"/>
  <c r="H1113" i="27"/>
  <c r="H1239" i="27"/>
  <c r="H63" i="27"/>
  <c r="A63" i="27" s="1"/>
  <c r="E720" i="27"/>
  <c r="A1059" i="28"/>
  <c r="A1063" i="28"/>
  <c r="A1068" i="28"/>
  <c r="H27" i="28"/>
  <c r="H133" i="27"/>
  <c r="H203" i="27"/>
  <c r="H259" i="27"/>
  <c r="H315" i="27"/>
  <c r="H371" i="27"/>
  <c r="H441" i="27"/>
  <c r="A441" i="27" s="1"/>
  <c r="H497" i="27"/>
  <c r="H553" i="27"/>
  <c r="H609" i="27"/>
  <c r="H679" i="27"/>
  <c r="H763" i="27"/>
  <c r="A763" i="27" s="1"/>
  <c r="H819" i="27"/>
  <c r="H903" i="27"/>
  <c r="A903" i="27" s="1"/>
  <c r="H973" i="27"/>
  <c r="H1043" i="27"/>
  <c r="H1127" i="27"/>
  <c r="H1197" i="27"/>
  <c r="H1253" i="27"/>
  <c r="H1323" i="27"/>
  <c r="A1323" i="27" s="1"/>
  <c r="E20" i="27"/>
  <c r="H413" i="27"/>
  <c r="H665" i="27"/>
  <c r="H875" i="27"/>
  <c r="H1183" i="27"/>
  <c r="A1183" i="27" s="1"/>
  <c r="A1060" i="28"/>
  <c r="A1065" i="28"/>
  <c r="A1069" i="28"/>
  <c r="H161" i="27"/>
  <c r="H217" i="27"/>
  <c r="H273" i="27"/>
  <c r="H329" i="27"/>
  <c r="H455" i="27"/>
  <c r="H511" i="27"/>
  <c r="H567" i="27"/>
  <c r="H623" i="27"/>
  <c r="H693" i="27"/>
  <c r="H777" i="27"/>
  <c r="H847" i="27"/>
  <c r="A847" i="27" s="1"/>
  <c r="H917" i="27"/>
  <c r="H987" i="27"/>
  <c r="H1085" i="27"/>
  <c r="A1085" i="27" s="1"/>
  <c r="H1141" i="27"/>
  <c r="H1211" i="27"/>
  <c r="H1267" i="27"/>
  <c r="H1337" i="27"/>
  <c r="H1407" i="27"/>
  <c r="A1407" i="27" s="1"/>
  <c r="A1062" i="28"/>
  <c r="A1067" i="28"/>
  <c r="H189" i="27"/>
  <c r="H301" i="27"/>
  <c r="H483" i="27"/>
  <c r="H595" i="27"/>
  <c r="H805" i="27"/>
  <c r="H1309" i="27"/>
  <c r="A1061" i="28"/>
  <c r="A1066" i="28"/>
  <c r="H105" i="27"/>
  <c r="A105" i="27" s="1"/>
  <c r="H175" i="27"/>
  <c r="H231" i="27"/>
  <c r="H287" i="27"/>
  <c r="H343" i="27"/>
  <c r="H469" i="27"/>
  <c r="H525" i="27"/>
  <c r="H581" i="27"/>
  <c r="H651" i="27"/>
  <c r="A651" i="27" s="1"/>
  <c r="H707" i="27"/>
  <c r="H791" i="27"/>
  <c r="H861" i="27"/>
  <c r="H931" i="27"/>
  <c r="H1001" i="27"/>
  <c r="H1099" i="27"/>
  <c r="H1155" i="27"/>
  <c r="H1225" i="27"/>
  <c r="H1281" i="27"/>
  <c r="H1421" i="27"/>
  <c r="A753" i="28"/>
  <c r="A760" i="28"/>
  <c r="H1365" i="27"/>
  <c r="H644" i="27"/>
  <c r="I861" i="27" l="1"/>
  <c r="A861" i="27"/>
  <c r="I693" i="27"/>
  <c r="A693" i="27"/>
  <c r="I539" i="27"/>
  <c r="A539" i="27"/>
  <c r="I391" i="27"/>
  <c r="A391" i="27"/>
  <c r="I397" i="27"/>
  <c r="A397" i="27"/>
  <c r="I394" i="27"/>
  <c r="A394" i="27"/>
  <c r="I644" i="27"/>
  <c r="A644" i="27"/>
  <c r="I1421" i="27"/>
  <c r="A1421" i="27"/>
  <c r="I1099" i="27"/>
  <c r="A1099" i="27"/>
  <c r="I791" i="27"/>
  <c r="A791" i="27"/>
  <c r="I525" i="27"/>
  <c r="A525" i="27"/>
  <c r="I231" i="27"/>
  <c r="A231" i="27"/>
  <c r="I483" i="27"/>
  <c r="A483" i="27"/>
  <c r="I1211" i="27"/>
  <c r="A1211" i="27"/>
  <c r="I917" i="27"/>
  <c r="A917" i="27"/>
  <c r="I623" i="27"/>
  <c r="A623" i="27"/>
  <c r="I329" i="27"/>
  <c r="A329" i="27"/>
  <c r="I875" i="27"/>
  <c r="A875" i="27"/>
  <c r="E7" i="28"/>
  <c r="I1127" i="27"/>
  <c r="A1127" i="27"/>
  <c r="I819" i="27"/>
  <c r="A819" i="27"/>
  <c r="I553" i="27"/>
  <c r="A553" i="27"/>
  <c r="I315" i="27"/>
  <c r="A315" i="27"/>
  <c r="E720" i="28"/>
  <c r="I357" i="27"/>
  <c r="A357" i="27"/>
  <c r="I387" i="27"/>
  <c r="A387" i="27"/>
  <c r="I395" i="27"/>
  <c r="A395" i="27"/>
  <c r="I386" i="27"/>
  <c r="A386" i="27"/>
  <c r="I840" i="27"/>
  <c r="A840" i="27"/>
  <c r="E14" i="28"/>
  <c r="E34" i="28"/>
  <c r="I581" i="27"/>
  <c r="A581" i="27"/>
  <c r="I595" i="27"/>
  <c r="A595" i="27"/>
  <c r="I987" i="27"/>
  <c r="A987" i="27"/>
  <c r="I161" i="27"/>
  <c r="A161" i="27"/>
  <c r="I1197" i="27"/>
  <c r="A1197" i="27"/>
  <c r="I371" i="27"/>
  <c r="A371" i="27"/>
  <c r="I1113" i="27"/>
  <c r="A1113" i="27"/>
  <c r="I175" i="27"/>
  <c r="A175" i="27"/>
  <c r="I665" i="27"/>
  <c r="A665" i="27"/>
  <c r="I497" i="27"/>
  <c r="A497" i="27"/>
  <c r="I388" i="27"/>
  <c r="A388" i="27"/>
  <c r="I896" i="27"/>
  <c r="A896" i="27"/>
  <c r="I1302" i="27"/>
  <c r="A1302" i="27"/>
  <c r="E21" i="28"/>
  <c r="A35" i="27"/>
  <c r="I1155" i="27"/>
  <c r="A1155" i="27"/>
  <c r="I287" i="27"/>
  <c r="A287" i="27"/>
  <c r="I1267" i="27"/>
  <c r="A1267" i="27"/>
  <c r="I455" i="27"/>
  <c r="A455" i="27"/>
  <c r="E20" i="28"/>
  <c r="I609" i="27"/>
  <c r="A609" i="27"/>
  <c r="I133" i="27"/>
  <c r="A133" i="27"/>
  <c r="I1022" i="27"/>
  <c r="A1022" i="27"/>
  <c r="E1336" i="28"/>
  <c r="I393" i="27"/>
  <c r="A393" i="27"/>
  <c r="I1365" i="27"/>
  <c r="A1365" i="27"/>
  <c r="I1281" i="27"/>
  <c r="A1281" i="27"/>
  <c r="I1001" i="27"/>
  <c r="A1001" i="27"/>
  <c r="I707" i="27"/>
  <c r="A707" i="27"/>
  <c r="I469" i="27"/>
  <c r="A469" i="27"/>
  <c r="I1309" i="27"/>
  <c r="A1309" i="27"/>
  <c r="I301" i="27"/>
  <c r="A301" i="27"/>
  <c r="I1141" i="27"/>
  <c r="A1141" i="27"/>
  <c r="I567" i="27"/>
  <c r="A567" i="27"/>
  <c r="I273" i="27"/>
  <c r="A273" i="27"/>
  <c r="I1043" i="27"/>
  <c r="A1043" i="27"/>
  <c r="I259" i="27"/>
  <c r="A259" i="27"/>
  <c r="I245" i="27"/>
  <c r="A245" i="27"/>
  <c r="I952" i="27"/>
  <c r="A952" i="27"/>
  <c r="I1225" i="27"/>
  <c r="A1225" i="27"/>
  <c r="I931" i="27"/>
  <c r="A931" i="27"/>
  <c r="I343" i="27"/>
  <c r="A343" i="27"/>
  <c r="I805" i="27"/>
  <c r="A805" i="27"/>
  <c r="I189" i="27"/>
  <c r="A189" i="27"/>
  <c r="I1337" i="27"/>
  <c r="A1337" i="27"/>
  <c r="I777" i="27"/>
  <c r="A777" i="27"/>
  <c r="I511" i="27"/>
  <c r="A511" i="27"/>
  <c r="I217" i="27"/>
  <c r="A217" i="27"/>
  <c r="I413" i="27"/>
  <c r="A413" i="27"/>
  <c r="I1253" i="27"/>
  <c r="A1253" i="27"/>
  <c r="I973" i="27"/>
  <c r="A973" i="27"/>
  <c r="I679" i="27"/>
  <c r="A679" i="27"/>
  <c r="I203" i="27"/>
  <c r="A203" i="27"/>
  <c r="I1239" i="27"/>
  <c r="A1239" i="27"/>
  <c r="I434" i="27"/>
  <c r="A434" i="27"/>
  <c r="I396" i="27"/>
  <c r="A396" i="27"/>
  <c r="I389" i="27"/>
  <c r="A389" i="27"/>
  <c r="I390" i="27"/>
  <c r="A390" i="27"/>
  <c r="H651" i="28"/>
  <c r="A651" i="28" s="1"/>
  <c r="I651" i="27"/>
  <c r="H441" i="28"/>
  <c r="A441" i="28" s="1"/>
  <c r="I441" i="27"/>
  <c r="H1386" i="28"/>
  <c r="I1400" i="27"/>
  <c r="H1169" i="28"/>
  <c r="I1183" i="27"/>
  <c r="H903" i="28"/>
  <c r="I903" i="27"/>
  <c r="H1365" i="28"/>
  <c r="A1365" i="28" s="1"/>
  <c r="I1379" i="27"/>
  <c r="H154" i="28"/>
  <c r="I154" i="27"/>
  <c r="H1162" i="28"/>
  <c r="A1162" i="28" s="1"/>
  <c r="I1176" i="27"/>
  <c r="H105" i="28"/>
  <c r="A105" i="28" s="1"/>
  <c r="I105" i="27"/>
  <c r="H1071" i="28"/>
  <c r="I1085" i="27"/>
  <c r="H735" i="28"/>
  <c r="I735" i="27"/>
  <c r="H1029" i="28"/>
  <c r="A1029" i="28" s="1"/>
  <c r="I1029" i="27"/>
  <c r="H399" i="28"/>
  <c r="A399" i="28" s="1"/>
  <c r="I399" i="27"/>
  <c r="H1393" i="28"/>
  <c r="A1393" i="28" s="1"/>
  <c r="I1407" i="27"/>
  <c r="H847" i="28"/>
  <c r="I847" i="27"/>
  <c r="H1309" i="28"/>
  <c r="I1323" i="27"/>
  <c r="H763" i="28"/>
  <c r="A763" i="28" s="1"/>
  <c r="I763" i="27"/>
  <c r="H63" i="28"/>
  <c r="A63" i="28" s="1"/>
  <c r="I63" i="27"/>
  <c r="H959" i="28"/>
  <c r="I959" i="27"/>
  <c r="H98" i="28"/>
  <c r="A98" i="28" s="1"/>
  <c r="I98" i="27"/>
  <c r="H1295" i="28"/>
  <c r="A1295" i="28" s="1"/>
  <c r="H1295" i="27"/>
  <c r="F21" i="28"/>
  <c r="F34" i="28"/>
  <c r="F20" i="27"/>
  <c r="H1358" i="27"/>
  <c r="A1358" i="27" s="1"/>
  <c r="H581" i="28"/>
  <c r="A581" i="28" s="1"/>
  <c r="H595" i="28"/>
  <c r="H987" i="28"/>
  <c r="A987" i="28" s="1"/>
  <c r="H161" i="28"/>
  <c r="A161" i="28" s="1"/>
  <c r="H133" i="28"/>
  <c r="A133" i="28" s="1"/>
  <c r="H539" i="28"/>
  <c r="H1022" i="28"/>
  <c r="A1022" i="28" s="1"/>
  <c r="H396" i="28"/>
  <c r="A396" i="28" s="1"/>
  <c r="H387" i="28"/>
  <c r="A387" i="28" s="1"/>
  <c r="H389" i="28"/>
  <c r="A389" i="28" s="1"/>
  <c r="H393" i="28"/>
  <c r="A393" i="28" s="1"/>
  <c r="H1351" i="28"/>
  <c r="A1351" i="28" s="1"/>
  <c r="H1141" i="28"/>
  <c r="A1141" i="28" s="1"/>
  <c r="H861" i="28"/>
  <c r="H287" i="28"/>
  <c r="A287" i="28" s="1"/>
  <c r="H1253" i="28"/>
  <c r="A1253" i="28" s="1"/>
  <c r="H693" i="28"/>
  <c r="A693" i="28" s="1"/>
  <c r="H455" i="28"/>
  <c r="H1183" i="28"/>
  <c r="A1183" i="28" s="1"/>
  <c r="H609" i="28"/>
  <c r="A609" i="28" s="1"/>
  <c r="H371" i="28"/>
  <c r="A371" i="28" s="1"/>
  <c r="H1099" i="28"/>
  <c r="H644" i="28"/>
  <c r="A644" i="28" s="1"/>
  <c r="H1407" i="28"/>
  <c r="A1407" i="28" s="1"/>
  <c r="H1085" i="28"/>
  <c r="A1085" i="28" s="1"/>
  <c r="H791" i="28"/>
  <c r="H525" i="28"/>
  <c r="A525" i="28" s="1"/>
  <c r="H231" i="28"/>
  <c r="A231" i="28" s="1"/>
  <c r="H483" i="28"/>
  <c r="H1197" i="28"/>
  <c r="A1197" i="28" s="1"/>
  <c r="H917" i="28"/>
  <c r="A917" i="28" s="1"/>
  <c r="H623" i="28"/>
  <c r="A623" i="28" s="1"/>
  <c r="H329" i="28"/>
  <c r="A329" i="28" s="1"/>
  <c r="H875" i="28"/>
  <c r="A875" i="28" s="1"/>
  <c r="H1113" i="28"/>
  <c r="A1113" i="28" s="1"/>
  <c r="H819" i="28"/>
  <c r="A819" i="28" s="1"/>
  <c r="H553" i="28"/>
  <c r="A553" i="28" s="1"/>
  <c r="H315" i="28"/>
  <c r="A315" i="28" s="1"/>
  <c r="H357" i="28"/>
  <c r="A357" i="28" s="1"/>
  <c r="H35" i="28"/>
  <c r="G14" i="28"/>
  <c r="G28" i="28"/>
  <c r="H434" i="28"/>
  <c r="A434" i="28" s="1"/>
  <c r="H896" i="28"/>
  <c r="A896" i="28" s="1"/>
  <c r="H707" i="28"/>
  <c r="A707" i="28" s="1"/>
  <c r="H175" i="28"/>
  <c r="A175" i="28" s="1"/>
  <c r="H567" i="28"/>
  <c r="A567" i="28" s="1"/>
  <c r="H665" i="28"/>
  <c r="A665" i="28" s="1"/>
  <c r="H1043" i="28"/>
  <c r="A1043" i="28" s="1"/>
  <c r="H497" i="28"/>
  <c r="A497" i="28" s="1"/>
  <c r="H245" i="28"/>
  <c r="A245" i="28" s="1"/>
  <c r="H392" i="27"/>
  <c r="H391" i="28"/>
  <c r="A391" i="28" s="1"/>
  <c r="H397" i="28"/>
  <c r="A397" i="28" s="1"/>
  <c r="H388" i="28"/>
  <c r="A388" i="28" s="1"/>
  <c r="H840" i="28"/>
  <c r="A840" i="28" s="1"/>
  <c r="H1267" i="28"/>
  <c r="A1267" i="28" s="1"/>
  <c r="H1001" i="28"/>
  <c r="H469" i="28"/>
  <c r="A469" i="28" s="1"/>
  <c r="H301" i="28"/>
  <c r="A301" i="28" s="1"/>
  <c r="H1127" i="28"/>
  <c r="A1127" i="28" s="1"/>
  <c r="H273" i="28"/>
  <c r="A273" i="28" s="1"/>
  <c r="H259" i="28"/>
  <c r="A259" i="28" s="1"/>
  <c r="H1211" i="28"/>
  <c r="A1211" i="28" s="1"/>
  <c r="H931" i="28"/>
  <c r="A931" i="28" s="1"/>
  <c r="H343" i="28"/>
  <c r="H805" i="28"/>
  <c r="A805" i="28" s="1"/>
  <c r="H189" i="28"/>
  <c r="A189" i="28" s="1"/>
  <c r="H1323" i="28"/>
  <c r="A1323" i="28" s="1"/>
  <c r="H777" i="28"/>
  <c r="H511" i="28"/>
  <c r="A511" i="28" s="1"/>
  <c r="H217" i="28"/>
  <c r="A217" i="28" s="1"/>
  <c r="H413" i="28"/>
  <c r="A413" i="28" s="1"/>
  <c r="H1239" i="28"/>
  <c r="A1239" i="28" s="1"/>
  <c r="H973" i="28"/>
  <c r="A973" i="28" s="1"/>
  <c r="H679" i="28"/>
  <c r="A679" i="28" s="1"/>
  <c r="H203" i="28"/>
  <c r="A203" i="28" s="1"/>
  <c r="H1225" i="28"/>
  <c r="H756" i="27"/>
  <c r="H1288" i="28"/>
  <c r="A1288" i="28" s="1"/>
  <c r="H952" i="28"/>
  <c r="A952" i="28" s="1"/>
  <c r="H395" i="28"/>
  <c r="A395" i="28" s="1"/>
  <c r="H390" i="28"/>
  <c r="A390" i="28" s="1"/>
  <c r="H386" i="28"/>
  <c r="A386" i="28" s="1"/>
  <c r="H394" i="28"/>
  <c r="A394" i="28" s="1"/>
  <c r="H1393" i="27"/>
  <c r="A1309" i="28"/>
  <c r="H1078" i="27"/>
  <c r="H1169" i="27"/>
  <c r="H1015" i="27"/>
  <c r="H945" i="27"/>
  <c r="H889" i="27"/>
  <c r="H833" i="27"/>
  <c r="H427" i="27"/>
  <c r="H147" i="27"/>
  <c r="A147" i="27" s="1"/>
  <c r="H56" i="27"/>
  <c r="A56" i="27" s="1"/>
  <c r="H91" i="27"/>
  <c r="H11" i="27"/>
  <c r="H9" i="27"/>
  <c r="H13" i="27"/>
  <c r="A42" i="28"/>
  <c r="A60" i="28"/>
  <c r="H32" i="28"/>
  <c r="A61" i="28"/>
  <c r="H33" i="28"/>
  <c r="A58" i="28"/>
  <c r="H30" i="28"/>
  <c r="A54" i="28"/>
  <c r="A52" i="28"/>
  <c r="H24" i="28"/>
  <c r="A1386" i="28"/>
  <c r="A57" i="28"/>
  <c r="A59" i="28"/>
  <c r="A50" i="28"/>
  <c r="H22" i="28"/>
  <c r="A758" i="28"/>
  <c r="A27" i="28"/>
  <c r="A55" i="28"/>
  <c r="A1225" i="28"/>
  <c r="A735" i="28"/>
  <c r="H34" i="27"/>
  <c r="I34" i="27" s="1"/>
  <c r="A752" i="28"/>
  <c r="A791" i="28"/>
  <c r="A595" i="28"/>
  <c r="A777" i="28"/>
  <c r="A757" i="28"/>
  <c r="A755" i="28"/>
  <c r="A903" i="28"/>
  <c r="A1099" i="28"/>
  <c r="A959" i="28"/>
  <c r="A539" i="28"/>
  <c r="A754" i="28"/>
  <c r="A761" i="28"/>
  <c r="A23" i="28"/>
  <c r="A51" i="28"/>
  <c r="A154" i="28"/>
  <c r="A750" i="28"/>
  <c r="A343" i="28"/>
  <c r="A1071" i="28"/>
  <c r="A759" i="28"/>
  <c r="A751" i="28"/>
  <c r="A1001" i="28"/>
  <c r="A861" i="28"/>
  <c r="A483" i="28"/>
  <c r="A847" i="28"/>
  <c r="A455" i="28"/>
  <c r="A1169" i="28"/>
  <c r="H398" i="27"/>
  <c r="A398" i="27" s="1"/>
  <c r="F7" i="28"/>
  <c r="H62" i="27"/>
  <c r="A62" i="27" s="1"/>
  <c r="H637" i="27"/>
  <c r="A637" i="27" s="1"/>
  <c r="H1378" i="27"/>
  <c r="A1378" i="27" s="1"/>
  <c r="H104" i="27"/>
  <c r="A104" i="27" s="1"/>
  <c r="H804" i="27"/>
  <c r="A804" i="27" s="1"/>
  <c r="H188" i="27"/>
  <c r="A188" i="27" s="1"/>
  <c r="H1406" i="27"/>
  <c r="A1406" i="27" s="1"/>
  <c r="H1140" i="27"/>
  <c r="A1140" i="27" s="1"/>
  <c r="H846" i="27"/>
  <c r="A846" i="27" s="1"/>
  <c r="H566" i="27"/>
  <c r="A566" i="27" s="1"/>
  <c r="H328" i="27"/>
  <c r="H216" i="27"/>
  <c r="A216" i="27" s="1"/>
  <c r="H1126" i="27"/>
  <c r="A1126" i="27" s="1"/>
  <c r="H678" i="27"/>
  <c r="A678" i="27" s="1"/>
  <c r="H440" i="27"/>
  <c r="A440" i="27" s="1"/>
  <c r="H202" i="27"/>
  <c r="A202" i="27" s="1"/>
  <c r="A730" i="28"/>
  <c r="A726" i="28"/>
  <c r="A725" i="28"/>
  <c r="A727" i="28"/>
  <c r="H1280" i="27"/>
  <c r="A1280" i="27" s="1"/>
  <c r="H1154" i="27"/>
  <c r="A1154" i="27" s="1"/>
  <c r="H1000" i="27"/>
  <c r="A1000" i="27" s="1"/>
  <c r="H860" i="27"/>
  <c r="A860" i="27" s="1"/>
  <c r="H706" i="27"/>
  <c r="A706" i="27" s="1"/>
  <c r="H580" i="27"/>
  <c r="A580" i="27" s="1"/>
  <c r="H468" i="27"/>
  <c r="A468" i="27" s="1"/>
  <c r="H286" i="27"/>
  <c r="A286" i="27" s="1"/>
  <c r="H174" i="27"/>
  <c r="A174" i="27" s="1"/>
  <c r="H874" i="27"/>
  <c r="A874" i="27" s="1"/>
  <c r="H412" i="27"/>
  <c r="A412" i="27" s="1"/>
  <c r="H1112" i="27"/>
  <c r="A1112" i="27" s="1"/>
  <c r="H958" i="27"/>
  <c r="A958" i="27" s="1"/>
  <c r="H538" i="27"/>
  <c r="A538" i="27" s="1"/>
  <c r="H244" i="27"/>
  <c r="A244" i="27" s="1"/>
  <c r="H482" i="27"/>
  <c r="A482" i="27" s="1"/>
  <c r="H1266" i="27"/>
  <c r="A1266" i="27" s="1"/>
  <c r="H986" i="27"/>
  <c r="A986" i="27" s="1"/>
  <c r="H692" i="27"/>
  <c r="A692" i="27" s="1"/>
  <c r="H454" i="27"/>
  <c r="A454" i="27" s="1"/>
  <c r="H1252" i="27"/>
  <c r="A1252" i="27" s="1"/>
  <c r="H972" i="27"/>
  <c r="A972" i="27" s="1"/>
  <c r="H818" i="27"/>
  <c r="A818" i="27" s="1"/>
  <c r="H552" i="27"/>
  <c r="A552" i="27" s="1"/>
  <c r="H314" i="27"/>
  <c r="A724" i="28"/>
  <c r="A722" i="28"/>
  <c r="H1308" i="27"/>
  <c r="H594" i="27"/>
  <c r="A594" i="27" s="1"/>
  <c r="H300" i="27"/>
  <c r="A300" i="27" s="1"/>
  <c r="H1336" i="27"/>
  <c r="A1336" i="27" s="1"/>
  <c r="H1210" i="27"/>
  <c r="A1210" i="27" s="1"/>
  <c r="H1084" i="27"/>
  <c r="A1084" i="27" s="1"/>
  <c r="H916" i="27"/>
  <c r="A916" i="27" s="1"/>
  <c r="H776" i="27"/>
  <c r="A776" i="27" s="1"/>
  <c r="H622" i="27"/>
  <c r="A622" i="27" s="1"/>
  <c r="H510" i="27"/>
  <c r="A510" i="27" s="1"/>
  <c r="H272" i="27"/>
  <c r="A272" i="27" s="1"/>
  <c r="H160" i="27"/>
  <c r="A160" i="27" s="1"/>
  <c r="E6" i="27"/>
  <c r="H1322" i="27"/>
  <c r="A1322" i="27" s="1"/>
  <c r="H1196" i="27"/>
  <c r="A1196" i="27" s="1"/>
  <c r="H1042" i="27"/>
  <c r="A1042" i="27" s="1"/>
  <c r="H902" i="27"/>
  <c r="A902" i="27" s="1"/>
  <c r="H762" i="27"/>
  <c r="A762" i="27" s="1"/>
  <c r="H608" i="27"/>
  <c r="A608" i="27" s="1"/>
  <c r="H496" i="27"/>
  <c r="A496" i="27" s="1"/>
  <c r="H370" i="27"/>
  <c r="A370" i="27" s="1"/>
  <c r="H258" i="27"/>
  <c r="A258" i="27" s="1"/>
  <c r="H132" i="27"/>
  <c r="A132" i="27" s="1"/>
  <c r="A729" i="28"/>
  <c r="A732" i="28"/>
  <c r="H1364" i="27"/>
  <c r="A733" i="28"/>
  <c r="H1420" i="27"/>
  <c r="A1420" i="27" s="1"/>
  <c r="H1224" i="27"/>
  <c r="A1224" i="27" s="1"/>
  <c r="H1098" i="27"/>
  <c r="A1098" i="27" s="1"/>
  <c r="H930" i="27"/>
  <c r="A930" i="27" s="1"/>
  <c r="H790" i="27"/>
  <c r="A790" i="27" s="1"/>
  <c r="H650" i="27"/>
  <c r="H524" i="27"/>
  <c r="A524" i="27" s="1"/>
  <c r="H342" i="27"/>
  <c r="A342" i="27" s="1"/>
  <c r="H230" i="27"/>
  <c r="A230" i="27" s="1"/>
  <c r="H1182" i="27"/>
  <c r="A1182" i="27" s="1"/>
  <c r="H664" i="27"/>
  <c r="A664" i="27" s="1"/>
  <c r="H1238" i="27"/>
  <c r="A1238" i="27" s="1"/>
  <c r="H1028" i="27"/>
  <c r="A1028" i="27" s="1"/>
  <c r="H734" i="27"/>
  <c r="A734" i="27" s="1"/>
  <c r="H356" i="27"/>
  <c r="A356" i="27" s="1"/>
  <c r="I91" i="27" l="1"/>
  <c r="A91" i="27"/>
  <c r="I945" i="27"/>
  <c r="A945" i="27"/>
  <c r="I1364" i="27"/>
  <c r="A1364" i="27"/>
  <c r="I314" i="27"/>
  <c r="A314" i="27"/>
  <c r="I9" i="27"/>
  <c r="A9" i="27"/>
  <c r="I1015" i="27"/>
  <c r="A1015" i="27"/>
  <c r="I392" i="27"/>
  <c r="A392" i="27"/>
  <c r="I1295" i="27"/>
  <c r="A1295" i="27"/>
  <c r="I13" i="27"/>
  <c r="A13" i="27"/>
  <c r="I650" i="27"/>
  <c r="A650" i="27"/>
  <c r="I1308" i="27"/>
  <c r="A1308" i="27"/>
  <c r="I11" i="27"/>
  <c r="A11" i="27"/>
  <c r="A34" i="27"/>
  <c r="I427" i="27"/>
  <c r="A427" i="27"/>
  <c r="I833" i="27"/>
  <c r="A833" i="27"/>
  <c r="I1169" i="27"/>
  <c r="A1169" i="27"/>
  <c r="I1393" i="27"/>
  <c r="A1393" i="27"/>
  <c r="I756" i="27"/>
  <c r="A756" i="27"/>
  <c r="I328" i="27"/>
  <c r="A328" i="27"/>
  <c r="I889" i="27"/>
  <c r="A889" i="27"/>
  <c r="I1078" i="27"/>
  <c r="A1078" i="27"/>
  <c r="E6" i="28"/>
  <c r="H230" i="28"/>
  <c r="A230" i="28" s="1"/>
  <c r="I230" i="27"/>
  <c r="H496" i="28"/>
  <c r="I496" i="27"/>
  <c r="H468" i="28"/>
  <c r="A468" i="28" s="1"/>
  <c r="I468" i="27"/>
  <c r="H440" i="28"/>
  <c r="I440" i="27"/>
  <c r="H524" i="28"/>
  <c r="A524" i="28" s="1"/>
  <c r="I524" i="27"/>
  <c r="H1308" i="28"/>
  <c r="A1308" i="28" s="1"/>
  <c r="I1322" i="27"/>
  <c r="H594" i="28"/>
  <c r="A594" i="28" s="1"/>
  <c r="I594" i="27"/>
  <c r="H958" i="28"/>
  <c r="I958" i="27"/>
  <c r="H1266" i="28"/>
  <c r="A1266" i="28" s="1"/>
  <c r="I1280" i="27"/>
  <c r="H846" i="28"/>
  <c r="A846" i="28" s="1"/>
  <c r="I846" i="27"/>
  <c r="H147" i="28"/>
  <c r="A147" i="28" s="1"/>
  <c r="I147" i="27"/>
  <c r="H790" i="28"/>
  <c r="I790" i="27"/>
  <c r="H1406" i="28"/>
  <c r="A1406" i="28" s="1"/>
  <c r="I1420" i="27"/>
  <c r="H1042" i="28"/>
  <c r="I1042" i="27"/>
  <c r="H776" i="28"/>
  <c r="A776" i="28" s="1"/>
  <c r="I776" i="27"/>
  <c r="H818" i="28"/>
  <c r="I818" i="27"/>
  <c r="H412" i="28"/>
  <c r="A412" i="28" s="1"/>
  <c r="I412" i="27"/>
  <c r="H1392" i="28"/>
  <c r="I1406" i="27"/>
  <c r="H398" i="28"/>
  <c r="I398" i="27"/>
  <c r="H356" i="28"/>
  <c r="I356" i="27"/>
  <c r="H664" i="28"/>
  <c r="A664" i="28" s="1"/>
  <c r="I664" i="27"/>
  <c r="H1084" i="28"/>
  <c r="I1098" i="27"/>
  <c r="H258" i="28"/>
  <c r="A258" i="28" s="1"/>
  <c r="I258" i="27"/>
  <c r="H762" i="28"/>
  <c r="I762" i="27"/>
  <c r="H510" i="28"/>
  <c r="A510" i="28" s="1"/>
  <c r="I510" i="27"/>
  <c r="H1070" i="28"/>
  <c r="A1070" i="28" s="1"/>
  <c r="I1084" i="27"/>
  <c r="H1238" i="28"/>
  <c r="A1238" i="28" s="1"/>
  <c r="I1252" i="27"/>
  <c r="H1252" i="28"/>
  <c r="I1266" i="27"/>
  <c r="H174" i="28"/>
  <c r="A174" i="28" s="1"/>
  <c r="I174" i="27"/>
  <c r="H706" i="28"/>
  <c r="I706" i="27"/>
  <c r="H1112" i="28"/>
  <c r="A1112" i="28" s="1"/>
  <c r="I1126" i="27"/>
  <c r="H804" i="28"/>
  <c r="A804" i="28" s="1"/>
  <c r="I804" i="27"/>
  <c r="H62" i="28"/>
  <c r="A62" i="28" s="1"/>
  <c r="I62" i="27"/>
  <c r="H734" i="28"/>
  <c r="A734" i="28" s="1"/>
  <c r="I734" i="27"/>
  <c r="H1168" i="28"/>
  <c r="A1168" i="28" s="1"/>
  <c r="I1182" i="27"/>
  <c r="H1210" i="28"/>
  <c r="I1224" i="27"/>
  <c r="H370" i="28"/>
  <c r="A370" i="28" s="1"/>
  <c r="I370" i="27"/>
  <c r="H902" i="28"/>
  <c r="I902" i="27"/>
  <c r="H622" i="28"/>
  <c r="A622" i="28" s="1"/>
  <c r="I622" i="27"/>
  <c r="H1196" i="28"/>
  <c r="A1196" i="28" s="1"/>
  <c r="I1210" i="27"/>
  <c r="H552" i="28"/>
  <c r="A552" i="28" s="1"/>
  <c r="I552" i="27"/>
  <c r="H454" i="28"/>
  <c r="A454" i="28" s="1"/>
  <c r="I454" i="27"/>
  <c r="H482" i="28"/>
  <c r="A482" i="28" s="1"/>
  <c r="I482" i="27"/>
  <c r="H1098" i="28"/>
  <c r="A1098" i="28" s="1"/>
  <c r="I1112" i="27"/>
  <c r="H286" i="28"/>
  <c r="I286" i="27"/>
  <c r="H860" i="28"/>
  <c r="I860" i="27"/>
  <c r="H202" i="28"/>
  <c r="A202" i="28" s="1"/>
  <c r="I202" i="27"/>
  <c r="H216" i="28"/>
  <c r="A216" i="28" s="1"/>
  <c r="I216" i="27"/>
  <c r="H1126" i="28"/>
  <c r="A1126" i="28" s="1"/>
  <c r="I1140" i="27"/>
  <c r="H104" i="28"/>
  <c r="I104" i="27"/>
  <c r="H1344" i="28"/>
  <c r="A1344" i="28" s="1"/>
  <c r="I1358" i="27"/>
  <c r="H1028" i="28"/>
  <c r="A1028" i="28" s="1"/>
  <c r="I1028" i="27"/>
  <c r="H160" i="28"/>
  <c r="A160" i="28" s="1"/>
  <c r="I160" i="27"/>
  <c r="H1322" i="28"/>
  <c r="I1336" i="27"/>
  <c r="H692" i="28"/>
  <c r="A692" i="28" s="1"/>
  <c r="I692" i="27"/>
  <c r="H244" i="28"/>
  <c r="I244" i="27"/>
  <c r="H1000" i="28"/>
  <c r="A1000" i="28" s="1"/>
  <c r="I1000" i="27"/>
  <c r="H1364" i="28"/>
  <c r="A1364" i="28" s="1"/>
  <c r="I1378" i="27"/>
  <c r="H28" i="27"/>
  <c r="H28" i="28" s="1"/>
  <c r="I56" i="27"/>
  <c r="H1224" i="28"/>
  <c r="A1224" i="28" s="1"/>
  <c r="I1238" i="27"/>
  <c r="H342" i="28"/>
  <c r="A342" i="28" s="1"/>
  <c r="I342" i="27"/>
  <c r="H930" i="28"/>
  <c r="I930" i="27"/>
  <c r="H132" i="28"/>
  <c r="I132" i="27"/>
  <c r="H608" i="28"/>
  <c r="I608" i="27"/>
  <c r="H1182" i="28"/>
  <c r="A1182" i="28" s="1"/>
  <c r="I1196" i="27"/>
  <c r="H272" i="28"/>
  <c r="A272" i="28" s="1"/>
  <c r="I272" i="27"/>
  <c r="H916" i="28"/>
  <c r="A916" i="28" s="1"/>
  <c r="I916" i="27"/>
  <c r="H300" i="28"/>
  <c r="A300" i="28" s="1"/>
  <c r="I300" i="27"/>
  <c r="H972" i="28"/>
  <c r="I972" i="27"/>
  <c r="H986" i="28"/>
  <c r="A986" i="28" s="1"/>
  <c r="I986" i="27"/>
  <c r="H538" i="28"/>
  <c r="A538" i="28" s="1"/>
  <c r="I538" i="27"/>
  <c r="H874" i="28"/>
  <c r="A874" i="28" s="1"/>
  <c r="I874" i="27"/>
  <c r="H580" i="28"/>
  <c r="A580" i="28" s="1"/>
  <c r="I580" i="27"/>
  <c r="H1140" i="28"/>
  <c r="I1154" i="27"/>
  <c r="H678" i="28"/>
  <c r="I678" i="27"/>
  <c r="H566" i="28"/>
  <c r="A566" i="28" s="1"/>
  <c r="I566" i="27"/>
  <c r="H188" i="28"/>
  <c r="A188" i="28" s="1"/>
  <c r="I188" i="27"/>
  <c r="H637" i="28"/>
  <c r="A637" i="28" s="1"/>
  <c r="I637" i="27"/>
  <c r="H1294" i="28"/>
  <c r="A1294" i="28" s="1"/>
  <c r="H1294" i="27"/>
  <c r="F6" i="27"/>
  <c r="F6" i="28" s="1"/>
  <c r="F20" i="28"/>
  <c r="H34" i="28"/>
  <c r="A34" i="28" s="1"/>
  <c r="H11" i="28"/>
  <c r="A11" i="28" s="1"/>
  <c r="H427" i="28"/>
  <c r="A427" i="28" s="1"/>
  <c r="H889" i="28"/>
  <c r="A889" i="28" s="1"/>
  <c r="H328" i="28"/>
  <c r="A328" i="28" s="1"/>
  <c r="H833" i="28"/>
  <c r="A833" i="28" s="1"/>
  <c r="H1064" i="28"/>
  <c r="A1064" i="28" s="1"/>
  <c r="H1379" i="28"/>
  <c r="A1379" i="28" s="1"/>
  <c r="H1351" i="27"/>
  <c r="A1351" i="27" s="1"/>
  <c r="H650" i="28"/>
  <c r="A650" i="28" s="1"/>
  <c r="H29" i="28"/>
  <c r="H31" i="28"/>
  <c r="A31" i="28" s="1"/>
  <c r="H26" i="28"/>
  <c r="A26" i="28" s="1"/>
  <c r="H9" i="28"/>
  <c r="A9" i="28" s="1"/>
  <c r="H56" i="28"/>
  <c r="H945" i="28"/>
  <c r="A945" i="28" s="1"/>
  <c r="H1155" i="28"/>
  <c r="A1155" i="28" s="1"/>
  <c r="H756" i="28"/>
  <c r="A756" i="28" s="1"/>
  <c r="H1350" i="28"/>
  <c r="A1350" i="28" s="1"/>
  <c r="H314" i="28"/>
  <c r="A314" i="28" s="1"/>
  <c r="G7" i="28"/>
  <c r="G21" i="28"/>
  <c r="H91" i="28"/>
  <c r="A91" i="28" s="1"/>
  <c r="H1015" i="28"/>
  <c r="A1015" i="28" s="1"/>
  <c r="H1281" i="28"/>
  <c r="A1281" i="28" s="1"/>
  <c r="H392" i="28"/>
  <c r="A392" i="28" s="1"/>
  <c r="H13" i="28"/>
  <c r="A13" i="28" s="1"/>
  <c r="H728" i="27"/>
  <c r="H749" i="27"/>
  <c r="H1392" i="27"/>
  <c r="A1322" i="28"/>
  <c r="A1252" i="28"/>
  <c r="A1210" i="28"/>
  <c r="H1071" i="27"/>
  <c r="H1168" i="27"/>
  <c r="H1070" i="27" s="1"/>
  <c r="A1140" i="28"/>
  <c r="A1084" i="28"/>
  <c r="A1042" i="28"/>
  <c r="H1014" i="27"/>
  <c r="A972" i="28"/>
  <c r="H944" i="27"/>
  <c r="A930" i="28"/>
  <c r="H888" i="27"/>
  <c r="A860" i="28"/>
  <c r="H832" i="27"/>
  <c r="A818" i="28"/>
  <c r="A790" i="28"/>
  <c r="A762" i="28"/>
  <c r="A706" i="28"/>
  <c r="A678" i="28"/>
  <c r="A608" i="28"/>
  <c r="A496" i="28"/>
  <c r="H385" i="27"/>
  <c r="H426" i="27"/>
  <c r="A398" i="28"/>
  <c r="A356" i="28"/>
  <c r="A286" i="28"/>
  <c r="A244" i="28"/>
  <c r="H146" i="27"/>
  <c r="A132" i="28"/>
  <c r="H90" i="27"/>
  <c r="H49" i="27"/>
  <c r="A49" i="27" s="1"/>
  <c r="H8" i="27"/>
  <c r="A24" i="28"/>
  <c r="H10" i="27"/>
  <c r="H19" i="27"/>
  <c r="H16" i="27"/>
  <c r="H18" i="27"/>
  <c r="H17" i="27"/>
  <c r="A29" i="28"/>
  <c r="H15" i="27"/>
  <c r="H12" i="27"/>
  <c r="A35" i="28"/>
  <c r="A30" i="28"/>
  <c r="A33" i="28"/>
  <c r="A32" i="28"/>
  <c r="A56" i="28"/>
  <c r="A440" i="28"/>
  <c r="A902" i="28"/>
  <c r="A22" i="28"/>
  <c r="A958" i="28"/>
  <c r="A731" i="28"/>
  <c r="A1392" i="28"/>
  <c r="A723" i="28"/>
  <c r="A104" i="28"/>
  <c r="H636" i="27"/>
  <c r="A636" i="27" s="1"/>
  <c r="I1070" i="27" l="1"/>
  <c r="A1070" i="27"/>
  <c r="I19" i="27"/>
  <c r="A19" i="27"/>
  <c r="I1392" i="27"/>
  <c r="A1392" i="27"/>
  <c r="I728" i="27"/>
  <c r="A728" i="27"/>
  <c r="I90" i="27"/>
  <c r="A90" i="27"/>
  <c r="I385" i="27"/>
  <c r="A385" i="27"/>
  <c r="I888" i="27"/>
  <c r="A888" i="27"/>
  <c r="I15" i="27"/>
  <c r="A15" i="27"/>
  <c r="I16" i="27"/>
  <c r="A16" i="27"/>
  <c r="I8" i="27"/>
  <c r="A8" i="27"/>
  <c r="I832" i="27"/>
  <c r="A832" i="27"/>
  <c r="I1168" i="27"/>
  <c r="A1168" i="27"/>
  <c r="I749" i="27"/>
  <c r="A749" i="27"/>
  <c r="I28" i="27"/>
  <c r="A28" i="27"/>
  <c r="I12" i="27"/>
  <c r="A12" i="27"/>
  <c r="I17" i="27"/>
  <c r="A17" i="27"/>
  <c r="I10" i="27"/>
  <c r="A10" i="27"/>
  <c r="I146" i="27"/>
  <c r="A146" i="27"/>
  <c r="I426" i="27"/>
  <c r="A426" i="27"/>
  <c r="I944" i="27"/>
  <c r="A944" i="27"/>
  <c r="I1014" i="27"/>
  <c r="A1014" i="27"/>
  <c r="I18" i="27"/>
  <c r="A18" i="27"/>
  <c r="I1071" i="27"/>
  <c r="A1071" i="27"/>
  <c r="I1294" i="27"/>
  <c r="A1294" i="27"/>
  <c r="H48" i="27"/>
  <c r="A48" i="27" s="1"/>
  <c r="H636" i="28"/>
  <c r="A636" i="28" s="1"/>
  <c r="I636" i="27"/>
  <c r="H21" i="27"/>
  <c r="A21" i="27" s="1"/>
  <c r="I49" i="27"/>
  <c r="H1337" i="28"/>
  <c r="A1337" i="28" s="1"/>
  <c r="I1351" i="27"/>
  <c r="G6" i="28"/>
  <c r="G20" i="28"/>
  <c r="H19" i="28"/>
  <c r="A19" i="28" s="1"/>
  <c r="H832" i="28"/>
  <c r="H1280" i="28"/>
  <c r="A1280" i="28" s="1"/>
  <c r="H16" i="28"/>
  <c r="A16" i="28" s="1"/>
  <c r="H10" i="28"/>
  <c r="A10" i="28" s="1"/>
  <c r="H8" i="28"/>
  <c r="A8" i="28" s="1"/>
  <c r="H49" i="28"/>
  <c r="A49" i="28" s="1"/>
  <c r="H146" i="28"/>
  <c r="A146" i="28" s="1"/>
  <c r="H1056" i="28"/>
  <c r="A1056" i="28" s="1"/>
  <c r="H1154" i="28"/>
  <c r="A1154" i="28" s="1"/>
  <c r="H749" i="28"/>
  <c r="A749" i="28" s="1"/>
  <c r="H15" i="28"/>
  <c r="A15" i="28" s="1"/>
  <c r="H17" i="28"/>
  <c r="A17" i="28" s="1"/>
  <c r="H385" i="28"/>
  <c r="A385" i="28" s="1"/>
  <c r="H888" i="28"/>
  <c r="A888" i="28" s="1"/>
  <c r="H1057" i="28"/>
  <c r="A1057" i="28" s="1"/>
  <c r="H1378" i="28"/>
  <c r="A1378" i="28" s="1"/>
  <c r="H18" i="28"/>
  <c r="H426" i="28"/>
  <c r="A426" i="28" s="1"/>
  <c r="H944" i="28"/>
  <c r="A944" i="28" s="1"/>
  <c r="H12" i="28"/>
  <c r="A12" i="28" s="1"/>
  <c r="H48" i="28"/>
  <c r="H90" i="28"/>
  <c r="A90" i="28" s="1"/>
  <c r="H1014" i="28"/>
  <c r="A1014" i="28" s="1"/>
  <c r="H728" i="28"/>
  <c r="A728" i="28" s="1"/>
  <c r="H1350" i="27"/>
  <c r="H748" i="27"/>
  <c r="H721" i="27"/>
  <c r="A832" i="28"/>
  <c r="A18" i="28"/>
  <c r="H384" i="27"/>
  <c r="H14" i="27"/>
  <c r="A28" i="28"/>
  <c r="I48" i="27" l="1"/>
  <c r="H20" i="27"/>
  <c r="H20" i="28" s="1"/>
  <c r="A20" i="28" s="1"/>
  <c r="I384" i="27"/>
  <c r="A384" i="27"/>
  <c r="I721" i="27"/>
  <c r="A721" i="27"/>
  <c r="I14" i="27"/>
  <c r="A14" i="27"/>
  <c r="I748" i="27"/>
  <c r="A748" i="27"/>
  <c r="I1350" i="27"/>
  <c r="A1350" i="27"/>
  <c r="I21" i="27"/>
  <c r="H21" i="28"/>
  <c r="A21" i="28" s="1"/>
  <c r="H14" i="28"/>
  <c r="A14" i="28" s="1"/>
  <c r="H748" i="28"/>
  <c r="A748" i="28" s="1"/>
  <c r="H384" i="28"/>
  <c r="A384" i="28" s="1"/>
  <c r="H721" i="28"/>
  <c r="A721" i="28" s="1"/>
  <c r="H7" i="27"/>
  <c r="H1336" i="28"/>
  <c r="A1336" i="28" s="1"/>
  <c r="H720" i="27"/>
  <c r="A48" i="28"/>
  <c r="A20" i="27" l="1"/>
  <c r="I20" i="27"/>
  <c r="I7" i="27"/>
  <c r="A7" i="27"/>
  <c r="I720" i="27"/>
  <c r="A720" i="27"/>
  <c r="H720" i="28"/>
  <c r="A720" i="28" s="1"/>
  <c r="H7" i="28"/>
  <c r="A7" i="28" s="1"/>
  <c r="H6" i="27"/>
  <c r="I6" i="27" l="1"/>
  <c r="A6" i="27"/>
  <c r="H6" i="28"/>
  <c r="A6" i="28" s="1"/>
</calcChain>
</file>

<file path=xl/sharedStrings.xml><?xml version="1.0" encoding="utf-8"?>
<sst xmlns="http://schemas.openxmlformats.org/spreadsheetml/2006/main" count="5517" uniqueCount="239">
  <si>
    <t>დასახელება</t>
  </si>
  <si>
    <t/>
  </si>
  <si>
    <t>პროგრამული კოდი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</si>
  <si>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</si>
  <si>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</si>
  <si>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</si>
  <si>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მოსახლეობის ჯანმრთელობის დაცვა</t>
  </si>
  <si>
    <t>ეპიდზედამხედველობა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</si>
  <si>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</si>
  <si>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</si>
  <si>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</si>
  <si>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</si>
  <si>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</si>
  <si>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</si>
  <si>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</si>
  <si>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</si>
  <si>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</si>
  <si>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</si>
  <si>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</si>
  <si>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</si>
  <si>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</si>
  <si>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</si>
  <si>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</si>
  <si>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</si>
  <si>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</si>
  <si>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</si>
  <si>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</si>
  <si>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</si>
  <si>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</si>
  <si>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</si>
  <si>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</si>
  <si>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</si>
  <si>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</si>
  <si>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</si>
  <si>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</si>
  <si>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</si>
  <si>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</si>
  <si>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</si>
  <si>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</si>
  <si>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</si>
  <si>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</si>
  <si>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სსიპ - სოციალური მომსახურების სააგენტოს აჭარის ა.რ. ფილიალი</t>
  </si>
  <si>
    <t>სოციალური რეაბილიტაცია და ბავშვზე ზრუნვა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</si>
  <si>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</si>
  <si>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</si>
  <si>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</si>
  <si>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</si>
  <si>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უსაფრთხო სისხლი</t>
  </si>
  <si>
    <t>ტუბერკულოზის მართვა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</si>
  <si>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</si>
  <si>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დედათა და ბავშვთა ჯანმრთელობა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</si>
  <si>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</si>
  <si>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</si>
  <si>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</si>
  <si>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</si>
  <si>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</si>
  <si>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</si>
  <si>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</si>
  <si>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</si>
  <si>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</si>
  <si>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დიპლომისშემდგომი სამედიცინო განათლება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</si>
  <si>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</si>
  <si>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</si>
  <si>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</si>
  <si>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</si>
  <si>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</si>
  <si>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შიდა ქართლის სამხარეო ცენტრი</t>
  </si>
  <si>
    <t>სსიპ - სოციალური მომსახურების სააგენტოს ქვემო ქართლის სამხარეო ცენტრი</t>
  </si>
  <si>
    <t>სსიპ - სოციალური მომსახურების სააგენტოს კახეთის სამხარეო ცენტრი</t>
  </si>
  <si>
    <t>სსიპ - სოციალური მომსახურების სააგენტოს იმერეთის სამხარეო ცენტრი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</si>
  <si>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</si>
  <si>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</si>
  <si>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</si>
  <si>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</si>
  <si>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</si>
  <si>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</si>
  <si>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</si>
  <si>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</si>
  <si>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</si>
  <si>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</si>
  <si>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</si>
  <si>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</si>
  <si>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</si>
  <si>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</si>
  <si>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</si>
  <si>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</si>
  <si>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</si>
  <si>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</si>
  <si>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</si>
  <si>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</si>
  <si>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</si>
  <si>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</si>
  <si>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</si>
  <si>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</si>
  <si>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</si>
  <si>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</si>
  <si>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</si>
  <si>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</si>
  <si>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27 01 02 01</t>
  </si>
  <si>
    <t>27 01 02 02</t>
  </si>
  <si>
    <t>27 01 02 03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</si>
  <si>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</si>
  <si>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</si>
  <si>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</si>
  <si>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</si>
  <si>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27 01 04</t>
  </si>
  <si>
    <t>27 01 04 01</t>
  </si>
  <si>
    <t>27 01 04 02</t>
  </si>
  <si>
    <t>27 01 04 03</t>
  </si>
  <si>
    <t>27 01 04 04</t>
  </si>
  <si>
    <t>27 01 04 05</t>
  </si>
  <si>
    <t>27 01 04 06</t>
  </si>
  <si>
    <t>27 01 04 07</t>
  </si>
  <si>
    <t>27 01 04 08</t>
  </si>
  <si>
    <t>27 01 04 09</t>
  </si>
  <si>
    <t>27 01 04 10</t>
  </si>
  <si>
    <t>27 01 04 11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</si>
  <si>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</si>
  <si>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</si>
  <si>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</si>
  <si>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</si>
  <si>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</si>
  <si>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27 01 06</t>
  </si>
  <si>
    <t>27 01 07</t>
  </si>
  <si>
    <t>საარსებო წყაროებით უზრუნველყოფა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</si>
  <si>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</si>
  <si>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</si>
  <si>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</si>
  <si>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</si>
  <si>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</si>
  <si>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</si>
  <si>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</si>
  <si>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</si>
  <si>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</si>
  <si>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</si>
  <si>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</si>
  <si>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</si>
  <si>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</si>
  <si>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</si>
  <si>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</si>
  <si>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</si>
  <si>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</si>
  <si>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27 02 03 14</t>
  </si>
  <si>
    <t>27 02 04</t>
  </si>
  <si>
    <t>27 02 04 01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</si>
  <si>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</si>
  <si>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</si>
  <si>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</si>
  <si>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</si>
  <si>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</si>
  <si>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</si>
  <si>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</si>
  <si>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</si>
  <si>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</si>
  <si>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</si>
  <si>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</si>
  <si>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</si>
  <si>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</si>
  <si>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</si>
  <si>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</si>
  <si>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</si>
  <si>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</si>
  <si>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</si>
  <si>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</si>
  <si>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</si>
  <si>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</si>
  <si>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</si>
  <si>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</si>
  <si>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</si>
  <si>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</si>
  <si>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</si>
  <si>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</si>
  <si>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</si>
  <si>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</si>
  <si>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</si>
  <si>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</si>
  <si>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</si>
  <si>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</si>
  <si>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</si>
  <si>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</si>
  <si>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</si>
  <si>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</si>
  <si>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</si>
  <si>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</si>
  <si>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</si>
  <si>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</si>
  <si>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</si>
  <si>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</si>
  <si>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</si>
  <si>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</si>
  <si>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</si>
  <si>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</si>
  <si>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</si>
  <si>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</si>
  <si>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</si>
  <si>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</si>
  <si>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</si>
  <si>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</si>
  <si>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</si>
  <si>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</si>
  <si>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</si>
  <si>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</si>
  <si>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</si>
  <si>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</si>
  <si>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</si>
  <si>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</si>
  <si>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</si>
  <si>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</si>
  <si>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</si>
  <si>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</si>
  <si>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</si>
  <si>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განვითარების მძიმე და ღრმა შეფერხების მქონე ბავშვთა ბინაზე მოვლით უზრუნველყოფა</t>
  </si>
  <si>
    <t>კრიზისულ მდგომარეობაში მყოფი ბავშვიანი ოჯახების დახმარება</t>
  </si>
  <si>
    <t>დამტკიცებული (საბიუჯეტო)</t>
  </si>
  <si>
    <t>დაზუსტებული (საბიუჯეტო)</t>
  </si>
  <si>
    <t>2019 წელი</t>
  </si>
  <si>
    <t>/ათას ლარებში/</t>
  </si>
  <si>
    <t>საქართველოს ოკუპირებული ტერიტორიებიდან დევნილთა,  შრომის, ჯანმრთელობისა და სოციალური დაცვის სამინისტროს 2019 წლის 6 თვის შესრულების შესახებ</t>
  </si>
  <si>
    <t>განმახორციელებელი</t>
  </si>
  <si>
    <t>სამინისტროს ცენტრალური აპარატი</t>
  </si>
  <si>
    <t>სსიპ - სამედიცინო საქმიანობის სახელმწიფო რეგულირების სააგენტო</t>
  </si>
  <si>
    <t>სსიპ-წამლის სააგენტო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</si>
  <si>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</si>
  <si>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სსიპ-სოციალური მომსახურების სააგენტო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</si>
  <si>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</si>
  <si>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სსიპ - საგანგებო სიტუაციების კოორდინაციისა და გადაუდებელი დახმარების ცენტრი</t>
  </si>
  <si>
    <t>სსიპ - საარსებო წყაროებით უზრუნველყოფის სააგენტო</t>
  </si>
  <si>
    <t>9 თვის დაზუსტებული (საბიუჯეტო)</t>
  </si>
  <si>
    <t>მათ შორის 9 თვის დაზუსტებული (საბიუჯეტო)</t>
  </si>
  <si>
    <t>8 თვის საკასო (საბიუჯეტო) 02.09.2019</t>
  </si>
  <si>
    <t>8 თვის საკასო 02.09.2019-ის მდგომარეობით (საბიუჯეტო)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</si>
  <si>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</si>
  <si>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</si>
  <si>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2018 წლის ფაქტი</t>
  </si>
  <si>
    <t>ინფექციური დაავადებების მართვა</t>
  </si>
  <si>
    <t>27 03 02 12</t>
  </si>
  <si>
    <t>შესრულება 9 თვესთან მიმართებაში - %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</si>
  <si>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
</t>
  </si>
  <si>
    <t>p.s - 2018 წლის ფაქტი წარმოდგენილია დევნილების 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</si>
</sst>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6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sz val="8"/>
      <color theme="1"/>
      <name val="Arial"/>
      <family val="2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0"/>
      <color theme="1" tint="0.14999847407452621"/>
      <name val="Sylfae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Sylfaen"/>
      <family val="1"/>
      <charset val="204"/>
    </font>
    <font>
      <b/>
      <sz val="13"/>
      <color theme="1"/>
      <name val="Calibri"/>
      <family val="2"/>
    </font>
    <font>
      <sz val="13"/>
      <color theme="1"/>
      <name val="Calibri"/>
      <family val="2"/>
      <charset val="204"/>
    </font>
    <font>
      <b/>
      <sz val="13"/>
      <name val="Calibri"/>
      <family val="2"/>
      <charset val="204"/>
      <scheme val="minor"/>
    </font>
    <font>
      <b/>
      <sz val="13"/>
      <name val="Sylfaen"/>
      <family val="1"/>
      <charset val="204"/>
    </font>
    <font>
      <b/>
      <sz val="13"/>
      <color theme="3"/>
      <name val="Sylfaen"/>
      <family val="1"/>
      <charset val="204"/>
    </font>
    <font>
      <sz val="13"/>
      <color theme="1"/>
      <name val="Sylfaen"/>
      <family val="1"/>
    </font>
    <font>
      <sz val="13"/>
      <color theme="1"/>
      <name val="Sylfaen"/>
      <family val="1"/>
      <charset val="204"/>
    </font>
    <font>
      <b/>
      <sz val="13"/>
      <color theme="1" tint="0.14999847407452621"/>
      <name val="Sylfaen"/>
      <family val="1"/>
      <charset val="204"/>
    </font>
    <font>
      <sz val="13"/>
      <name val="Calibri"/>
      <family val="2"/>
      <charset val="204"/>
      <scheme val="minor"/>
    </font>
    <font>
      <sz val="12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3"/>
      <color theme="1" tint="0.1499984740745262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98">
    <xf numFmtId="0" fontId="0" fillId="0" borderId="0" xfId="0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>
      <alignment horizontal="center" vertical="center"/>
    </xf>
    <xf numFmtId="164" fontId="17" fillId="3" borderId="2" xfId="1" applyNumberFormat="1" applyFont="1" applyFill="1" applyBorder="1" applyAlignment="1">
      <alignment vertical="center" wrapText="1"/>
    </xf>
    <xf numFmtId="164" fontId="18" fillId="3" borderId="2" xfId="1" applyNumberFormat="1" applyFont="1" applyFill="1" applyBorder="1" applyAlignment="1">
      <alignment vertical="center" wrapText="1"/>
    </xf>
    <xf numFmtId="164" fontId="19" fillId="5" borderId="2" xfId="1" applyNumberFormat="1" applyFont="1" applyFill="1" applyBorder="1" applyAlignment="1" applyProtection="1">
      <alignment vertical="center" wrapText="1"/>
    </xf>
    <xf numFmtId="164" fontId="18" fillId="5" borderId="2" xfId="1" applyNumberFormat="1" applyFont="1" applyFill="1" applyBorder="1" applyAlignment="1">
      <alignment vertical="center" wrapText="1"/>
    </xf>
    <xf numFmtId="164" fontId="20" fillId="5" borderId="2" xfId="1" applyNumberFormat="1" applyFont="1" applyFill="1" applyBorder="1" applyAlignment="1">
      <alignment vertical="center" wrapText="1"/>
    </xf>
    <xf numFmtId="164" fontId="19" fillId="5" borderId="2" xfId="1" applyNumberFormat="1" applyFont="1" applyFill="1" applyBorder="1" applyAlignment="1">
      <alignment vertical="center" wrapText="1"/>
    </xf>
    <xf numFmtId="164" fontId="17" fillId="5" borderId="2" xfId="1" applyNumberFormat="1" applyFont="1" applyFill="1" applyBorder="1" applyAlignment="1">
      <alignment vertical="center" wrapText="1"/>
    </xf>
    <xf numFmtId="164" fontId="19" fillId="4" borderId="2" xfId="1" applyNumberFormat="1" applyFont="1" applyFill="1" applyBorder="1" applyAlignment="1" applyProtection="1">
      <alignment vertical="center" wrapText="1"/>
    </xf>
    <xf numFmtId="164" fontId="18" fillId="0" borderId="2" xfId="1" applyNumberFormat="1" applyFont="1" applyFill="1" applyBorder="1" applyAlignment="1">
      <alignment vertical="center" wrapText="1"/>
    </xf>
    <xf numFmtId="164" fontId="20" fillId="4" borderId="2" xfId="1" applyNumberFormat="1" applyFont="1" applyFill="1" applyBorder="1" applyAlignment="1">
      <alignment vertical="center" wrapText="1"/>
    </xf>
    <xf numFmtId="164" fontId="20" fillId="0" borderId="2" xfId="1" applyNumberFormat="1" applyFont="1" applyFill="1" applyBorder="1" applyAlignment="1">
      <alignment vertical="center" wrapText="1"/>
    </xf>
    <xf numFmtId="164" fontId="19" fillId="4" borderId="2" xfId="1" applyNumberFormat="1" applyFont="1" applyFill="1" applyBorder="1" applyAlignment="1">
      <alignment vertical="center" wrapText="1"/>
    </xf>
    <xf numFmtId="164" fontId="18" fillId="4" borderId="2" xfId="1" applyNumberFormat="1" applyFont="1" applyFill="1" applyBorder="1" applyAlignment="1">
      <alignment vertical="center" wrapText="1"/>
    </xf>
    <xf numFmtId="0" fontId="21" fillId="0" borderId="1" xfId="0" applyNumberFormat="1" applyFont="1" applyFill="1" applyBorder="1" applyAlignment="1" applyProtection="1">
      <alignment vertical="center" wrapText="1" readingOrder="1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horizontal="center" vertical="center" wrapText="1" readingOrder="1"/>
      <protection locked="0"/>
    </xf>
    <xf numFmtId="0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4" borderId="2" xfId="0" applyNumberFormat="1" applyFont="1" applyFill="1" applyBorder="1" applyAlignment="1">
      <alignment horizontal="center" vertical="center" wrapText="1" readingOrder="1"/>
    </xf>
    <xf numFmtId="0" fontId="26" fillId="4" borderId="2" xfId="0" applyFont="1" applyFill="1" applyBorder="1" applyAlignment="1">
      <alignment vertical="center" wrapText="1"/>
    </xf>
    <xf numFmtId="0" fontId="21" fillId="4" borderId="2" xfId="0" applyNumberFormat="1" applyFont="1" applyFill="1" applyBorder="1" applyAlignment="1">
      <alignment horizontal="center" vertical="center" wrapText="1" readingOrder="1"/>
    </xf>
    <xf numFmtId="0" fontId="27" fillId="4" borderId="2" xfId="0" applyFont="1" applyFill="1" applyBorder="1" applyAlignment="1">
      <alignment horizontal="left" vertical="center" wrapText="1" indent="2"/>
    </xf>
    <xf numFmtId="0" fontId="28" fillId="4" borderId="2" xfId="0" applyFont="1" applyFill="1" applyBorder="1" applyAlignment="1">
      <alignment horizontal="left" vertical="center" wrapText="1" indent="2"/>
    </xf>
    <xf numFmtId="0" fontId="29" fillId="4" borderId="2" xfId="0" applyFont="1" applyFill="1" applyBorder="1" applyAlignment="1">
      <alignment horizontal="left" vertical="center" wrapText="1" indent="2"/>
    </xf>
    <xf numFmtId="0" fontId="24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 readingOrder="1"/>
    </xf>
    <xf numFmtId="0" fontId="26" fillId="0" borderId="2" xfId="0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0" fontId="27" fillId="0" borderId="2" xfId="0" applyFont="1" applyFill="1" applyBorder="1" applyAlignment="1">
      <alignment horizontal="left" vertical="center" wrapText="1" indent="2"/>
    </xf>
    <xf numFmtId="0" fontId="28" fillId="0" borderId="2" xfId="0" applyFont="1" applyFill="1" applyBorder="1" applyAlignment="1">
      <alignment horizontal="left" vertical="center" wrapText="1" indent="2"/>
    </xf>
    <xf numFmtId="0" fontId="29" fillId="0" borderId="2" xfId="0" applyFont="1" applyFill="1" applyBorder="1" applyAlignment="1">
      <alignment horizontal="left" vertical="center" wrapText="1" indent="2"/>
    </xf>
    <xf numFmtId="0" fontId="26" fillId="5" borderId="2" xfId="0" applyNumberFormat="1" applyFont="1" applyFill="1" applyBorder="1" applyAlignment="1">
      <alignment horizontal="center" vertical="center" wrapText="1" readingOrder="1"/>
    </xf>
    <xf numFmtId="0" fontId="26" fillId="5" borderId="2" xfId="0" applyFont="1" applyFill="1" applyBorder="1" applyAlignment="1">
      <alignment vertical="center" wrapText="1"/>
    </xf>
    <xf numFmtId="0" fontId="21" fillId="5" borderId="2" xfId="0" applyNumberFormat="1" applyFont="1" applyFill="1" applyBorder="1" applyAlignment="1">
      <alignment horizontal="center" vertical="center" wrapText="1" readingOrder="1"/>
    </xf>
    <xf numFmtId="0" fontId="27" fillId="5" borderId="2" xfId="0" applyFont="1" applyFill="1" applyBorder="1" applyAlignment="1">
      <alignment horizontal="left" vertical="center" wrapText="1" indent="2"/>
    </xf>
    <xf numFmtId="0" fontId="28" fillId="5" borderId="2" xfId="0" applyFont="1" applyFill="1" applyBorder="1" applyAlignment="1">
      <alignment horizontal="left" vertical="center" wrapText="1" indent="2"/>
    </xf>
    <xf numFmtId="0" fontId="29" fillId="5" borderId="2" xfId="0" applyFont="1" applyFill="1" applyBorder="1" applyAlignment="1">
      <alignment horizontal="left" vertical="center" wrapText="1" indent="2"/>
    </xf>
    <xf numFmtId="164" fontId="30" fillId="3" borderId="2" xfId="1" applyNumberFormat="1" applyFont="1" applyFill="1" applyBorder="1" applyAlignment="1">
      <alignment vertical="center" wrapText="1"/>
    </xf>
    <xf numFmtId="164" fontId="30" fillId="5" borderId="2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left" vertical="center" wrapText="1" indent="2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21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16" fillId="0" borderId="0" xfId="0" applyFont="1" applyFill="1" applyBorder="1" applyAlignment="1" applyProtection="1">
      <alignment horizontal="center" vertical="center" wrapText="1" readingOrder="1"/>
      <protection locked="0"/>
    </xf>
    <xf numFmtId="0" fontId="21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3" xfId="0" applyFont="1" applyFill="1" applyBorder="1" applyAlignment="1" applyProtection="1">
      <alignment horizontal="right" vertical="center" wrapText="1" readingOrder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7" fillId="3" borderId="4" xfId="1" applyNumberFormat="1" applyFont="1" applyFill="1" applyBorder="1" applyAlignment="1">
      <alignment horizontal="center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3" fillId="4" borderId="4" xfId="0" applyFont="1" applyFill="1" applyBorder="1" applyAlignment="1">
      <alignment vertical="center" wrapText="1"/>
    </xf>
    <xf numFmtId="164" fontId="18" fillId="3" borderId="4" xfId="1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left" vertical="center" wrapText="1" indent="2"/>
    </xf>
    <xf numFmtId="164" fontId="30" fillId="3" borderId="4" xfId="1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 indent="2"/>
    </xf>
    <xf numFmtId="0" fontId="2" fillId="4" borderId="4" xfId="0" applyNumberFormat="1" applyFont="1" applyFill="1" applyBorder="1" applyAlignment="1">
      <alignment horizontal="center" vertical="center" wrapText="1" readingOrder="1"/>
    </xf>
    <xf numFmtId="0" fontId="14" fillId="4" borderId="4" xfId="0" applyFont="1" applyFill="1" applyBorder="1" applyAlignment="1">
      <alignment horizontal="left" vertical="center" wrapText="1" indent="2"/>
    </xf>
    <xf numFmtId="0" fontId="13" fillId="0" borderId="4" xfId="0" applyNumberFormat="1" applyFont="1" applyFill="1" applyBorder="1" applyAlignment="1">
      <alignment horizontal="center" vertical="center" wrapText="1" readingOrder="1"/>
    </xf>
    <xf numFmtId="0" fontId="13" fillId="0" borderId="4" xfId="0" applyFont="1" applyFill="1" applyBorder="1" applyAlignment="1">
      <alignment vertical="center" wrapText="1"/>
    </xf>
    <xf numFmtId="164" fontId="18" fillId="5" borderId="4" xfId="1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>
      <alignment horizontal="left" vertical="center" wrapText="1" indent="2"/>
    </xf>
    <xf numFmtId="164" fontId="20" fillId="5" borderId="4" xfId="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 indent="2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14" fillId="0" borderId="4" xfId="0" applyFont="1" applyFill="1" applyBorder="1" applyAlignment="1">
      <alignment horizontal="left" vertical="center" wrapText="1" indent="2"/>
    </xf>
    <xf numFmtId="164" fontId="19" fillId="5" borderId="4" xfId="1" applyNumberFormat="1" applyFont="1" applyFill="1" applyBorder="1" applyAlignment="1">
      <alignment horizontal="center" vertical="center" wrapText="1"/>
    </xf>
    <xf numFmtId="164" fontId="30" fillId="5" borderId="4" xfId="1" applyNumberFormat="1" applyFont="1" applyFill="1" applyBorder="1" applyAlignment="1">
      <alignment horizontal="center" vertical="center" wrapText="1"/>
    </xf>
    <xf numFmtId="164" fontId="17" fillId="5" borderId="4" xfId="1" applyNumberFormat="1" applyFont="1" applyFill="1" applyBorder="1" applyAlignment="1">
      <alignment horizontal="center" vertical="center" wrapText="1"/>
    </xf>
    <xf numFmtId="164" fontId="19" fillId="5" borderId="4" xfId="1" applyNumberFormat="1" applyFont="1" applyFill="1" applyBorder="1" applyAlignment="1" applyProtection="1">
      <alignment horizontal="center" vertical="center" wrapText="1"/>
    </xf>
    <xf numFmtId="164" fontId="19" fillId="4" borderId="4" xfId="1" applyNumberFormat="1" applyFont="1" applyFill="1" applyBorder="1" applyAlignment="1" applyProtection="1">
      <alignment horizontal="center" vertical="center" wrapText="1"/>
    </xf>
    <xf numFmtId="164" fontId="18" fillId="0" borderId="4" xfId="1" applyNumberFormat="1" applyFont="1" applyFill="1" applyBorder="1" applyAlignment="1">
      <alignment horizontal="center" vertical="center" wrapText="1"/>
    </xf>
    <xf numFmtId="164" fontId="20" fillId="4" borderId="4" xfId="1" applyNumberFormat="1" applyFont="1" applyFill="1" applyBorder="1" applyAlignment="1">
      <alignment horizontal="center" vertical="center" wrapText="1"/>
    </xf>
    <xf numFmtId="164" fontId="20" fillId="0" borderId="4" xfId="1" applyNumberFormat="1" applyFont="1" applyFill="1" applyBorder="1" applyAlignment="1">
      <alignment horizontal="center" vertical="center" wrapText="1"/>
    </xf>
    <xf numFmtId="164" fontId="19" fillId="4" borderId="4" xfId="1" applyNumberFormat="1" applyFont="1" applyFill="1" applyBorder="1" applyAlignment="1">
      <alignment horizontal="center" vertical="center" wrapText="1"/>
    </xf>
    <xf numFmtId="164" fontId="18" fillId="4" borderId="4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447"/>
  <sheetViews>
    <sheetView showGridLines="0" tabSelected="1" view="pageBreakPreview" zoomScale="80" zoomScaleNormal="100" zoomScaleSheetLayoutView="8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J15" sqref="J15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4" width="19" style="4" customWidth="1"/>
    <col min="5" max="7" width="23.42578125" style="4" customWidth="1"/>
    <col min="8" max="9" width="21.85546875" style="4" customWidth="1"/>
    <col min="10" max="10" width="54.85546875" style="4" customWidth="1"/>
    <col min="11" max="16384" width="8.85546875" style="4"/>
  </cols>
  <sheetData>
    <row r="1" spans="1:10" ht="18" customHeight="1" x14ac:dyDescent="0.25">
      <c r="A1" s="1"/>
      <c r="B1" s="2"/>
      <c r="C1" s="3"/>
      <c r="D1" s="3"/>
      <c r="E1" s="3"/>
      <c r="F1" s="3"/>
      <c r="G1" s="3"/>
    </row>
    <row r="2" spans="1:10" ht="54" customHeight="1" x14ac:dyDescent="0.25">
      <c r="A2" s="1"/>
      <c r="B2" s="60" t="s">
        <v>237</v>
      </c>
      <c r="C2" s="60"/>
      <c r="D2" s="60"/>
      <c r="E2" s="60"/>
      <c r="F2" s="60"/>
      <c r="G2" s="60"/>
      <c r="H2" s="60"/>
      <c r="I2" s="59"/>
      <c r="J2" s="4" t="s">
        <v>238</v>
      </c>
    </row>
    <row r="3" spans="1:10" ht="1.5" customHeight="1" x14ac:dyDescent="0.25">
      <c r="A3" s="1"/>
      <c r="B3" s="9"/>
      <c r="C3" s="9"/>
      <c r="D3" s="57"/>
      <c r="E3" s="9"/>
      <c r="F3" s="9"/>
      <c r="G3" s="53"/>
      <c r="H3" s="9"/>
      <c r="I3" s="59"/>
    </row>
    <row r="4" spans="1:10" ht="21.75" customHeight="1" x14ac:dyDescent="0.25">
      <c r="A4" s="1"/>
      <c r="B4" s="64" t="s">
        <v>2</v>
      </c>
      <c r="C4" s="64" t="s">
        <v>0</v>
      </c>
      <c r="D4" s="64" t="s">
        <v>233</v>
      </c>
      <c r="E4" s="64" t="s">
        <v>215</v>
      </c>
      <c r="F4" s="64"/>
      <c r="G4" s="64"/>
      <c r="H4" s="64"/>
      <c r="I4" s="65"/>
    </row>
    <row r="5" spans="1:10" ht="65.25" customHeight="1" x14ac:dyDescent="0.25">
      <c r="A5" s="1"/>
      <c r="B5" s="64"/>
      <c r="C5" s="64"/>
      <c r="D5" s="64"/>
      <c r="E5" s="66" t="s">
        <v>213</v>
      </c>
      <c r="F5" s="66" t="s">
        <v>214</v>
      </c>
      <c r="G5" s="66" t="s">
        <v>227</v>
      </c>
      <c r="H5" s="66" t="s">
        <v>229</v>
      </c>
      <c r="I5" s="66" t="s">
        <v>236</v>
      </c>
      <c r="J5" s="55" t="s">
        <v>218</v>
      </c>
    </row>
    <row r="6" spans="1:10" ht="69" customHeight="1" x14ac:dyDescent="0.25">
      <c r="A6" s="5" t="str">
        <f>IF((E6+F6+H6+D6)&gt;0,"a","b")</f>
        <v>a</v>
      </c>
      <c r="B6" s="67" t="s">
        <v>89</v>
      </c>
      <c r="C6" s="68" t="s">
        <v>90</v>
      </c>
      <c r="D6" s="69">
        <f t="shared" ref="D6:H19" si="0">D20+D384+D720+D1280+D1294+D1350</f>
        <v>3523961288.9100003</v>
      </c>
      <c r="E6" s="69">
        <f t="shared" si="0"/>
        <v>3968400000</v>
      </c>
      <c r="F6" s="69">
        <f t="shared" si="0"/>
        <v>3968400000</v>
      </c>
      <c r="G6" s="69">
        <f t="shared" si="0"/>
        <v>2958476100</v>
      </c>
      <c r="H6" s="69">
        <f t="shared" si="0"/>
        <v>2639655445.2899995</v>
      </c>
      <c r="I6" s="69">
        <f>H6/G6%</f>
        <v>89.223483850013167</v>
      </c>
      <c r="J6" s="55"/>
    </row>
    <row r="7" spans="1:10" ht="18" x14ac:dyDescent="0.25">
      <c r="A7" s="5" t="str">
        <f t="shared" ref="A7:A70" si="1">IF((E7+F7+H7+D7)&gt;0,"a","b")</f>
        <v>a</v>
      </c>
      <c r="B7" s="70" t="s">
        <v>1</v>
      </c>
      <c r="C7" s="71" t="s">
        <v>24</v>
      </c>
      <c r="D7" s="72">
        <f t="shared" si="0"/>
        <v>3505697900.2900009</v>
      </c>
      <c r="E7" s="72">
        <f t="shared" si="0"/>
        <v>3923665000</v>
      </c>
      <c r="F7" s="72">
        <f t="shared" si="0"/>
        <v>3918571550</v>
      </c>
      <c r="G7" s="72">
        <f t="shared" si="0"/>
        <v>2926522650</v>
      </c>
      <c r="H7" s="72">
        <f t="shared" si="0"/>
        <v>2612998495.6999998</v>
      </c>
      <c r="I7" s="72">
        <f t="shared" ref="I7:I70" si="2">H7/G7%</f>
        <v>89.28680240011127</v>
      </c>
      <c r="J7" s="10"/>
    </row>
    <row r="8" spans="1:10" ht="18" x14ac:dyDescent="0.25">
      <c r="A8" s="5" t="str">
        <f t="shared" si="1"/>
        <v>a</v>
      </c>
      <c r="B8" s="73" t="s">
        <v>1</v>
      </c>
      <c r="C8" s="74" t="s">
        <v>25</v>
      </c>
      <c r="D8" s="75">
        <f t="shared" si="0"/>
        <v>25454783.740000002</v>
      </c>
      <c r="E8" s="75">
        <f t="shared" si="0"/>
        <v>33210000</v>
      </c>
      <c r="F8" s="75">
        <f t="shared" si="0"/>
        <v>33149800</v>
      </c>
      <c r="G8" s="75">
        <f t="shared" si="0"/>
        <v>24501600</v>
      </c>
      <c r="H8" s="75">
        <f t="shared" si="0"/>
        <v>19555209.100000001</v>
      </c>
      <c r="I8" s="75">
        <f t="shared" si="2"/>
        <v>79.811967789858627</v>
      </c>
      <c r="J8" s="10"/>
    </row>
    <row r="9" spans="1:10" ht="18" x14ac:dyDescent="0.25">
      <c r="A9" s="5" t="str">
        <f t="shared" si="1"/>
        <v>a</v>
      </c>
      <c r="B9" s="73" t="s">
        <v>1</v>
      </c>
      <c r="C9" s="74" t="s">
        <v>26</v>
      </c>
      <c r="D9" s="75">
        <f t="shared" si="0"/>
        <v>98253965.750000015</v>
      </c>
      <c r="E9" s="75">
        <f t="shared" si="0"/>
        <v>119343000</v>
      </c>
      <c r="F9" s="75">
        <f t="shared" si="0"/>
        <v>119692090</v>
      </c>
      <c r="G9" s="75">
        <f t="shared" si="0"/>
        <v>81566940</v>
      </c>
      <c r="H9" s="75">
        <f t="shared" si="0"/>
        <v>57175813.580000006</v>
      </c>
      <c r="I9" s="75">
        <f t="shared" si="2"/>
        <v>70.096798506846042</v>
      </c>
      <c r="J9" s="10"/>
    </row>
    <row r="10" spans="1:10" ht="18" hidden="1" x14ac:dyDescent="0.25">
      <c r="A10" s="5" t="str">
        <f t="shared" si="1"/>
        <v>b</v>
      </c>
      <c r="B10" s="73" t="s">
        <v>1</v>
      </c>
      <c r="C10" s="74" t="s">
        <v>27</v>
      </c>
      <c r="D10" s="75">
        <f t="shared" si="0"/>
        <v>0</v>
      </c>
      <c r="E10" s="75">
        <f t="shared" si="0"/>
        <v>0</v>
      </c>
      <c r="F10" s="75">
        <f t="shared" si="0"/>
        <v>0</v>
      </c>
      <c r="G10" s="75">
        <f t="shared" si="0"/>
        <v>0</v>
      </c>
      <c r="H10" s="75">
        <f t="shared" si="0"/>
        <v>0</v>
      </c>
      <c r="I10" s="75" t="e">
        <f t="shared" si="2"/>
        <v>#DIV/0!</v>
      </c>
    </row>
    <row r="11" spans="1:10" ht="18" x14ac:dyDescent="0.25">
      <c r="A11" s="5" t="str">
        <f t="shared" si="1"/>
        <v>a</v>
      </c>
      <c r="B11" s="73" t="s">
        <v>1</v>
      </c>
      <c r="C11" s="76" t="s">
        <v>28</v>
      </c>
      <c r="D11" s="75">
        <f t="shared" si="0"/>
        <v>0</v>
      </c>
      <c r="E11" s="75">
        <f t="shared" si="0"/>
        <v>0</v>
      </c>
      <c r="F11" s="75">
        <f t="shared" si="0"/>
        <v>930000</v>
      </c>
      <c r="G11" s="75">
        <f t="shared" si="0"/>
        <v>735000</v>
      </c>
      <c r="H11" s="75">
        <f t="shared" si="0"/>
        <v>475000</v>
      </c>
      <c r="I11" s="75">
        <f t="shared" si="2"/>
        <v>64.625850340136054</v>
      </c>
      <c r="J11" s="10"/>
    </row>
    <row r="12" spans="1:10" ht="18" x14ac:dyDescent="0.25">
      <c r="A12" s="5" t="str">
        <f t="shared" si="1"/>
        <v>a</v>
      </c>
      <c r="B12" s="73" t="s">
        <v>1</v>
      </c>
      <c r="C12" s="76" t="s">
        <v>29</v>
      </c>
      <c r="D12" s="75">
        <f t="shared" si="0"/>
        <v>2500352.46</v>
      </c>
      <c r="E12" s="75">
        <f t="shared" si="0"/>
        <v>2493000</v>
      </c>
      <c r="F12" s="75">
        <f t="shared" si="0"/>
        <v>2552100</v>
      </c>
      <c r="G12" s="75">
        <f t="shared" si="0"/>
        <v>2532100</v>
      </c>
      <c r="H12" s="75">
        <f t="shared" si="0"/>
        <v>1620767.71</v>
      </c>
      <c r="I12" s="75">
        <f t="shared" si="2"/>
        <v>64.00883495912484</v>
      </c>
      <c r="J12" s="10"/>
    </row>
    <row r="13" spans="1:10" ht="18" x14ac:dyDescent="0.25">
      <c r="A13" s="5" t="str">
        <f t="shared" si="1"/>
        <v>a</v>
      </c>
      <c r="B13" s="73" t="s">
        <v>1</v>
      </c>
      <c r="C13" s="76" t="s">
        <v>30</v>
      </c>
      <c r="D13" s="75">
        <f t="shared" si="0"/>
        <v>3362642369.0099998</v>
      </c>
      <c r="E13" s="75">
        <f t="shared" si="0"/>
        <v>3728785000</v>
      </c>
      <c r="F13" s="75">
        <f t="shared" si="0"/>
        <v>3726510016</v>
      </c>
      <c r="G13" s="75">
        <f t="shared" si="0"/>
        <v>2789456716</v>
      </c>
      <c r="H13" s="75">
        <f t="shared" si="0"/>
        <v>2510474212.0999999</v>
      </c>
      <c r="I13" s="75">
        <f t="shared" si="2"/>
        <v>89.998679588760467</v>
      </c>
      <c r="J13" s="10"/>
    </row>
    <row r="14" spans="1:10" ht="18" x14ac:dyDescent="0.25">
      <c r="A14" s="5" t="str">
        <f t="shared" si="1"/>
        <v>a</v>
      </c>
      <c r="B14" s="73" t="s">
        <v>1</v>
      </c>
      <c r="C14" s="76" t="s">
        <v>31</v>
      </c>
      <c r="D14" s="75">
        <f t="shared" si="0"/>
        <v>16541302.789999999</v>
      </c>
      <c r="E14" s="75">
        <f t="shared" si="0"/>
        <v>39834000</v>
      </c>
      <c r="F14" s="75">
        <f t="shared" si="0"/>
        <v>35737544</v>
      </c>
      <c r="G14" s="75">
        <f t="shared" si="0"/>
        <v>27730294</v>
      </c>
      <c r="H14" s="75">
        <f t="shared" si="0"/>
        <v>23697493.209999997</v>
      </c>
      <c r="I14" s="75">
        <f t="shared" si="2"/>
        <v>85.457057216919509</v>
      </c>
      <c r="J14" s="10"/>
    </row>
    <row r="15" spans="1:10" ht="30" x14ac:dyDescent="0.25">
      <c r="A15" s="5" t="str">
        <f t="shared" si="1"/>
        <v>a</v>
      </c>
      <c r="B15" s="77"/>
      <c r="C15" s="78" t="s">
        <v>91</v>
      </c>
      <c r="D15" s="69">
        <f t="shared" si="0"/>
        <v>10956411.039999999</v>
      </c>
      <c r="E15" s="69">
        <f t="shared" si="0"/>
        <v>12762000</v>
      </c>
      <c r="F15" s="69">
        <f t="shared" si="0"/>
        <v>10115544</v>
      </c>
      <c r="G15" s="69">
        <f t="shared" si="0"/>
        <v>8039794</v>
      </c>
      <c r="H15" s="69">
        <f t="shared" si="0"/>
        <v>6085277.8699999992</v>
      </c>
      <c r="I15" s="69">
        <f t="shared" si="2"/>
        <v>75.689475003961533</v>
      </c>
    </row>
    <row r="16" spans="1:10" ht="30" x14ac:dyDescent="0.25">
      <c r="A16" s="5" t="str">
        <f t="shared" si="1"/>
        <v>a</v>
      </c>
      <c r="B16" s="77"/>
      <c r="C16" s="78" t="s">
        <v>92</v>
      </c>
      <c r="D16" s="69">
        <f t="shared" si="0"/>
        <v>25074372.210000001</v>
      </c>
      <c r="E16" s="69">
        <f t="shared" si="0"/>
        <v>27072000</v>
      </c>
      <c r="F16" s="69">
        <f t="shared" si="0"/>
        <v>25622000</v>
      </c>
      <c r="G16" s="69">
        <f t="shared" si="0"/>
        <v>19690500</v>
      </c>
      <c r="H16" s="69">
        <f t="shared" si="0"/>
        <v>17612215.34</v>
      </c>
      <c r="I16" s="69">
        <f t="shared" si="2"/>
        <v>89.445241817119935</v>
      </c>
    </row>
    <row r="17" spans="1:10" ht="18" x14ac:dyDescent="0.25">
      <c r="A17" s="5" t="str">
        <f t="shared" si="1"/>
        <v>a</v>
      </c>
      <c r="B17" s="70" t="s">
        <v>1</v>
      </c>
      <c r="C17" s="71" t="s">
        <v>32</v>
      </c>
      <c r="D17" s="72">
        <f t="shared" si="0"/>
        <v>48263388.619999997</v>
      </c>
      <c r="E17" s="72">
        <f t="shared" si="0"/>
        <v>44735000</v>
      </c>
      <c r="F17" s="72">
        <f t="shared" si="0"/>
        <v>49828450</v>
      </c>
      <c r="G17" s="72">
        <f t="shared" si="0"/>
        <v>31953450</v>
      </c>
      <c r="H17" s="72">
        <f t="shared" si="0"/>
        <v>26656949.589999996</v>
      </c>
      <c r="I17" s="72">
        <f t="shared" si="2"/>
        <v>83.424323789762909</v>
      </c>
      <c r="J17" s="10"/>
    </row>
    <row r="18" spans="1:10" ht="18" hidden="1" x14ac:dyDescent="0.25">
      <c r="A18" s="5" t="str">
        <f t="shared" si="1"/>
        <v>b</v>
      </c>
      <c r="B18" s="70" t="s">
        <v>1</v>
      </c>
      <c r="C18" s="71" t="s">
        <v>33</v>
      </c>
      <c r="D18" s="72">
        <f t="shared" si="0"/>
        <v>0</v>
      </c>
      <c r="E18" s="72">
        <f t="shared" si="0"/>
        <v>0</v>
      </c>
      <c r="F18" s="72">
        <f t="shared" si="0"/>
        <v>0</v>
      </c>
      <c r="G18" s="72">
        <f t="shared" si="0"/>
        <v>0</v>
      </c>
      <c r="H18" s="72">
        <f t="shared" si="0"/>
        <v>0</v>
      </c>
      <c r="I18" s="72" t="e">
        <f t="shared" si="2"/>
        <v>#DIV/0!</v>
      </c>
    </row>
    <row r="19" spans="1:10" ht="18" hidden="1" x14ac:dyDescent="0.25">
      <c r="A19" s="5" t="str">
        <f t="shared" si="1"/>
        <v>b</v>
      </c>
      <c r="B19" s="70" t="s">
        <v>1</v>
      </c>
      <c r="C19" s="71" t="s">
        <v>34</v>
      </c>
      <c r="D19" s="72">
        <f t="shared" si="0"/>
        <v>0</v>
      </c>
      <c r="E19" s="72">
        <f t="shared" si="0"/>
        <v>0</v>
      </c>
      <c r="F19" s="72">
        <f t="shared" si="0"/>
        <v>0</v>
      </c>
      <c r="G19" s="72">
        <f t="shared" si="0"/>
        <v>0</v>
      </c>
      <c r="H19" s="72">
        <f t="shared" si="0"/>
        <v>0</v>
      </c>
      <c r="I19" s="72" t="e">
        <f t="shared" si="2"/>
        <v>#DIV/0!</v>
      </c>
    </row>
    <row r="20" spans="1:10" ht="54" x14ac:dyDescent="0.25">
      <c r="A20" s="5" t="str">
        <f t="shared" si="1"/>
        <v>a</v>
      </c>
      <c r="B20" s="67" t="s">
        <v>93</v>
      </c>
      <c r="C20" s="68" t="s">
        <v>94</v>
      </c>
      <c r="D20" s="69">
        <f>D34+D48+D132+D146+D342+D356+D370</f>
        <v>48778150.18</v>
      </c>
      <c r="E20" s="69">
        <f>E34+E48+E132+E146+E342+E356+E370</f>
        <v>57803000</v>
      </c>
      <c r="F20" s="69">
        <f t="shared" ref="F20:H20" si="3">F34+F48+F132+F146+F342+F356+F370</f>
        <v>58033000</v>
      </c>
      <c r="G20" s="69">
        <f t="shared" si="3"/>
        <v>43378400</v>
      </c>
      <c r="H20" s="69">
        <f t="shared" si="3"/>
        <v>33382483.310000006</v>
      </c>
      <c r="I20" s="69">
        <f t="shared" si="2"/>
        <v>76.956465222322649</v>
      </c>
      <c r="J20" s="10"/>
    </row>
    <row r="21" spans="1:10" ht="18" x14ac:dyDescent="0.25">
      <c r="A21" s="5" t="str">
        <f t="shared" si="1"/>
        <v>a</v>
      </c>
      <c r="B21" s="70" t="s">
        <v>1</v>
      </c>
      <c r="C21" s="71" t="s">
        <v>24</v>
      </c>
      <c r="D21" s="72">
        <f t="shared" ref="D21" si="4">D35+D49+D133+D147+D343+D357+D371</f>
        <v>46283730.089999996</v>
      </c>
      <c r="E21" s="72">
        <f t="shared" ref="E21" si="5">E35+E49+E133+E147+E343+E357+E371</f>
        <v>57306000</v>
      </c>
      <c r="F21" s="72">
        <f t="shared" ref="F21:H21" si="6">F35+F49+F133+F147+F343+F357+F371</f>
        <v>57275850</v>
      </c>
      <c r="G21" s="72">
        <f t="shared" si="6"/>
        <v>42686250</v>
      </c>
      <c r="H21" s="72">
        <f t="shared" si="6"/>
        <v>32951965.780000001</v>
      </c>
      <c r="I21" s="72">
        <f t="shared" si="2"/>
        <v>77.195738159243319</v>
      </c>
      <c r="J21" s="10"/>
    </row>
    <row r="22" spans="1:10" ht="18" x14ac:dyDescent="0.25">
      <c r="A22" s="5" t="str">
        <f t="shared" si="1"/>
        <v>a</v>
      </c>
      <c r="B22" s="73" t="s">
        <v>1</v>
      </c>
      <c r="C22" s="74" t="s">
        <v>25</v>
      </c>
      <c r="D22" s="75">
        <f t="shared" ref="D22" si="7">D36+D50+D134+D148+D344+D358+D372</f>
        <v>25454783.740000002</v>
      </c>
      <c r="E22" s="75">
        <f t="shared" ref="E22" si="8">E36+E50+E134+E148+E344+E358+E372</f>
        <v>33210000</v>
      </c>
      <c r="F22" s="75">
        <f t="shared" ref="F22:H22" si="9">F36+F50+F134+F148+F344+F358+F372</f>
        <v>33149800</v>
      </c>
      <c r="G22" s="75">
        <f t="shared" si="9"/>
        <v>24501600</v>
      </c>
      <c r="H22" s="75">
        <f t="shared" si="9"/>
        <v>19555209.100000001</v>
      </c>
      <c r="I22" s="75">
        <f t="shared" si="2"/>
        <v>79.811967789858627</v>
      </c>
      <c r="J22" s="10"/>
    </row>
    <row r="23" spans="1:10" ht="18" x14ac:dyDescent="0.25">
      <c r="A23" s="5" t="str">
        <f t="shared" si="1"/>
        <v>a</v>
      </c>
      <c r="B23" s="73" t="s">
        <v>1</v>
      </c>
      <c r="C23" s="74" t="s">
        <v>26</v>
      </c>
      <c r="D23" s="75">
        <f t="shared" ref="D23" si="10">D37+D51+D135+D149+D345+D359+D373</f>
        <v>14298050.189999999</v>
      </c>
      <c r="E23" s="75">
        <f t="shared" ref="E23" si="11">E37+E51+E135+E149+E345+E359+E373</f>
        <v>20612000</v>
      </c>
      <c r="F23" s="75">
        <f t="shared" ref="F23:H23" si="12">F37+F51+F135+F149+F345+F359+F373</f>
        <v>20288650</v>
      </c>
      <c r="G23" s="75">
        <f t="shared" si="12"/>
        <v>14583850</v>
      </c>
      <c r="H23" s="75">
        <f t="shared" si="12"/>
        <v>11032635.549999999</v>
      </c>
      <c r="I23" s="75">
        <f t="shared" si="2"/>
        <v>75.649677897125926</v>
      </c>
      <c r="J23" s="10"/>
    </row>
    <row r="24" spans="1:10" ht="18" hidden="1" x14ac:dyDescent="0.25">
      <c r="A24" s="5" t="str">
        <f t="shared" si="1"/>
        <v>b</v>
      </c>
      <c r="B24" s="73" t="s">
        <v>1</v>
      </c>
      <c r="C24" s="74" t="s">
        <v>27</v>
      </c>
      <c r="D24" s="75">
        <f t="shared" ref="D24" si="13">D38+D52+D136+D150+D346+D360+D374</f>
        <v>0</v>
      </c>
      <c r="E24" s="75">
        <f t="shared" ref="E24" si="14">E38+E52+E136+E150+E346+E360+E374</f>
        <v>0</v>
      </c>
      <c r="F24" s="75">
        <f t="shared" ref="F24:H24" si="15">F38+F52+F136+F150+F346+F360+F374</f>
        <v>0</v>
      </c>
      <c r="G24" s="75">
        <f t="shared" si="15"/>
        <v>0</v>
      </c>
      <c r="H24" s="75">
        <f t="shared" si="15"/>
        <v>0</v>
      </c>
      <c r="I24" s="75" t="e">
        <f t="shared" si="2"/>
        <v>#DIV/0!</v>
      </c>
    </row>
    <row r="25" spans="1:10" ht="18" x14ac:dyDescent="0.25">
      <c r="A25" s="5" t="str">
        <f t="shared" si="1"/>
        <v>a</v>
      </c>
      <c r="B25" s="73" t="s">
        <v>1</v>
      </c>
      <c r="C25" s="76" t="s">
        <v>28</v>
      </c>
      <c r="D25" s="75">
        <f t="shared" ref="D25" si="16">D39+D53+D137+D151+D347+D361+D375</f>
        <v>0</v>
      </c>
      <c r="E25" s="75">
        <f t="shared" ref="E25" si="17">E39+E53+E137+E151+E347+E361+E375</f>
        <v>0</v>
      </c>
      <c r="F25" s="75">
        <f t="shared" ref="F25:H25" si="18">F39+F53+F137+F151+F347+F361+F375</f>
        <v>230000</v>
      </c>
      <c r="G25" s="75">
        <f t="shared" si="18"/>
        <v>230000</v>
      </c>
      <c r="H25" s="75">
        <f t="shared" si="18"/>
        <v>230000</v>
      </c>
      <c r="I25" s="75">
        <f t="shared" si="2"/>
        <v>100</v>
      </c>
      <c r="J25" s="10"/>
    </row>
    <row r="26" spans="1:10" ht="18" x14ac:dyDescent="0.25">
      <c r="A26" s="5" t="str">
        <f t="shared" si="1"/>
        <v>a</v>
      </c>
      <c r="B26" s="73" t="s">
        <v>1</v>
      </c>
      <c r="C26" s="76" t="s">
        <v>29</v>
      </c>
      <c r="D26" s="75">
        <f t="shared" ref="D26" si="19">D40+D54+D138+D152+D348+D362+D376</f>
        <v>2483229.06</v>
      </c>
      <c r="E26" s="75">
        <f t="shared" ref="E26" si="20">E40+E54+E138+E152+E348+E362+E376</f>
        <v>2493000</v>
      </c>
      <c r="F26" s="75">
        <f t="shared" ref="F26:H26" si="21">F40+F54+F138+F152+F348+F362+F376</f>
        <v>2533200</v>
      </c>
      <c r="G26" s="75">
        <f t="shared" si="21"/>
        <v>2513200</v>
      </c>
      <c r="H26" s="75">
        <f t="shared" si="21"/>
        <v>1601965.01</v>
      </c>
      <c r="I26" s="75">
        <f t="shared" si="2"/>
        <v>63.74204241604329</v>
      </c>
      <c r="J26" s="10"/>
    </row>
    <row r="27" spans="1:10" ht="18" x14ac:dyDescent="0.25">
      <c r="A27" s="5" t="str">
        <f t="shared" si="1"/>
        <v>a</v>
      </c>
      <c r="B27" s="73" t="s">
        <v>1</v>
      </c>
      <c r="C27" s="76" t="s">
        <v>30</v>
      </c>
      <c r="D27" s="75">
        <f t="shared" ref="D27" si="22">D41+D55+D139+D153+D349+D363+D377</f>
        <v>402406.91</v>
      </c>
      <c r="E27" s="75">
        <f t="shared" ref="E27" si="23">E41+E55+E139+E153+E349+E363+E377</f>
        <v>390000</v>
      </c>
      <c r="F27" s="75">
        <f t="shared" ref="F27:H27" si="24">F41+F55+F139+F153+F349+F363+F377</f>
        <v>472700</v>
      </c>
      <c r="G27" s="75">
        <f t="shared" si="24"/>
        <v>384200</v>
      </c>
      <c r="H27" s="75">
        <f t="shared" si="24"/>
        <v>339009.64</v>
      </c>
      <c r="I27" s="75">
        <f t="shared" si="2"/>
        <v>88.237803227485685</v>
      </c>
      <c r="J27" s="10"/>
    </row>
    <row r="28" spans="1:10" ht="18" x14ac:dyDescent="0.25">
      <c r="A28" s="5" t="str">
        <f t="shared" si="1"/>
        <v>a</v>
      </c>
      <c r="B28" s="73" t="s">
        <v>1</v>
      </c>
      <c r="C28" s="76" t="s">
        <v>31</v>
      </c>
      <c r="D28" s="75">
        <f t="shared" ref="D28" si="25">D42+D56+D140+D154+D350+D364+D378</f>
        <v>140133.65</v>
      </c>
      <c r="E28" s="75">
        <f t="shared" ref="E28" si="26">E42+E56+E140+E154+E350+E364+E378</f>
        <v>601000</v>
      </c>
      <c r="F28" s="75">
        <f t="shared" ref="F28:H28" si="27">F42+F56+F140+F154+F350+F364+F378</f>
        <v>601500</v>
      </c>
      <c r="G28" s="75">
        <f t="shared" si="27"/>
        <v>473400</v>
      </c>
      <c r="H28" s="75">
        <f t="shared" si="27"/>
        <v>193146.48</v>
      </c>
      <c r="I28" s="75">
        <f t="shared" si="2"/>
        <v>40.799847908745249</v>
      </c>
      <c r="J28" s="10"/>
    </row>
    <row r="29" spans="1:10" ht="30" x14ac:dyDescent="0.25">
      <c r="A29" s="5" t="str">
        <f t="shared" si="1"/>
        <v>a</v>
      </c>
      <c r="B29" s="77"/>
      <c r="C29" s="78" t="s">
        <v>91</v>
      </c>
      <c r="D29" s="69">
        <f t="shared" ref="D29" si="28">D43+D57+D141+D155+D351+D365+D379</f>
        <v>127482.90000000001</v>
      </c>
      <c r="E29" s="69">
        <f t="shared" ref="E29" si="29">E43+E57+E141+E155+E351+E365+E379</f>
        <v>501000</v>
      </c>
      <c r="F29" s="69">
        <f t="shared" ref="F29:H29" si="30">F43+F57+F141+F155+F351+F365+F379</f>
        <v>501500</v>
      </c>
      <c r="G29" s="69">
        <f t="shared" si="30"/>
        <v>383400</v>
      </c>
      <c r="H29" s="69">
        <f t="shared" si="30"/>
        <v>123244.06000000003</v>
      </c>
      <c r="I29" s="69">
        <f t="shared" si="2"/>
        <v>32.14503390714659</v>
      </c>
    </row>
    <row r="30" spans="1:10" ht="30" x14ac:dyDescent="0.25">
      <c r="A30" s="5" t="str">
        <f t="shared" si="1"/>
        <v>a</v>
      </c>
      <c r="B30" s="77"/>
      <c r="C30" s="78" t="s">
        <v>92</v>
      </c>
      <c r="D30" s="69">
        <f t="shared" ref="D30" si="31">D44+D58+D142+D156+D352+D366+D380</f>
        <v>2131.21</v>
      </c>
      <c r="E30" s="69">
        <f t="shared" ref="E30" si="32">E44+E58+E142+E156+E352+E366+E380</f>
        <v>100000</v>
      </c>
      <c r="F30" s="69">
        <f t="shared" ref="F30:H30" si="33">F44+F58+F142+F156+F352+F366+F380</f>
        <v>100000</v>
      </c>
      <c r="G30" s="69">
        <f t="shared" si="33"/>
        <v>90000</v>
      </c>
      <c r="H30" s="69">
        <f t="shared" si="33"/>
        <v>69902.42</v>
      </c>
      <c r="I30" s="69">
        <f t="shared" si="2"/>
        <v>77.669355555555555</v>
      </c>
    </row>
    <row r="31" spans="1:10" ht="18" x14ac:dyDescent="0.25">
      <c r="A31" s="5" t="str">
        <f t="shared" si="1"/>
        <v>a</v>
      </c>
      <c r="B31" s="70" t="s">
        <v>1</v>
      </c>
      <c r="C31" s="71" t="s">
        <v>32</v>
      </c>
      <c r="D31" s="72">
        <f t="shared" ref="D31" si="34">D45+D59+D143+D157+D353+D367+D381</f>
        <v>2494420.09</v>
      </c>
      <c r="E31" s="72">
        <f t="shared" ref="E31" si="35">E45+E59+E143+E157+E353+E367+E381</f>
        <v>497000</v>
      </c>
      <c r="F31" s="72">
        <f t="shared" ref="F31:H31" si="36">F45+F59+F143+F157+F353+F367+F381</f>
        <v>757150</v>
      </c>
      <c r="G31" s="72">
        <f t="shared" si="36"/>
        <v>692150</v>
      </c>
      <c r="H31" s="72">
        <f t="shared" si="36"/>
        <v>430517.53</v>
      </c>
      <c r="I31" s="72">
        <f t="shared" si="2"/>
        <v>62.200033229791231</v>
      </c>
      <c r="J31" s="10"/>
    </row>
    <row r="32" spans="1:10" ht="18" hidden="1" x14ac:dyDescent="0.25">
      <c r="A32" s="5" t="str">
        <f t="shared" si="1"/>
        <v>b</v>
      </c>
      <c r="B32" s="70" t="s">
        <v>1</v>
      </c>
      <c r="C32" s="71" t="s">
        <v>33</v>
      </c>
      <c r="D32" s="72">
        <f t="shared" ref="D32" si="37">D46+D60+D144+D158+D354+D368+D382</f>
        <v>0</v>
      </c>
      <c r="E32" s="72">
        <f t="shared" ref="E32" si="38">E46+E60+E144+E158+E354+E368+E382</f>
        <v>0</v>
      </c>
      <c r="F32" s="72">
        <f t="shared" ref="F32:H32" si="39">F46+F60+F144+F158+F354+F368+F382</f>
        <v>0</v>
      </c>
      <c r="G32" s="72">
        <f t="shared" si="39"/>
        <v>0</v>
      </c>
      <c r="H32" s="72">
        <f t="shared" si="39"/>
        <v>0</v>
      </c>
      <c r="I32" s="72" t="e">
        <f t="shared" si="2"/>
        <v>#DIV/0!</v>
      </c>
    </row>
    <row r="33" spans="1:10" ht="18" hidden="1" x14ac:dyDescent="0.25">
      <c r="A33" s="5" t="str">
        <f t="shared" si="1"/>
        <v>b</v>
      </c>
      <c r="B33" s="70" t="s">
        <v>1</v>
      </c>
      <c r="C33" s="71" t="s">
        <v>34</v>
      </c>
      <c r="D33" s="72">
        <f t="shared" ref="D33" si="40">D47+D61+D145+D159+D355+D369+D383</f>
        <v>0</v>
      </c>
      <c r="E33" s="72">
        <f t="shared" ref="E33" si="41">E47+E61+E145+E159+E355+E369+E383</f>
        <v>0</v>
      </c>
      <c r="F33" s="72">
        <f t="shared" ref="F33:H33" si="42">F47+F61+F145+F159+F355+F369+F383</f>
        <v>0</v>
      </c>
      <c r="G33" s="72">
        <f t="shared" si="42"/>
        <v>0</v>
      </c>
      <c r="H33" s="72">
        <f t="shared" si="42"/>
        <v>0</v>
      </c>
      <c r="I33" s="72" t="e">
        <f t="shared" si="2"/>
        <v>#DIV/0!</v>
      </c>
    </row>
    <row r="34" spans="1:10" ht="72" x14ac:dyDescent="0.25">
      <c r="A34" s="5" t="str">
        <f t="shared" si="1"/>
        <v>a</v>
      </c>
      <c r="B34" s="67" t="s">
        <v>95</v>
      </c>
      <c r="C34" s="68" t="s">
        <v>96</v>
      </c>
      <c r="D34" s="69">
        <f>D35+D45+D46+D47</f>
        <v>9800001.0700000003</v>
      </c>
      <c r="E34" s="69">
        <f>E35+E45+E46+E47</f>
        <v>11850000</v>
      </c>
      <c r="F34" s="69">
        <f>F35+F45+F46+F47</f>
        <v>12080000</v>
      </c>
      <c r="G34" s="69">
        <f>G35+G45+G46+G47</f>
        <v>9557500</v>
      </c>
      <c r="H34" s="69">
        <f>H35+H45+H46+H47</f>
        <v>7357981.4299999997</v>
      </c>
      <c r="I34" s="69">
        <f t="shared" si="2"/>
        <v>76.986465393669889</v>
      </c>
      <c r="J34" s="54" t="s">
        <v>219</v>
      </c>
    </row>
    <row r="35" spans="1:10" ht="18" x14ac:dyDescent="0.25">
      <c r="A35" s="5" t="str">
        <f t="shared" si="1"/>
        <v>a</v>
      </c>
      <c r="B35" s="79" t="s">
        <v>1</v>
      </c>
      <c r="C35" s="80" t="s">
        <v>24</v>
      </c>
      <c r="D35" s="81">
        <f>D36+D37+D38+D39+D40+D41+D42</f>
        <v>9712654.0700000003</v>
      </c>
      <c r="E35" s="81">
        <f>E36+E37+E38+E39+E40+E41+E42</f>
        <v>11755000</v>
      </c>
      <c r="F35" s="81">
        <f>F36+F37+F38+F39+F40+F41+F42</f>
        <v>11985000</v>
      </c>
      <c r="G35" s="81">
        <f>G36+G37+G38+G39+G40+G41+G42</f>
        <v>9497500</v>
      </c>
      <c r="H35" s="81">
        <f>H36+H37+H38+H39+H40+H41+H42</f>
        <v>7330673.9299999997</v>
      </c>
      <c r="I35" s="81">
        <f t="shared" si="2"/>
        <v>77.185300658067916</v>
      </c>
      <c r="J35" s="10"/>
    </row>
    <row r="36" spans="1:10" ht="18" x14ac:dyDescent="0.25">
      <c r="A36" s="5" t="str">
        <f t="shared" si="1"/>
        <v>a</v>
      </c>
      <c r="B36" s="82" t="s">
        <v>1</v>
      </c>
      <c r="C36" s="83" t="s">
        <v>25</v>
      </c>
      <c r="D36" s="84">
        <v>3978823.89</v>
      </c>
      <c r="E36" s="84">
        <v>5400000</v>
      </c>
      <c r="F36" s="84">
        <v>5392000</v>
      </c>
      <c r="G36" s="84">
        <v>4042000</v>
      </c>
      <c r="H36" s="84">
        <v>3102465</v>
      </c>
      <c r="I36" s="84">
        <f t="shared" si="2"/>
        <v>76.75569025235032</v>
      </c>
      <c r="J36" s="10"/>
    </row>
    <row r="37" spans="1:10" ht="18" x14ac:dyDescent="0.25">
      <c r="A37" s="5" t="str">
        <f t="shared" si="1"/>
        <v>a</v>
      </c>
      <c r="B37" s="82" t="s">
        <v>1</v>
      </c>
      <c r="C37" s="83" t="s">
        <v>26</v>
      </c>
      <c r="D37" s="84">
        <v>3153361.49</v>
      </c>
      <c r="E37" s="84">
        <v>3765000</v>
      </c>
      <c r="F37" s="84">
        <v>3765000</v>
      </c>
      <c r="G37" s="84">
        <v>2665000</v>
      </c>
      <c r="H37" s="84">
        <v>2332679.65</v>
      </c>
      <c r="I37" s="84">
        <f t="shared" si="2"/>
        <v>87.530193245778605</v>
      </c>
      <c r="J37" s="10"/>
    </row>
    <row r="38" spans="1:10" ht="18" hidden="1" x14ac:dyDescent="0.25">
      <c r="A38" s="5" t="str">
        <f t="shared" si="1"/>
        <v>b</v>
      </c>
      <c r="B38" s="82" t="s">
        <v>1</v>
      </c>
      <c r="C38" s="83" t="s">
        <v>27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 t="e">
        <f t="shared" si="2"/>
        <v>#DIV/0!</v>
      </c>
    </row>
    <row r="39" spans="1:10" ht="18" x14ac:dyDescent="0.25">
      <c r="A39" s="5" t="str">
        <f t="shared" si="1"/>
        <v>a</v>
      </c>
      <c r="B39" s="82" t="s">
        <v>1</v>
      </c>
      <c r="C39" s="85" t="s">
        <v>28</v>
      </c>
      <c r="D39" s="84">
        <v>0</v>
      </c>
      <c r="E39" s="84">
        <v>0</v>
      </c>
      <c r="F39" s="84">
        <v>230000</v>
      </c>
      <c r="G39" s="84">
        <v>230000</v>
      </c>
      <c r="H39" s="84">
        <v>230000</v>
      </c>
      <c r="I39" s="84">
        <f t="shared" si="2"/>
        <v>100</v>
      </c>
      <c r="J39" s="10"/>
    </row>
    <row r="40" spans="1:10" ht="18" x14ac:dyDescent="0.25">
      <c r="A40" s="5" t="str">
        <f t="shared" si="1"/>
        <v>a</v>
      </c>
      <c r="B40" s="82" t="s">
        <v>1</v>
      </c>
      <c r="C40" s="85" t="s">
        <v>29</v>
      </c>
      <c r="D40" s="84">
        <v>2438609.65</v>
      </c>
      <c r="E40" s="84">
        <v>2440000</v>
      </c>
      <c r="F40" s="84">
        <v>2440000</v>
      </c>
      <c r="G40" s="84">
        <v>2440000</v>
      </c>
      <c r="H40" s="84">
        <v>1560522.94</v>
      </c>
      <c r="I40" s="84">
        <f t="shared" si="2"/>
        <v>63.955858196721309</v>
      </c>
      <c r="J40" s="10"/>
    </row>
    <row r="41" spans="1:10" ht="18" x14ac:dyDescent="0.25">
      <c r="A41" s="5" t="str">
        <f t="shared" si="1"/>
        <v>a</v>
      </c>
      <c r="B41" s="82" t="s">
        <v>1</v>
      </c>
      <c r="C41" s="85" t="s">
        <v>30</v>
      </c>
      <c r="D41" s="84">
        <v>116566.76</v>
      </c>
      <c r="E41" s="84">
        <v>110000</v>
      </c>
      <c r="F41" s="84">
        <v>118000</v>
      </c>
      <c r="G41" s="84">
        <v>90500</v>
      </c>
      <c r="H41" s="84">
        <v>88098.95</v>
      </c>
      <c r="I41" s="84">
        <f t="shared" si="2"/>
        <v>97.346906077348066</v>
      </c>
      <c r="J41" s="10"/>
    </row>
    <row r="42" spans="1:10" ht="18" x14ac:dyDescent="0.25">
      <c r="A42" s="5" t="str">
        <f t="shared" si="1"/>
        <v>a</v>
      </c>
      <c r="B42" s="82" t="s">
        <v>1</v>
      </c>
      <c r="C42" s="85" t="s">
        <v>31</v>
      </c>
      <c r="D42" s="84">
        <f>D43+D44</f>
        <v>25292.28</v>
      </c>
      <c r="E42" s="84">
        <f>E43+E44</f>
        <v>40000</v>
      </c>
      <c r="F42" s="84">
        <f>F43+F44</f>
        <v>40000</v>
      </c>
      <c r="G42" s="84">
        <f>G43+G44</f>
        <v>30000</v>
      </c>
      <c r="H42" s="84">
        <f>H43+H44</f>
        <v>16907.39</v>
      </c>
      <c r="I42" s="84">
        <f t="shared" si="2"/>
        <v>56.357966666666663</v>
      </c>
      <c r="J42" s="10"/>
    </row>
    <row r="43" spans="1:10" ht="30" x14ac:dyDescent="0.25">
      <c r="A43" s="5" t="str">
        <f t="shared" si="1"/>
        <v>a</v>
      </c>
      <c r="B43" s="86"/>
      <c r="C43" s="87" t="s">
        <v>91</v>
      </c>
      <c r="D43" s="88">
        <v>25292.28</v>
      </c>
      <c r="E43" s="88">
        <v>40000</v>
      </c>
      <c r="F43" s="88">
        <v>40000</v>
      </c>
      <c r="G43" s="88">
        <v>30000</v>
      </c>
      <c r="H43" s="88">
        <v>16907.39</v>
      </c>
      <c r="I43" s="88">
        <f t="shared" si="2"/>
        <v>56.357966666666663</v>
      </c>
    </row>
    <row r="44" spans="1:10" ht="30" hidden="1" x14ac:dyDescent="0.25">
      <c r="A44" s="5" t="str">
        <f t="shared" si="1"/>
        <v>b</v>
      </c>
      <c r="B44" s="86"/>
      <c r="C44" s="87" t="s">
        <v>92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 t="e">
        <f t="shared" si="2"/>
        <v>#DIV/0!</v>
      </c>
    </row>
    <row r="45" spans="1:10" ht="18" x14ac:dyDescent="0.25">
      <c r="A45" s="5" t="str">
        <f t="shared" si="1"/>
        <v>a</v>
      </c>
      <c r="B45" s="82" t="s">
        <v>1</v>
      </c>
      <c r="C45" s="80" t="s">
        <v>32</v>
      </c>
      <c r="D45" s="81">
        <v>87347</v>
      </c>
      <c r="E45" s="81">
        <v>95000</v>
      </c>
      <c r="F45" s="81">
        <v>95000</v>
      </c>
      <c r="G45" s="81">
        <v>60000</v>
      </c>
      <c r="H45" s="81">
        <v>27307.5</v>
      </c>
      <c r="I45" s="81">
        <f t="shared" si="2"/>
        <v>45.512500000000003</v>
      </c>
      <c r="J45" s="10"/>
    </row>
    <row r="46" spans="1:10" ht="18" hidden="1" x14ac:dyDescent="0.25">
      <c r="A46" s="5" t="str">
        <f t="shared" si="1"/>
        <v>b</v>
      </c>
      <c r="B46" s="82" t="s">
        <v>1</v>
      </c>
      <c r="C46" s="80" t="s">
        <v>33</v>
      </c>
      <c r="D46" s="81">
        <v>0</v>
      </c>
      <c r="E46" s="81">
        <v>0</v>
      </c>
      <c r="F46" s="81">
        <v>0</v>
      </c>
      <c r="G46" s="81">
        <v>0</v>
      </c>
      <c r="H46" s="81"/>
      <c r="I46" s="81" t="e">
        <f t="shared" si="2"/>
        <v>#DIV/0!</v>
      </c>
    </row>
    <row r="47" spans="1:10" ht="18" hidden="1" x14ac:dyDescent="0.25">
      <c r="A47" s="5" t="str">
        <f t="shared" si="1"/>
        <v>b</v>
      </c>
      <c r="B47" s="82" t="s">
        <v>1</v>
      </c>
      <c r="C47" s="80" t="s">
        <v>34</v>
      </c>
      <c r="D47" s="81">
        <v>0</v>
      </c>
      <c r="E47" s="81">
        <v>0</v>
      </c>
      <c r="F47" s="81">
        <v>0</v>
      </c>
      <c r="G47" s="81">
        <v>0</v>
      </c>
      <c r="H47" s="81"/>
      <c r="I47" s="81" t="e">
        <f t="shared" si="2"/>
        <v>#DIV/0!</v>
      </c>
    </row>
    <row r="48" spans="1:10" ht="36" x14ac:dyDescent="0.25">
      <c r="A48" s="5" t="str">
        <f t="shared" si="1"/>
        <v>a</v>
      </c>
      <c r="B48" s="67" t="s">
        <v>97</v>
      </c>
      <c r="C48" s="68" t="s">
        <v>35</v>
      </c>
      <c r="D48" s="69">
        <f t="shared" ref="D48" si="43">D62+D76+D90</f>
        <v>3515646.08</v>
      </c>
      <c r="E48" s="69">
        <f t="shared" ref="E48:F48" si="44">E62+E76+E90</f>
        <v>4020000</v>
      </c>
      <c r="F48" s="69">
        <f t="shared" si="44"/>
        <v>4020000</v>
      </c>
      <c r="G48" s="69">
        <f t="shared" ref="G48:H48" si="45">G62+G76+G90</f>
        <v>2999800</v>
      </c>
      <c r="H48" s="69">
        <f t="shared" si="45"/>
        <v>2088639.1400000001</v>
      </c>
      <c r="I48" s="69">
        <f t="shared" si="2"/>
        <v>69.625946396426428</v>
      </c>
      <c r="J48" s="54"/>
    </row>
    <row r="49" spans="1:10" ht="18" x14ac:dyDescent="0.25">
      <c r="A49" s="5" t="str">
        <f t="shared" si="1"/>
        <v>a</v>
      </c>
      <c r="B49" s="70" t="s">
        <v>1</v>
      </c>
      <c r="C49" s="71" t="s">
        <v>24</v>
      </c>
      <c r="D49" s="81">
        <f t="shared" ref="D49" si="46">D63+D77+D91</f>
        <v>3515646.08</v>
      </c>
      <c r="E49" s="81">
        <f t="shared" ref="E49:F49" si="47">E63+E77+E91</f>
        <v>4000000</v>
      </c>
      <c r="F49" s="81">
        <f t="shared" si="47"/>
        <v>3998600</v>
      </c>
      <c r="G49" s="81">
        <f t="shared" ref="G49:H49" si="48">G63+G77+G91</f>
        <v>2978400</v>
      </c>
      <c r="H49" s="81">
        <f t="shared" si="48"/>
        <v>2083719.2400000002</v>
      </c>
      <c r="I49" s="81">
        <f t="shared" si="2"/>
        <v>69.961027397260281</v>
      </c>
      <c r="J49" s="10"/>
    </row>
    <row r="50" spans="1:10" ht="18" x14ac:dyDescent="0.25">
      <c r="A50" s="5" t="str">
        <f t="shared" si="1"/>
        <v>a</v>
      </c>
      <c r="B50" s="73" t="s">
        <v>1</v>
      </c>
      <c r="C50" s="74" t="s">
        <v>25</v>
      </c>
      <c r="D50" s="89">
        <v>0</v>
      </c>
      <c r="E50" s="89">
        <f t="shared" ref="E50:F50" si="49">E64+E78+E92</f>
        <v>2930000</v>
      </c>
      <c r="F50" s="89">
        <f t="shared" si="49"/>
        <v>2912800</v>
      </c>
      <c r="G50" s="89">
        <f t="shared" ref="G50:H50" si="50">G64+G78+G92</f>
        <v>2169100</v>
      </c>
      <c r="H50" s="89">
        <f t="shared" si="50"/>
        <v>1447739.3900000001</v>
      </c>
      <c r="I50" s="89">
        <f t="shared" si="2"/>
        <v>66.743782674842109</v>
      </c>
      <c r="J50" s="10"/>
    </row>
    <row r="51" spans="1:10" ht="18" x14ac:dyDescent="0.25">
      <c r="A51" s="5" t="str">
        <f t="shared" si="1"/>
        <v>a</v>
      </c>
      <c r="B51" s="73" t="s">
        <v>1</v>
      </c>
      <c r="C51" s="74" t="s">
        <v>26</v>
      </c>
      <c r="D51" s="89">
        <v>0</v>
      </c>
      <c r="E51" s="89">
        <f t="shared" ref="E51:F51" si="51">E65+E79+E93</f>
        <v>1043000</v>
      </c>
      <c r="F51" s="89">
        <f t="shared" si="51"/>
        <v>1030600</v>
      </c>
      <c r="G51" s="89">
        <f t="shared" ref="G51:H51" si="52">G65+G79+G93</f>
        <v>755100</v>
      </c>
      <c r="H51" s="89">
        <f t="shared" si="52"/>
        <v>595515.31000000006</v>
      </c>
      <c r="I51" s="89">
        <f t="shared" si="2"/>
        <v>78.865754204741094</v>
      </c>
      <c r="J51" s="10"/>
    </row>
    <row r="52" spans="1:10" ht="18" hidden="1" x14ac:dyDescent="0.25">
      <c r="A52" s="5" t="str">
        <f t="shared" si="1"/>
        <v>b</v>
      </c>
      <c r="B52" s="73" t="s">
        <v>1</v>
      </c>
      <c r="C52" s="74" t="s">
        <v>27</v>
      </c>
      <c r="D52" s="90">
        <f t="shared" ref="D52" si="53">D66+D80+D94</f>
        <v>0</v>
      </c>
      <c r="E52" s="90">
        <f t="shared" ref="E52:F52" si="54">E66+E80+E94</f>
        <v>0</v>
      </c>
      <c r="F52" s="90">
        <f t="shared" si="54"/>
        <v>0</v>
      </c>
      <c r="G52" s="90">
        <f t="shared" ref="G52:H52" si="55">G66+G80+G94</f>
        <v>0</v>
      </c>
      <c r="H52" s="90">
        <f t="shared" si="55"/>
        <v>0</v>
      </c>
      <c r="I52" s="90" t="e">
        <f t="shared" si="2"/>
        <v>#DIV/0!</v>
      </c>
    </row>
    <row r="53" spans="1:10" ht="18" hidden="1" x14ac:dyDescent="0.25">
      <c r="A53" s="5" t="str">
        <f t="shared" si="1"/>
        <v>b</v>
      </c>
      <c r="B53" s="73" t="s">
        <v>1</v>
      </c>
      <c r="C53" s="76" t="s">
        <v>28</v>
      </c>
      <c r="D53" s="90">
        <f t="shared" ref="D53" si="56">D67+D81+D95</f>
        <v>0</v>
      </c>
      <c r="E53" s="90">
        <f t="shared" ref="E53:F53" si="57">E67+E81+E95</f>
        <v>0</v>
      </c>
      <c r="F53" s="90">
        <f t="shared" si="57"/>
        <v>0</v>
      </c>
      <c r="G53" s="90">
        <f t="shared" ref="G53:H53" si="58">G67+G81+G95</f>
        <v>0</v>
      </c>
      <c r="H53" s="90">
        <f t="shared" si="58"/>
        <v>0</v>
      </c>
      <c r="I53" s="90" t="e">
        <f t="shared" si="2"/>
        <v>#DIV/0!</v>
      </c>
    </row>
    <row r="54" spans="1:10" ht="18" hidden="1" x14ac:dyDescent="0.25">
      <c r="A54" s="5" t="str">
        <f t="shared" si="1"/>
        <v>b</v>
      </c>
      <c r="B54" s="73" t="s">
        <v>1</v>
      </c>
      <c r="C54" s="76" t="s">
        <v>29</v>
      </c>
      <c r="D54" s="90">
        <f t="shared" ref="D54" si="59">D68+D82+D96</f>
        <v>0</v>
      </c>
      <c r="E54" s="90">
        <f t="shared" ref="E54:F54" si="60">E68+E82+E96</f>
        <v>0</v>
      </c>
      <c r="F54" s="90">
        <f t="shared" si="60"/>
        <v>0</v>
      </c>
      <c r="G54" s="90">
        <f t="shared" ref="G54:H54" si="61">G68+G82+G96</f>
        <v>0</v>
      </c>
      <c r="H54" s="90">
        <f t="shared" si="61"/>
        <v>0</v>
      </c>
      <c r="I54" s="90" t="e">
        <f t="shared" si="2"/>
        <v>#DIV/0!</v>
      </c>
    </row>
    <row r="55" spans="1:10" ht="18" x14ac:dyDescent="0.25">
      <c r="A55" s="5" t="str">
        <f t="shared" si="1"/>
        <v>a</v>
      </c>
      <c r="B55" s="73" t="s">
        <v>1</v>
      </c>
      <c r="C55" s="76" t="s">
        <v>30</v>
      </c>
      <c r="D55" s="89">
        <v>0</v>
      </c>
      <c r="E55" s="89">
        <f t="shared" ref="E55:F55" si="62">E69+E83+E97</f>
        <v>15000</v>
      </c>
      <c r="F55" s="89">
        <f t="shared" si="62"/>
        <v>42700</v>
      </c>
      <c r="G55" s="89">
        <f t="shared" ref="G55:H55" si="63">G69+G83+G97</f>
        <v>42700</v>
      </c>
      <c r="H55" s="89">
        <f t="shared" si="63"/>
        <v>35281.24</v>
      </c>
      <c r="I55" s="89">
        <f t="shared" si="2"/>
        <v>82.625854800936764</v>
      </c>
      <c r="J55" s="10"/>
    </row>
    <row r="56" spans="1:10" ht="18" x14ac:dyDescent="0.25">
      <c r="A56" s="5" t="str">
        <f t="shared" si="1"/>
        <v>a</v>
      </c>
      <c r="B56" s="73" t="s">
        <v>1</v>
      </c>
      <c r="C56" s="76" t="s">
        <v>31</v>
      </c>
      <c r="D56" s="89">
        <f t="shared" ref="D56:F56" si="64">D70+D84+D98</f>
        <v>10519.54</v>
      </c>
      <c r="E56" s="89">
        <f t="shared" si="64"/>
        <v>12000</v>
      </c>
      <c r="F56" s="89">
        <f t="shared" si="64"/>
        <v>12500</v>
      </c>
      <c r="G56" s="89">
        <f t="shared" ref="G56:H56" si="65">G70+G84+G98</f>
        <v>11500</v>
      </c>
      <c r="H56" s="89">
        <f t="shared" si="65"/>
        <v>5183.3</v>
      </c>
      <c r="I56" s="89">
        <f t="shared" si="2"/>
        <v>45.072173913043478</v>
      </c>
      <c r="J56" s="10"/>
    </row>
    <row r="57" spans="1:10" ht="30" x14ac:dyDescent="0.25">
      <c r="A57" s="5" t="str">
        <f t="shared" si="1"/>
        <v>a</v>
      </c>
      <c r="B57" s="77"/>
      <c r="C57" s="78" t="s">
        <v>91</v>
      </c>
      <c r="D57" s="90">
        <v>0</v>
      </c>
      <c r="E57" s="90">
        <f t="shared" ref="E57:F57" si="66">E71+E85+E99</f>
        <v>12000</v>
      </c>
      <c r="F57" s="90">
        <f t="shared" si="66"/>
        <v>12500</v>
      </c>
      <c r="G57" s="90">
        <f t="shared" ref="G57:H57" si="67">G71+G85+G99</f>
        <v>11500</v>
      </c>
      <c r="H57" s="90">
        <f t="shared" si="67"/>
        <v>5183.3</v>
      </c>
      <c r="I57" s="90">
        <f t="shared" si="2"/>
        <v>45.072173913043478</v>
      </c>
    </row>
    <row r="58" spans="1:10" ht="30" hidden="1" x14ac:dyDescent="0.25">
      <c r="A58" s="5" t="str">
        <f t="shared" si="1"/>
        <v>b</v>
      </c>
      <c r="B58" s="77"/>
      <c r="C58" s="78" t="s">
        <v>92</v>
      </c>
      <c r="D58" s="90">
        <f t="shared" ref="D58" si="68">D72+D86+D100</f>
        <v>0</v>
      </c>
      <c r="E58" s="90">
        <f t="shared" ref="E58:F58" si="69">E72+E86+E100</f>
        <v>0</v>
      </c>
      <c r="F58" s="90">
        <f t="shared" si="69"/>
        <v>0</v>
      </c>
      <c r="G58" s="90">
        <f t="shared" ref="G58:H58" si="70">G72+G86+G100</f>
        <v>0</v>
      </c>
      <c r="H58" s="90">
        <f t="shared" si="70"/>
        <v>0</v>
      </c>
      <c r="I58" s="90" t="e">
        <f t="shared" si="2"/>
        <v>#DIV/0!</v>
      </c>
    </row>
    <row r="59" spans="1:10" ht="18" x14ac:dyDescent="0.25">
      <c r="A59" s="5" t="str">
        <f t="shared" si="1"/>
        <v>a</v>
      </c>
      <c r="B59" s="70" t="s">
        <v>1</v>
      </c>
      <c r="C59" s="71" t="s">
        <v>32</v>
      </c>
      <c r="D59" s="81">
        <v>0</v>
      </c>
      <c r="E59" s="81">
        <f t="shared" ref="E59:F59" si="71">E73+E87+E101</f>
        <v>20000</v>
      </c>
      <c r="F59" s="81">
        <f t="shared" si="71"/>
        <v>21400</v>
      </c>
      <c r="G59" s="81">
        <f t="shared" ref="G59:H59" si="72">G73+G87+G101</f>
        <v>21400</v>
      </c>
      <c r="H59" s="81">
        <f t="shared" si="72"/>
        <v>4919.8999999999996</v>
      </c>
      <c r="I59" s="81">
        <f t="shared" si="2"/>
        <v>22.99018691588785</v>
      </c>
      <c r="J59" s="10"/>
    </row>
    <row r="60" spans="1:10" ht="18" hidden="1" x14ac:dyDescent="0.25">
      <c r="A60" s="5" t="str">
        <f t="shared" si="1"/>
        <v>b</v>
      </c>
      <c r="B60" s="70" t="s">
        <v>1</v>
      </c>
      <c r="C60" s="71" t="s">
        <v>33</v>
      </c>
      <c r="D60" s="81">
        <f t="shared" ref="D60" si="73">D74+D88+D102</f>
        <v>0</v>
      </c>
      <c r="E60" s="81">
        <f t="shared" ref="E60:F60" si="74">E74+E88+E102</f>
        <v>0</v>
      </c>
      <c r="F60" s="81">
        <f t="shared" si="74"/>
        <v>0</v>
      </c>
      <c r="G60" s="81">
        <f t="shared" ref="G60:H60" si="75">G74+G88+G102</f>
        <v>0</v>
      </c>
      <c r="H60" s="81">
        <f t="shared" si="75"/>
        <v>0</v>
      </c>
      <c r="I60" s="81" t="e">
        <f t="shared" si="2"/>
        <v>#DIV/0!</v>
      </c>
    </row>
    <row r="61" spans="1:10" ht="18" hidden="1" x14ac:dyDescent="0.25">
      <c r="A61" s="5" t="str">
        <f t="shared" si="1"/>
        <v>b</v>
      </c>
      <c r="B61" s="70" t="s">
        <v>1</v>
      </c>
      <c r="C61" s="71" t="s">
        <v>34</v>
      </c>
      <c r="D61" s="81">
        <f t="shared" ref="D61" si="76">D75+D89+D103</f>
        <v>0</v>
      </c>
      <c r="E61" s="81">
        <f t="shared" ref="E61:F61" si="77">E75+E89+E103</f>
        <v>0</v>
      </c>
      <c r="F61" s="81">
        <f t="shared" si="77"/>
        <v>0</v>
      </c>
      <c r="G61" s="81">
        <f t="shared" ref="G61:H61" si="78">G75+G89+G103</f>
        <v>0</v>
      </c>
      <c r="H61" s="81">
        <f t="shared" si="78"/>
        <v>0</v>
      </c>
      <c r="I61" s="81" t="e">
        <f t="shared" si="2"/>
        <v>#DIV/0!</v>
      </c>
    </row>
    <row r="62" spans="1:10" ht="36" x14ac:dyDescent="0.25">
      <c r="A62" s="5" t="str">
        <f t="shared" si="1"/>
        <v>a</v>
      </c>
      <c r="B62" s="67" t="s">
        <v>98</v>
      </c>
      <c r="C62" s="68" t="s">
        <v>36</v>
      </c>
      <c r="D62" s="91">
        <f t="shared" ref="D62" si="79">D63+D73+D74+D75</f>
        <v>3322158.08</v>
      </c>
      <c r="E62" s="91">
        <f t="shared" ref="E62:F62" si="80">E63+E73+E74+E75</f>
        <v>2705000</v>
      </c>
      <c r="F62" s="91">
        <f t="shared" si="80"/>
        <v>2705000</v>
      </c>
      <c r="G62" s="91">
        <f t="shared" ref="G62" si="81">G63+G73+G74+G75</f>
        <v>2038900</v>
      </c>
      <c r="H62" s="91">
        <f t="shared" ref="H62" si="82">H63+H73+H74+H75</f>
        <v>1308661.3</v>
      </c>
      <c r="I62" s="91">
        <f t="shared" si="2"/>
        <v>64.184673108048457</v>
      </c>
      <c r="J62" s="54" t="s">
        <v>220</v>
      </c>
    </row>
    <row r="63" spans="1:10" ht="18" x14ac:dyDescent="0.25">
      <c r="A63" s="5" t="str">
        <f t="shared" si="1"/>
        <v>a</v>
      </c>
      <c r="B63" s="79" t="s">
        <v>1</v>
      </c>
      <c r="C63" s="80" t="s">
        <v>24</v>
      </c>
      <c r="D63" s="81">
        <f t="shared" ref="D63" si="83">D64+D65+D66+D67+D68+D69+D70</f>
        <v>3322158.08</v>
      </c>
      <c r="E63" s="81">
        <f t="shared" ref="E63:F63" si="84">E64+E65+E66+E67+E68+E69+E70</f>
        <v>2685000</v>
      </c>
      <c r="F63" s="81">
        <f t="shared" si="84"/>
        <v>2685000</v>
      </c>
      <c r="G63" s="81">
        <f t="shared" ref="G63" si="85">G64+G65+G66+G67+G68+G69+G70</f>
        <v>2018900</v>
      </c>
      <c r="H63" s="81">
        <f>H64+H65+H66+H67+H68+H69+H70</f>
        <v>1305070.9000000001</v>
      </c>
      <c r="I63" s="81">
        <f t="shared" si="2"/>
        <v>64.642671751944135</v>
      </c>
      <c r="J63" s="10"/>
    </row>
    <row r="64" spans="1:10" ht="18" x14ac:dyDescent="0.25">
      <c r="A64" s="5" t="str">
        <f t="shared" si="1"/>
        <v>a</v>
      </c>
      <c r="B64" s="82" t="s">
        <v>1</v>
      </c>
      <c r="C64" s="83" t="s">
        <v>25</v>
      </c>
      <c r="D64" s="84">
        <v>2383308.15</v>
      </c>
      <c r="E64" s="84">
        <v>2285000</v>
      </c>
      <c r="F64" s="84">
        <v>2275000</v>
      </c>
      <c r="G64" s="84">
        <v>1679900</v>
      </c>
      <c r="H64" s="84">
        <v>1002661.3</v>
      </c>
      <c r="I64" s="84">
        <f t="shared" si="2"/>
        <v>59.685772962676353</v>
      </c>
      <c r="J64" s="10"/>
    </row>
    <row r="65" spans="1:10" ht="18" x14ac:dyDescent="0.25">
      <c r="A65" s="5" t="str">
        <f t="shared" si="1"/>
        <v>a</v>
      </c>
      <c r="B65" s="82" t="s">
        <v>1</v>
      </c>
      <c r="C65" s="83" t="s">
        <v>26</v>
      </c>
      <c r="D65" s="84">
        <v>862611.94</v>
      </c>
      <c r="E65" s="84">
        <v>380000</v>
      </c>
      <c r="F65" s="84">
        <v>380000</v>
      </c>
      <c r="G65" s="84">
        <v>309000</v>
      </c>
      <c r="H65" s="84">
        <v>282871.34000000003</v>
      </c>
      <c r="I65" s="84">
        <f t="shared" si="2"/>
        <v>91.544122977346291</v>
      </c>
      <c r="J65" s="10"/>
    </row>
    <row r="66" spans="1:10" ht="18" hidden="1" x14ac:dyDescent="0.25">
      <c r="A66" s="5" t="str">
        <f t="shared" si="1"/>
        <v>b</v>
      </c>
      <c r="B66" s="82" t="s">
        <v>1</v>
      </c>
      <c r="C66" s="83" t="s">
        <v>27</v>
      </c>
      <c r="D66" s="84">
        <v>0</v>
      </c>
      <c r="E66" s="84">
        <v>0</v>
      </c>
      <c r="F66" s="84">
        <v>0</v>
      </c>
      <c r="G66" s="84"/>
      <c r="H66" s="84"/>
      <c r="I66" s="84" t="e">
        <f t="shared" si="2"/>
        <v>#DIV/0!</v>
      </c>
    </row>
    <row r="67" spans="1:10" ht="18" hidden="1" x14ac:dyDescent="0.25">
      <c r="A67" s="5" t="str">
        <f t="shared" si="1"/>
        <v>b</v>
      </c>
      <c r="B67" s="82" t="s">
        <v>1</v>
      </c>
      <c r="C67" s="85" t="s">
        <v>28</v>
      </c>
      <c r="D67" s="84">
        <v>0</v>
      </c>
      <c r="E67" s="84">
        <v>0</v>
      </c>
      <c r="F67" s="84">
        <v>0</v>
      </c>
      <c r="G67" s="84"/>
      <c r="H67" s="84"/>
      <c r="I67" s="84" t="e">
        <f t="shared" si="2"/>
        <v>#DIV/0!</v>
      </c>
    </row>
    <row r="68" spans="1:10" ht="18" hidden="1" x14ac:dyDescent="0.25">
      <c r="A68" s="5" t="str">
        <f t="shared" si="1"/>
        <v>b</v>
      </c>
      <c r="B68" s="82" t="s">
        <v>1</v>
      </c>
      <c r="C68" s="85" t="s">
        <v>29</v>
      </c>
      <c r="D68" s="84">
        <v>0</v>
      </c>
      <c r="E68" s="84">
        <v>0</v>
      </c>
      <c r="F68" s="84">
        <v>0</v>
      </c>
      <c r="G68" s="84"/>
      <c r="H68" s="84"/>
      <c r="I68" s="84" t="e">
        <f t="shared" si="2"/>
        <v>#DIV/0!</v>
      </c>
    </row>
    <row r="69" spans="1:10" ht="18" x14ac:dyDescent="0.25">
      <c r="A69" s="5" t="str">
        <f t="shared" si="1"/>
        <v>a</v>
      </c>
      <c r="B69" s="82" t="s">
        <v>1</v>
      </c>
      <c r="C69" s="85" t="s">
        <v>30</v>
      </c>
      <c r="D69" s="84">
        <v>72717.990000000005</v>
      </c>
      <c r="E69" s="84">
        <v>15000</v>
      </c>
      <c r="F69" s="84">
        <v>25000</v>
      </c>
      <c r="G69" s="84">
        <v>25000</v>
      </c>
      <c r="H69" s="84">
        <v>19338.259999999998</v>
      </c>
      <c r="I69" s="84">
        <f t="shared" si="2"/>
        <v>77.353039999999993</v>
      </c>
      <c r="J69" s="10"/>
    </row>
    <row r="70" spans="1:10" ht="18" x14ac:dyDescent="0.25">
      <c r="A70" s="5" t="str">
        <f t="shared" si="1"/>
        <v>a</v>
      </c>
      <c r="B70" s="82" t="s">
        <v>1</v>
      </c>
      <c r="C70" s="85" t="s">
        <v>31</v>
      </c>
      <c r="D70" s="84">
        <f t="shared" ref="D70" si="86">D71+D72</f>
        <v>3520</v>
      </c>
      <c r="E70" s="84">
        <f t="shared" ref="E70:H70" si="87">E71+E72</f>
        <v>5000</v>
      </c>
      <c r="F70" s="84">
        <f t="shared" si="87"/>
        <v>5000</v>
      </c>
      <c r="G70" s="84">
        <f t="shared" ref="G70" si="88">G71+G72</f>
        <v>5000</v>
      </c>
      <c r="H70" s="84">
        <f t="shared" si="87"/>
        <v>200</v>
      </c>
      <c r="I70" s="84">
        <f t="shared" si="2"/>
        <v>4</v>
      </c>
      <c r="J70" s="10"/>
    </row>
    <row r="71" spans="1:10" ht="30" x14ac:dyDescent="0.25">
      <c r="A71" s="5" t="str">
        <f t="shared" ref="A71:A134" si="89">IF((E71+F71+H71+D71)&gt;0,"a","b")</f>
        <v>a</v>
      </c>
      <c r="B71" s="86"/>
      <c r="C71" s="87" t="s">
        <v>91</v>
      </c>
      <c r="D71" s="88">
        <v>3520</v>
      </c>
      <c r="E71" s="88">
        <v>5000</v>
      </c>
      <c r="F71" s="88">
        <v>5000</v>
      </c>
      <c r="G71" s="88">
        <v>5000</v>
      </c>
      <c r="H71" s="88">
        <v>200</v>
      </c>
      <c r="I71" s="88">
        <f t="shared" ref="I71:I134" si="90">H71/G71%</f>
        <v>4</v>
      </c>
    </row>
    <row r="72" spans="1:10" ht="30" hidden="1" x14ac:dyDescent="0.25">
      <c r="A72" s="5" t="str">
        <f t="shared" si="89"/>
        <v>b</v>
      </c>
      <c r="B72" s="86"/>
      <c r="C72" s="87" t="s">
        <v>92</v>
      </c>
      <c r="D72" s="88">
        <v>0</v>
      </c>
      <c r="E72" s="88">
        <v>0</v>
      </c>
      <c r="F72" s="88">
        <v>0</v>
      </c>
      <c r="G72" s="88">
        <v>0</v>
      </c>
      <c r="H72" s="88"/>
      <c r="I72" s="88" t="e">
        <f t="shared" si="90"/>
        <v>#DIV/0!</v>
      </c>
    </row>
    <row r="73" spans="1:10" ht="18" x14ac:dyDescent="0.25">
      <c r="A73" s="5" t="str">
        <f t="shared" si="89"/>
        <v>a</v>
      </c>
      <c r="B73" s="82" t="s">
        <v>1</v>
      </c>
      <c r="C73" s="80" t="s">
        <v>32</v>
      </c>
      <c r="D73" s="81">
        <v>0</v>
      </c>
      <c r="E73" s="81">
        <v>20000</v>
      </c>
      <c r="F73" s="81">
        <v>20000</v>
      </c>
      <c r="G73" s="81">
        <v>20000</v>
      </c>
      <c r="H73" s="81">
        <v>3590.4</v>
      </c>
      <c r="I73" s="81">
        <f t="shared" si="90"/>
        <v>17.952000000000002</v>
      </c>
      <c r="J73" s="10"/>
    </row>
    <row r="74" spans="1:10" ht="18" hidden="1" x14ac:dyDescent="0.25">
      <c r="A74" s="5" t="str">
        <f t="shared" si="89"/>
        <v>b</v>
      </c>
      <c r="B74" s="82" t="s">
        <v>1</v>
      </c>
      <c r="C74" s="80" t="s">
        <v>33</v>
      </c>
      <c r="D74" s="81">
        <v>0</v>
      </c>
      <c r="E74" s="81">
        <v>0</v>
      </c>
      <c r="F74" s="81">
        <v>0</v>
      </c>
      <c r="G74" s="81">
        <v>0</v>
      </c>
      <c r="H74" s="81"/>
      <c r="I74" s="81" t="e">
        <f t="shared" si="90"/>
        <v>#DIV/0!</v>
      </c>
    </row>
    <row r="75" spans="1:10" ht="18" hidden="1" x14ac:dyDescent="0.25">
      <c r="A75" s="5" t="str">
        <f t="shared" si="89"/>
        <v>b</v>
      </c>
      <c r="B75" s="82" t="s">
        <v>1</v>
      </c>
      <c r="C75" s="80" t="s">
        <v>34</v>
      </c>
      <c r="D75" s="81">
        <v>0</v>
      </c>
      <c r="E75" s="81">
        <v>0</v>
      </c>
      <c r="F75" s="81">
        <v>0</v>
      </c>
      <c r="G75" s="81">
        <v>0</v>
      </c>
      <c r="H75" s="81"/>
      <c r="I75" s="81" t="e">
        <f t="shared" si="90"/>
        <v>#DIV/0!</v>
      </c>
    </row>
    <row r="76" spans="1:10" ht="36" x14ac:dyDescent="0.25">
      <c r="A76" s="5" t="str">
        <f t="shared" si="89"/>
        <v>a</v>
      </c>
      <c r="B76" s="67" t="s">
        <v>99</v>
      </c>
      <c r="C76" s="68" t="s">
        <v>37</v>
      </c>
      <c r="D76" s="91">
        <f t="shared" ref="D76" si="91">D77+D87+D88+D89</f>
        <v>71655</v>
      </c>
      <c r="E76" s="91">
        <f t="shared" ref="E76:G76" si="92">E77+E87+E88+E89</f>
        <v>100000</v>
      </c>
      <c r="F76" s="91">
        <f t="shared" si="92"/>
        <v>100000</v>
      </c>
      <c r="G76" s="91">
        <f t="shared" si="92"/>
        <v>70000</v>
      </c>
      <c r="H76" s="91">
        <f t="shared" ref="H76" si="93">H77+H87+H88+H89</f>
        <v>34891</v>
      </c>
      <c r="I76" s="91">
        <f t="shared" si="90"/>
        <v>49.844285714285711</v>
      </c>
      <c r="J76" s="54" t="s">
        <v>220</v>
      </c>
    </row>
    <row r="77" spans="1:10" ht="18" x14ac:dyDescent="0.25">
      <c r="A77" s="5" t="str">
        <f t="shared" si="89"/>
        <v>a</v>
      </c>
      <c r="B77" s="79" t="s">
        <v>1</v>
      </c>
      <c r="C77" s="80" t="s">
        <v>24</v>
      </c>
      <c r="D77" s="81">
        <f t="shared" ref="D77" si="94">D78+D79+D80+D81+D82+D83+D84</f>
        <v>71655</v>
      </c>
      <c r="E77" s="81">
        <f t="shared" ref="E77:G77" si="95">E78+E79+E80+E81+E82+E83+E84</f>
        <v>100000</v>
      </c>
      <c r="F77" s="81">
        <f t="shared" si="95"/>
        <v>100000</v>
      </c>
      <c r="G77" s="81">
        <f t="shared" si="95"/>
        <v>70000</v>
      </c>
      <c r="H77" s="81">
        <f t="shared" ref="H77" si="96">H78+H79+H80+H81+H82+H83+H84</f>
        <v>34891</v>
      </c>
      <c r="I77" s="81">
        <f t="shared" si="90"/>
        <v>49.844285714285711</v>
      </c>
      <c r="J77" s="10"/>
    </row>
    <row r="78" spans="1:10" ht="18" hidden="1" x14ac:dyDescent="0.25">
      <c r="A78" s="5" t="str">
        <f t="shared" si="89"/>
        <v>b</v>
      </c>
      <c r="B78" s="82" t="s">
        <v>1</v>
      </c>
      <c r="C78" s="83" t="s">
        <v>25</v>
      </c>
      <c r="D78" s="84">
        <v>0</v>
      </c>
      <c r="E78" s="84">
        <v>0</v>
      </c>
      <c r="F78" s="84">
        <v>0</v>
      </c>
      <c r="G78" s="84"/>
      <c r="H78" s="84"/>
      <c r="I78" s="84" t="e">
        <f t="shared" si="90"/>
        <v>#DIV/0!</v>
      </c>
      <c r="J78" s="10"/>
    </row>
    <row r="79" spans="1:10" ht="18" x14ac:dyDescent="0.25">
      <c r="A79" s="5" t="str">
        <f t="shared" si="89"/>
        <v>a</v>
      </c>
      <c r="B79" s="82" t="s">
        <v>1</v>
      </c>
      <c r="C79" s="83" t="s">
        <v>26</v>
      </c>
      <c r="D79" s="84">
        <v>71655</v>
      </c>
      <c r="E79" s="84">
        <v>100000</v>
      </c>
      <c r="F79" s="84">
        <v>100000</v>
      </c>
      <c r="G79" s="84">
        <v>70000</v>
      </c>
      <c r="H79" s="84">
        <v>34891</v>
      </c>
      <c r="I79" s="84">
        <f t="shared" si="90"/>
        <v>49.844285714285711</v>
      </c>
      <c r="J79" s="10"/>
    </row>
    <row r="80" spans="1:10" ht="18" hidden="1" x14ac:dyDescent="0.25">
      <c r="A80" s="5" t="str">
        <f t="shared" si="89"/>
        <v>b</v>
      </c>
      <c r="B80" s="82" t="s">
        <v>1</v>
      </c>
      <c r="C80" s="83" t="s">
        <v>27</v>
      </c>
      <c r="D80" s="84">
        <v>0</v>
      </c>
      <c r="E80" s="84">
        <v>0</v>
      </c>
      <c r="F80" s="84">
        <v>0</v>
      </c>
      <c r="G80" s="84"/>
      <c r="H80" s="84"/>
      <c r="I80" s="84" t="e">
        <f t="shared" si="90"/>
        <v>#DIV/0!</v>
      </c>
    </row>
    <row r="81" spans="1:10" ht="18" hidden="1" x14ac:dyDescent="0.25">
      <c r="A81" s="5" t="str">
        <f t="shared" si="89"/>
        <v>b</v>
      </c>
      <c r="B81" s="82" t="s">
        <v>1</v>
      </c>
      <c r="C81" s="85" t="s">
        <v>28</v>
      </c>
      <c r="D81" s="84">
        <v>0</v>
      </c>
      <c r="E81" s="84">
        <v>0</v>
      </c>
      <c r="F81" s="84">
        <v>0</v>
      </c>
      <c r="G81" s="84"/>
      <c r="H81" s="84"/>
      <c r="I81" s="84" t="e">
        <f t="shared" si="90"/>
        <v>#DIV/0!</v>
      </c>
    </row>
    <row r="82" spans="1:10" ht="18" hidden="1" x14ac:dyDescent="0.25">
      <c r="A82" s="5" t="str">
        <f t="shared" si="89"/>
        <v>b</v>
      </c>
      <c r="B82" s="82" t="s">
        <v>1</v>
      </c>
      <c r="C82" s="85" t="s">
        <v>29</v>
      </c>
      <c r="D82" s="84">
        <v>0</v>
      </c>
      <c r="E82" s="84">
        <v>0</v>
      </c>
      <c r="F82" s="84">
        <v>0</v>
      </c>
      <c r="G82" s="84"/>
      <c r="H82" s="84"/>
      <c r="I82" s="84" t="e">
        <f t="shared" si="90"/>
        <v>#DIV/0!</v>
      </c>
    </row>
    <row r="83" spans="1:10" ht="18" hidden="1" x14ac:dyDescent="0.25">
      <c r="A83" s="5" t="str">
        <f t="shared" si="89"/>
        <v>b</v>
      </c>
      <c r="B83" s="82" t="s">
        <v>1</v>
      </c>
      <c r="C83" s="85" t="s">
        <v>30</v>
      </c>
      <c r="D83" s="84">
        <v>0</v>
      </c>
      <c r="E83" s="84">
        <v>0</v>
      </c>
      <c r="F83" s="84">
        <v>0</v>
      </c>
      <c r="G83" s="84"/>
      <c r="H83" s="84"/>
      <c r="I83" s="84" t="e">
        <f t="shared" si="90"/>
        <v>#DIV/0!</v>
      </c>
    </row>
    <row r="84" spans="1:10" ht="18" hidden="1" x14ac:dyDescent="0.25">
      <c r="A84" s="5" t="str">
        <f t="shared" si="89"/>
        <v>b</v>
      </c>
      <c r="B84" s="82" t="s">
        <v>1</v>
      </c>
      <c r="C84" s="85" t="s">
        <v>31</v>
      </c>
      <c r="D84" s="84">
        <f t="shared" ref="D84" si="97">D85+D86</f>
        <v>0</v>
      </c>
      <c r="E84" s="84">
        <f t="shared" ref="E84:H84" si="98">E85+E86</f>
        <v>0</v>
      </c>
      <c r="F84" s="84">
        <f t="shared" si="98"/>
        <v>0</v>
      </c>
      <c r="G84" s="84">
        <f t="shared" si="98"/>
        <v>0</v>
      </c>
      <c r="H84" s="84">
        <f t="shared" si="98"/>
        <v>0</v>
      </c>
      <c r="I84" s="84" t="e">
        <f t="shared" si="90"/>
        <v>#DIV/0!</v>
      </c>
    </row>
    <row r="85" spans="1:10" ht="30" hidden="1" x14ac:dyDescent="0.25">
      <c r="A85" s="5" t="str">
        <f t="shared" si="89"/>
        <v>b</v>
      </c>
      <c r="B85" s="86"/>
      <c r="C85" s="87" t="s">
        <v>91</v>
      </c>
      <c r="D85" s="88">
        <v>0</v>
      </c>
      <c r="E85" s="88">
        <v>0</v>
      </c>
      <c r="F85" s="88">
        <v>0</v>
      </c>
      <c r="G85" s="88"/>
      <c r="H85" s="88"/>
      <c r="I85" s="88" t="e">
        <f t="shared" si="90"/>
        <v>#DIV/0!</v>
      </c>
    </row>
    <row r="86" spans="1:10" ht="30" hidden="1" x14ac:dyDescent="0.25">
      <c r="A86" s="5" t="str">
        <f t="shared" si="89"/>
        <v>b</v>
      </c>
      <c r="B86" s="86"/>
      <c r="C86" s="87" t="s">
        <v>92</v>
      </c>
      <c r="D86" s="88">
        <v>0</v>
      </c>
      <c r="E86" s="88">
        <v>0</v>
      </c>
      <c r="F86" s="88">
        <v>0</v>
      </c>
      <c r="G86" s="88">
        <v>0</v>
      </c>
      <c r="H86" s="88"/>
      <c r="I86" s="88" t="e">
        <f t="shared" si="90"/>
        <v>#DIV/0!</v>
      </c>
    </row>
    <row r="87" spans="1:10" ht="18" hidden="1" x14ac:dyDescent="0.25">
      <c r="A87" s="5" t="str">
        <f t="shared" si="89"/>
        <v>b</v>
      </c>
      <c r="B87" s="82" t="s">
        <v>1</v>
      </c>
      <c r="C87" s="80" t="s">
        <v>32</v>
      </c>
      <c r="D87" s="81">
        <v>0</v>
      </c>
      <c r="E87" s="81">
        <v>0</v>
      </c>
      <c r="F87" s="81">
        <v>0</v>
      </c>
      <c r="G87" s="81">
        <v>0</v>
      </c>
      <c r="H87" s="81"/>
      <c r="I87" s="81" t="e">
        <f t="shared" si="90"/>
        <v>#DIV/0!</v>
      </c>
    </row>
    <row r="88" spans="1:10" ht="18" hidden="1" x14ac:dyDescent="0.25">
      <c r="A88" s="5" t="str">
        <f t="shared" si="89"/>
        <v>b</v>
      </c>
      <c r="B88" s="82" t="s">
        <v>1</v>
      </c>
      <c r="C88" s="80" t="s">
        <v>33</v>
      </c>
      <c r="D88" s="81">
        <v>0</v>
      </c>
      <c r="E88" s="81">
        <v>0</v>
      </c>
      <c r="F88" s="81">
        <v>0</v>
      </c>
      <c r="G88" s="81">
        <v>0</v>
      </c>
      <c r="H88" s="81"/>
      <c r="I88" s="81" t="e">
        <f t="shared" si="90"/>
        <v>#DIV/0!</v>
      </c>
    </row>
    <row r="89" spans="1:10" ht="18" hidden="1" x14ac:dyDescent="0.25">
      <c r="A89" s="5" t="str">
        <f t="shared" si="89"/>
        <v>b</v>
      </c>
      <c r="B89" s="82" t="s">
        <v>1</v>
      </c>
      <c r="C89" s="80" t="s">
        <v>34</v>
      </c>
      <c r="D89" s="81">
        <v>0</v>
      </c>
      <c r="E89" s="81">
        <v>0</v>
      </c>
      <c r="F89" s="81">
        <v>0</v>
      </c>
      <c r="G89" s="81">
        <v>0</v>
      </c>
      <c r="H89" s="81"/>
      <c r="I89" s="81" t="e">
        <f t="shared" si="90"/>
        <v>#DIV/0!</v>
      </c>
    </row>
    <row r="90" spans="1:10" ht="36" x14ac:dyDescent="0.25">
      <c r="A90" s="5" t="str">
        <f t="shared" si="89"/>
        <v>a</v>
      </c>
      <c r="B90" s="67" t="s">
        <v>100</v>
      </c>
      <c r="C90" s="68" t="s">
        <v>38</v>
      </c>
      <c r="D90" s="91">
        <f t="shared" ref="D90" si="99">D104+D118</f>
        <v>121833</v>
      </c>
      <c r="E90" s="91">
        <f t="shared" ref="E90:F90" si="100">E104+E118</f>
        <v>1215000</v>
      </c>
      <c r="F90" s="91">
        <f t="shared" si="100"/>
        <v>1215000</v>
      </c>
      <c r="G90" s="91">
        <f t="shared" ref="G90:H90" si="101">G104+G118</f>
        <v>890900</v>
      </c>
      <c r="H90" s="91">
        <f t="shared" si="101"/>
        <v>745086.84000000008</v>
      </c>
      <c r="I90" s="91">
        <f t="shared" si="90"/>
        <v>83.633049724997207</v>
      </c>
      <c r="J90" s="54"/>
    </row>
    <row r="91" spans="1:10" ht="18" x14ac:dyDescent="0.25">
      <c r="A91" s="5" t="str">
        <f t="shared" si="89"/>
        <v>a</v>
      </c>
      <c r="B91" s="79" t="s">
        <v>1</v>
      </c>
      <c r="C91" s="80" t="s">
        <v>24</v>
      </c>
      <c r="D91" s="81">
        <f t="shared" ref="D91" si="102">D105+D119</f>
        <v>121833</v>
      </c>
      <c r="E91" s="81">
        <f t="shared" ref="E91:F91" si="103">E105+E119</f>
        <v>1215000</v>
      </c>
      <c r="F91" s="81">
        <f t="shared" si="103"/>
        <v>1213600</v>
      </c>
      <c r="G91" s="81">
        <f t="shared" ref="G91:H91" si="104">G105+G119</f>
        <v>889500</v>
      </c>
      <c r="H91" s="81">
        <f t="shared" si="104"/>
        <v>743757.34000000008</v>
      </c>
      <c r="I91" s="81">
        <f t="shared" si="90"/>
        <v>83.615215289488489</v>
      </c>
      <c r="J91" s="10"/>
    </row>
    <row r="92" spans="1:10" ht="18" x14ac:dyDescent="0.25">
      <c r="A92" s="5" t="str">
        <f t="shared" si="89"/>
        <v>a</v>
      </c>
      <c r="B92" s="82" t="s">
        <v>1</v>
      </c>
      <c r="C92" s="83" t="s">
        <v>25</v>
      </c>
      <c r="D92" s="84">
        <f t="shared" ref="D92" si="105">D106+D120</f>
        <v>0</v>
      </c>
      <c r="E92" s="84">
        <f t="shared" ref="E92:F92" si="106">E106+E120</f>
        <v>645000</v>
      </c>
      <c r="F92" s="84">
        <f t="shared" si="106"/>
        <v>637800</v>
      </c>
      <c r="G92" s="84">
        <f t="shared" ref="G92:H92" si="107">G106+G120</f>
        <v>489200</v>
      </c>
      <c r="H92" s="84">
        <f t="shared" si="107"/>
        <v>445078.09</v>
      </c>
      <c r="I92" s="84">
        <f t="shared" si="90"/>
        <v>90.98080335241211</v>
      </c>
      <c r="J92" s="10"/>
    </row>
    <row r="93" spans="1:10" ht="18" x14ac:dyDescent="0.25">
      <c r="A93" s="5" t="str">
        <f t="shared" si="89"/>
        <v>a</v>
      </c>
      <c r="B93" s="82" t="s">
        <v>1</v>
      </c>
      <c r="C93" s="83" t="s">
        <v>26</v>
      </c>
      <c r="D93" s="84">
        <f t="shared" ref="D93" si="108">D107+D121</f>
        <v>114833.46</v>
      </c>
      <c r="E93" s="84">
        <f t="shared" ref="E93:F93" si="109">E107+E121</f>
        <v>563000</v>
      </c>
      <c r="F93" s="84">
        <f t="shared" si="109"/>
        <v>550600</v>
      </c>
      <c r="G93" s="84">
        <f t="shared" ref="G93:H93" si="110">G107+G121</f>
        <v>376100</v>
      </c>
      <c r="H93" s="84">
        <f t="shared" si="110"/>
        <v>277752.96999999997</v>
      </c>
      <c r="I93" s="84">
        <f t="shared" si="90"/>
        <v>73.850829566604617</v>
      </c>
      <c r="J93" s="10"/>
    </row>
    <row r="94" spans="1:10" ht="18" hidden="1" x14ac:dyDescent="0.25">
      <c r="A94" s="5" t="str">
        <f t="shared" si="89"/>
        <v>b</v>
      </c>
      <c r="B94" s="82" t="s">
        <v>1</v>
      </c>
      <c r="C94" s="83" t="s">
        <v>27</v>
      </c>
      <c r="D94" s="84">
        <f t="shared" ref="D94" si="111">D108+D122</f>
        <v>0</v>
      </c>
      <c r="E94" s="84">
        <f t="shared" ref="E94:F94" si="112">E108+E122</f>
        <v>0</v>
      </c>
      <c r="F94" s="84">
        <f t="shared" si="112"/>
        <v>0</v>
      </c>
      <c r="G94" s="84">
        <f t="shared" ref="G94:H94" si="113">G108+G122</f>
        <v>0</v>
      </c>
      <c r="H94" s="84">
        <f t="shared" si="113"/>
        <v>0</v>
      </c>
      <c r="I94" s="84" t="e">
        <f t="shared" si="90"/>
        <v>#DIV/0!</v>
      </c>
    </row>
    <row r="95" spans="1:10" ht="18" hidden="1" x14ac:dyDescent="0.25">
      <c r="A95" s="5" t="str">
        <f t="shared" si="89"/>
        <v>b</v>
      </c>
      <c r="B95" s="82" t="s">
        <v>1</v>
      </c>
      <c r="C95" s="85" t="s">
        <v>28</v>
      </c>
      <c r="D95" s="84">
        <f t="shared" ref="D95" si="114">D109+D123</f>
        <v>0</v>
      </c>
      <c r="E95" s="84">
        <f t="shared" ref="E95:F95" si="115">E109+E123</f>
        <v>0</v>
      </c>
      <c r="F95" s="84">
        <f t="shared" si="115"/>
        <v>0</v>
      </c>
      <c r="G95" s="84">
        <f t="shared" ref="G95:H95" si="116">G109+G123</f>
        <v>0</v>
      </c>
      <c r="H95" s="84">
        <f t="shared" si="116"/>
        <v>0</v>
      </c>
      <c r="I95" s="84" t="e">
        <f t="shared" si="90"/>
        <v>#DIV/0!</v>
      </c>
    </row>
    <row r="96" spans="1:10" ht="18" hidden="1" x14ac:dyDescent="0.25">
      <c r="A96" s="5" t="str">
        <f t="shared" si="89"/>
        <v>b</v>
      </c>
      <c r="B96" s="82" t="s">
        <v>1</v>
      </c>
      <c r="C96" s="85" t="s">
        <v>29</v>
      </c>
      <c r="D96" s="84">
        <f t="shared" ref="D96" si="117">D110+D124</f>
        <v>0</v>
      </c>
      <c r="E96" s="84">
        <f t="shared" ref="E96:F96" si="118">E110+E124</f>
        <v>0</v>
      </c>
      <c r="F96" s="84">
        <f t="shared" si="118"/>
        <v>0</v>
      </c>
      <c r="G96" s="84">
        <f t="shared" ref="G96:H96" si="119">G110+G124</f>
        <v>0</v>
      </c>
      <c r="H96" s="84">
        <f t="shared" si="119"/>
        <v>0</v>
      </c>
      <c r="I96" s="84" t="e">
        <f t="shared" si="90"/>
        <v>#DIV/0!</v>
      </c>
    </row>
    <row r="97" spans="1:10" ht="18" x14ac:dyDescent="0.25">
      <c r="A97" s="5" t="str">
        <f t="shared" si="89"/>
        <v>a</v>
      </c>
      <c r="B97" s="82" t="s">
        <v>1</v>
      </c>
      <c r="C97" s="85" t="s">
        <v>30</v>
      </c>
      <c r="D97" s="84">
        <f t="shared" ref="D97" si="120">D111+D125</f>
        <v>0</v>
      </c>
      <c r="E97" s="84">
        <f t="shared" ref="E97:F97" si="121">E111+E125</f>
        <v>0</v>
      </c>
      <c r="F97" s="84">
        <f t="shared" si="121"/>
        <v>17700</v>
      </c>
      <c r="G97" s="84">
        <f t="shared" ref="G97:H97" si="122">G111+G125</f>
        <v>17700</v>
      </c>
      <c r="H97" s="84">
        <f t="shared" si="122"/>
        <v>15942.98</v>
      </c>
      <c r="I97" s="84">
        <f t="shared" si="90"/>
        <v>90.073333333333338</v>
      </c>
      <c r="J97" s="10"/>
    </row>
    <row r="98" spans="1:10" ht="18" x14ac:dyDescent="0.25">
      <c r="A98" s="5" t="str">
        <f t="shared" si="89"/>
        <v>a</v>
      </c>
      <c r="B98" s="82" t="s">
        <v>1</v>
      </c>
      <c r="C98" s="85" t="s">
        <v>31</v>
      </c>
      <c r="D98" s="84">
        <f t="shared" ref="D98" si="123">D112+D126</f>
        <v>6999.54</v>
      </c>
      <c r="E98" s="84">
        <f t="shared" ref="E98:F98" si="124">E112+E126</f>
        <v>7000</v>
      </c>
      <c r="F98" s="84">
        <f t="shared" si="124"/>
        <v>7500</v>
      </c>
      <c r="G98" s="84">
        <f t="shared" ref="G98:H98" si="125">G112+G126</f>
        <v>6500</v>
      </c>
      <c r="H98" s="84">
        <f t="shared" si="125"/>
        <v>4983.3</v>
      </c>
      <c r="I98" s="84">
        <f t="shared" si="90"/>
        <v>76.666153846153847</v>
      </c>
      <c r="J98" s="10"/>
    </row>
    <row r="99" spans="1:10" ht="30" x14ac:dyDescent="0.25">
      <c r="A99" s="5" t="str">
        <f t="shared" si="89"/>
        <v>a</v>
      </c>
      <c r="B99" s="86"/>
      <c r="C99" s="87" t="s">
        <v>91</v>
      </c>
      <c r="D99" s="88">
        <f t="shared" ref="D99" si="126">D113+D127</f>
        <v>6999.54</v>
      </c>
      <c r="E99" s="88">
        <f t="shared" ref="E99:F99" si="127">E113+E127</f>
        <v>7000</v>
      </c>
      <c r="F99" s="88">
        <f t="shared" si="127"/>
        <v>7500</v>
      </c>
      <c r="G99" s="88">
        <f t="shared" ref="G99:H99" si="128">G113+G127</f>
        <v>6500</v>
      </c>
      <c r="H99" s="88">
        <f t="shared" si="128"/>
        <v>4983.3</v>
      </c>
      <c r="I99" s="88">
        <f t="shared" si="90"/>
        <v>76.666153846153847</v>
      </c>
    </row>
    <row r="100" spans="1:10" ht="30" hidden="1" x14ac:dyDescent="0.25">
      <c r="A100" s="5" t="str">
        <f t="shared" si="89"/>
        <v>b</v>
      </c>
      <c r="B100" s="86"/>
      <c r="C100" s="87" t="s">
        <v>92</v>
      </c>
      <c r="D100" s="88">
        <f t="shared" ref="D100" si="129">D114+D128</f>
        <v>0</v>
      </c>
      <c r="E100" s="88">
        <f t="shared" ref="E100:F100" si="130">E114+E128</f>
        <v>0</v>
      </c>
      <c r="F100" s="88">
        <f t="shared" si="130"/>
        <v>0</v>
      </c>
      <c r="G100" s="88">
        <f t="shared" ref="G100:H100" si="131">G114+G128</f>
        <v>0</v>
      </c>
      <c r="H100" s="88">
        <f t="shared" si="131"/>
        <v>0</v>
      </c>
      <c r="I100" s="88" t="e">
        <f t="shared" si="90"/>
        <v>#DIV/0!</v>
      </c>
    </row>
    <row r="101" spans="1:10" ht="18" x14ac:dyDescent="0.25">
      <c r="A101" s="5" t="str">
        <f t="shared" si="89"/>
        <v>a</v>
      </c>
      <c r="B101" s="82" t="s">
        <v>1</v>
      </c>
      <c r="C101" s="80" t="s">
        <v>32</v>
      </c>
      <c r="D101" s="81">
        <f t="shared" ref="D101" si="132">D115+D129</f>
        <v>0</v>
      </c>
      <c r="E101" s="81">
        <f t="shared" ref="E101:F101" si="133">E115+E129</f>
        <v>0</v>
      </c>
      <c r="F101" s="81">
        <f t="shared" si="133"/>
        <v>1400</v>
      </c>
      <c r="G101" s="81">
        <f t="shared" ref="G101:H101" si="134">G115+G129</f>
        <v>1400</v>
      </c>
      <c r="H101" s="81">
        <f t="shared" si="134"/>
        <v>1329.5</v>
      </c>
      <c r="I101" s="81">
        <f t="shared" si="90"/>
        <v>94.964285714285708</v>
      </c>
    </row>
    <row r="102" spans="1:10" ht="18" hidden="1" x14ac:dyDescent="0.25">
      <c r="A102" s="5" t="str">
        <f t="shared" si="89"/>
        <v>b</v>
      </c>
      <c r="B102" s="82" t="s">
        <v>1</v>
      </c>
      <c r="C102" s="80" t="s">
        <v>33</v>
      </c>
      <c r="D102" s="81">
        <f t="shared" ref="D102" si="135">D116+D130</f>
        <v>0</v>
      </c>
      <c r="E102" s="81">
        <f t="shared" ref="E102:F102" si="136">E116+E130</f>
        <v>0</v>
      </c>
      <c r="F102" s="81">
        <f t="shared" si="136"/>
        <v>0</v>
      </c>
      <c r="G102" s="81">
        <f t="shared" ref="G102:H102" si="137">G116+G130</f>
        <v>0</v>
      </c>
      <c r="H102" s="81">
        <f t="shared" si="137"/>
        <v>0</v>
      </c>
      <c r="I102" s="81" t="e">
        <f t="shared" si="90"/>
        <v>#DIV/0!</v>
      </c>
    </row>
    <row r="103" spans="1:10" ht="18" hidden="1" x14ac:dyDescent="0.25">
      <c r="A103" s="5" t="str">
        <f t="shared" si="89"/>
        <v>b</v>
      </c>
      <c r="B103" s="82" t="s">
        <v>1</v>
      </c>
      <c r="C103" s="80" t="s">
        <v>34</v>
      </c>
      <c r="D103" s="81">
        <f t="shared" ref="D103" si="138">D117+D131</f>
        <v>0</v>
      </c>
      <c r="E103" s="81">
        <f t="shared" ref="E103:F103" si="139">E117+E131</f>
        <v>0</v>
      </c>
      <c r="F103" s="81">
        <f t="shared" si="139"/>
        <v>0</v>
      </c>
      <c r="G103" s="81">
        <f t="shared" ref="G103:H103" si="140">G117+G131</f>
        <v>0</v>
      </c>
      <c r="H103" s="81">
        <f t="shared" si="140"/>
        <v>0</v>
      </c>
      <c r="I103" s="81" t="e">
        <f t="shared" si="90"/>
        <v>#DIV/0!</v>
      </c>
    </row>
    <row r="104" spans="1:10" ht="36" x14ac:dyDescent="0.25">
      <c r="A104" s="5" t="str">
        <f t="shared" si="89"/>
        <v>a</v>
      </c>
      <c r="B104" s="67" t="s">
        <v>101</v>
      </c>
      <c r="C104" s="68" t="s">
        <v>102</v>
      </c>
      <c r="D104" s="91">
        <f t="shared" ref="D104" si="141">D105+D115+D116+D117</f>
        <v>0</v>
      </c>
      <c r="E104" s="91">
        <f t="shared" ref="E104:G104" si="142">E105+E115+E116+E117</f>
        <v>1065000</v>
      </c>
      <c r="F104" s="91">
        <f t="shared" si="142"/>
        <v>1065000</v>
      </c>
      <c r="G104" s="91">
        <f t="shared" si="142"/>
        <v>814900</v>
      </c>
      <c r="H104" s="91">
        <f>H105+H115+H116+H117</f>
        <v>740286.84000000008</v>
      </c>
      <c r="I104" s="91">
        <f t="shared" si="90"/>
        <v>90.843887593569775</v>
      </c>
      <c r="J104" s="54" t="s">
        <v>221</v>
      </c>
    </row>
    <row r="105" spans="1:10" ht="18" x14ac:dyDescent="0.25">
      <c r="A105" s="5" t="str">
        <f t="shared" si="89"/>
        <v>a</v>
      </c>
      <c r="B105" s="79" t="s">
        <v>1</v>
      </c>
      <c r="C105" s="80" t="s">
        <v>24</v>
      </c>
      <c r="D105" s="81">
        <f t="shared" ref="D105" si="143">D106+D107+D108+D109+D110+D111+D112</f>
        <v>0</v>
      </c>
      <c r="E105" s="81">
        <f t="shared" ref="E105:G105" si="144">E106+E107+E108+E109+E110+E111+E112</f>
        <v>1065000</v>
      </c>
      <c r="F105" s="81">
        <f t="shared" si="144"/>
        <v>1063600</v>
      </c>
      <c r="G105" s="81">
        <f t="shared" si="144"/>
        <v>813500</v>
      </c>
      <c r="H105" s="81">
        <f>H106+H107+H108+H109+H110+H111+H112</f>
        <v>738957.34000000008</v>
      </c>
      <c r="I105" s="81">
        <f t="shared" si="90"/>
        <v>90.836796558082369</v>
      </c>
    </row>
    <row r="106" spans="1:10" ht="18" x14ac:dyDescent="0.25">
      <c r="A106" s="5" t="str">
        <f t="shared" si="89"/>
        <v>a</v>
      </c>
      <c r="B106" s="82" t="s">
        <v>1</v>
      </c>
      <c r="C106" s="83" t="s">
        <v>25</v>
      </c>
      <c r="D106" s="84">
        <v>0</v>
      </c>
      <c r="E106" s="84">
        <v>645000</v>
      </c>
      <c r="F106" s="84">
        <v>637800</v>
      </c>
      <c r="G106" s="84">
        <v>489200</v>
      </c>
      <c r="H106" s="84">
        <v>445078.09</v>
      </c>
      <c r="I106" s="84">
        <f t="shared" si="90"/>
        <v>90.98080335241211</v>
      </c>
    </row>
    <row r="107" spans="1:10" ht="18" x14ac:dyDescent="0.25">
      <c r="A107" s="5" t="str">
        <f t="shared" si="89"/>
        <v>a</v>
      </c>
      <c r="B107" s="82" t="s">
        <v>1</v>
      </c>
      <c r="C107" s="83" t="s">
        <v>26</v>
      </c>
      <c r="D107" s="84">
        <v>0</v>
      </c>
      <c r="E107" s="84">
        <v>420000</v>
      </c>
      <c r="F107" s="84">
        <v>407600</v>
      </c>
      <c r="G107" s="84">
        <v>306100</v>
      </c>
      <c r="H107" s="84">
        <v>277752.96999999997</v>
      </c>
      <c r="I107" s="84">
        <f t="shared" si="90"/>
        <v>90.739291081345954</v>
      </c>
    </row>
    <row r="108" spans="1:10" ht="18" hidden="1" x14ac:dyDescent="0.25">
      <c r="A108" s="5" t="str">
        <f t="shared" si="89"/>
        <v>b</v>
      </c>
      <c r="B108" s="82" t="s">
        <v>1</v>
      </c>
      <c r="C108" s="83" t="s">
        <v>27</v>
      </c>
      <c r="D108" s="84">
        <v>0</v>
      </c>
      <c r="E108" s="84">
        <v>0</v>
      </c>
      <c r="F108" s="84">
        <v>0</v>
      </c>
      <c r="G108" s="84"/>
      <c r="H108" s="84"/>
      <c r="I108" s="84" t="e">
        <f t="shared" si="90"/>
        <v>#DIV/0!</v>
      </c>
    </row>
    <row r="109" spans="1:10" ht="18" hidden="1" x14ac:dyDescent="0.25">
      <c r="A109" s="5" t="str">
        <f t="shared" si="89"/>
        <v>b</v>
      </c>
      <c r="B109" s="82" t="s">
        <v>1</v>
      </c>
      <c r="C109" s="85" t="s">
        <v>28</v>
      </c>
      <c r="D109" s="84">
        <v>0</v>
      </c>
      <c r="E109" s="84">
        <v>0</v>
      </c>
      <c r="F109" s="84">
        <v>0</v>
      </c>
      <c r="G109" s="84"/>
      <c r="H109" s="84"/>
      <c r="I109" s="84" t="e">
        <f t="shared" si="90"/>
        <v>#DIV/0!</v>
      </c>
    </row>
    <row r="110" spans="1:10" ht="18" hidden="1" x14ac:dyDescent="0.25">
      <c r="A110" s="5" t="str">
        <f t="shared" si="89"/>
        <v>b</v>
      </c>
      <c r="B110" s="82" t="s">
        <v>1</v>
      </c>
      <c r="C110" s="85" t="s">
        <v>29</v>
      </c>
      <c r="D110" s="84">
        <v>0</v>
      </c>
      <c r="E110" s="84">
        <v>0</v>
      </c>
      <c r="F110" s="84">
        <v>0</v>
      </c>
      <c r="G110" s="84"/>
      <c r="H110" s="84"/>
      <c r="I110" s="84" t="e">
        <f t="shared" si="90"/>
        <v>#DIV/0!</v>
      </c>
    </row>
    <row r="111" spans="1:10" ht="18" x14ac:dyDescent="0.25">
      <c r="A111" s="5" t="str">
        <f t="shared" si="89"/>
        <v>a</v>
      </c>
      <c r="B111" s="82" t="s">
        <v>1</v>
      </c>
      <c r="C111" s="85" t="s">
        <v>30</v>
      </c>
      <c r="D111" s="84">
        <v>0</v>
      </c>
      <c r="E111" s="84">
        <v>0</v>
      </c>
      <c r="F111" s="84">
        <v>17700</v>
      </c>
      <c r="G111" s="84">
        <v>17700</v>
      </c>
      <c r="H111" s="84">
        <v>15942.98</v>
      </c>
      <c r="I111" s="84">
        <f t="shared" si="90"/>
        <v>90.073333333333338</v>
      </c>
    </row>
    <row r="112" spans="1:10" ht="18" x14ac:dyDescent="0.25">
      <c r="A112" s="5" t="str">
        <f t="shared" si="89"/>
        <v>a</v>
      </c>
      <c r="B112" s="82" t="s">
        <v>1</v>
      </c>
      <c r="C112" s="85" t="s">
        <v>31</v>
      </c>
      <c r="D112" s="84">
        <f t="shared" ref="D112" si="145">D113+D114</f>
        <v>0</v>
      </c>
      <c r="E112" s="84">
        <f t="shared" ref="E112:G112" si="146">E113+E114</f>
        <v>0</v>
      </c>
      <c r="F112" s="84">
        <f t="shared" si="146"/>
        <v>500</v>
      </c>
      <c r="G112" s="84">
        <f t="shared" si="146"/>
        <v>500</v>
      </c>
      <c r="H112" s="84">
        <f>H113+H114</f>
        <v>183.3</v>
      </c>
      <c r="I112" s="84">
        <f t="shared" si="90"/>
        <v>36.660000000000004</v>
      </c>
    </row>
    <row r="113" spans="1:10" ht="30" x14ac:dyDescent="0.25">
      <c r="A113" s="5" t="str">
        <f t="shared" si="89"/>
        <v>a</v>
      </c>
      <c r="B113" s="86"/>
      <c r="C113" s="87" t="s">
        <v>91</v>
      </c>
      <c r="D113" s="88">
        <v>0</v>
      </c>
      <c r="E113" s="88">
        <v>0</v>
      </c>
      <c r="F113" s="88">
        <v>500</v>
      </c>
      <c r="G113" s="88">
        <v>500</v>
      </c>
      <c r="H113" s="88">
        <v>183.3</v>
      </c>
      <c r="I113" s="88">
        <f t="shared" si="90"/>
        <v>36.660000000000004</v>
      </c>
    </row>
    <row r="114" spans="1:10" ht="30" hidden="1" x14ac:dyDescent="0.25">
      <c r="A114" s="5" t="str">
        <f t="shared" si="89"/>
        <v>b</v>
      </c>
      <c r="B114" s="86"/>
      <c r="C114" s="87" t="s">
        <v>92</v>
      </c>
      <c r="D114" s="88">
        <v>0</v>
      </c>
      <c r="E114" s="88">
        <v>0</v>
      </c>
      <c r="F114" s="88">
        <v>0</v>
      </c>
      <c r="G114" s="88">
        <v>0</v>
      </c>
      <c r="H114" s="88"/>
      <c r="I114" s="88" t="e">
        <f t="shared" si="90"/>
        <v>#DIV/0!</v>
      </c>
    </row>
    <row r="115" spans="1:10" ht="18" x14ac:dyDescent="0.25">
      <c r="A115" s="5" t="str">
        <f t="shared" si="89"/>
        <v>a</v>
      </c>
      <c r="B115" s="82" t="s">
        <v>1</v>
      </c>
      <c r="C115" s="80" t="s">
        <v>32</v>
      </c>
      <c r="D115" s="81">
        <v>0</v>
      </c>
      <c r="E115" s="81">
        <v>0</v>
      </c>
      <c r="F115" s="81">
        <v>1400</v>
      </c>
      <c r="G115" s="81">
        <v>1400</v>
      </c>
      <c r="H115" s="81">
        <v>1329.5</v>
      </c>
      <c r="I115" s="81">
        <f t="shared" si="90"/>
        <v>94.964285714285708</v>
      </c>
    </row>
    <row r="116" spans="1:10" ht="18" hidden="1" x14ac:dyDescent="0.25">
      <c r="A116" s="5" t="str">
        <f t="shared" si="89"/>
        <v>b</v>
      </c>
      <c r="B116" s="82" t="s">
        <v>1</v>
      </c>
      <c r="C116" s="80" t="s">
        <v>33</v>
      </c>
      <c r="D116" s="81">
        <v>0</v>
      </c>
      <c r="E116" s="81">
        <v>0</v>
      </c>
      <c r="F116" s="81">
        <v>0</v>
      </c>
      <c r="G116" s="81">
        <v>0</v>
      </c>
      <c r="H116" s="81"/>
      <c r="I116" s="81" t="e">
        <f t="shared" si="90"/>
        <v>#DIV/0!</v>
      </c>
    </row>
    <row r="117" spans="1:10" ht="18" hidden="1" x14ac:dyDescent="0.25">
      <c r="A117" s="5" t="str">
        <f t="shared" si="89"/>
        <v>b</v>
      </c>
      <c r="B117" s="82" t="s">
        <v>1</v>
      </c>
      <c r="C117" s="80" t="s">
        <v>34</v>
      </c>
      <c r="D117" s="81">
        <v>0</v>
      </c>
      <c r="E117" s="81">
        <v>0</v>
      </c>
      <c r="F117" s="81">
        <v>0</v>
      </c>
      <c r="G117" s="81">
        <v>0</v>
      </c>
      <c r="H117" s="81"/>
      <c r="I117" s="81" t="e">
        <f t="shared" si="90"/>
        <v>#DIV/0!</v>
      </c>
    </row>
    <row r="118" spans="1:10" ht="36" x14ac:dyDescent="0.25">
      <c r="A118" s="5" t="str">
        <f t="shared" si="89"/>
        <v>a</v>
      </c>
      <c r="B118" s="67" t="s">
        <v>103</v>
      </c>
      <c r="C118" s="68" t="s">
        <v>38</v>
      </c>
      <c r="D118" s="91">
        <f t="shared" ref="D118" si="147">D119+D129+D130+D131</f>
        <v>121833</v>
      </c>
      <c r="E118" s="91">
        <f t="shared" ref="E118:G118" si="148">E119+E129+E130+E131</f>
        <v>150000</v>
      </c>
      <c r="F118" s="91">
        <f t="shared" si="148"/>
        <v>150000</v>
      </c>
      <c r="G118" s="91">
        <f t="shared" si="148"/>
        <v>76000</v>
      </c>
      <c r="H118" s="91">
        <f t="shared" ref="H118" si="149">H119+H129+H130+H131</f>
        <v>4800</v>
      </c>
      <c r="I118" s="91">
        <f t="shared" si="90"/>
        <v>6.3157894736842106</v>
      </c>
      <c r="J118" s="54" t="s">
        <v>221</v>
      </c>
    </row>
    <row r="119" spans="1:10" ht="18" x14ac:dyDescent="0.25">
      <c r="A119" s="5" t="str">
        <f t="shared" si="89"/>
        <v>a</v>
      </c>
      <c r="B119" s="79" t="s">
        <v>1</v>
      </c>
      <c r="C119" s="80" t="s">
        <v>24</v>
      </c>
      <c r="D119" s="81">
        <f t="shared" ref="D119" si="150">D120+D121+D122+D123+D124+D125+D126</f>
        <v>121833</v>
      </c>
      <c r="E119" s="81">
        <f t="shared" ref="E119:G119" si="151">E120+E121+E122+E123+E124+E125+E126</f>
        <v>150000</v>
      </c>
      <c r="F119" s="81">
        <f t="shared" si="151"/>
        <v>150000</v>
      </c>
      <c r="G119" s="81">
        <f t="shared" si="151"/>
        <v>76000</v>
      </c>
      <c r="H119" s="81">
        <f t="shared" ref="H119" si="152">H120+H121+H122+H123+H124+H125+H126</f>
        <v>4800</v>
      </c>
      <c r="I119" s="81">
        <f t="shared" si="90"/>
        <v>6.3157894736842106</v>
      </c>
    </row>
    <row r="120" spans="1:10" ht="18" hidden="1" x14ac:dyDescent="0.25">
      <c r="A120" s="5" t="str">
        <f t="shared" si="89"/>
        <v>b</v>
      </c>
      <c r="B120" s="82" t="s">
        <v>1</v>
      </c>
      <c r="C120" s="83" t="s">
        <v>25</v>
      </c>
      <c r="D120" s="84">
        <v>0</v>
      </c>
      <c r="E120" s="84">
        <v>0</v>
      </c>
      <c r="F120" s="84">
        <v>0</v>
      </c>
      <c r="G120" s="84"/>
      <c r="H120" s="84"/>
      <c r="I120" s="84" t="e">
        <f t="shared" si="90"/>
        <v>#DIV/0!</v>
      </c>
    </row>
    <row r="121" spans="1:10" ht="18" x14ac:dyDescent="0.25">
      <c r="A121" s="5" t="str">
        <f t="shared" si="89"/>
        <v>a</v>
      </c>
      <c r="B121" s="82" t="s">
        <v>1</v>
      </c>
      <c r="C121" s="83" t="s">
        <v>26</v>
      </c>
      <c r="D121" s="84">
        <v>114833.46</v>
      </c>
      <c r="E121" s="84">
        <v>143000</v>
      </c>
      <c r="F121" s="84">
        <v>143000</v>
      </c>
      <c r="G121" s="84">
        <v>70000</v>
      </c>
      <c r="H121" s="84">
        <v>0</v>
      </c>
      <c r="I121" s="84">
        <f t="shared" si="90"/>
        <v>0</v>
      </c>
    </row>
    <row r="122" spans="1:10" ht="18" hidden="1" x14ac:dyDescent="0.25">
      <c r="A122" s="5" t="str">
        <f t="shared" si="89"/>
        <v>b</v>
      </c>
      <c r="B122" s="82" t="s">
        <v>1</v>
      </c>
      <c r="C122" s="83" t="s">
        <v>27</v>
      </c>
      <c r="D122" s="84">
        <v>0</v>
      </c>
      <c r="E122" s="84">
        <v>0</v>
      </c>
      <c r="F122" s="84">
        <v>0</v>
      </c>
      <c r="G122" s="84"/>
      <c r="H122" s="84"/>
      <c r="I122" s="84" t="e">
        <f t="shared" si="90"/>
        <v>#DIV/0!</v>
      </c>
    </row>
    <row r="123" spans="1:10" ht="18" hidden="1" x14ac:dyDescent="0.25">
      <c r="A123" s="5" t="str">
        <f t="shared" si="89"/>
        <v>b</v>
      </c>
      <c r="B123" s="82" t="s">
        <v>1</v>
      </c>
      <c r="C123" s="85" t="s">
        <v>28</v>
      </c>
      <c r="D123" s="84">
        <v>0</v>
      </c>
      <c r="E123" s="84">
        <v>0</v>
      </c>
      <c r="F123" s="84">
        <v>0</v>
      </c>
      <c r="G123" s="84"/>
      <c r="H123" s="84"/>
      <c r="I123" s="84" t="e">
        <f t="shared" si="90"/>
        <v>#DIV/0!</v>
      </c>
    </row>
    <row r="124" spans="1:10" ht="18" hidden="1" x14ac:dyDescent="0.25">
      <c r="A124" s="5" t="str">
        <f t="shared" si="89"/>
        <v>b</v>
      </c>
      <c r="B124" s="82" t="s">
        <v>1</v>
      </c>
      <c r="C124" s="85" t="s">
        <v>29</v>
      </c>
      <c r="D124" s="84">
        <v>0</v>
      </c>
      <c r="E124" s="84">
        <v>0</v>
      </c>
      <c r="F124" s="84">
        <v>0</v>
      </c>
      <c r="G124" s="84"/>
      <c r="H124" s="84"/>
      <c r="I124" s="84" t="e">
        <f t="shared" si="90"/>
        <v>#DIV/0!</v>
      </c>
    </row>
    <row r="125" spans="1:10" ht="18" hidden="1" x14ac:dyDescent="0.25">
      <c r="A125" s="5" t="str">
        <f t="shared" si="89"/>
        <v>b</v>
      </c>
      <c r="B125" s="82" t="s">
        <v>1</v>
      </c>
      <c r="C125" s="85" t="s">
        <v>30</v>
      </c>
      <c r="D125" s="84">
        <v>0</v>
      </c>
      <c r="E125" s="84">
        <v>0</v>
      </c>
      <c r="F125" s="84">
        <v>0</v>
      </c>
      <c r="G125" s="84"/>
      <c r="H125" s="84"/>
      <c r="I125" s="84" t="e">
        <f t="shared" si="90"/>
        <v>#DIV/0!</v>
      </c>
    </row>
    <row r="126" spans="1:10" ht="18" x14ac:dyDescent="0.25">
      <c r="A126" s="5" t="str">
        <f t="shared" si="89"/>
        <v>a</v>
      </c>
      <c r="B126" s="82" t="s">
        <v>1</v>
      </c>
      <c r="C126" s="85" t="s">
        <v>31</v>
      </c>
      <c r="D126" s="84">
        <f t="shared" ref="D126" si="153">D127+D128</f>
        <v>6999.54</v>
      </c>
      <c r="E126" s="84">
        <f t="shared" ref="E126:H126" si="154">E127+E128</f>
        <v>7000</v>
      </c>
      <c r="F126" s="84">
        <f t="shared" si="154"/>
        <v>7000</v>
      </c>
      <c r="G126" s="84">
        <f t="shared" si="154"/>
        <v>6000</v>
      </c>
      <c r="H126" s="84">
        <f t="shared" si="154"/>
        <v>4800</v>
      </c>
      <c r="I126" s="84">
        <f t="shared" si="90"/>
        <v>80</v>
      </c>
    </row>
    <row r="127" spans="1:10" ht="30" x14ac:dyDescent="0.25">
      <c r="A127" s="5" t="str">
        <f t="shared" si="89"/>
        <v>a</v>
      </c>
      <c r="B127" s="86"/>
      <c r="C127" s="87" t="s">
        <v>91</v>
      </c>
      <c r="D127" s="88">
        <v>6999.54</v>
      </c>
      <c r="E127" s="88">
        <v>7000</v>
      </c>
      <c r="F127" s="88">
        <v>7000</v>
      </c>
      <c r="G127" s="88">
        <v>6000</v>
      </c>
      <c r="H127" s="88">
        <v>4800</v>
      </c>
      <c r="I127" s="88">
        <f t="shared" si="90"/>
        <v>80</v>
      </c>
    </row>
    <row r="128" spans="1:10" ht="30" hidden="1" x14ac:dyDescent="0.25">
      <c r="A128" s="5" t="str">
        <f t="shared" si="89"/>
        <v>b</v>
      </c>
      <c r="B128" s="86"/>
      <c r="C128" s="87" t="s">
        <v>92</v>
      </c>
      <c r="D128" s="88">
        <v>0</v>
      </c>
      <c r="E128" s="88">
        <v>0</v>
      </c>
      <c r="F128" s="88">
        <v>0</v>
      </c>
      <c r="G128" s="88">
        <v>0</v>
      </c>
      <c r="H128" s="88"/>
      <c r="I128" s="88" t="e">
        <f t="shared" si="90"/>
        <v>#DIV/0!</v>
      </c>
    </row>
    <row r="129" spans="1:10" ht="18" hidden="1" x14ac:dyDescent="0.25">
      <c r="A129" s="5" t="str">
        <f t="shared" si="89"/>
        <v>b</v>
      </c>
      <c r="B129" s="82" t="s">
        <v>1</v>
      </c>
      <c r="C129" s="80" t="s">
        <v>32</v>
      </c>
      <c r="D129" s="81">
        <v>0</v>
      </c>
      <c r="E129" s="81">
        <v>0</v>
      </c>
      <c r="F129" s="81">
        <v>0</v>
      </c>
      <c r="G129" s="81">
        <v>0</v>
      </c>
      <c r="H129" s="81"/>
      <c r="I129" s="81" t="e">
        <f t="shared" si="90"/>
        <v>#DIV/0!</v>
      </c>
    </row>
    <row r="130" spans="1:10" ht="18" hidden="1" x14ac:dyDescent="0.25">
      <c r="A130" s="5" t="str">
        <f t="shared" si="89"/>
        <v>b</v>
      </c>
      <c r="B130" s="82" t="s">
        <v>1</v>
      </c>
      <c r="C130" s="80" t="s">
        <v>33</v>
      </c>
      <c r="D130" s="81">
        <v>0</v>
      </c>
      <c r="E130" s="81">
        <v>0</v>
      </c>
      <c r="F130" s="81">
        <v>0</v>
      </c>
      <c r="G130" s="81">
        <v>0</v>
      </c>
      <c r="H130" s="81"/>
      <c r="I130" s="81" t="e">
        <f t="shared" si="90"/>
        <v>#DIV/0!</v>
      </c>
    </row>
    <row r="131" spans="1:10" ht="18" hidden="1" x14ac:dyDescent="0.25">
      <c r="A131" s="5" t="str">
        <f t="shared" si="89"/>
        <v>b</v>
      </c>
      <c r="B131" s="82" t="s">
        <v>1</v>
      </c>
      <c r="C131" s="80" t="s">
        <v>34</v>
      </c>
      <c r="D131" s="81">
        <v>0</v>
      </c>
      <c r="E131" s="81">
        <v>0</v>
      </c>
      <c r="F131" s="81">
        <v>0</v>
      </c>
      <c r="G131" s="81">
        <v>0</v>
      </c>
      <c r="H131" s="81"/>
      <c r="I131" s="81" t="e">
        <f t="shared" si="90"/>
        <v>#DIV/0!</v>
      </c>
    </row>
    <row r="132" spans="1:10" ht="54" x14ac:dyDescent="0.25">
      <c r="A132" s="5" t="str">
        <f t="shared" si="89"/>
        <v>a</v>
      </c>
      <c r="B132" s="67" t="s">
        <v>104</v>
      </c>
      <c r="C132" s="68" t="s">
        <v>39</v>
      </c>
      <c r="D132" s="91">
        <f t="shared" ref="D132" si="155">D133+D143+D144+D145</f>
        <v>10209655.239999998</v>
      </c>
      <c r="E132" s="69">
        <f t="shared" ref="E132:G132" si="156">E133+E143+E144+E145</f>
        <v>11258000</v>
      </c>
      <c r="F132" s="69">
        <f t="shared" si="156"/>
        <v>11258000</v>
      </c>
      <c r="G132" s="69">
        <f t="shared" si="156"/>
        <v>8306000</v>
      </c>
      <c r="H132" s="69">
        <f>H133+H143+H144+H145</f>
        <v>6414906.6700000009</v>
      </c>
      <c r="I132" s="69">
        <f t="shared" si="90"/>
        <v>77.232201661449565</v>
      </c>
      <c r="J132" s="54" t="s">
        <v>222</v>
      </c>
    </row>
    <row r="133" spans="1:10" ht="18" x14ac:dyDescent="0.25">
      <c r="A133" s="5" t="str">
        <f t="shared" si="89"/>
        <v>a</v>
      </c>
      <c r="B133" s="79" t="s">
        <v>1</v>
      </c>
      <c r="C133" s="80" t="s">
        <v>24</v>
      </c>
      <c r="D133" s="81">
        <f t="shared" ref="D133" si="157">D134+D135+D136+D137+D138+D139+D140</f>
        <v>8857838.209999999</v>
      </c>
      <c r="E133" s="81">
        <f t="shared" ref="E133:G133" si="158">E134+E135+E136+E137+E138+E139+E140</f>
        <v>11228000</v>
      </c>
      <c r="F133" s="81">
        <f t="shared" si="158"/>
        <v>10969250</v>
      </c>
      <c r="G133" s="81">
        <f t="shared" si="158"/>
        <v>8017250</v>
      </c>
      <c r="H133" s="81">
        <f>H134+H135+H136+H137+H138+H139+H140</f>
        <v>6149025.6700000009</v>
      </c>
      <c r="I133" s="81">
        <f t="shared" si="90"/>
        <v>76.697442015653763</v>
      </c>
      <c r="J133" s="10"/>
    </row>
    <row r="134" spans="1:10" ht="18" x14ac:dyDescent="0.25">
      <c r="A134" s="5" t="str">
        <f t="shared" si="89"/>
        <v>a</v>
      </c>
      <c r="B134" s="82" t="s">
        <v>1</v>
      </c>
      <c r="C134" s="83" t="s">
        <v>25</v>
      </c>
      <c r="D134" s="84">
        <v>3149983.68</v>
      </c>
      <c r="E134" s="84">
        <v>3508000</v>
      </c>
      <c r="F134" s="84">
        <v>3508000</v>
      </c>
      <c r="G134" s="84">
        <v>2631000</v>
      </c>
      <c r="H134" s="84">
        <v>2261649.08</v>
      </c>
      <c r="I134" s="84">
        <f t="shared" si="90"/>
        <v>85.961576586849105</v>
      </c>
      <c r="J134" s="10"/>
    </row>
    <row r="135" spans="1:10" ht="18" x14ac:dyDescent="0.25">
      <c r="A135" s="5" t="str">
        <f t="shared" ref="A135:A198" si="159">IF((E135+F135+H135+D135)&gt;0,"a","b")</f>
        <v>a</v>
      </c>
      <c r="B135" s="82" t="s">
        <v>1</v>
      </c>
      <c r="C135" s="83" t="s">
        <v>26</v>
      </c>
      <c r="D135" s="84">
        <v>5613604.4299999997</v>
      </c>
      <c r="E135" s="84">
        <v>7550000</v>
      </c>
      <c r="F135" s="84">
        <v>7291250</v>
      </c>
      <c r="G135" s="84">
        <v>5261250</v>
      </c>
      <c r="H135" s="84">
        <v>3854324.31</v>
      </c>
      <c r="I135" s="84">
        <f t="shared" ref="I135:I198" si="160">H135/G135%</f>
        <v>73.258718175338558</v>
      </c>
      <c r="J135" s="10"/>
    </row>
    <row r="136" spans="1:10" ht="18" hidden="1" x14ac:dyDescent="0.25">
      <c r="A136" s="5" t="str">
        <f t="shared" si="159"/>
        <v>b</v>
      </c>
      <c r="B136" s="82" t="s">
        <v>1</v>
      </c>
      <c r="C136" s="83" t="s">
        <v>27</v>
      </c>
      <c r="D136" s="84">
        <v>0</v>
      </c>
      <c r="E136" s="84">
        <v>0</v>
      </c>
      <c r="F136" s="84">
        <v>0</v>
      </c>
      <c r="G136" s="84"/>
      <c r="H136" s="84"/>
      <c r="I136" s="84" t="e">
        <f t="shared" si="160"/>
        <v>#DIV/0!</v>
      </c>
    </row>
    <row r="137" spans="1:10" ht="18" hidden="1" x14ac:dyDescent="0.25">
      <c r="A137" s="5" t="str">
        <f t="shared" si="159"/>
        <v>b</v>
      </c>
      <c r="B137" s="82" t="s">
        <v>1</v>
      </c>
      <c r="C137" s="85" t="s">
        <v>28</v>
      </c>
      <c r="D137" s="84">
        <v>0</v>
      </c>
      <c r="E137" s="84">
        <v>0</v>
      </c>
      <c r="F137" s="84">
        <v>0</v>
      </c>
      <c r="G137" s="84"/>
      <c r="H137" s="84"/>
      <c r="I137" s="84" t="e">
        <f t="shared" si="160"/>
        <v>#DIV/0!</v>
      </c>
    </row>
    <row r="138" spans="1:10" ht="18" x14ac:dyDescent="0.25">
      <c r="A138" s="5" t="str">
        <f t="shared" si="159"/>
        <v>a</v>
      </c>
      <c r="B138" s="82" t="s">
        <v>1</v>
      </c>
      <c r="C138" s="85" t="s">
        <v>29</v>
      </c>
      <c r="D138" s="84">
        <v>5451.41</v>
      </c>
      <c r="E138" s="84">
        <v>50000</v>
      </c>
      <c r="F138" s="84">
        <v>50000</v>
      </c>
      <c r="G138" s="84">
        <v>30000</v>
      </c>
      <c r="H138" s="84">
        <v>1444.57</v>
      </c>
      <c r="I138" s="84">
        <f t="shared" si="160"/>
        <v>4.8152333333333335</v>
      </c>
      <c r="J138" s="10"/>
    </row>
    <row r="139" spans="1:10" ht="18" x14ac:dyDescent="0.25">
      <c r="A139" s="5" t="str">
        <f t="shared" si="159"/>
        <v>a</v>
      </c>
      <c r="B139" s="82" t="s">
        <v>1</v>
      </c>
      <c r="C139" s="85" t="s">
        <v>30</v>
      </c>
      <c r="D139" s="84">
        <v>50400</v>
      </c>
      <c r="E139" s="84">
        <v>70000</v>
      </c>
      <c r="F139" s="84">
        <v>70000</v>
      </c>
      <c r="G139" s="84">
        <v>45000</v>
      </c>
      <c r="H139" s="84">
        <v>19990.91</v>
      </c>
      <c r="I139" s="84">
        <f t="shared" si="160"/>
        <v>44.424244444444447</v>
      </c>
      <c r="J139" s="10"/>
    </row>
    <row r="140" spans="1:10" ht="18" x14ac:dyDescent="0.25">
      <c r="A140" s="5" t="str">
        <f t="shared" si="159"/>
        <v>a</v>
      </c>
      <c r="B140" s="82" t="s">
        <v>1</v>
      </c>
      <c r="C140" s="85" t="s">
        <v>31</v>
      </c>
      <c r="D140" s="84">
        <f t="shared" ref="D140" si="161">D141+D142</f>
        <v>38398.69</v>
      </c>
      <c r="E140" s="84">
        <f t="shared" ref="E140:G140" si="162">E141+E142</f>
        <v>50000</v>
      </c>
      <c r="F140" s="84">
        <f t="shared" si="162"/>
        <v>50000</v>
      </c>
      <c r="G140" s="84">
        <f t="shared" si="162"/>
        <v>50000</v>
      </c>
      <c r="H140" s="84">
        <f>H141+H142</f>
        <v>11616.8</v>
      </c>
      <c r="I140" s="84">
        <f t="shared" si="160"/>
        <v>23.233599999999999</v>
      </c>
      <c r="J140" s="10"/>
    </row>
    <row r="141" spans="1:10" ht="30" x14ac:dyDescent="0.25">
      <c r="A141" s="5" t="str">
        <f t="shared" si="159"/>
        <v>a</v>
      </c>
      <c r="B141" s="86"/>
      <c r="C141" s="87" t="s">
        <v>91</v>
      </c>
      <c r="D141" s="88">
        <v>38398.69</v>
      </c>
      <c r="E141" s="88">
        <v>50000</v>
      </c>
      <c r="F141" s="88">
        <v>50000</v>
      </c>
      <c r="G141" s="88">
        <v>50000</v>
      </c>
      <c r="H141" s="88">
        <v>11616.8</v>
      </c>
      <c r="I141" s="88">
        <f t="shared" si="160"/>
        <v>23.233599999999999</v>
      </c>
    </row>
    <row r="142" spans="1:10" ht="30" hidden="1" x14ac:dyDescent="0.25">
      <c r="A142" s="5" t="str">
        <f t="shared" si="159"/>
        <v>b</v>
      </c>
      <c r="B142" s="86"/>
      <c r="C142" s="87" t="s">
        <v>92</v>
      </c>
      <c r="D142" s="88">
        <v>0</v>
      </c>
      <c r="E142" s="88">
        <v>0</v>
      </c>
      <c r="F142" s="88">
        <v>0</v>
      </c>
      <c r="G142" s="88">
        <v>0</v>
      </c>
      <c r="H142" s="88"/>
      <c r="I142" s="88" t="e">
        <f t="shared" si="160"/>
        <v>#DIV/0!</v>
      </c>
    </row>
    <row r="143" spans="1:10" ht="18" x14ac:dyDescent="0.25">
      <c r="A143" s="5" t="str">
        <f t="shared" si="159"/>
        <v>a</v>
      </c>
      <c r="B143" s="82" t="s">
        <v>1</v>
      </c>
      <c r="C143" s="80" t="s">
        <v>32</v>
      </c>
      <c r="D143" s="81">
        <v>1351817.03</v>
      </c>
      <c r="E143" s="81">
        <v>30000</v>
      </c>
      <c r="F143" s="81">
        <v>288750</v>
      </c>
      <c r="G143" s="81">
        <v>288750</v>
      </c>
      <c r="H143" s="81">
        <v>265881</v>
      </c>
      <c r="I143" s="81">
        <f t="shared" si="160"/>
        <v>92.08</v>
      </c>
      <c r="J143" s="10"/>
    </row>
    <row r="144" spans="1:10" ht="18" hidden="1" x14ac:dyDescent="0.25">
      <c r="A144" s="5" t="str">
        <f t="shared" si="159"/>
        <v>b</v>
      </c>
      <c r="B144" s="82" t="s">
        <v>1</v>
      </c>
      <c r="C144" s="80" t="s">
        <v>33</v>
      </c>
      <c r="D144" s="81">
        <v>0</v>
      </c>
      <c r="E144" s="81">
        <v>0</v>
      </c>
      <c r="F144" s="81">
        <v>0</v>
      </c>
      <c r="G144" s="81">
        <v>0</v>
      </c>
      <c r="H144" s="81"/>
      <c r="I144" s="81" t="e">
        <f t="shared" si="160"/>
        <v>#DIV/0!</v>
      </c>
    </row>
    <row r="145" spans="1:10" ht="18" hidden="1" x14ac:dyDescent="0.25">
      <c r="A145" s="5" t="str">
        <f t="shared" si="159"/>
        <v>b</v>
      </c>
      <c r="B145" s="82" t="s">
        <v>1</v>
      </c>
      <c r="C145" s="80" t="s">
        <v>34</v>
      </c>
      <c r="D145" s="81">
        <v>0</v>
      </c>
      <c r="E145" s="81">
        <v>0</v>
      </c>
      <c r="F145" s="81">
        <v>0</v>
      </c>
      <c r="G145" s="81">
        <v>0</v>
      </c>
      <c r="H145" s="81"/>
      <c r="I145" s="81" t="e">
        <f t="shared" si="160"/>
        <v>#DIV/0!</v>
      </c>
    </row>
    <row r="146" spans="1:10" ht="36" x14ac:dyDescent="0.25">
      <c r="A146" s="5" t="str">
        <f t="shared" si="159"/>
        <v>a</v>
      </c>
      <c r="B146" s="67" t="s">
        <v>105</v>
      </c>
      <c r="C146" s="68" t="s">
        <v>17</v>
      </c>
      <c r="D146" s="69">
        <f t="shared" ref="D146" si="163">D147+D157+D158+D159</f>
        <v>21611763.82</v>
      </c>
      <c r="E146" s="69">
        <f t="shared" ref="E146:F146" si="164">E147+E157+E158+E159</f>
        <v>26290000</v>
      </c>
      <c r="F146" s="69">
        <f t="shared" si="164"/>
        <v>26290000</v>
      </c>
      <c r="G146" s="69">
        <f t="shared" ref="G146:H146" si="165">G147+G157+G158+G159</f>
        <v>19157900</v>
      </c>
      <c r="H146" s="69">
        <f t="shared" si="165"/>
        <v>15035804.090000002</v>
      </c>
      <c r="I146" s="69">
        <f t="shared" si="160"/>
        <v>78.483571216051871</v>
      </c>
      <c r="J146" s="54"/>
    </row>
    <row r="147" spans="1:10" ht="18" x14ac:dyDescent="0.25">
      <c r="A147" s="5" t="str">
        <f t="shared" si="159"/>
        <v>a</v>
      </c>
      <c r="B147" s="70" t="s">
        <v>1</v>
      </c>
      <c r="C147" s="71" t="s">
        <v>24</v>
      </c>
      <c r="D147" s="81">
        <f t="shared" ref="D147" si="166">D148+D149+D150+D151+D152+D153+D154</f>
        <v>20719632.719999999</v>
      </c>
      <c r="E147" s="81">
        <f t="shared" ref="E147:F147" si="167">E148+E149+E150+E151+E152+E153+E154</f>
        <v>25970000</v>
      </c>
      <c r="F147" s="81">
        <f t="shared" si="167"/>
        <v>25970000</v>
      </c>
      <c r="G147" s="81">
        <f t="shared" ref="G147:H147" si="168">G148+G149+G150+G151+G152+G153+G154</f>
        <v>18867900</v>
      </c>
      <c r="H147" s="81">
        <f t="shared" si="168"/>
        <v>14905187.960000001</v>
      </c>
      <c r="I147" s="81">
        <f t="shared" si="160"/>
        <v>78.997598884878556</v>
      </c>
      <c r="J147" s="10"/>
    </row>
    <row r="148" spans="1:10" ht="18" x14ac:dyDescent="0.25">
      <c r="A148" s="5" t="str">
        <f t="shared" si="159"/>
        <v>a</v>
      </c>
      <c r="B148" s="73" t="s">
        <v>1</v>
      </c>
      <c r="C148" s="74" t="s">
        <v>25</v>
      </c>
      <c r="D148" s="89">
        <f t="shared" ref="D148" si="169">D162+D176+D190+D204+D218+D232+D246+D260+D274+D288+D302+D316+D330</f>
        <v>16161357.74</v>
      </c>
      <c r="E148" s="89">
        <f t="shared" ref="E148:F148" si="170">E162+E176+E190+E204+E218+E232+E246+E260+E274+E288+E302+E316+E330</f>
        <v>18976000</v>
      </c>
      <c r="F148" s="89">
        <f t="shared" si="170"/>
        <v>18945000</v>
      </c>
      <c r="G148" s="89">
        <f t="shared" ref="G148:H148" si="171">G162+G176+G190+G204+G218+G232+G246+G260+G274+G288+G302+G316+G330</f>
        <v>13869000</v>
      </c>
      <c r="H148" s="89">
        <f t="shared" si="171"/>
        <v>11322051.439999999</v>
      </c>
      <c r="I148" s="89">
        <f t="shared" si="160"/>
        <v>81.635672651236561</v>
      </c>
      <c r="J148" s="10"/>
    </row>
    <row r="149" spans="1:10" ht="18" x14ac:dyDescent="0.25">
      <c r="A149" s="5" t="str">
        <f t="shared" si="159"/>
        <v>a</v>
      </c>
      <c r="B149" s="73" t="s">
        <v>1</v>
      </c>
      <c r="C149" s="74" t="s">
        <v>26</v>
      </c>
      <c r="D149" s="89">
        <f t="shared" ref="D149" si="172">D163+D177+D191+D205+D219+D233+D247+D261+D275+D289+D303+D317+D331</f>
        <v>4255646.0799999991</v>
      </c>
      <c r="E149" s="89">
        <f t="shared" ref="E149:F149" si="173">E163+E177+E191+E205+E219+E233+E247+E261+E275+E289+E303+E317+E331</f>
        <v>6759000</v>
      </c>
      <c r="F149" s="89">
        <f t="shared" si="173"/>
        <v>6706800</v>
      </c>
      <c r="G149" s="89">
        <f t="shared" ref="G149:H149" si="174">G163+G177+G191+G205+G219+G233+G247+G261+G275+G289+G303+G317+G331</f>
        <v>4734800</v>
      </c>
      <c r="H149" s="89">
        <f t="shared" si="174"/>
        <v>3346011.1499999994</v>
      </c>
      <c r="I149" s="89">
        <f t="shared" si="160"/>
        <v>70.668479133226313</v>
      </c>
      <c r="J149" s="10"/>
    </row>
    <row r="150" spans="1:10" ht="18" hidden="1" x14ac:dyDescent="0.25">
      <c r="A150" s="5" t="str">
        <f t="shared" si="159"/>
        <v>b</v>
      </c>
      <c r="B150" s="73" t="s">
        <v>1</v>
      </c>
      <c r="C150" s="74" t="s">
        <v>27</v>
      </c>
      <c r="D150" s="89">
        <f t="shared" ref="D150" si="175">D164+D178+D192+D206+D220+D234+D248+D262+D276+D290+D304+D318+D332</f>
        <v>0</v>
      </c>
      <c r="E150" s="89">
        <f t="shared" ref="E150:F150" si="176">E164+E178+E192+E206+E220+E234+E248+E262+E276+E290+E304+E318+E332</f>
        <v>0</v>
      </c>
      <c r="F150" s="89">
        <f t="shared" si="176"/>
        <v>0</v>
      </c>
      <c r="G150" s="89">
        <f t="shared" ref="G150:H150" si="177">G164+G178+G192+G206+G220+G234+G248+G262+G276+G290+G304+G318+G332</f>
        <v>0</v>
      </c>
      <c r="H150" s="89">
        <f t="shared" si="177"/>
        <v>0</v>
      </c>
      <c r="I150" s="89" t="e">
        <f t="shared" si="160"/>
        <v>#DIV/0!</v>
      </c>
    </row>
    <row r="151" spans="1:10" ht="18" hidden="1" x14ac:dyDescent="0.25">
      <c r="A151" s="5" t="str">
        <f t="shared" si="159"/>
        <v>b</v>
      </c>
      <c r="B151" s="73" t="s">
        <v>1</v>
      </c>
      <c r="C151" s="76" t="s">
        <v>28</v>
      </c>
      <c r="D151" s="89">
        <f t="shared" ref="D151" si="178">D165+D179+D193+D207+D221+D235+D249+D263+D277+D291+D305+D319+D333</f>
        <v>0</v>
      </c>
      <c r="E151" s="89">
        <f t="shared" ref="E151:F151" si="179">E165+E179+E193+E207+E221+E235+E249+E263+E277+E291+E305+E319+E333</f>
        <v>0</v>
      </c>
      <c r="F151" s="89">
        <f t="shared" si="179"/>
        <v>0</v>
      </c>
      <c r="G151" s="89">
        <f t="shared" ref="G151:H151" si="180">G165+G179+G193+G207+G221+G235+G249+G263+G277+G291+G305+G319+G333</f>
        <v>0</v>
      </c>
      <c r="H151" s="89">
        <f t="shared" si="180"/>
        <v>0</v>
      </c>
      <c r="I151" s="89" t="e">
        <f t="shared" si="160"/>
        <v>#DIV/0!</v>
      </c>
    </row>
    <row r="152" spans="1:10" ht="18" x14ac:dyDescent="0.25">
      <c r="A152" s="5" t="str">
        <f t="shared" si="159"/>
        <v>a</v>
      </c>
      <c r="B152" s="73" t="s">
        <v>1</v>
      </c>
      <c r="C152" s="76" t="s">
        <v>29</v>
      </c>
      <c r="D152" s="89">
        <f t="shared" ref="D152" si="181">D166+D180+D194+D208+D222+D236+D250+D264+D278+D292+D306+D320+D334</f>
        <v>39168</v>
      </c>
      <c r="E152" s="89">
        <f t="shared" ref="E152:F152" si="182">E166+E180+E194+E208+E222+E236+E250+E264+E278+E292+E306+E320+E334</f>
        <v>3000</v>
      </c>
      <c r="F152" s="89">
        <f t="shared" si="182"/>
        <v>43200</v>
      </c>
      <c r="G152" s="89">
        <f t="shared" ref="G152:H152" si="183">G166+G180+G194+G208+G222+G236+G250+G264+G278+G292+G306+G320+G334</f>
        <v>43200</v>
      </c>
      <c r="H152" s="89">
        <f t="shared" si="183"/>
        <v>39997.5</v>
      </c>
      <c r="I152" s="89">
        <f t="shared" si="160"/>
        <v>92.586805555555557</v>
      </c>
      <c r="J152" s="10"/>
    </row>
    <row r="153" spans="1:10" ht="18" x14ac:dyDescent="0.25">
      <c r="A153" s="5" t="str">
        <f t="shared" si="159"/>
        <v>a</v>
      </c>
      <c r="B153" s="73" t="s">
        <v>1</v>
      </c>
      <c r="C153" s="76" t="s">
        <v>30</v>
      </c>
      <c r="D153" s="89">
        <f t="shared" ref="D153" si="184">D167+D181+D195+D209+D223+D237+D251+D265+D279+D293+D307+D321+D335</f>
        <v>206505.5</v>
      </c>
      <c r="E153" s="89">
        <f t="shared" ref="E153:F153" si="185">E167+E181+E195+E209+E223+E237+E251+E265+E279+E293+E307+E321+E335</f>
        <v>153000</v>
      </c>
      <c r="F153" s="89">
        <f t="shared" si="185"/>
        <v>196000</v>
      </c>
      <c r="G153" s="89">
        <f t="shared" ref="G153:H153" si="186">G167+G181+G195+G209+G223+G237+G251+G265+G279+G293+G307+G321+G335</f>
        <v>167000</v>
      </c>
      <c r="H153" s="89">
        <f t="shared" si="186"/>
        <v>166780.73000000001</v>
      </c>
      <c r="I153" s="89">
        <f t="shared" si="160"/>
        <v>99.868700598802405</v>
      </c>
      <c r="J153" s="10"/>
    </row>
    <row r="154" spans="1:10" ht="18" x14ac:dyDescent="0.25">
      <c r="A154" s="5" t="str">
        <f t="shared" si="159"/>
        <v>a</v>
      </c>
      <c r="B154" s="73" t="s">
        <v>1</v>
      </c>
      <c r="C154" s="76" t="s">
        <v>31</v>
      </c>
      <c r="D154" s="89">
        <f t="shared" ref="D154" si="187">D168+D182+D196+D210+D224+D238+D252+D266+D280+D294+D308+D322+D336</f>
        <v>56955.4</v>
      </c>
      <c r="E154" s="89">
        <f t="shared" ref="E154:F154" si="188">E168+E182+E196+E210+E224+E238+E252+E266+E280+E294+E308+E322+E336</f>
        <v>79000</v>
      </c>
      <c r="F154" s="89">
        <f t="shared" si="188"/>
        <v>79000</v>
      </c>
      <c r="G154" s="89">
        <f t="shared" ref="G154:H154" si="189">G168+G182+G196+G210+G224+G238+G252+G266+G280+G294+G308+G322+G336</f>
        <v>53900</v>
      </c>
      <c r="H154" s="89">
        <f t="shared" si="189"/>
        <v>30347.140000000007</v>
      </c>
      <c r="I154" s="89">
        <f t="shared" si="160"/>
        <v>56.302671614100198</v>
      </c>
      <c r="J154" s="10"/>
    </row>
    <row r="155" spans="1:10" ht="30" x14ac:dyDescent="0.25">
      <c r="A155" s="5" t="str">
        <f t="shared" si="159"/>
        <v>a</v>
      </c>
      <c r="B155" s="77"/>
      <c r="C155" s="78" t="s">
        <v>91</v>
      </c>
      <c r="D155" s="90">
        <f t="shared" ref="D155" si="190">D169+D183+D197+D211+D225+D239+D253+D267+D281+D295+D309+D323+D337</f>
        <v>54824.19</v>
      </c>
      <c r="E155" s="90">
        <f t="shared" ref="E155:F155" si="191">E169+E183+E197+E211+E225+E239+E253+E267+E281+E295+E309+E323+E337</f>
        <v>79000</v>
      </c>
      <c r="F155" s="90">
        <f t="shared" si="191"/>
        <v>79000</v>
      </c>
      <c r="G155" s="90">
        <f t="shared" ref="G155:H155" si="192">G169+G183+G197+G211+G225+G239+G253+G267+G281+G295+G309+G323+G337</f>
        <v>53900</v>
      </c>
      <c r="H155" s="90">
        <f t="shared" si="192"/>
        <v>30347.140000000007</v>
      </c>
      <c r="I155" s="90">
        <f t="shared" si="160"/>
        <v>56.302671614100198</v>
      </c>
    </row>
    <row r="156" spans="1:10" ht="30" x14ac:dyDescent="0.25">
      <c r="A156" s="5" t="str">
        <f t="shared" si="159"/>
        <v>a</v>
      </c>
      <c r="B156" s="77"/>
      <c r="C156" s="78" t="s">
        <v>92</v>
      </c>
      <c r="D156" s="90">
        <f t="shared" ref="D156" si="193">D170+D184+D198+D212+D226+D240+D254+D268+D282+D296+D310+D324+D338</f>
        <v>2131.21</v>
      </c>
      <c r="E156" s="90">
        <f t="shared" ref="E156:F156" si="194">E170+E184+E198+E212+E226+E240+E254+E268+E282+E296+E310+E324+E338</f>
        <v>0</v>
      </c>
      <c r="F156" s="90">
        <f t="shared" si="194"/>
        <v>0</v>
      </c>
      <c r="G156" s="90">
        <f t="shared" ref="G156:H156" si="195">G170+G184+G198+G212+G226+G240+G254+G268+G282+G296+G310+G324+G338</f>
        <v>0</v>
      </c>
      <c r="H156" s="90">
        <f t="shared" si="195"/>
        <v>0</v>
      </c>
      <c r="I156" s="90" t="e">
        <f t="shared" si="160"/>
        <v>#DIV/0!</v>
      </c>
    </row>
    <row r="157" spans="1:10" ht="18" x14ac:dyDescent="0.25">
      <c r="A157" s="5" t="str">
        <f t="shared" si="159"/>
        <v>a</v>
      </c>
      <c r="B157" s="70" t="s">
        <v>1</v>
      </c>
      <c r="C157" s="71" t="s">
        <v>32</v>
      </c>
      <c r="D157" s="81">
        <f t="shared" ref="D157" si="196">D171+D185+D199+D213+D227+D241+D255+D269+D283+D297+D311+D325+D339</f>
        <v>892131.1</v>
      </c>
      <c r="E157" s="81">
        <f t="shared" ref="E157:F157" si="197">E171+E185+E199+E213+E227+E241+E255+E269+E283+E297+E311+E325+E339</f>
        <v>320000</v>
      </c>
      <c r="F157" s="81">
        <f t="shared" si="197"/>
        <v>320000</v>
      </c>
      <c r="G157" s="81">
        <f t="shared" ref="G157:H157" si="198">G171+G185+G199+G213+G227+G241+G255+G269+G283+G297+G311+G325+G339</f>
        <v>290000</v>
      </c>
      <c r="H157" s="81">
        <f t="shared" si="198"/>
        <v>130616.13</v>
      </c>
      <c r="I157" s="81">
        <f t="shared" si="160"/>
        <v>45.040044827586208</v>
      </c>
      <c r="J157" s="10"/>
    </row>
    <row r="158" spans="1:10" ht="18" hidden="1" x14ac:dyDescent="0.25">
      <c r="A158" s="5" t="str">
        <f t="shared" si="159"/>
        <v>b</v>
      </c>
      <c r="B158" s="70" t="s">
        <v>1</v>
      </c>
      <c r="C158" s="71" t="s">
        <v>33</v>
      </c>
      <c r="D158" s="81">
        <f t="shared" ref="D158" si="199">D172+D186+D200+D214+D228+D242+D256+D270+D284+D298+D312+D326+D340</f>
        <v>0</v>
      </c>
      <c r="E158" s="81">
        <f t="shared" ref="E158:F158" si="200">E172+E186+E200+E214+E228+E242+E256+E270+E284+E298+E312+E326+E340</f>
        <v>0</v>
      </c>
      <c r="F158" s="81">
        <f t="shared" si="200"/>
        <v>0</v>
      </c>
      <c r="G158" s="81">
        <f t="shared" ref="G158:H158" si="201">G172+G186+G200+G214+G228+G242+G256+G270+G284+G298+G312+G326+G340</f>
        <v>0</v>
      </c>
      <c r="H158" s="81">
        <f t="shared" si="201"/>
        <v>0</v>
      </c>
      <c r="I158" s="81" t="e">
        <f t="shared" si="160"/>
        <v>#DIV/0!</v>
      </c>
    </row>
    <row r="159" spans="1:10" ht="18" hidden="1" x14ac:dyDescent="0.25">
      <c r="A159" s="5" t="str">
        <f t="shared" si="159"/>
        <v>b</v>
      </c>
      <c r="B159" s="70" t="s">
        <v>1</v>
      </c>
      <c r="C159" s="71" t="s">
        <v>34</v>
      </c>
      <c r="D159" s="81">
        <f t="shared" ref="D159" si="202">D173+D187+D201+D215+D229+D243+D257+D271+D285+D299+D313+D327+D341</f>
        <v>0</v>
      </c>
      <c r="E159" s="81">
        <f t="shared" ref="E159:F159" si="203">E173+E187+E201+E215+E229+E243+E257+E271+E285+E299+E313+E327+E341</f>
        <v>0</v>
      </c>
      <c r="F159" s="81">
        <f t="shared" si="203"/>
        <v>0</v>
      </c>
      <c r="G159" s="81">
        <f t="shared" ref="G159:H159" si="204">G173+G187+G201+G215+G229+G243+G257+G271+G285+G299+G313+G327+G341</f>
        <v>0</v>
      </c>
      <c r="H159" s="81">
        <f t="shared" si="204"/>
        <v>0</v>
      </c>
      <c r="I159" s="81" t="e">
        <f t="shared" si="160"/>
        <v>#DIV/0!</v>
      </c>
    </row>
    <row r="160" spans="1:10" ht="36" hidden="1" x14ac:dyDescent="0.25">
      <c r="A160" s="5" t="str">
        <f t="shared" si="159"/>
        <v>a</v>
      </c>
      <c r="B160" s="67" t="s">
        <v>106</v>
      </c>
      <c r="C160" s="68" t="s">
        <v>40</v>
      </c>
      <c r="D160" s="91">
        <f t="shared" ref="D160:D216" si="205">D161+D171+D172+D173</f>
        <v>21087101.680000003</v>
      </c>
      <c r="E160" s="91">
        <f t="shared" ref="E160:G160" si="206">E161+E171+E172+E173</f>
        <v>25513000</v>
      </c>
      <c r="F160" s="91">
        <f t="shared" si="206"/>
        <v>25440600</v>
      </c>
      <c r="G160" s="91">
        <f t="shared" si="206"/>
        <v>18482600</v>
      </c>
      <c r="H160" s="91">
        <f>H161+H171+H172+H173</f>
        <v>14623665.300000001</v>
      </c>
      <c r="I160" s="91">
        <f t="shared" si="160"/>
        <v>79.121256208542093</v>
      </c>
      <c r="J160" s="54" t="s">
        <v>223</v>
      </c>
    </row>
    <row r="161" spans="1:10" ht="18" hidden="1" x14ac:dyDescent="0.25">
      <c r="A161" s="5" t="str">
        <f t="shared" si="159"/>
        <v>a</v>
      </c>
      <c r="B161" s="79" t="s">
        <v>1</v>
      </c>
      <c r="C161" s="80" t="s">
        <v>24</v>
      </c>
      <c r="D161" s="81">
        <f t="shared" ref="D161:D217" si="207">D162+D163+D164+D165+D166+D167+D168</f>
        <v>20194970.580000002</v>
      </c>
      <c r="E161" s="81">
        <f t="shared" ref="E161:G161" si="208">E162+E163+E164+E165+E166+E167+E168</f>
        <v>25193000</v>
      </c>
      <c r="F161" s="81">
        <f t="shared" si="208"/>
        <v>25120600</v>
      </c>
      <c r="G161" s="81">
        <f t="shared" si="208"/>
        <v>18192600</v>
      </c>
      <c r="H161" s="81">
        <f>H162+H163+H164+H165+H166+H167+H168</f>
        <v>14493049.17</v>
      </c>
      <c r="I161" s="81">
        <f t="shared" si="160"/>
        <v>79.664529369084136</v>
      </c>
    </row>
    <row r="162" spans="1:10" ht="18" hidden="1" x14ac:dyDescent="0.25">
      <c r="A162" s="5" t="str">
        <f t="shared" si="159"/>
        <v>a</v>
      </c>
      <c r="B162" s="82" t="s">
        <v>1</v>
      </c>
      <c r="C162" s="83" t="s">
        <v>25</v>
      </c>
      <c r="D162" s="84">
        <v>16161357.74</v>
      </c>
      <c r="E162" s="84">
        <v>18976000</v>
      </c>
      <c r="F162" s="84">
        <v>18945000</v>
      </c>
      <c r="G162" s="84">
        <v>13869000</v>
      </c>
      <c r="H162" s="84">
        <v>11322051.439999999</v>
      </c>
      <c r="I162" s="84">
        <f t="shared" si="160"/>
        <v>81.635672651236561</v>
      </c>
    </row>
    <row r="163" spans="1:10" ht="18" hidden="1" x14ac:dyDescent="0.25">
      <c r="A163" s="5" t="str">
        <f t="shared" si="159"/>
        <v>a</v>
      </c>
      <c r="B163" s="82" t="s">
        <v>1</v>
      </c>
      <c r="C163" s="83" t="s">
        <v>26</v>
      </c>
      <c r="D163" s="84">
        <v>3743700.22</v>
      </c>
      <c r="E163" s="84">
        <v>6000000</v>
      </c>
      <c r="F163" s="84">
        <v>5872300</v>
      </c>
      <c r="G163" s="84">
        <v>4072300</v>
      </c>
      <c r="H163" s="84">
        <v>2941936.78</v>
      </c>
      <c r="I163" s="84">
        <f t="shared" si="160"/>
        <v>72.242633892394963</v>
      </c>
    </row>
    <row r="164" spans="1:10" ht="18" hidden="1" x14ac:dyDescent="0.25">
      <c r="A164" s="5" t="str">
        <f t="shared" si="159"/>
        <v>b</v>
      </c>
      <c r="B164" s="82" t="s">
        <v>1</v>
      </c>
      <c r="C164" s="83" t="s">
        <v>27</v>
      </c>
      <c r="D164" s="84">
        <v>0</v>
      </c>
      <c r="E164" s="84">
        <v>0</v>
      </c>
      <c r="F164" s="84">
        <v>0</v>
      </c>
      <c r="G164" s="84"/>
      <c r="H164" s="84"/>
      <c r="I164" s="84" t="e">
        <f t="shared" si="160"/>
        <v>#DIV/0!</v>
      </c>
    </row>
    <row r="165" spans="1:10" ht="18" hidden="1" x14ac:dyDescent="0.25">
      <c r="A165" s="5" t="str">
        <f t="shared" si="159"/>
        <v>b</v>
      </c>
      <c r="B165" s="82" t="s">
        <v>1</v>
      </c>
      <c r="C165" s="85" t="s">
        <v>28</v>
      </c>
      <c r="D165" s="84">
        <v>0</v>
      </c>
      <c r="E165" s="84">
        <v>0</v>
      </c>
      <c r="F165" s="84">
        <v>0</v>
      </c>
      <c r="G165" s="84"/>
      <c r="H165" s="84"/>
      <c r="I165" s="84" t="e">
        <f t="shared" si="160"/>
        <v>#DIV/0!</v>
      </c>
    </row>
    <row r="166" spans="1:10" ht="18" hidden="1" x14ac:dyDescent="0.25">
      <c r="A166" s="5" t="str">
        <f t="shared" si="159"/>
        <v>a</v>
      </c>
      <c r="B166" s="82" t="s">
        <v>1</v>
      </c>
      <c r="C166" s="85" t="s">
        <v>29</v>
      </c>
      <c r="D166" s="84">
        <v>39168</v>
      </c>
      <c r="E166" s="84">
        <v>3000</v>
      </c>
      <c r="F166" s="84">
        <v>43200</v>
      </c>
      <c r="G166" s="84">
        <v>43200</v>
      </c>
      <c r="H166" s="84">
        <v>39997.5</v>
      </c>
      <c r="I166" s="84">
        <f t="shared" si="160"/>
        <v>92.586805555555557</v>
      </c>
    </row>
    <row r="167" spans="1:10" ht="18" hidden="1" x14ac:dyDescent="0.25">
      <c r="A167" s="5" t="str">
        <f t="shared" si="159"/>
        <v>a</v>
      </c>
      <c r="B167" s="82" t="s">
        <v>1</v>
      </c>
      <c r="C167" s="85" t="s">
        <v>30</v>
      </c>
      <c r="D167" s="84">
        <v>206505.5</v>
      </c>
      <c r="E167" s="84">
        <v>149000</v>
      </c>
      <c r="F167" s="84">
        <v>196000</v>
      </c>
      <c r="G167" s="84">
        <v>167000</v>
      </c>
      <c r="H167" s="84">
        <v>166780.73000000001</v>
      </c>
      <c r="I167" s="84">
        <f t="shared" si="160"/>
        <v>99.868700598802405</v>
      </c>
    </row>
    <row r="168" spans="1:10" ht="18" hidden="1" x14ac:dyDescent="0.25">
      <c r="A168" s="5" t="str">
        <f t="shared" si="159"/>
        <v>a</v>
      </c>
      <c r="B168" s="82" t="s">
        <v>1</v>
      </c>
      <c r="C168" s="85" t="s">
        <v>31</v>
      </c>
      <c r="D168" s="84">
        <f t="shared" ref="D168:D224" si="209">D169+D170</f>
        <v>44239.12</v>
      </c>
      <c r="E168" s="84">
        <f t="shared" ref="E168:G168" si="210">E169+E170</f>
        <v>65000</v>
      </c>
      <c r="F168" s="84">
        <f t="shared" si="210"/>
        <v>64100</v>
      </c>
      <c r="G168" s="84">
        <f t="shared" si="210"/>
        <v>41100</v>
      </c>
      <c r="H168" s="84">
        <f>H169+H170</f>
        <v>22282.720000000001</v>
      </c>
      <c r="I168" s="84">
        <f t="shared" si="160"/>
        <v>54.21586374695864</v>
      </c>
    </row>
    <row r="169" spans="1:10" ht="30" hidden="1" x14ac:dyDescent="0.25">
      <c r="A169" s="5" t="str">
        <f t="shared" si="159"/>
        <v>a</v>
      </c>
      <c r="B169" s="86"/>
      <c r="C169" s="87" t="s">
        <v>91</v>
      </c>
      <c r="D169" s="88">
        <v>42107.91</v>
      </c>
      <c r="E169" s="88">
        <v>65000</v>
      </c>
      <c r="F169" s="88">
        <v>64100</v>
      </c>
      <c r="G169" s="88">
        <v>41100</v>
      </c>
      <c r="H169" s="88">
        <v>22282.720000000001</v>
      </c>
      <c r="I169" s="88">
        <f t="shared" si="160"/>
        <v>54.21586374695864</v>
      </c>
    </row>
    <row r="170" spans="1:10" ht="30" hidden="1" x14ac:dyDescent="0.25">
      <c r="A170" s="5" t="str">
        <f t="shared" si="159"/>
        <v>a</v>
      </c>
      <c r="B170" s="86"/>
      <c r="C170" s="87" t="s">
        <v>92</v>
      </c>
      <c r="D170" s="88">
        <v>2131.21</v>
      </c>
      <c r="E170" s="88">
        <v>0</v>
      </c>
      <c r="F170" s="88">
        <v>0</v>
      </c>
      <c r="G170" s="88">
        <v>0</v>
      </c>
      <c r="H170" s="88"/>
      <c r="I170" s="88" t="e">
        <f t="shared" si="160"/>
        <v>#DIV/0!</v>
      </c>
    </row>
    <row r="171" spans="1:10" ht="18" hidden="1" x14ac:dyDescent="0.25">
      <c r="A171" s="5" t="str">
        <f t="shared" si="159"/>
        <v>a</v>
      </c>
      <c r="B171" s="82" t="s">
        <v>1</v>
      </c>
      <c r="C171" s="80" t="s">
        <v>32</v>
      </c>
      <c r="D171" s="81">
        <v>892131.1</v>
      </c>
      <c r="E171" s="81">
        <v>320000</v>
      </c>
      <c r="F171" s="81">
        <v>320000</v>
      </c>
      <c r="G171" s="81">
        <v>290000</v>
      </c>
      <c r="H171" s="81">
        <v>130616.13</v>
      </c>
      <c r="I171" s="81">
        <f t="shared" si="160"/>
        <v>45.040044827586208</v>
      </c>
    </row>
    <row r="172" spans="1:10" ht="18" hidden="1" x14ac:dyDescent="0.25">
      <c r="A172" s="5" t="str">
        <f t="shared" si="159"/>
        <v>b</v>
      </c>
      <c r="B172" s="82" t="s">
        <v>1</v>
      </c>
      <c r="C172" s="80" t="s">
        <v>33</v>
      </c>
      <c r="D172" s="81">
        <v>0</v>
      </c>
      <c r="E172" s="81">
        <v>0</v>
      </c>
      <c r="F172" s="81">
        <v>0</v>
      </c>
      <c r="G172" s="81">
        <v>0</v>
      </c>
      <c r="H172" s="81"/>
      <c r="I172" s="81" t="e">
        <f t="shared" si="160"/>
        <v>#DIV/0!</v>
      </c>
    </row>
    <row r="173" spans="1:10" ht="18" hidden="1" x14ac:dyDescent="0.25">
      <c r="A173" s="5" t="str">
        <f t="shared" si="159"/>
        <v>b</v>
      </c>
      <c r="B173" s="82" t="s">
        <v>1</v>
      </c>
      <c r="C173" s="80" t="s">
        <v>34</v>
      </c>
      <c r="D173" s="81">
        <v>0</v>
      </c>
      <c r="E173" s="81">
        <v>0</v>
      </c>
      <c r="F173" s="81">
        <v>0</v>
      </c>
      <c r="G173" s="81">
        <v>0</v>
      </c>
      <c r="H173" s="81"/>
      <c r="I173" s="81" t="e">
        <f t="shared" si="160"/>
        <v>#DIV/0!</v>
      </c>
    </row>
    <row r="174" spans="1:10" ht="36" hidden="1" x14ac:dyDescent="0.25">
      <c r="A174" s="5" t="str">
        <f t="shared" si="159"/>
        <v>a</v>
      </c>
      <c r="B174" s="67" t="s">
        <v>107</v>
      </c>
      <c r="C174" s="68" t="s">
        <v>69</v>
      </c>
      <c r="D174" s="91">
        <f t="shared" si="205"/>
        <v>95955.51</v>
      </c>
      <c r="E174" s="91">
        <f t="shared" ref="E174:G174" si="211">E175+E185+E186+E187</f>
        <v>101000</v>
      </c>
      <c r="F174" s="91">
        <f t="shared" si="211"/>
        <v>191000</v>
      </c>
      <c r="G174" s="91">
        <f t="shared" si="211"/>
        <v>141600</v>
      </c>
      <c r="H174" s="91">
        <f>H175+H185+H186+H187</f>
        <v>70165.42</v>
      </c>
      <c r="I174" s="91">
        <f t="shared" si="160"/>
        <v>49.551850282485873</v>
      </c>
      <c r="J174" s="54" t="s">
        <v>223</v>
      </c>
    </row>
    <row r="175" spans="1:10" ht="18" hidden="1" x14ac:dyDescent="0.25">
      <c r="A175" s="5" t="str">
        <f t="shared" si="159"/>
        <v>a</v>
      </c>
      <c r="B175" s="79" t="s">
        <v>1</v>
      </c>
      <c r="C175" s="80" t="s">
        <v>24</v>
      </c>
      <c r="D175" s="81">
        <f t="shared" si="207"/>
        <v>95955.51</v>
      </c>
      <c r="E175" s="81">
        <f t="shared" ref="E175:G175" si="212">E176+E177+E178+E179+E180+E181+E182</f>
        <v>101000</v>
      </c>
      <c r="F175" s="81">
        <f t="shared" si="212"/>
        <v>191000</v>
      </c>
      <c r="G175" s="81">
        <f t="shared" si="212"/>
        <v>141600</v>
      </c>
      <c r="H175" s="81">
        <f>H176+H177+H178+H179+H180+H181+H182</f>
        <v>70165.42</v>
      </c>
      <c r="I175" s="81">
        <f t="shared" si="160"/>
        <v>49.551850282485873</v>
      </c>
    </row>
    <row r="176" spans="1:10" ht="18" hidden="1" x14ac:dyDescent="0.25">
      <c r="A176" s="5" t="str">
        <f t="shared" si="159"/>
        <v>b</v>
      </c>
      <c r="B176" s="82" t="s">
        <v>1</v>
      </c>
      <c r="C176" s="83" t="s">
        <v>25</v>
      </c>
      <c r="D176" s="84">
        <v>0</v>
      </c>
      <c r="E176" s="84">
        <v>0</v>
      </c>
      <c r="F176" s="84">
        <v>0</v>
      </c>
      <c r="G176" s="84"/>
      <c r="H176" s="84"/>
      <c r="I176" s="84" t="e">
        <f t="shared" si="160"/>
        <v>#DIV/0!</v>
      </c>
    </row>
    <row r="177" spans="1:10" ht="18" hidden="1" x14ac:dyDescent="0.25">
      <c r="A177" s="5" t="str">
        <f t="shared" si="159"/>
        <v>a</v>
      </c>
      <c r="B177" s="82" t="s">
        <v>1</v>
      </c>
      <c r="C177" s="83" t="s">
        <v>26</v>
      </c>
      <c r="D177" s="84">
        <v>94498.01</v>
      </c>
      <c r="E177" s="84">
        <v>100000</v>
      </c>
      <c r="F177" s="84">
        <v>189000</v>
      </c>
      <c r="G177" s="84">
        <v>140000</v>
      </c>
      <c r="H177" s="84">
        <v>69295.520000000004</v>
      </c>
      <c r="I177" s="84">
        <f t="shared" si="160"/>
        <v>49.4968</v>
      </c>
    </row>
    <row r="178" spans="1:10" ht="18" hidden="1" x14ac:dyDescent="0.25">
      <c r="A178" s="5" t="str">
        <f t="shared" si="159"/>
        <v>b</v>
      </c>
      <c r="B178" s="82" t="s">
        <v>1</v>
      </c>
      <c r="C178" s="83" t="s">
        <v>27</v>
      </c>
      <c r="D178" s="84">
        <v>0</v>
      </c>
      <c r="E178" s="84">
        <v>0</v>
      </c>
      <c r="F178" s="84">
        <v>0</v>
      </c>
      <c r="G178" s="84"/>
      <c r="H178" s="84"/>
      <c r="I178" s="84" t="e">
        <f t="shared" si="160"/>
        <v>#DIV/0!</v>
      </c>
    </row>
    <row r="179" spans="1:10" ht="18" hidden="1" x14ac:dyDescent="0.25">
      <c r="A179" s="5" t="str">
        <f t="shared" si="159"/>
        <v>b</v>
      </c>
      <c r="B179" s="82" t="s">
        <v>1</v>
      </c>
      <c r="C179" s="85" t="s">
        <v>28</v>
      </c>
      <c r="D179" s="84">
        <v>0</v>
      </c>
      <c r="E179" s="84">
        <v>0</v>
      </c>
      <c r="F179" s="84">
        <v>0</v>
      </c>
      <c r="G179" s="84"/>
      <c r="H179" s="84"/>
      <c r="I179" s="84" t="e">
        <f t="shared" si="160"/>
        <v>#DIV/0!</v>
      </c>
    </row>
    <row r="180" spans="1:10" ht="18" hidden="1" x14ac:dyDescent="0.25">
      <c r="A180" s="5" t="str">
        <f t="shared" si="159"/>
        <v>b</v>
      </c>
      <c r="B180" s="82" t="s">
        <v>1</v>
      </c>
      <c r="C180" s="85" t="s">
        <v>29</v>
      </c>
      <c r="D180" s="84">
        <v>0</v>
      </c>
      <c r="E180" s="84">
        <v>0</v>
      </c>
      <c r="F180" s="84">
        <v>0</v>
      </c>
      <c r="G180" s="84"/>
      <c r="H180" s="84"/>
      <c r="I180" s="84" t="e">
        <f t="shared" si="160"/>
        <v>#DIV/0!</v>
      </c>
    </row>
    <row r="181" spans="1:10" ht="18" hidden="1" x14ac:dyDescent="0.25">
      <c r="A181" s="5" t="str">
        <f t="shared" si="159"/>
        <v>b</v>
      </c>
      <c r="B181" s="82" t="s">
        <v>1</v>
      </c>
      <c r="C181" s="85" t="s">
        <v>30</v>
      </c>
      <c r="D181" s="84">
        <v>0</v>
      </c>
      <c r="E181" s="84">
        <v>0</v>
      </c>
      <c r="F181" s="84">
        <v>0</v>
      </c>
      <c r="G181" s="84"/>
      <c r="H181" s="84"/>
      <c r="I181" s="84" t="e">
        <f t="shared" si="160"/>
        <v>#DIV/0!</v>
      </c>
    </row>
    <row r="182" spans="1:10" ht="18" hidden="1" x14ac:dyDescent="0.25">
      <c r="A182" s="5" t="str">
        <f t="shared" si="159"/>
        <v>a</v>
      </c>
      <c r="B182" s="82" t="s">
        <v>1</v>
      </c>
      <c r="C182" s="85" t="s">
        <v>31</v>
      </c>
      <c r="D182" s="84">
        <f t="shared" si="209"/>
        <v>1457.5</v>
      </c>
      <c r="E182" s="84">
        <f t="shared" ref="E182:G182" si="213">E183+E184</f>
        <v>1000</v>
      </c>
      <c r="F182" s="84">
        <f t="shared" si="213"/>
        <v>2000</v>
      </c>
      <c r="G182" s="84">
        <f t="shared" si="213"/>
        <v>1600</v>
      </c>
      <c r="H182" s="84">
        <f>H183+H184</f>
        <v>869.9</v>
      </c>
      <c r="I182" s="84">
        <f t="shared" si="160"/>
        <v>54.368749999999999</v>
      </c>
    </row>
    <row r="183" spans="1:10" ht="30" hidden="1" x14ac:dyDescent="0.25">
      <c r="A183" s="5" t="str">
        <f t="shared" si="159"/>
        <v>a</v>
      </c>
      <c r="B183" s="86"/>
      <c r="C183" s="87" t="s">
        <v>91</v>
      </c>
      <c r="D183" s="88">
        <v>1457.5</v>
      </c>
      <c r="E183" s="88">
        <v>1000</v>
      </c>
      <c r="F183" s="88">
        <v>2000</v>
      </c>
      <c r="G183" s="88">
        <v>1600</v>
      </c>
      <c r="H183" s="88">
        <v>869.9</v>
      </c>
      <c r="I183" s="88">
        <f t="shared" si="160"/>
        <v>54.368749999999999</v>
      </c>
    </row>
    <row r="184" spans="1:10" ht="30" hidden="1" x14ac:dyDescent="0.25">
      <c r="A184" s="5" t="str">
        <f t="shared" si="159"/>
        <v>b</v>
      </c>
      <c r="B184" s="86"/>
      <c r="C184" s="87" t="s">
        <v>92</v>
      </c>
      <c r="D184" s="88">
        <v>0</v>
      </c>
      <c r="E184" s="88">
        <v>0</v>
      </c>
      <c r="F184" s="88">
        <v>0</v>
      </c>
      <c r="G184" s="88">
        <v>0</v>
      </c>
      <c r="H184" s="88"/>
      <c r="I184" s="88" t="e">
        <f t="shared" si="160"/>
        <v>#DIV/0!</v>
      </c>
    </row>
    <row r="185" spans="1:10" ht="18" hidden="1" x14ac:dyDescent="0.25">
      <c r="A185" s="5" t="str">
        <f t="shared" si="159"/>
        <v>b</v>
      </c>
      <c r="B185" s="82" t="s">
        <v>1</v>
      </c>
      <c r="C185" s="80" t="s">
        <v>32</v>
      </c>
      <c r="D185" s="81">
        <v>0</v>
      </c>
      <c r="E185" s="81">
        <v>0</v>
      </c>
      <c r="F185" s="81">
        <v>0</v>
      </c>
      <c r="G185" s="81">
        <v>0</v>
      </c>
      <c r="H185" s="81"/>
      <c r="I185" s="81" t="e">
        <f t="shared" si="160"/>
        <v>#DIV/0!</v>
      </c>
    </row>
    <row r="186" spans="1:10" ht="18" hidden="1" x14ac:dyDescent="0.25">
      <c r="A186" s="5" t="str">
        <f t="shared" si="159"/>
        <v>b</v>
      </c>
      <c r="B186" s="82" t="s">
        <v>1</v>
      </c>
      <c r="C186" s="80" t="s">
        <v>33</v>
      </c>
      <c r="D186" s="81">
        <v>0</v>
      </c>
      <c r="E186" s="81">
        <v>0</v>
      </c>
      <c r="F186" s="81">
        <v>0</v>
      </c>
      <c r="G186" s="81">
        <v>0</v>
      </c>
      <c r="H186" s="81"/>
      <c r="I186" s="81" t="e">
        <f t="shared" si="160"/>
        <v>#DIV/0!</v>
      </c>
    </row>
    <row r="187" spans="1:10" ht="18" hidden="1" x14ac:dyDescent="0.25">
      <c r="A187" s="5" t="str">
        <f t="shared" si="159"/>
        <v>b</v>
      </c>
      <c r="B187" s="82" t="s">
        <v>1</v>
      </c>
      <c r="C187" s="80" t="s">
        <v>34</v>
      </c>
      <c r="D187" s="81">
        <v>0</v>
      </c>
      <c r="E187" s="81">
        <v>0</v>
      </c>
      <c r="F187" s="81">
        <v>0</v>
      </c>
      <c r="G187" s="81">
        <v>0</v>
      </c>
      <c r="H187" s="81"/>
      <c r="I187" s="81" t="e">
        <f t="shared" si="160"/>
        <v>#DIV/0!</v>
      </c>
    </row>
    <row r="188" spans="1:10" ht="36" hidden="1" x14ac:dyDescent="0.25">
      <c r="A188" s="5" t="str">
        <f t="shared" si="159"/>
        <v>a</v>
      </c>
      <c r="B188" s="67" t="s">
        <v>108</v>
      </c>
      <c r="C188" s="68" t="s">
        <v>68</v>
      </c>
      <c r="D188" s="91">
        <f t="shared" si="205"/>
        <v>82769.83</v>
      </c>
      <c r="E188" s="91">
        <f t="shared" ref="E188:G188" si="214">E189+E199+E200+E201</f>
        <v>80000</v>
      </c>
      <c r="F188" s="91">
        <f t="shared" si="214"/>
        <v>117000</v>
      </c>
      <c r="G188" s="91">
        <f t="shared" si="214"/>
        <v>92800</v>
      </c>
      <c r="H188" s="91">
        <f>H189+H199+H200+H201</f>
        <v>68111.579999999987</v>
      </c>
      <c r="I188" s="91">
        <f t="shared" si="160"/>
        <v>73.396099137931017</v>
      </c>
      <c r="J188" s="54" t="s">
        <v>223</v>
      </c>
    </row>
    <row r="189" spans="1:10" ht="18" hidden="1" x14ac:dyDescent="0.25">
      <c r="A189" s="5" t="str">
        <f t="shared" si="159"/>
        <v>a</v>
      </c>
      <c r="B189" s="79" t="s">
        <v>1</v>
      </c>
      <c r="C189" s="80" t="s">
        <v>24</v>
      </c>
      <c r="D189" s="81">
        <f t="shared" si="207"/>
        <v>82769.83</v>
      </c>
      <c r="E189" s="81">
        <f t="shared" ref="E189:G189" si="215">E190+E191+E192+E193+E194+E195+E196</f>
        <v>80000</v>
      </c>
      <c r="F189" s="81">
        <f t="shared" si="215"/>
        <v>117000</v>
      </c>
      <c r="G189" s="81">
        <f t="shared" si="215"/>
        <v>92800</v>
      </c>
      <c r="H189" s="81">
        <f>H190+H191+H192+H193+H194+H195+H196</f>
        <v>68111.579999999987</v>
      </c>
      <c r="I189" s="81">
        <f t="shared" si="160"/>
        <v>73.396099137931017</v>
      </c>
    </row>
    <row r="190" spans="1:10" ht="18" hidden="1" x14ac:dyDescent="0.25">
      <c r="A190" s="5" t="str">
        <f t="shared" si="159"/>
        <v>b</v>
      </c>
      <c r="B190" s="82" t="s">
        <v>1</v>
      </c>
      <c r="C190" s="83" t="s">
        <v>25</v>
      </c>
      <c r="D190" s="84">
        <v>0</v>
      </c>
      <c r="E190" s="84">
        <v>0</v>
      </c>
      <c r="F190" s="84">
        <v>0</v>
      </c>
      <c r="G190" s="84"/>
      <c r="H190" s="84"/>
      <c r="I190" s="84" t="e">
        <f t="shared" si="160"/>
        <v>#DIV/0!</v>
      </c>
    </row>
    <row r="191" spans="1:10" ht="18" hidden="1" x14ac:dyDescent="0.25">
      <c r="A191" s="5" t="str">
        <f t="shared" si="159"/>
        <v>a</v>
      </c>
      <c r="B191" s="82" t="s">
        <v>1</v>
      </c>
      <c r="C191" s="83" t="s">
        <v>26</v>
      </c>
      <c r="D191" s="84">
        <v>82488.23</v>
      </c>
      <c r="E191" s="84">
        <v>79000</v>
      </c>
      <c r="F191" s="84">
        <v>116000</v>
      </c>
      <c r="G191" s="84">
        <v>92000</v>
      </c>
      <c r="H191" s="84">
        <v>67811.179999999993</v>
      </c>
      <c r="I191" s="84">
        <f t="shared" si="160"/>
        <v>73.707804347826084</v>
      </c>
    </row>
    <row r="192" spans="1:10" ht="18" hidden="1" x14ac:dyDescent="0.25">
      <c r="A192" s="5" t="str">
        <f t="shared" si="159"/>
        <v>b</v>
      </c>
      <c r="B192" s="82" t="s">
        <v>1</v>
      </c>
      <c r="C192" s="83" t="s">
        <v>27</v>
      </c>
      <c r="D192" s="84">
        <v>0</v>
      </c>
      <c r="E192" s="84">
        <v>0</v>
      </c>
      <c r="F192" s="84">
        <v>0</v>
      </c>
      <c r="G192" s="84"/>
      <c r="H192" s="84"/>
      <c r="I192" s="84" t="e">
        <f t="shared" si="160"/>
        <v>#DIV/0!</v>
      </c>
    </row>
    <row r="193" spans="1:10" ht="18" hidden="1" x14ac:dyDescent="0.25">
      <c r="A193" s="5" t="str">
        <f t="shared" si="159"/>
        <v>b</v>
      </c>
      <c r="B193" s="82" t="s">
        <v>1</v>
      </c>
      <c r="C193" s="85" t="s">
        <v>28</v>
      </c>
      <c r="D193" s="84">
        <v>0</v>
      </c>
      <c r="E193" s="84">
        <v>0</v>
      </c>
      <c r="F193" s="84">
        <v>0</v>
      </c>
      <c r="G193" s="84"/>
      <c r="H193" s="84"/>
      <c r="I193" s="84" t="e">
        <f t="shared" si="160"/>
        <v>#DIV/0!</v>
      </c>
    </row>
    <row r="194" spans="1:10" ht="18" hidden="1" x14ac:dyDescent="0.25">
      <c r="A194" s="5" t="str">
        <f t="shared" si="159"/>
        <v>b</v>
      </c>
      <c r="B194" s="82" t="s">
        <v>1</v>
      </c>
      <c r="C194" s="85" t="s">
        <v>29</v>
      </c>
      <c r="D194" s="84">
        <v>0</v>
      </c>
      <c r="E194" s="84">
        <v>0</v>
      </c>
      <c r="F194" s="84">
        <v>0</v>
      </c>
      <c r="G194" s="84"/>
      <c r="H194" s="84"/>
      <c r="I194" s="84" t="e">
        <f t="shared" si="160"/>
        <v>#DIV/0!</v>
      </c>
    </row>
    <row r="195" spans="1:10" ht="18" hidden="1" x14ac:dyDescent="0.25">
      <c r="A195" s="5" t="str">
        <f t="shared" si="159"/>
        <v>b</v>
      </c>
      <c r="B195" s="82" t="s">
        <v>1</v>
      </c>
      <c r="C195" s="85" t="s">
        <v>30</v>
      </c>
      <c r="D195" s="84">
        <v>0</v>
      </c>
      <c r="E195" s="84">
        <v>0</v>
      </c>
      <c r="F195" s="84">
        <v>0</v>
      </c>
      <c r="G195" s="84"/>
      <c r="H195" s="84"/>
      <c r="I195" s="84" t="e">
        <f t="shared" si="160"/>
        <v>#DIV/0!</v>
      </c>
    </row>
    <row r="196" spans="1:10" ht="18" hidden="1" x14ac:dyDescent="0.25">
      <c r="A196" s="5" t="str">
        <f t="shared" si="159"/>
        <v>a</v>
      </c>
      <c r="B196" s="82" t="s">
        <v>1</v>
      </c>
      <c r="C196" s="85" t="s">
        <v>31</v>
      </c>
      <c r="D196" s="84">
        <f t="shared" si="209"/>
        <v>281.60000000000002</v>
      </c>
      <c r="E196" s="84">
        <f t="shared" ref="E196:G196" si="216">E197+E198</f>
        <v>1000</v>
      </c>
      <c r="F196" s="84">
        <f t="shared" si="216"/>
        <v>1000</v>
      </c>
      <c r="G196" s="84">
        <f t="shared" si="216"/>
        <v>800</v>
      </c>
      <c r="H196" s="84">
        <f>H197+H198</f>
        <v>300.39999999999998</v>
      </c>
      <c r="I196" s="84">
        <f t="shared" si="160"/>
        <v>37.549999999999997</v>
      </c>
    </row>
    <row r="197" spans="1:10" ht="30" hidden="1" x14ac:dyDescent="0.25">
      <c r="A197" s="5" t="str">
        <f t="shared" si="159"/>
        <v>a</v>
      </c>
      <c r="B197" s="86"/>
      <c r="C197" s="87" t="s">
        <v>91</v>
      </c>
      <c r="D197" s="88">
        <v>281.60000000000002</v>
      </c>
      <c r="E197" s="88">
        <v>1000</v>
      </c>
      <c r="F197" s="88">
        <v>1000</v>
      </c>
      <c r="G197" s="88">
        <v>800</v>
      </c>
      <c r="H197" s="88">
        <v>300.39999999999998</v>
      </c>
      <c r="I197" s="88">
        <f t="shared" si="160"/>
        <v>37.549999999999997</v>
      </c>
    </row>
    <row r="198" spans="1:10" ht="30" hidden="1" x14ac:dyDescent="0.25">
      <c r="A198" s="5" t="str">
        <f t="shared" si="159"/>
        <v>b</v>
      </c>
      <c r="B198" s="86"/>
      <c r="C198" s="87" t="s">
        <v>92</v>
      </c>
      <c r="D198" s="88">
        <v>0</v>
      </c>
      <c r="E198" s="88">
        <v>0</v>
      </c>
      <c r="F198" s="88">
        <v>0</v>
      </c>
      <c r="G198" s="88">
        <v>0</v>
      </c>
      <c r="H198" s="88"/>
      <c r="I198" s="88" t="e">
        <f t="shared" si="160"/>
        <v>#DIV/0!</v>
      </c>
    </row>
    <row r="199" spans="1:10" ht="18" hidden="1" x14ac:dyDescent="0.25">
      <c r="A199" s="5" t="str">
        <f t="shared" ref="A199:A262" si="217">IF((E199+F199+H199+D199)&gt;0,"a","b")</f>
        <v>b</v>
      </c>
      <c r="B199" s="82" t="s">
        <v>1</v>
      </c>
      <c r="C199" s="80" t="s">
        <v>32</v>
      </c>
      <c r="D199" s="81">
        <v>0</v>
      </c>
      <c r="E199" s="81">
        <v>0</v>
      </c>
      <c r="F199" s="81">
        <v>0</v>
      </c>
      <c r="G199" s="81">
        <v>0</v>
      </c>
      <c r="H199" s="81"/>
      <c r="I199" s="81" t="e">
        <f t="shared" ref="I199:I262" si="218">H199/G199%</f>
        <v>#DIV/0!</v>
      </c>
    </row>
    <row r="200" spans="1:10" ht="18" hidden="1" x14ac:dyDescent="0.25">
      <c r="A200" s="5" t="str">
        <f t="shared" si="217"/>
        <v>b</v>
      </c>
      <c r="B200" s="82" t="s">
        <v>1</v>
      </c>
      <c r="C200" s="80" t="s">
        <v>33</v>
      </c>
      <c r="D200" s="81">
        <v>0</v>
      </c>
      <c r="E200" s="81">
        <v>0</v>
      </c>
      <c r="F200" s="81">
        <v>0</v>
      </c>
      <c r="G200" s="81">
        <v>0</v>
      </c>
      <c r="H200" s="81"/>
      <c r="I200" s="81" t="e">
        <f t="shared" si="218"/>
        <v>#DIV/0!</v>
      </c>
    </row>
    <row r="201" spans="1:10" ht="18" hidden="1" x14ac:dyDescent="0.25">
      <c r="A201" s="5" t="str">
        <f t="shared" si="217"/>
        <v>b</v>
      </c>
      <c r="B201" s="82" t="s">
        <v>1</v>
      </c>
      <c r="C201" s="80" t="s">
        <v>34</v>
      </c>
      <c r="D201" s="81">
        <v>0</v>
      </c>
      <c r="E201" s="81">
        <v>0</v>
      </c>
      <c r="F201" s="81">
        <v>0</v>
      </c>
      <c r="G201" s="81">
        <v>0</v>
      </c>
      <c r="H201" s="81"/>
      <c r="I201" s="81" t="e">
        <f t="shared" si="218"/>
        <v>#DIV/0!</v>
      </c>
    </row>
    <row r="202" spans="1:10" ht="36" hidden="1" x14ac:dyDescent="0.25">
      <c r="A202" s="5" t="str">
        <f t="shared" si="217"/>
        <v>a</v>
      </c>
      <c r="B202" s="67" t="s">
        <v>109</v>
      </c>
      <c r="C202" s="68" t="s">
        <v>67</v>
      </c>
      <c r="D202" s="91">
        <f t="shared" si="205"/>
        <v>68635.259999999995</v>
      </c>
      <c r="E202" s="91">
        <f t="shared" ref="E202:G216" si="219">E203+E213+E214+E215</f>
        <v>80000</v>
      </c>
      <c r="F202" s="91">
        <f t="shared" si="219"/>
        <v>92000</v>
      </c>
      <c r="G202" s="91">
        <f t="shared" si="219"/>
        <v>70000</v>
      </c>
      <c r="H202" s="91">
        <f>H203+H213+H214+H215</f>
        <v>50199.19</v>
      </c>
      <c r="I202" s="91">
        <f t="shared" si="218"/>
        <v>71.71312857142857</v>
      </c>
      <c r="J202" s="54" t="s">
        <v>223</v>
      </c>
    </row>
    <row r="203" spans="1:10" ht="18" hidden="1" x14ac:dyDescent="0.25">
      <c r="A203" s="5" t="str">
        <f t="shared" si="217"/>
        <v>a</v>
      </c>
      <c r="B203" s="79" t="s">
        <v>1</v>
      </c>
      <c r="C203" s="80" t="s">
        <v>24</v>
      </c>
      <c r="D203" s="81">
        <f t="shared" si="207"/>
        <v>68635.259999999995</v>
      </c>
      <c r="E203" s="81">
        <f t="shared" ref="E203:G217" si="220">E204+E205+E206+E207+E208+E209+E210</f>
        <v>80000</v>
      </c>
      <c r="F203" s="81">
        <f t="shared" si="220"/>
        <v>92000</v>
      </c>
      <c r="G203" s="81">
        <f t="shared" si="220"/>
        <v>70000</v>
      </c>
      <c r="H203" s="81">
        <f>H204+H205+H206+H207+H208+H209+H210</f>
        <v>50199.19</v>
      </c>
      <c r="I203" s="81">
        <f t="shared" si="218"/>
        <v>71.71312857142857</v>
      </c>
    </row>
    <row r="204" spans="1:10" ht="18" hidden="1" x14ac:dyDescent="0.25">
      <c r="A204" s="5" t="str">
        <f t="shared" si="217"/>
        <v>b</v>
      </c>
      <c r="B204" s="82" t="s">
        <v>1</v>
      </c>
      <c r="C204" s="83" t="s">
        <v>25</v>
      </c>
      <c r="D204" s="84">
        <v>0</v>
      </c>
      <c r="E204" s="84">
        <v>0</v>
      </c>
      <c r="F204" s="84">
        <v>0</v>
      </c>
      <c r="G204" s="84"/>
      <c r="H204" s="84"/>
      <c r="I204" s="84" t="e">
        <f t="shared" si="218"/>
        <v>#DIV/0!</v>
      </c>
    </row>
    <row r="205" spans="1:10" ht="18" hidden="1" x14ac:dyDescent="0.25">
      <c r="A205" s="5" t="str">
        <f t="shared" si="217"/>
        <v>a</v>
      </c>
      <c r="B205" s="82" t="s">
        <v>1</v>
      </c>
      <c r="C205" s="83" t="s">
        <v>26</v>
      </c>
      <c r="D205" s="84">
        <v>68635.259999999995</v>
      </c>
      <c r="E205" s="84">
        <v>80000</v>
      </c>
      <c r="F205" s="84">
        <v>92000</v>
      </c>
      <c r="G205" s="84">
        <v>70000</v>
      </c>
      <c r="H205" s="84">
        <v>50199.19</v>
      </c>
      <c r="I205" s="84">
        <f t="shared" si="218"/>
        <v>71.71312857142857</v>
      </c>
    </row>
    <row r="206" spans="1:10" ht="18" hidden="1" x14ac:dyDescent="0.25">
      <c r="A206" s="5" t="str">
        <f t="shared" si="217"/>
        <v>b</v>
      </c>
      <c r="B206" s="82" t="s">
        <v>1</v>
      </c>
      <c r="C206" s="83" t="s">
        <v>27</v>
      </c>
      <c r="D206" s="84">
        <v>0</v>
      </c>
      <c r="E206" s="84">
        <v>0</v>
      </c>
      <c r="F206" s="84">
        <v>0</v>
      </c>
      <c r="G206" s="84"/>
      <c r="H206" s="84"/>
      <c r="I206" s="84" t="e">
        <f t="shared" si="218"/>
        <v>#DIV/0!</v>
      </c>
    </row>
    <row r="207" spans="1:10" ht="18" hidden="1" x14ac:dyDescent="0.25">
      <c r="A207" s="5" t="str">
        <f t="shared" si="217"/>
        <v>b</v>
      </c>
      <c r="B207" s="82" t="s">
        <v>1</v>
      </c>
      <c r="C207" s="85" t="s">
        <v>28</v>
      </c>
      <c r="D207" s="84">
        <v>0</v>
      </c>
      <c r="E207" s="84">
        <v>0</v>
      </c>
      <c r="F207" s="84">
        <v>0</v>
      </c>
      <c r="G207" s="84"/>
      <c r="H207" s="84"/>
      <c r="I207" s="84" t="e">
        <f t="shared" si="218"/>
        <v>#DIV/0!</v>
      </c>
    </row>
    <row r="208" spans="1:10" ht="18" hidden="1" x14ac:dyDescent="0.25">
      <c r="A208" s="5" t="str">
        <f t="shared" si="217"/>
        <v>b</v>
      </c>
      <c r="B208" s="82" t="s">
        <v>1</v>
      </c>
      <c r="C208" s="85" t="s">
        <v>29</v>
      </c>
      <c r="D208" s="84">
        <v>0</v>
      </c>
      <c r="E208" s="84">
        <v>0</v>
      </c>
      <c r="F208" s="84">
        <v>0</v>
      </c>
      <c r="G208" s="84"/>
      <c r="H208" s="84"/>
      <c r="I208" s="84" t="e">
        <f t="shared" si="218"/>
        <v>#DIV/0!</v>
      </c>
    </row>
    <row r="209" spans="1:10" ht="18" hidden="1" x14ac:dyDescent="0.25">
      <c r="A209" s="5" t="str">
        <f t="shared" si="217"/>
        <v>b</v>
      </c>
      <c r="B209" s="82" t="s">
        <v>1</v>
      </c>
      <c r="C209" s="85" t="s">
        <v>30</v>
      </c>
      <c r="D209" s="84">
        <v>0</v>
      </c>
      <c r="E209" s="84">
        <v>0</v>
      </c>
      <c r="F209" s="84">
        <v>0</v>
      </c>
      <c r="G209" s="84"/>
      <c r="H209" s="84"/>
      <c r="I209" s="84" t="e">
        <f t="shared" si="218"/>
        <v>#DIV/0!</v>
      </c>
    </row>
    <row r="210" spans="1:10" ht="18" hidden="1" x14ac:dyDescent="0.25">
      <c r="A210" s="5" t="str">
        <f t="shared" si="217"/>
        <v>b</v>
      </c>
      <c r="B210" s="82" t="s">
        <v>1</v>
      </c>
      <c r="C210" s="85" t="s">
        <v>31</v>
      </c>
      <c r="D210" s="84">
        <f t="shared" si="209"/>
        <v>0</v>
      </c>
      <c r="E210" s="84">
        <f t="shared" ref="E210:G224" si="221">E211+E212</f>
        <v>0</v>
      </c>
      <c r="F210" s="84">
        <f t="shared" si="221"/>
        <v>0</v>
      </c>
      <c r="G210" s="84">
        <f t="shared" si="221"/>
        <v>0</v>
      </c>
      <c r="H210" s="84">
        <f>H211+H212</f>
        <v>0</v>
      </c>
      <c r="I210" s="84" t="e">
        <f t="shared" si="218"/>
        <v>#DIV/0!</v>
      </c>
    </row>
    <row r="211" spans="1:10" ht="30" hidden="1" x14ac:dyDescent="0.25">
      <c r="A211" s="5" t="str">
        <f t="shared" si="217"/>
        <v>b</v>
      </c>
      <c r="B211" s="86"/>
      <c r="C211" s="87" t="s">
        <v>91</v>
      </c>
      <c r="D211" s="88">
        <v>0</v>
      </c>
      <c r="E211" s="88">
        <v>0</v>
      </c>
      <c r="F211" s="88">
        <v>0</v>
      </c>
      <c r="G211" s="88"/>
      <c r="H211" s="88"/>
      <c r="I211" s="88" t="e">
        <f t="shared" si="218"/>
        <v>#DIV/0!</v>
      </c>
    </row>
    <row r="212" spans="1:10" ht="30" hidden="1" x14ac:dyDescent="0.25">
      <c r="A212" s="5" t="str">
        <f t="shared" si="217"/>
        <v>b</v>
      </c>
      <c r="B212" s="86"/>
      <c r="C212" s="87" t="s">
        <v>92</v>
      </c>
      <c r="D212" s="88">
        <v>0</v>
      </c>
      <c r="E212" s="88">
        <v>0</v>
      </c>
      <c r="F212" s="88">
        <v>0</v>
      </c>
      <c r="G212" s="88">
        <v>0</v>
      </c>
      <c r="H212" s="88"/>
      <c r="I212" s="88" t="e">
        <f t="shared" si="218"/>
        <v>#DIV/0!</v>
      </c>
    </row>
    <row r="213" spans="1:10" ht="18" hidden="1" x14ac:dyDescent="0.25">
      <c r="A213" s="5" t="str">
        <f t="shared" si="217"/>
        <v>b</v>
      </c>
      <c r="B213" s="82" t="s">
        <v>1</v>
      </c>
      <c r="C213" s="80" t="s">
        <v>32</v>
      </c>
      <c r="D213" s="81">
        <v>0</v>
      </c>
      <c r="E213" s="81">
        <v>0</v>
      </c>
      <c r="F213" s="81">
        <v>0</v>
      </c>
      <c r="G213" s="81">
        <v>0</v>
      </c>
      <c r="H213" s="81"/>
      <c r="I213" s="81" t="e">
        <f t="shared" si="218"/>
        <v>#DIV/0!</v>
      </c>
    </row>
    <row r="214" spans="1:10" ht="18" hidden="1" x14ac:dyDescent="0.25">
      <c r="A214" s="5" t="str">
        <f t="shared" si="217"/>
        <v>b</v>
      </c>
      <c r="B214" s="82" t="s">
        <v>1</v>
      </c>
      <c r="C214" s="80" t="s">
        <v>33</v>
      </c>
      <c r="D214" s="81">
        <v>0</v>
      </c>
      <c r="E214" s="81">
        <v>0</v>
      </c>
      <c r="F214" s="81">
        <v>0</v>
      </c>
      <c r="G214" s="81">
        <v>0</v>
      </c>
      <c r="H214" s="81"/>
      <c r="I214" s="81" t="e">
        <f t="shared" si="218"/>
        <v>#DIV/0!</v>
      </c>
    </row>
    <row r="215" spans="1:10" ht="18" hidden="1" x14ac:dyDescent="0.25">
      <c r="A215" s="5" t="str">
        <f t="shared" si="217"/>
        <v>b</v>
      </c>
      <c r="B215" s="82" t="s">
        <v>1</v>
      </c>
      <c r="C215" s="80" t="s">
        <v>34</v>
      </c>
      <c r="D215" s="81">
        <v>0</v>
      </c>
      <c r="E215" s="81">
        <v>0</v>
      </c>
      <c r="F215" s="81">
        <v>0</v>
      </c>
      <c r="G215" s="81">
        <v>0</v>
      </c>
      <c r="H215" s="81"/>
      <c r="I215" s="81" t="e">
        <f t="shared" si="218"/>
        <v>#DIV/0!</v>
      </c>
    </row>
    <row r="216" spans="1:10" ht="36" hidden="1" x14ac:dyDescent="0.25">
      <c r="A216" s="5" t="str">
        <f t="shared" si="217"/>
        <v>a</v>
      </c>
      <c r="B216" s="67" t="s">
        <v>110</v>
      </c>
      <c r="C216" s="68" t="s">
        <v>66</v>
      </c>
      <c r="D216" s="91">
        <f t="shared" si="205"/>
        <v>40738.050000000003</v>
      </c>
      <c r="E216" s="91">
        <f t="shared" ref="E216:F216" si="222">E217+E227+E228+E229</f>
        <v>47000</v>
      </c>
      <c r="F216" s="91">
        <f t="shared" si="222"/>
        <v>49100</v>
      </c>
      <c r="G216" s="91">
        <f t="shared" si="219"/>
        <v>37900</v>
      </c>
      <c r="H216" s="91">
        <f>H217+H227+H228+H229</f>
        <v>32774.92</v>
      </c>
      <c r="I216" s="91">
        <f t="shared" si="218"/>
        <v>86.477361477572558</v>
      </c>
      <c r="J216" s="54" t="s">
        <v>223</v>
      </c>
    </row>
    <row r="217" spans="1:10" ht="18" hidden="1" x14ac:dyDescent="0.25">
      <c r="A217" s="5" t="str">
        <f t="shared" si="217"/>
        <v>a</v>
      </c>
      <c r="B217" s="79" t="s">
        <v>1</v>
      </c>
      <c r="C217" s="80" t="s">
        <v>24</v>
      </c>
      <c r="D217" s="81">
        <f t="shared" si="207"/>
        <v>40738.050000000003</v>
      </c>
      <c r="E217" s="81">
        <f t="shared" ref="E217:F217" si="223">E218+E219+E220+E221+E222+E223+E224</f>
        <v>47000</v>
      </c>
      <c r="F217" s="81">
        <f t="shared" si="223"/>
        <v>49100</v>
      </c>
      <c r="G217" s="81">
        <f t="shared" si="220"/>
        <v>37900</v>
      </c>
      <c r="H217" s="81">
        <f>H218+H219+H220+H221+H222+H223+H224</f>
        <v>32774.92</v>
      </c>
      <c r="I217" s="81">
        <f t="shared" si="218"/>
        <v>86.477361477572558</v>
      </c>
    </row>
    <row r="218" spans="1:10" ht="18" hidden="1" x14ac:dyDescent="0.25">
      <c r="A218" s="5" t="str">
        <f t="shared" si="217"/>
        <v>b</v>
      </c>
      <c r="B218" s="82" t="s">
        <v>1</v>
      </c>
      <c r="C218" s="83" t="s">
        <v>25</v>
      </c>
      <c r="D218" s="84">
        <v>0</v>
      </c>
      <c r="E218" s="84">
        <v>0</v>
      </c>
      <c r="F218" s="84">
        <v>0</v>
      </c>
      <c r="G218" s="84"/>
      <c r="H218" s="84"/>
      <c r="I218" s="84" t="e">
        <f t="shared" si="218"/>
        <v>#DIV/0!</v>
      </c>
    </row>
    <row r="219" spans="1:10" ht="18" hidden="1" x14ac:dyDescent="0.25">
      <c r="A219" s="5" t="str">
        <f t="shared" si="217"/>
        <v>a</v>
      </c>
      <c r="B219" s="82" t="s">
        <v>1</v>
      </c>
      <c r="C219" s="83" t="s">
        <v>26</v>
      </c>
      <c r="D219" s="84">
        <v>39474.76</v>
      </c>
      <c r="E219" s="84">
        <v>46000</v>
      </c>
      <c r="F219" s="84">
        <v>48000</v>
      </c>
      <c r="G219" s="84">
        <v>37000</v>
      </c>
      <c r="H219" s="84">
        <v>32060.93</v>
      </c>
      <c r="I219" s="84">
        <f t="shared" si="218"/>
        <v>86.651162162162166</v>
      </c>
    </row>
    <row r="220" spans="1:10" ht="18" hidden="1" x14ac:dyDescent="0.25">
      <c r="A220" s="5" t="str">
        <f t="shared" si="217"/>
        <v>b</v>
      </c>
      <c r="B220" s="82" t="s">
        <v>1</v>
      </c>
      <c r="C220" s="83" t="s">
        <v>27</v>
      </c>
      <c r="D220" s="84">
        <v>0</v>
      </c>
      <c r="E220" s="84">
        <v>0</v>
      </c>
      <c r="F220" s="84">
        <v>0</v>
      </c>
      <c r="G220" s="84"/>
      <c r="H220" s="84"/>
      <c r="I220" s="84" t="e">
        <f t="shared" si="218"/>
        <v>#DIV/0!</v>
      </c>
    </row>
    <row r="221" spans="1:10" ht="18" hidden="1" x14ac:dyDescent="0.25">
      <c r="A221" s="5" t="str">
        <f t="shared" si="217"/>
        <v>b</v>
      </c>
      <c r="B221" s="82" t="s">
        <v>1</v>
      </c>
      <c r="C221" s="85" t="s">
        <v>28</v>
      </c>
      <c r="D221" s="84">
        <v>0</v>
      </c>
      <c r="E221" s="84">
        <v>0</v>
      </c>
      <c r="F221" s="84">
        <v>0</v>
      </c>
      <c r="G221" s="84"/>
      <c r="H221" s="84"/>
      <c r="I221" s="84" t="e">
        <f t="shared" si="218"/>
        <v>#DIV/0!</v>
      </c>
    </row>
    <row r="222" spans="1:10" ht="18" hidden="1" x14ac:dyDescent="0.25">
      <c r="A222" s="5" t="str">
        <f t="shared" si="217"/>
        <v>b</v>
      </c>
      <c r="B222" s="82" t="s">
        <v>1</v>
      </c>
      <c r="C222" s="85" t="s">
        <v>29</v>
      </c>
      <c r="D222" s="84">
        <v>0</v>
      </c>
      <c r="E222" s="84">
        <v>0</v>
      </c>
      <c r="F222" s="84">
        <v>0</v>
      </c>
      <c r="G222" s="84"/>
      <c r="H222" s="84"/>
      <c r="I222" s="84" t="e">
        <f t="shared" si="218"/>
        <v>#DIV/0!</v>
      </c>
    </row>
    <row r="223" spans="1:10" ht="18" hidden="1" x14ac:dyDescent="0.25">
      <c r="A223" s="5" t="str">
        <f t="shared" si="217"/>
        <v>b</v>
      </c>
      <c r="B223" s="82" t="s">
        <v>1</v>
      </c>
      <c r="C223" s="85" t="s">
        <v>30</v>
      </c>
      <c r="D223" s="84">
        <v>0</v>
      </c>
      <c r="E223" s="84">
        <v>0</v>
      </c>
      <c r="F223" s="84">
        <v>0</v>
      </c>
      <c r="G223" s="84"/>
      <c r="H223" s="84"/>
      <c r="I223" s="84" t="e">
        <f t="shared" si="218"/>
        <v>#DIV/0!</v>
      </c>
    </row>
    <row r="224" spans="1:10" ht="18" hidden="1" x14ac:dyDescent="0.25">
      <c r="A224" s="5" t="str">
        <f t="shared" si="217"/>
        <v>a</v>
      </c>
      <c r="B224" s="82" t="s">
        <v>1</v>
      </c>
      <c r="C224" s="85" t="s">
        <v>31</v>
      </c>
      <c r="D224" s="84">
        <f t="shared" si="209"/>
        <v>1263.29</v>
      </c>
      <c r="E224" s="84">
        <f t="shared" ref="E224:F224" si="224">E225+E226</f>
        <v>1000</v>
      </c>
      <c r="F224" s="84">
        <f t="shared" si="224"/>
        <v>1100</v>
      </c>
      <c r="G224" s="84">
        <f t="shared" si="221"/>
        <v>900</v>
      </c>
      <c r="H224" s="84">
        <f>H225+H226</f>
        <v>713.99</v>
      </c>
      <c r="I224" s="84">
        <f t="shared" si="218"/>
        <v>79.332222222222228</v>
      </c>
    </row>
    <row r="225" spans="1:10" ht="30" hidden="1" x14ac:dyDescent="0.25">
      <c r="A225" s="5" t="str">
        <f t="shared" si="217"/>
        <v>a</v>
      </c>
      <c r="B225" s="86"/>
      <c r="C225" s="87" t="s">
        <v>91</v>
      </c>
      <c r="D225" s="88">
        <v>1263.29</v>
      </c>
      <c r="E225" s="88">
        <v>1000</v>
      </c>
      <c r="F225" s="88">
        <v>1100</v>
      </c>
      <c r="G225" s="88">
        <v>900</v>
      </c>
      <c r="H225" s="88">
        <v>713.99</v>
      </c>
      <c r="I225" s="88">
        <f t="shared" si="218"/>
        <v>79.332222222222228</v>
      </c>
    </row>
    <row r="226" spans="1:10" ht="30" hidden="1" x14ac:dyDescent="0.25">
      <c r="A226" s="5" t="str">
        <f t="shared" si="217"/>
        <v>b</v>
      </c>
      <c r="B226" s="86"/>
      <c r="C226" s="87" t="s">
        <v>92</v>
      </c>
      <c r="D226" s="88">
        <v>0</v>
      </c>
      <c r="E226" s="88">
        <v>0</v>
      </c>
      <c r="F226" s="88">
        <v>0</v>
      </c>
      <c r="G226" s="88">
        <v>0</v>
      </c>
      <c r="H226" s="88"/>
      <c r="I226" s="88" t="e">
        <f t="shared" si="218"/>
        <v>#DIV/0!</v>
      </c>
    </row>
    <row r="227" spans="1:10" ht="18" hidden="1" x14ac:dyDescent="0.25">
      <c r="A227" s="5" t="str">
        <f t="shared" si="217"/>
        <v>b</v>
      </c>
      <c r="B227" s="82" t="s">
        <v>1</v>
      </c>
      <c r="C227" s="80" t="s">
        <v>32</v>
      </c>
      <c r="D227" s="81">
        <v>0</v>
      </c>
      <c r="E227" s="81">
        <v>0</v>
      </c>
      <c r="F227" s="81">
        <v>0</v>
      </c>
      <c r="G227" s="81">
        <v>0</v>
      </c>
      <c r="H227" s="81"/>
      <c r="I227" s="81" t="e">
        <f t="shared" si="218"/>
        <v>#DIV/0!</v>
      </c>
    </row>
    <row r="228" spans="1:10" ht="18" hidden="1" x14ac:dyDescent="0.25">
      <c r="A228" s="5" t="str">
        <f t="shared" si="217"/>
        <v>b</v>
      </c>
      <c r="B228" s="82" t="s">
        <v>1</v>
      </c>
      <c r="C228" s="80" t="s">
        <v>33</v>
      </c>
      <c r="D228" s="81">
        <v>0</v>
      </c>
      <c r="E228" s="81">
        <v>0</v>
      </c>
      <c r="F228" s="81">
        <v>0</v>
      </c>
      <c r="G228" s="81">
        <v>0</v>
      </c>
      <c r="H228" s="81"/>
      <c r="I228" s="81" t="e">
        <f t="shared" si="218"/>
        <v>#DIV/0!</v>
      </c>
    </row>
    <row r="229" spans="1:10" ht="18" hidden="1" x14ac:dyDescent="0.25">
      <c r="A229" s="5" t="str">
        <f t="shared" si="217"/>
        <v>b</v>
      </c>
      <c r="B229" s="82" t="s">
        <v>1</v>
      </c>
      <c r="C229" s="80" t="s">
        <v>34</v>
      </c>
      <c r="D229" s="81">
        <v>0</v>
      </c>
      <c r="E229" s="81">
        <v>0</v>
      </c>
      <c r="F229" s="81">
        <v>0</v>
      </c>
      <c r="G229" s="81">
        <v>0</v>
      </c>
      <c r="H229" s="81"/>
      <c r="I229" s="81" t="e">
        <f t="shared" si="218"/>
        <v>#DIV/0!</v>
      </c>
    </row>
    <row r="230" spans="1:10" ht="36" hidden="1" x14ac:dyDescent="0.25">
      <c r="A230" s="5" t="str">
        <f t="shared" si="217"/>
        <v>a</v>
      </c>
      <c r="B230" s="67" t="s">
        <v>111</v>
      </c>
      <c r="C230" s="68" t="s">
        <v>65</v>
      </c>
      <c r="D230" s="91">
        <f t="shared" ref="D230:D286" si="225">D231+D241+D242+D243</f>
        <v>64701.25</v>
      </c>
      <c r="E230" s="91">
        <f t="shared" ref="E230:G244" si="226">E231+E241+E242+E243</f>
        <v>59000</v>
      </c>
      <c r="F230" s="91">
        <f t="shared" si="226"/>
        <v>209000</v>
      </c>
      <c r="G230" s="91">
        <f t="shared" si="226"/>
        <v>167500</v>
      </c>
      <c r="H230" s="91">
        <f>H231+H241+H242+H243</f>
        <v>63265.05</v>
      </c>
      <c r="I230" s="91">
        <f t="shared" si="218"/>
        <v>37.770179104477613</v>
      </c>
      <c r="J230" s="54" t="s">
        <v>223</v>
      </c>
    </row>
    <row r="231" spans="1:10" ht="18" hidden="1" x14ac:dyDescent="0.25">
      <c r="A231" s="5" t="str">
        <f t="shared" si="217"/>
        <v>a</v>
      </c>
      <c r="B231" s="79" t="s">
        <v>1</v>
      </c>
      <c r="C231" s="80" t="s">
        <v>24</v>
      </c>
      <c r="D231" s="81">
        <f t="shared" ref="D231:D287" si="227">D232+D233+D234+D235+D236+D237+D238</f>
        <v>64701.25</v>
      </c>
      <c r="E231" s="81">
        <f t="shared" ref="E231:G245" si="228">E232+E233+E234+E235+E236+E237+E238</f>
        <v>59000</v>
      </c>
      <c r="F231" s="81">
        <f t="shared" si="228"/>
        <v>209000</v>
      </c>
      <c r="G231" s="81">
        <f t="shared" si="228"/>
        <v>167500</v>
      </c>
      <c r="H231" s="81">
        <f>H232+H233+H234+H235+H236+H237+H238</f>
        <v>63265.05</v>
      </c>
      <c r="I231" s="81">
        <f t="shared" si="218"/>
        <v>37.770179104477613</v>
      </c>
    </row>
    <row r="232" spans="1:10" ht="18" hidden="1" x14ac:dyDescent="0.25">
      <c r="A232" s="5" t="str">
        <f t="shared" si="217"/>
        <v>b</v>
      </c>
      <c r="B232" s="82" t="s">
        <v>1</v>
      </c>
      <c r="C232" s="83" t="s">
        <v>25</v>
      </c>
      <c r="D232" s="84">
        <v>0</v>
      </c>
      <c r="E232" s="84">
        <v>0</v>
      </c>
      <c r="F232" s="84">
        <v>0</v>
      </c>
      <c r="G232" s="84"/>
      <c r="H232" s="84"/>
      <c r="I232" s="84" t="e">
        <f t="shared" si="218"/>
        <v>#DIV/0!</v>
      </c>
    </row>
    <row r="233" spans="1:10" ht="18" hidden="1" x14ac:dyDescent="0.25">
      <c r="A233" s="5" t="str">
        <f t="shared" si="217"/>
        <v>a</v>
      </c>
      <c r="B233" s="82" t="s">
        <v>1</v>
      </c>
      <c r="C233" s="83" t="s">
        <v>26</v>
      </c>
      <c r="D233" s="84">
        <v>58738.04</v>
      </c>
      <c r="E233" s="84">
        <v>54000</v>
      </c>
      <c r="F233" s="84">
        <v>203000</v>
      </c>
      <c r="G233" s="84">
        <v>162000</v>
      </c>
      <c r="H233" s="84">
        <v>59167.11</v>
      </c>
      <c r="I233" s="84">
        <f t="shared" si="218"/>
        <v>36.522907407407409</v>
      </c>
    </row>
    <row r="234" spans="1:10" ht="18" hidden="1" x14ac:dyDescent="0.25">
      <c r="A234" s="5" t="str">
        <f t="shared" si="217"/>
        <v>b</v>
      </c>
      <c r="B234" s="82" t="s">
        <v>1</v>
      </c>
      <c r="C234" s="83" t="s">
        <v>27</v>
      </c>
      <c r="D234" s="84">
        <v>0</v>
      </c>
      <c r="E234" s="84">
        <v>0</v>
      </c>
      <c r="F234" s="84">
        <v>0</v>
      </c>
      <c r="G234" s="84"/>
      <c r="H234" s="84"/>
      <c r="I234" s="84" t="e">
        <f t="shared" si="218"/>
        <v>#DIV/0!</v>
      </c>
    </row>
    <row r="235" spans="1:10" ht="18" hidden="1" x14ac:dyDescent="0.25">
      <c r="A235" s="5" t="str">
        <f t="shared" si="217"/>
        <v>b</v>
      </c>
      <c r="B235" s="82" t="s">
        <v>1</v>
      </c>
      <c r="C235" s="85" t="s">
        <v>28</v>
      </c>
      <c r="D235" s="84">
        <v>0</v>
      </c>
      <c r="E235" s="84">
        <v>0</v>
      </c>
      <c r="F235" s="84">
        <v>0</v>
      </c>
      <c r="G235" s="84"/>
      <c r="H235" s="84"/>
      <c r="I235" s="84" t="e">
        <f t="shared" si="218"/>
        <v>#DIV/0!</v>
      </c>
    </row>
    <row r="236" spans="1:10" ht="18" hidden="1" x14ac:dyDescent="0.25">
      <c r="A236" s="5" t="str">
        <f t="shared" si="217"/>
        <v>b</v>
      </c>
      <c r="B236" s="82" t="s">
        <v>1</v>
      </c>
      <c r="C236" s="85" t="s">
        <v>29</v>
      </c>
      <c r="D236" s="84">
        <v>0</v>
      </c>
      <c r="E236" s="84">
        <v>0</v>
      </c>
      <c r="F236" s="84">
        <v>0</v>
      </c>
      <c r="G236" s="84"/>
      <c r="H236" s="84"/>
      <c r="I236" s="84" t="e">
        <f t="shared" si="218"/>
        <v>#DIV/0!</v>
      </c>
    </row>
    <row r="237" spans="1:10" ht="18" hidden="1" x14ac:dyDescent="0.25">
      <c r="A237" s="5" t="str">
        <f t="shared" si="217"/>
        <v>b</v>
      </c>
      <c r="B237" s="82" t="s">
        <v>1</v>
      </c>
      <c r="C237" s="85" t="s">
        <v>30</v>
      </c>
      <c r="D237" s="84">
        <v>0</v>
      </c>
      <c r="E237" s="84">
        <v>0</v>
      </c>
      <c r="F237" s="84">
        <v>0</v>
      </c>
      <c r="G237" s="84"/>
      <c r="H237" s="84"/>
      <c r="I237" s="84" t="e">
        <f t="shared" si="218"/>
        <v>#DIV/0!</v>
      </c>
    </row>
    <row r="238" spans="1:10" ht="18" hidden="1" x14ac:dyDescent="0.25">
      <c r="A238" s="5" t="str">
        <f t="shared" si="217"/>
        <v>a</v>
      </c>
      <c r="B238" s="82" t="s">
        <v>1</v>
      </c>
      <c r="C238" s="85" t="s">
        <v>31</v>
      </c>
      <c r="D238" s="84">
        <f t="shared" ref="D238:D294" si="229">D239+D240</f>
        <v>5963.21</v>
      </c>
      <c r="E238" s="84">
        <f t="shared" ref="E238:G252" si="230">E239+E240</f>
        <v>5000</v>
      </c>
      <c r="F238" s="84">
        <f t="shared" si="230"/>
        <v>6000</v>
      </c>
      <c r="G238" s="84">
        <f t="shared" si="230"/>
        <v>5500</v>
      </c>
      <c r="H238" s="84">
        <f>H239+H240</f>
        <v>4097.9399999999996</v>
      </c>
      <c r="I238" s="84">
        <f t="shared" si="218"/>
        <v>74.507999999999996</v>
      </c>
    </row>
    <row r="239" spans="1:10" ht="30" hidden="1" x14ac:dyDescent="0.25">
      <c r="A239" s="5" t="str">
        <f t="shared" si="217"/>
        <v>a</v>
      </c>
      <c r="B239" s="86"/>
      <c r="C239" s="87" t="s">
        <v>91</v>
      </c>
      <c r="D239" s="88">
        <v>5963.21</v>
      </c>
      <c r="E239" s="88">
        <v>5000</v>
      </c>
      <c r="F239" s="88">
        <v>6000</v>
      </c>
      <c r="G239" s="88">
        <v>5500</v>
      </c>
      <c r="H239" s="88">
        <v>4097.9399999999996</v>
      </c>
      <c r="I239" s="88">
        <f t="shared" si="218"/>
        <v>74.507999999999996</v>
      </c>
    </row>
    <row r="240" spans="1:10" ht="30" hidden="1" x14ac:dyDescent="0.25">
      <c r="A240" s="5" t="str">
        <f t="shared" si="217"/>
        <v>b</v>
      </c>
      <c r="B240" s="86"/>
      <c r="C240" s="87" t="s">
        <v>92</v>
      </c>
      <c r="D240" s="88">
        <v>0</v>
      </c>
      <c r="E240" s="88">
        <v>0</v>
      </c>
      <c r="F240" s="88">
        <v>0</v>
      </c>
      <c r="G240" s="88">
        <v>0</v>
      </c>
      <c r="H240" s="88"/>
      <c r="I240" s="88" t="e">
        <f t="shared" si="218"/>
        <v>#DIV/0!</v>
      </c>
    </row>
    <row r="241" spans="1:10" ht="18" hidden="1" x14ac:dyDescent="0.25">
      <c r="A241" s="5" t="str">
        <f t="shared" si="217"/>
        <v>b</v>
      </c>
      <c r="B241" s="82" t="s">
        <v>1</v>
      </c>
      <c r="C241" s="80" t="s">
        <v>32</v>
      </c>
      <c r="D241" s="81">
        <v>0</v>
      </c>
      <c r="E241" s="81">
        <v>0</v>
      </c>
      <c r="F241" s="81">
        <v>0</v>
      </c>
      <c r="G241" s="81">
        <v>0</v>
      </c>
      <c r="H241" s="81"/>
      <c r="I241" s="81" t="e">
        <f t="shared" si="218"/>
        <v>#DIV/0!</v>
      </c>
    </row>
    <row r="242" spans="1:10" ht="18" hidden="1" x14ac:dyDescent="0.25">
      <c r="A242" s="5" t="str">
        <f t="shared" si="217"/>
        <v>b</v>
      </c>
      <c r="B242" s="82" t="s">
        <v>1</v>
      </c>
      <c r="C242" s="80" t="s">
        <v>33</v>
      </c>
      <c r="D242" s="81">
        <v>0</v>
      </c>
      <c r="E242" s="81">
        <v>0</v>
      </c>
      <c r="F242" s="81">
        <v>0</v>
      </c>
      <c r="G242" s="81">
        <v>0</v>
      </c>
      <c r="H242" s="81"/>
      <c r="I242" s="81" t="e">
        <f t="shared" si="218"/>
        <v>#DIV/0!</v>
      </c>
    </row>
    <row r="243" spans="1:10" ht="18" hidden="1" x14ac:dyDescent="0.25">
      <c r="A243" s="5" t="str">
        <f t="shared" si="217"/>
        <v>b</v>
      </c>
      <c r="B243" s="82" t="s">
        <v>1</v>
      </c>
      <c r="C243" s="80" t="s">
        <v>34</v>
      </c>
      <c r="D243" s="81">
        <v>0</v>
      </c>
      <c r="E243" s="81">
        <v>0</v>
      </c>
      <c r="F243" s="81">
        <v>0</v>
      </c>
      <c r="G243" s="81">
        <v>0</v>
      </c>
      <c r="H243" s="81"/>
      <c r="I243" s="81" t="e">
        <f t="shared" si="218"/>
        <v>#DIV/0!</v>
      </c>
    </row>
    <row r="244" spans="1:10" ht="36" hidden="1" x14ac:dyDescent="0.25">
      <c r="A244" s="5" t="str">
        <f t="shared" si="217"/>
        <v>a</v>
      </c>
      <c r="B244" s="67" t="s">
        <v>112</v>
      </c>
      <c r="C244" s="68" t="s">
        <v>64</v>
      </c>
      <c r="D244" s="91">
        <f t="shared" si="225"/>
        <v>45288.28</v>
      </c>
      <c r="E244" s="91">
        <f t="shared" ref="E244:F244" si="231">E245+E255+E256+E257</f>
        <v>42000</v>
      </c>
      <c r="F244" s="91">
        <f t="shared" si="231"/>
        <v>42000</v>
      </c>
      <c r="G244" s="91">
        <f t="shared" si="226"/>
        <v>37800</v>
      </c>
      <c r="H244" s="91">
        <f>H245+H255+H256+H257</f>
        <v>26089.19</v>
      </c>
      <c r="I244" s="91">
        <f t="shared" si="218"/>
        <v>69.019021164021154</v>
      </c>
      <c r="J244" s="54" t="s">
        <v>223</v>
      </c>
    </row>
    <row r="245" spans="1:10" ht="18" hidden="1" x14ac:dyDescent="0.25">
      <c r="A245" s="5" t="str">
        <f t="shared" si="217"/>
        <v>a</v>
      </c>
      <c r="B245" s="79" t="s">
        <v>1</v>
      </c>
      <c r="C245" s="80" t="s">
        <v>24</v>
      </c>
      <c r="D245" s="81">
        <f t="shared" si="227"/>
        <v>45288.28</v>
      </c>
      <c r="E245" s="81">
        <f t="shared" ref="E245:F245" si="232">E246+E247+E248+E249+E250+E251+E252</f>
        <v>42000</v>
      </c>
      <c r="F245" s="81">
        <f t="shared" si="232"/>
        <v>42000</v>
      </c>
      <c r="G245" s="81">
        <f t="shared" si="228"/>
        <v>37800</v>
      </c>
      <c r="H245" s="81">
        <f>H246+H247+H248+H249+H250+H251+H252</f>
        <v>26089.19</v>
      </c>
      <c r="I245" s="81">
        <f t="shared" si="218"/>
        <v>69.019021164021154</v>
      </c>
    </row>
    <row r="246" spans="1:10" ht="18" hidden="1" x14ac:dyDescent="0.25">
      <c r="A246" s="5" t="str">
        <f t="shared" si="217"/>
        <v>b</v>
      </c>
      <c r="B246" s="82" t="s">
        <v>1</v>
      </c>
      <c r="C246" s="83" t="s">
        <v>25</v>
      </c>
      <c r="D246" s="84">
        <v>0</v>
      </c>
      <c r="E246" s="84">
        <v>0</v>
      </c>
      <c r="F246" s="84">
        <v>0</v>
      </c>
      <c r="G246" s="84"/>
      <c r="H246" s="84"/>
      <c r="I246" s="84" t="e">
        <f t="shared" si="218"/>
        <v>#DIV/0!</v>
      </c>
    </row>
    <row r="247" spans="1:10" ht="18" hidden="1" x14ac:dyDescent="0.25">
      <c r="A247" s="5" t="str">
        <f t="shared" si="217"/>
        <v>a</v>
      </c>
      <c r="B247" s="82" t="s">
        <v>1</v>
      </c>
      <c r="C247" s="83" t="s">
        <v>26</v>
      </c>
      <c r="D247" s="84">
        <v>44295.02</v>
      </c>
      <c r="E247" s="84">
        <v>41000</v>
      </c>
      <c r="F247" s="84">
        <v>41000</v>
      </c>
      <c r="G247" s="84">
        <v>37000</v>
      </c>
      <c r="H247" s="84">
        <v>25446.57</v>
      </c>
      <c r="I247" s="84">
        <f t="shared" si="218"/>
        <v>68.774513513513511</v>
      </c>
    </row>
    <row r="248" spans="1:10" ht="18" hidden="1" x14ac:dyDescent="0.25">
      <c r="A248" s="5" t="str">
        <f t="shared" si="217"/>
        <v>b</v>
      </c>
      <c r="B248" s="82" t="s">
        <v>1</v>
      </c>
      <c r="C248" s="83" t="s">
        <v>27</v>
      </c>
      <c r="D248" s="84">
        <v>0</v>
      </c>
      <c r="E248" s="84">
        <v>0</v>
      </c>
      <c r="F248" s="84">
        <v>0</v>
      </c>
      <c r="G248" s="84"/>
      <c r="H248" s="84"/>
      <c r="I248" s="84" t="e">
        <f t="shared" si="218"/>
        <v>#DIV/0!</v>
      </c>
    </row>
    <row r="249" spans="1:10" ht="18" hidden="1" x14ac:dyDescent="0.25">
      <c r="A249" s="5" t="str">
        <f t="shared" si="217"/>
        <v>b</v>
      </c>
      <c r="B249" s="82" t="s">
        <v>1</v>
      </c>
      <c r="C249" s="85" t="s">
        <v>28</v>
      </c>
      <c r="D249" s="84">
        <v>0</v>
      </c>
      <c r="E249" s="84">
        <v>0</v>
      </c>
      <c r="F249" s="84">
        <v>0</v>
      </c>
      <c r="G249" s="84"/>
      <c r="H249" s="84"/>
      <c r="I249" s="84" t="e">
        <f t="shared" si="218"/>
        <v>#DIV/0!</v>
      </c>
    </row>
    <row r="250" spans="1:10" ht="18" hidden="1" x14ac:dyDescent="0.25">
      <c r="A250" s="5" t="str">
        <f t="shared" si="217"/>
        <v>b</v>
      </c>
      <c r="B250" s="82" t="s">
        <v>1</v>
      </c>
      <c r="C250" s="85" t="s">
        <v>29</v>
      </c>
      <c r="D250" s="84">
        <v>0</v>
      </c>
      <c r="E250" s="84">
        <v>0</v>
      </c>
      <c r="F250" s="84">
        <v>0</v>
      </c>
      <c r="G250" s="84"/>
      <c r="H250" s="84"/>
      <c r="I250" s="84" t="e">
        <f t="shared" si="218"/>
        <v>#DIV/0!</v>
      </c>
    </row>
    <row r="251" spans="1:10" ht="18" hidden="1" x14ac:dyDescent="0.25">
      <c r="A251" s="5" t="str">
        <f t="shared" si="217"/>
        <v>b</v>
      </c>
      <c r="B251" s="82" t="s">
        <v>1</v>
      </c>
      <c r="C251" s="85" t="s">
        <v>30</v>
      </c>
      <c r="D251" s="84">
        <v>0</v>
      </c>
      <c r="E251" s="84">
        <v>0</v>
      </c>
      <c r="F251" s="84">
        <v>0</v>
      </c>
      <c r="G251" s="84"/>
      <c r="H251" s="84"/>
      <c r="I251" s="84" t="e">
        <f t="shared" si="218"/>
        <v>#DIV/0!</v>
      </c>
    </row>
    <row r="252" spans="1:10" ht="18" hidden="1" x14ac:dyDescent="0.25">
      <c r="A252" s="5" t="str">
        <f t="shared" si="217"/>
        <v>a</v>
      </c>
      <c r="B252" s="82" t="s">
        <v>1</v>
      </c>
      <c r="C252" s="85" t="s">
        <v>31</v>
      </c>
      <c r="D252" s="84">
        <f t="shared" si="229"/>
        <v>993.26</v>
      </c>
      <c r="E252" s="84">
        <f t="shared" ref="E252:F252" si="233">E253+E254</f>
        <v>1000</v>
      </c>
      <c r="F252" s="84">
        <f t="shared" si="233"/>
        <v>1000</v>
      </c>
      <c r="G252" s="84">
        <f t="shared" si="230"/>
        <v>800</v>
      </c>
      <c r="H252" s="84">
        <f>H253+H254</f>
        <v>642.62</v>
      </c>
      <c r="I252" s="84">
        <f t="shared" si="218"/>
        <v>80.327500000000001</v>
      </c>
    </row>
    <row r="253" spans="1:10" ht="30" hidden="1" x14ac:dyDescent="0.25">
      <c r="A253" s="5" t="str">
        <f t="shared" si="217"/>
        <v>a</v>
      </c>
      <c r="B253" s="86"/>
      <c r="C253" s="87" t="s">
        <v>91</v>
      </c>
      <c r="D253" s="88">
        <v>993.26</v>
      </c>
      <c r="E253" s="88">
        <v>1000</v>
      </c>
      <c r="F253" s="88">
        <v>1000</v>
      </c>
      <c r="G253" s="88">
        <v>800</v>
      </c>
      <c r="H253" s="88">
        <v>642.62</v>
      </c>
      <c r="I253" s="88">
        <f t="shared" si="218"/>
        <v>80.327500000000001</v>
      </c>
    </row>
    <row r="254" spans="1:10" ht="30" hidden="1" x14ac:dyDescent="0.25">
      <c r="A254" s="5" t="str">
        <f t="shared" si="217"/>
        <v>b</v>
      </c>
      <c r="B254" s="86"/>
      <c r="C254" s="87" t="s">
        <v>92</v>
      </c>
      <c r="D254" s="88">
        <v>0</v>
      </c>
      <c r="E254" s="88">
        <v>0</v>
      </c>
      <c r="F254" s="88">
        <v>0</v>
      </c>
      <c r="G254" s="88">
        <v>0</v>
      </c>
      <c r="H254" s="88"/>
      <c r="I254" s="88" t="e">
        <f t="shared" si="218"/>
        <v>#DIV/0!</v>
      </c>
    </row>
    <row r="255" spans="1:10" ht="18" hidden="1" x14ac:dyDescent="0.25">
      <c r="A255" s="5" t="str">
        <f t="shared" si="217"/>
        <v>b</v>
      </c>
      <c r="B255" s="82" t="s">
        <v>1</v>
      </c>
      <c r="C255" s="80" t="s">
        <v>32</v>
      </c>
      <c r="D255" s="81">
        <v>0</v>
      </c>
      <c r="E255" s="81">
        <v>0</v>
      </c>
      <c r="F255" s="81">
        <v>0</v>
      </c>
      <c r="G255" s="81">
        <v>0</v>
      </c>
      <c r="H255" s="81"/>
      <c r="I255" s="81" t="e">
        <f t="shared" si="218"/>
        <v>#DIV/0!</v>
      </c>
    </row>
    <row r="256" spans="1:10" ht="18" hidden="1" x14ac:dyDescent="0.25">
      <c r="A256" s="5" t="str">
        <f t="shared" si="217"/>
        <v>b</v>
      </c>
      <c r="B256" s="82" t="s">
        <v>1</v>
      </c>
      <c r="C256" s="80" t="s">
        <v>33</v>
      </c>
      <c r="D256" s="81">
        <v>0</v>
      </c>
      <c r="E256" s="81">
        <v>0</v>
      </c>
      <c r="F256" s="81">
        <v>0</v>
      </c>
      <c r="G256" s="81">
        <v>0</v>
      </c>
      <c r="H256" s="81"/>
      <c r="I256" s="81" t="e">
        <f t="shared" si="218"/>
        <v>#DIV/0!</v>
      </c>
    </row>
    <row r="257" spans="1:10" ht="18" hidden="1" x14ac:dyDescent="0.25">
      <c r="A257" s="5" t="str">
        <f t="shared" si="217"/>
        <v>b</v>
      </c>
      <c r="B257" s="82" t="s">
        <v>1</v>
      </c>
      <c r="C257" s="80" t="s">
        <v>34</v>
      </c>
      <c r="D257" s="81">
        <v>0</v>
      </c>
      <c r="E257" s="81">
        <v>0</v>
      </c>
      <c r="F257" s="81">
        <v>0</v>
      </c>
      <c r="G257" s="81">
        <v>0</v>
      </c>
      <c r="H257" s="81"/>
      <c r="I257" s="81" t="e">
        <f t="shared" si="218"/>
        <v>#DIV/0!</v>
      </c>
    </row>
    <row r="258" spans="1:10" ht="36" hidden="1" x14ac:dyDescent="0.25">
      <c r="A258" s="5" t="str">
        <f t="shared" si="217"/>
        <v>a</v>
      </c>
      <c r="B258" s="67" t="s">
        <v>113</v>
      </c>
      <c r="C258" s="68" t="s">
        <v>63</v>
      </c>
      <c r="D258" s="91">
        <f t="shared" si="225"/>
        <v>37985.06</v>
      </c>
      <c r="E258" s="91">
        <f t="shared" ref="E258:G272" si="234">E259+E269+E270+E271</f>
        <v>37000</v>
      </c>
      <c r="F258" s="91">
        <f t="shared" si="234"/>
        <v>44000</v>
      </c>
      <c r="G258" s="91">
        <f t="shared" si="234"/>
        <v>36800</v>
      </c>
      <c r="H258" s="91">
        <f>H259+H269+H270+H271</f>
        <v>30870.9</v>
      </c>
      <c r="I258" s="91">
        <f t="shared" si="218"/>
        <v>83.888315217391309</v>
      </c>
      <c r="J258" s="54" t="s">
        <v>223</v>
      </c>
    </row>
    <row r="259" spans="1:10" ht="18" hidden="1" x14ac:dyDescent="0.25">
      <c r="A259" s="5" t="str">
        <f t="shared" si="217"/>
        <v>a</v>
      </c>
      <c r="B259" s="79" t="s">
        <v>1</v>
      </c>
      <c r="C259" s="80" t="s">
        <v>24</v>
      </c>
      <c r="D259" s="81">
        <f t="shared" si="227"/>
        <v>37985.06</v>
      </c>
      <c r="E259" s="81">
        <f t="shared" ref="E259:G273" si="235">E260+E261+E262+E263+E264+E265+E266</f>
        <v>37000</v>
      </c>
      <c r="F259" s="81">
        <f t="shared" si="235"/>
        <v>44000</v>
      </c>
      <c r="G259" s="81">
        <f t="shared" si="235"/>
        <v>36800</v>
      </c>
      <c r="H259" s="81">
        <f>H260+H261+H262+H263+H264+H265+H266</f>
        <v>30870.9</v>
      </c>
      <c r="I259" s="81">
        <f t="shared" si="218"/>
        <v>83.888315217391309</v>
      </c>
    </row>
    <row r="260" spans="1:10" ht="18" hidden="1" x14ac:dyDescent="0.25">
      <c r="A260" s="5" t="str">
        <f t="shared" si="217"/>
        <v>b</v>
      </c>
      <c r="B260" s="82" t="s">
        <v>1</v>
      </c>
      <c r="C260" s="83" t="s">
        <v>25</v>
      </c>
      <c r="D260" s="84">
        <v>0</v>
      </c>
      <c r="E260" s="84">
        <v>0</v>
      </c>
      <c r="F260" s="84">
        <v>0</v>
      </c>
      <c r="G260" s="84"/>
      <c r="H260" s="84"/>
      <c r="I260" s="84" t="e">
        <f t="shared" si="218"/>
        <v>#DIV/0!</v>
      </c>
    </row>
    <row r="261" spans="1:10" ht="18" hidden="1" x14ac:dyDescent="0.25">
      <c r="A261" s="5" t="str">
        <f t="shared" si="217"/>
        <v>a</v>
      </c>
      <c r="B261" s="82" t="s">
        <v>1</v>
      </c>
      <c r="C261" s="83" t="s">
        <v>26</v>
      </c>
      <c r="D261" s="84">
        <v>36988.519999999997</v>
      </c>
      <c r="E261" s="84">
        <v>36000</v>
      </c>
      <c r="F261" s="84">
        <v>43000</v>
      </c>
      <c r="G261" s="84">
        <v>36000</v>
      </c>
      <c r="H261" s="84">
        <v>30171.34</v>
      </c>
      <c r="I261" s="84">
        <f t="shared" si="218"/>
        <v>83.80927777777778</v>
      </c>
    </row>
    <row r="262" spans="1:10" ht="18" hidden="1" x14ac:dyDescent="0.25">
      <c r="A262" s="5" t="str">
        <f t="shared" si="217"/>
        <v>b</v>
      </c>
      <c r="B262" s="82" t="s">
        <v>1</v>
      </c>
      <c r="C262" s="83" t="s">
        <v>27</v>
      </c>
      <c r="D262" s="84">
        <v>0</v>
      </c>
      <c r="E262" s="84">
        <v>0</v>
      </c>
      <c r="F262" s="84">
        <v>0</v>
      </c>
      <c r="G262" s="84"/>
      <c r="H262" s="84"/>
      <c r="I262" s="84" t="e">
        <f t="shared" si="218"/>
        <v>#DIV/0!</v>
      </c>
    </row>
    <row r="263" spans="1:10" ht="18" hidden="1" x14ac:dyDescent="0.25">
      <c r="A263" s="5" t="str">
        <f t="shared" ref="A263:A326" si="236">IF((E263+F263+H263+D263)&gt;0,"a","b")</f>
        <v>b</v>
      </c>
      <c r="B263" s="82" t="s">
        <v>1</v>
      </c>
      <c r="C263" s="85" t="s">
        <v>28</v>
      </c>
      <c r="D263" s="84">
        <v>0</v>
      </c>
      <c r="E263" s="84">
        <v>0</v>
      </c>
      <c r="F263" s="84">
        <v>0</v>
      </c>
      <c r="G263" s="84"/>
      <c r="H263" s="84"/>
      <c r="I263" s="84" t="e">
        <f t="shared" ref="I263:I326" si="237">H263/G263%</f>
        <v>#DIV/0!</v>
      </c>
    </row>
    <row r="264" spans="1:10" ht="18" hidden="1" x14ac:dyDescent="0.25">
      <c r="A264" s="5" t="str">
        <f t="shared" si="236"/>
        <v>b</v>
      </c>
      <c r="B264" s="82" t="s">
        <v>1</v>
      </c>
      <c r="C264" s="85" t="s">
        <v>29</v>
      </c>
      <c r="D264" s="84">
        <v>0</v>
      </c>
      <c r="E264" s="84">
        <v>0</v>
      </c>
      <c r="F264" s="84">
        <v>0</v>
      </c>
      <c r="G264" s="84"/>
      <c r="H264" s="84"/>
      <c r="I264" s="84" t="e">
        <f t="shared" si="237"/>
        <v>#DIV/0!</v>
      </c>
    </row>
    <row r="265" spans="1:10" ht="18" hidden="1" x14ac:dyDescent="0.25">
      <c r="A265" s="5" t="str">
        <f t="shared" si="236"/>
        <v>b</v>
      </c>
      <c r="B265" s="82" t="s">
        <v>1</v>
      </c>
      <c r="C265" s="85" t="s">
        <v>30</v>
      </c>
      <c r="D265" s="84">
        <v>0</v>
      </c>
      <c r="E265" s="84">
        <v>0</v>
      </c>
      <c r="F265" s="84">
        <v>0</v>
      </c>
      <c r="G265" s="84"/>
      <c r="H265" s="84"/>
      <c r="I265" s="84" t="e">
        <f t="shared" si="237"/>
        <v>#DIV/0!</v>
      </c>
    </row>
    <row r="266" spans="1:10" ht="18" hidden="1" x14ac:dyDescent="0.25">
      <c r="A266" s="5" t="str">
        <f t="shared" si="236"/>
        <v>a</v>
      </c>
      <c r="B266" s="82" t="s">
        <v>1</v>
      </c>
      <c r="C266" s="85" t="s">
        <v>31</v>
      </c>
      <c r="D266" s="84">
        <f t="shared" si="229"/>
        <v>996.54</v>
      </c>
      <c r="E266" s="84">
        <f t="shared" ref="E266:G280" si="238">E267+E268</f>
        <v>1000</v>
      </c>
      <c r="F266" s="84">
        <f t="shared" si="238"/>
        <v>1000</v>
      </c>
      <c r="G266" s="84">
        <f t="shared" si="238"/>
        <v>800</v>
      </c>
      <c r="H266" s="84">
        <f>H267+H268</f>
        <v>699.56</v>
      </c>
      <c r="I266" s="84">
        <f t="shared" si="237"/>
        <v>87.444999999999993</v>
      </c>
    </row>
    <row r="267" spans="1:10" ht="30" hidden="1" x14ac:dyDescent="0.25">
      <c r="A267" s="5" t="str">
        <f t="shared" si="236"/>
        <v>a</v>
      </c>
      <c r="B267" s="86"/>
      <c r="C267" s="87" t="s">
        <v>91</v>
      </c>
      <c r="D267" s="88">
        <v>996.54</v>
      </c>
      <c r="E267" s="88">
        <v>1000</v>
      </c>
      <c r="F267" s="88">
        <v>1000</v>
      </c>
      <c r="G267" s="88">
        <v>800</v>
      </c>
      <c r="H267" s="88">
        <v>699.56</v>
      </c>
      <c r="I267" s="88">
        <f t="shared" si="237"/>
        <v>87.444999999999993</v>
      </c>
    </row>
    <row r="268" spans="1:10" ht="30" hidden="1" x14ac:dyDescent="0.25">
      <c r="A268" s="5" t="str">
        <f t="shared" si="236"/>
        <v>b</v>
      </c>
      <c r="B268" s="86"/>
      <c r="C268" s="87" t="s">
        <v>92</v>
      </c>
      <c r="D268" s="88">
        <v>0</v>
      </c>
      <c r="E268" s="88">
        <v>0</v>
      </c>
      <c r="F268" s="88">
        <v>0</v>
      </c>
      <c r="G268" s="88">
        <v>0</v>
      </c>
      <c r="H268" s="88"/>
      <c r="I268" s="88" t="e">
        <f t="shared" si="237"/>
        <v>#DIV/0!</v>
      </c>
    </row>
    <row r="269" spans="1:10" ht="18" hidden="1" x14ac:dyDescent="0.25">
      <c r="A269" s="5" t="str">
        <f t="shared" si="236"/>
        <v>b</v>
      </c>
      <c r="B269" s="82" t="s">
        <v>1</v>
      </c>
      <c r="C269" s="80" t="s">
        <v>32</v>
      </c>
      <c r="D269" s="81">
        <v>0</v>
      </c>
      <c r="E269" s="81">
        <v>0</v>
      </c>
      <c r="F269" s="81">
        <v>0</v>
      </c>
      <c r="G269" s="81">
        <v>0</v>
      </c>
      <c r="H269" s="81"/>
      <c r="I269" s="81" t="e">
        <f t="shared" si="237"/>
        <v>#DIV/0!</v>
      </c>
    </row>
    <row r="270" spans="1:10" ht="18" hidden="1" x14ac:dyDescent="0.25">
      <c r="A270" s="5" t="str">
        <f t="shared" si="236"/>
        <v>b</v>
      </c>
      <c r="B270" s="82" t="s">
        <v>1</v>
      </c>
      <c r="C270" s="80" t="s">
        <v>33</v>
      </c>
      <c r="D270" s="81">
        <v>0</v>
      </c>
      <c r="E270" s="81">
        <v>0</v>
      </c>
      <c r="F270" s="81">
        <v>0</v>
      </c>
      <c r="G270" s="81">
        <v>0</v>
      </c>
      <c r="H270" s="81"/>
      <c r="I270" s="81" t="e">
        <f t="shared" si="237"/>
        <v>#DIV/0!</v>
      </c>
    </row>
    <row r="271" spans="1:10" ht="18" hidden="1" x14ac:dyDescent="0.25">
      <c r="A271" s="5" t="str">
        <f t="shared" si="236"/>
        <v>b</v>
      </c>
      <c r="B271" s="82" t="s">
        <v>1</v>
      </c>
      <c r="C271" s="80" t="s">
        <v>34</v>
      </c>
      <c r="D271" s="81">
        <v>0</v>
      </c>
      <c r="E271" s="81">
        <v>0</v>
      </c>
      <c r="F271" s="81">
        <v>0</v>
      </c>
      <c r="G271" s="81">
        <v>0</v>
      </c>
      <c r="H271" s="81"/>
      <c r="I271" s="81" t="e">
        <f t="shared" si="237"/>
        <v>#DIV/0!</v>
      </c>
    </row>
    <row r="272" spans="1:10" ht="36" hidden="1" x14ac:dyDescent="0.25">
      <c r="A272" s="5" t="str">
        <f t="shared" si="236"/>
        <v>a</v>
      </c>
      <c r="B272" s="67" t="s">
        <v>114</v>
      </c>
      <c r="C272" s="68" t="s">
        <v>62</v>
      </c>
      <c r="D272" s="91">
        <f t="shared" si="225"/>
        <v>22785.26</v>
      </c>
      <c r="E272" s="91">
        <f t="shared" ref="E272:F272" si="239">E273+E283+E284+E285</f>
        <v>22000</v>
      </c>
      <c r="F272" s="91">
        <f t="shared" si="239"/>
        <v>29000</v>
      </c>
      <c r="G272" s="91">
        <f t="shared" si="234"/>
        <v>23800</v>
      </c>
      <c r="H272" s="91">
        <f>H273+H283+H284+H285</f>
        <v>19555.53</v>
      </c>
      <c r="I272" s="91">
        <f t="shared" si="237"/>
        <v>82.166092436974779</v>
      </c>
      <c r="J272" s="54" t="s">
        <v>223</v>
      </c>
    </row>
    <row r="273" spans="1:10" ht="18" hidden="1" x14ac:dyDescent="0.25">
      <c r="A273" s="5" t="str">
        <f t="shared" si="236"/>
        <v>a</v>
      </c>
      <c r="B273" s="79" t="s">
        <v>1</v>
      </c>
      <c r="C273" s="80" t="s">
        <v>24</v>
      </c>
      <c r="D273" s="81">
        <f t="shared" si="227"/>
        <v>22785.26</v>
      </c>
      <c r="E273" s="81">
        <f t="shared" ref="E273:F273" si="240">E274+E275+E276+E277+E278+E279+E280</f>
        <v>22000</v>
      </c>
      <c r="F273" s="81">
        <f t="shared" si="240"/>
        <v>29000</v>
      </c>
      <c r="G273" s="81">
        <f t="shared" si="235"/>
        <v>23800</v>
      </c>
      <c r="H273" s="81">
        <f>H274+H275+H276+H277+H278+H279+H280</f>
        <v>19555.53</v>
      </c>
      <c r="I273" s="81">
        <f t="shared" si="237"/>
        <v>82.166092436974779</v>
      </c>
    </row>
    <row r="274" spans="1:10" ht="18" hidden="1" x14ac:dyDescent="0.25">
      <c r="A274" s="5" t="str">
        <f t="shared" si="236"/>
        <v>b</v>
      </c>
      <c r="B274" s="82" t="s">
        <v>1</v>
      </c>
      <c r="C274" s="83" t="s">
        <v>25</v>
      </c>
      <c r="D274" s="84">
        <v>0</v>
      </c>
      <c r="E274" s="84">
        <v>0</v>
      </c>
      <c r="F274" s="84">
        <v>0</v>
      </c>
      <c r="G274" s="84"/>
      <c r="H274" s="84"/>
      <c r="I274" s="84" t="e">
        <f t="shared" si="237"/>
        <v>#DIV/0!</v>
      </c>
    </row>
    <row r="275" spans="1:10" ht="18" hidden="1" x14ac:dyDescent="0.25">
      <c r="A275" s="5" t="str">
        <f t="shared" si="236"/>
        <v>a</v>
      </c>
      <c r="B275" s="82" t="s">
        <v>1</v>
      </c>
      <c r="C275" s="83" t="s">
        <v>26</v>
      </c>
      <c r="D275" s="84">
        <v>22497.26</v>
      </c>
      <c r="E275" s="84">
        <v>21000</v>
      </c>
      <c r="F275" s="84">
        <v>28000</v>
      </c>
      <c r="G275" s="84">
        <v>23000</v>
      </c>
      <c r="H275" s="84">
        <v>19342.53</v>
      </c>
      <c r="I275" s="84">
        <f t="shared" si="237"/>
        <v>84.097956521739121</v>
      </c>
    </row>
    <row r="276" spans="1:10" ht="18" hidden="1" x14ac:dyDescent="0.25">
      <c r="A276" s="5" t="str">
        <f t="shared" si="236"/>
        <v>b</v>
      </c>
      <c r="B276" s="82" t="s">
        <v>1</v>
      </c>
      <c r="C276" s="83" t="s">
        <v>27</v>
      </c>
      <c r="D276" s="84">
        <v>0</v>
      </c>
      <c r="E276" s="84">
        <v>0</v>
      </c>
      <c r="F276" s="84">
        <v>0</v>
      </c>
      <c r="G276" s="84"/>
      <c r="H276" s="84"/>
      <c r="I276" s="84" t="e">
        <f t="shared" si="237"/>
        <v>#DIV/0!</v>
      </c>
    </row>
    <row r="277" spans="1:10" ht="18" hidden="1" x14ac:dyDescent="0.25">
      <c r="A277" s="5" t="str">
        <f t="shared" si="236"/>
        <v>b</v>
      </c>
      <c r="B277" s="82" t="s">
        <v>1</v>
      </c>
      <c r="C277" s="85" t="s">
        <v>28</v>
      </c>
      <c r="D277" s="84">
        <v>0</v>
      </c>
      <c r="E277" s="84">
        <v>0</v>
      </c>
      <c r="F277" s="84">
        <v>0</v>
      </c>
      <c r="G277" s="84"/>
      <c r="H277" s="84"/>
      <c r="I277" s="84" t="e">
        <f t="shared" si="237"/>
        <v>#DIV/0!</v>
      </c>
    </row>
    <row r="278" spans="1:10" ht="18" hidden="1" x14ac:dyDescent="0.25">
      <c r="A278" s="5" t="str">
        <f t="shared" si="236"/>
        <v>b</v>
      </c>
      <c r="B278" s="82" t="s">
        <v>1</v>
      </c>
      <c r="C278" s="85" t="s">
        <v>29</v>
      </c>
      <c r="D278" s="84">
        <v>0</v>
      </c>
      <c r="E278" s="84">
        <v>0</v>
      </c>
      <c r="F278" s="84">
        <v>0</v>
      </c>
      <c r="G278" s="84"/>
      <c r="H278" s="84"/>
      <c r="I278" s="84" t="e">
        <f t="shared" si="237"/>
        <v>#DIV/0!</v>
      </c>
    </row>
    <row r="279" spans="1:10" ht="18" hidden="1" x14ac:dyDescent="0.25">
      <c r="A279" s="5" t="str">
        <f t="shared" si="236"/>
        <v>b</v>
      </c>
      <c r="B279" s="82" t="s">
        <v>1</v>
      </c>
      <c r="C279" s="85" t="s">
        <v>30</v>
      </c>
      <c r="D279" s="84">
        <v>0</v>
      </c>
      <c r="E279" s="84">
        <v>0</v>
      </c>
      <c r="F279" s="84">
        <v>0</v>
      </c>
      <c r="G279" s="84"/>
      <c r="H279" s="84"/>
      <c r="I279" s="84" t="e">
        <f t="shared" si="237"/>
        <v>#DIV/0!</v>
      </c>
    </row>
    <row r="280" spans="1:10" ht="18" hidden="1" x14ac:dyDescent="0.25">
      <c r="A280" s="5" t="str">
        <f t="shared" si="236"/>
        <v>a</v>
      </c>
      <c r="B280" s="82" t="s">
        <v>1</v>
      </c>
      <c r="C280" s="85" t="s">
        <v>31</v>
      </c>
      <c r="D280" s="84">
        <f t="shared" si="229"/>
        <v>288</v>
      </c>
      <c r="E280" s="84">
        <f t="shared" ref="E280:F280" si="241">E281+E282</f>
        <v>1000</v>
      </c>
      <c r="F280" s="84">
        <f t="shared" si="241"/>
        <v>1000</v>
      </c>
      <c r="G280" s="84">
        <f t="shared" si="238"/>
        <v>800</v>
      </c>
      <c r="H280" s="84">
        <f>H281+H282</f>
        <v>213</v>
      </c>
      <c r="I280" s="84">
        <f t="shared" si="237"/>
        <v>26.625</v>
      </c>
    </row>
    <row r="281" spans="1:10" ht="30" hidden="1" x14ac:dyDescent="0.25">
      <c r="A281" s="5" t="str">
        <f t="shared" si="236"/>
        <v>a</v>
      </c>
      <c r="B281" s="86"/>
      <c r="C281" s="87" t="s">
        <v>91</v>
      </c>
      <c r="D281" s="88">
        <v>288</v>
      </c>
      <c r="E281" s="88">
        <v>1000</v>
      </c>
      <c r="F281" s="88">
        <v>1000</v>
      </c>
      <c r="G281" s="88">
        <v>800</v>
      </c>
      <c r="H281" s="88">
        <v>213</v>
      </c>
      <c r="I281" s="88">
        <f t="shared" si="237"/>
        <v>26.625</v>
      </c>
    </row>
    <row r="282" spans="1:10" ht="30" hidden="1" x14ac:dyDescent="0.25">
      <c r="A282" s="5" t="str">
        <f t="shared" si="236"/>
        <v>b</v>
      </c>
      <c r="B282" s="86"/>
      <c r="C282" s="87" t="s">
        <v>92</v>
      </c>
      <c r="D282" s="88">
        <v>0</v>
      </c>
      <c r="E282" s="88">
        <v>0</v>
      </c>
      <c r="F282" s="88">
        <v>0</v>
      </c>
      <c r="G282" s="88">
        <v>0</v>
      </c>
      <c r="H282" s="88"/>
      <c r="I282" s="88" t="e">
        <f t="shared" si="237"/>
        <v>#DIV/0!</v>
      </c>
    </row>
    <row r="283" spans="1:10" ht="18" hidden="1" x14ac:dyDescent="0.25">
      <c r="A283" s="5" t="str">
        <f t="shared" si="236"/>
        <v>b</v>
      </c>
      <c r="B283" s="82" t="s">
        <v>1</v>
      </c>
      <c r="C283" s="80" t="s">
        <v>32</v>
      </c>
      <c r="D283" s="81">
        <v>0</v>
      </c>
      <c r="E283" s="81">
        <v>0</v>
      </c>
      <c r="F283" s="81">
        <v>0</v>
      </c>
      <c r="G283" s="81">
        <v>0</v>
      </c>
      <c r="H283" s="81"/>
      <c r="I283" s="81" t="e">
        <f t="shared" si="237"/>
        <v>#DIV/0!</v>
      </c>
    </row>
    <row r="284" spans="1:10" ht="18" hidden="1" x14ac:dyDescent="0.25">
      <c r="A284" s="5" t="str">
        <f t="shared" si="236"/>
        <v>b</v>
      </c>
      <c r="B284" s="82" t="s">
        <v>1</v>
      </c>
      <c r="C284" s="80" t="s">
        <v>33</v>
      </c>
      <c r="D284" s="81">
        <v>0</v>
      </c>
      <c r="E284" s="81">
        <v>0</v>
      </c>
      <c r="F284" s="81">
        <v>0</v>
      </c>
      <c r="G284" s="81">
        <v>0</v>
      </c>
      <c r="H284" s="81"/>
      <c r="I284" s="81" t="e">
        <f t="shared" si="237"/>
        <v>#DIV/0!</v>
      </c>
    </row>
    <row r="285" spans="1:10" ht="18" hidden="1" x14ac:dyDescent="0.25">
      <c r="A285" s="5" t="str">
        <f t="shared" si="236"/>
        <v>b</v>
      </c>
      <c r="B285" s="82" t="s">
        <v>1</v>
      </c>
      <c r="C285" s="80" t="s">
        <v>34</v>
      </c>
      <c r="D285" s="81">
        <v>0</v>
      </c>
      <c r="E285" s="81">
        <v>0</v>
      </c>
      <c r="F285" s="81">
        <v>0</v>
      </c>
      <c r="G285" s="81">
        <v>0</v>
      </c>
      <c r="H285" s="81"/>
      <c r="I285" s="81" t="e">
        <f t="shared" si="237"/>
        <v>#DIV/0!</v>
      </c>
    </row>
    <row r="286" spans="1:10" ht="63.75" hidden="1" customHeight="1" x14ac:dyDescent="0.25">
      <c r="A286" s="5" t="str">
        <f t="shared" si="236"/>
        <v>a</v>
      </c>
      <c r="B286" s="67" t="s">
        <v>115</v>
      </c>
      <c r="C286" s="68" t="s">
        <v>61</v>
      </c>
      <c r="D286" s="91">
        <f t="shared" si="225"/>
        <v>20885.78</v>
      </c>
      <c r="E286" s="91">
        <f t="shared" ref="E286:G300" si="242">E287+E297+E298+E299</f>
        <v>20000</v>
      </c>
      <c r="F286" s="91">
        <f t="shared" si="242"/>
        <v>25000</v>
      </c>
      <c r="G286" s="91">
        <f t="shared" si="242"/>
        <v>22000</v>
      </c>
      <c r="H286" s="91">
        <f t="shared" ref="H286" si="243">H287+H297+H298+H299</f>
        <v>15568.02</v>
      </c>
      <c r="I286" s="91">
        <f t="shared" si="237"/>
        <v>70.76372727272728</v>
      </c>
      <c r="J286" s="54" t="s">
        <v>223</v>
      </c>
    </row>
    <row r="287" spans="1:10" ht="18" hidden="1" x14ac:dyDescent="0.25">
      <c r="A287" s="5" t="str">
        <f t="shared" si="236"/>
        <v>a</v>
      </c>
      <c r="B287" s="79" t="s">
        <v>1</v>
      </c>
      <c r="C287" s="80" t="s">
        <v>24</v>
      </c>
      <c r="D287" s="81">
        <f t="shared" si="227"/>
        <v>20885.78</v>
      </c>
      <c r="E287" s="81">
        <f t="shared" ref="E287:G301" si="244">E288+E289+E290+E291+E292+E293+E294</f>
        <v>20000</v>
      </c>
      <c r="F287" s="81">
        <f t="shared" si="244"/>
        <v>25000</v>
      </c>
      <c r="G287" s="81">
        <f t="shared" si="244"/>
        <v>22000</v>
      </c>
      <c r="H287" s="81">
        <f t="shared" ref="H287" si="245">H288+H289+H290+H291+H292+H293+H294</f>
        <v>15568.02</v>
      </c>
      <c r="I287" s="81">
        <f t="shared" si="237"/>
        <v>70.76372727272728</v>
      </c>
    </row>
    <row r="288" spans="1:10" ht="18" hidden="1" x14ac:dyDescent="0.25">
      <c r="A288" s="5" t="str">
        <f t="shared" si="236"/>
        <v>b</v>
      </c>
      <c r="B288" s="82" t="s">
        <v>1</v>
      </c>
      <c r="C288" s="83" t="s">
        <v>25</v>
      </c>
      <c r="D288" s="84">
        <v>0</v>
      </c>
      <c r="E288" s="84">
        <v>0</v>
      </c>
      <c r="F288" s="84">
        <v>0</v>
      </c>
      <c r="G288" s="84"/>
      <c r="H288" s="84"/>
      <c r="I288" s="84" t="e">
        <f t="shared" si="237"/>
        <v>#DIV/0!</v>
      </c>
    </row>
    <row r="289" spans="1:10" ht="18" hidden="1" x14ac:dyDescent="0.25">
      <c r="A289" s="5" t="str">
        <f t="shared" si="236"/>
        <v>a</v>
      </c>
      <c r="B289" s="82" t="s">
        <v>1</v>
      </c>
      <c r="C289" s="83" t="s">
        <v>26</v>
      </c>
      <c r="D289" s="84">
        <v>20380.18</v>
      </c>
      <c r="E289" s="84">
        <v>20000</v>
      </c>
      <c r="F289" s="84">
        <v>24500</v>
      </c>
      <c r="G289" s="84">
        <v>21500</v>
      </c>
      <c r="H289" s="84">
        <v>15372.82</v>
      </c>
      <c r="I289" s="84">
        <f t="shared" si="237"/>
        <v>71.501488372093021</v>
      </c>
    </row>
    <row r="290" spans="1:10" ht="18" hidden="1" x14ac:dyDescent="0.25">
      <c r="A290" s="5" t="str">
        <f t="shared" si="236"/>
        <v>b</v>
      </c>
      <c r="B290" s="82" t="s">
        <v>1</v>
      </c>
      <c r="C290" s="83" t="s">
        <v>27</v>
      </c>
      <c r="D290" s="84">
        <v>0</v>
      </c>
      <c r="E290" s="84">
        <v>0</v>
      </c>
      <c r="F290" s="84">
        <v>0</v>
      </c>
      <c r="G290" s="84"/>
      <c r="H290" s="84"/>
      <c r="I290" s="84" t="e">
        <f t="shared" si="237"/>
        <v>#DIV/0!</v>
      </c>
    </row>
    <row r="291" spans="1:10" ht="18" hidden="1" x14ac:dyDescent="0.25">
      <c r="A291" s="5" t="str">
        <f t="shared" si="236"/>
        <v>b</v>
      </c>
      <c r="B291" s="82" t="s">
        <v>1</v>
      </c>
      <c r="C291" s="85" t="s">
        <v>28</v>
      </c>
      <c r="D291" s="84">
        <v>0</v>
      </c>
      <c r="E291" s="84">
        <v>0</v>
      </c>
      <c r="F291" s="84">
        <v>0</v>
      </c>
      <c r="G291" s="84"/>
      <c r="H291" s="84"/>
      <c r="I291" s="84" t="e">
        <f t="shared" si="237"/>
        <v>#DIV/0!</v>
      </c>
    </row>
    <row r="292" spans="1:10" ht="18" hidden="1" x14ac:dyDescent="0.25">
      <c r="A292" s="5" t="str">
        <f t="shared" si="236"/>
        <v>b</v>
      </c>
      <c r="B292" s="82" t="s">
        <v>1</v>
      </c>
      <c r="C292" s="85" t="s">
        <v>29</v>
      </c>
      <c r="D292" s="84">
        <v>0</v>
      </c>
      <c r="E292" s="84">
        <v>0</v>
      </c>
      <c r="F292" s="84">
        <v>0</v>
      </c>
      <c r="G292" s="84"/>
      <c r="H292" s="84"/>
      <c r="I292" s="84" t="e">
        <f t="shared" si="237"/>
        <v>#DIV/0!</v>
      </c>
    </row>
    <row r="293" spans="1:10" ht="18" hidden="1" x14ac:dyDescent="0.25">
      <c r="A293" s="5" t="str">
        <f t="shared" si="236"/>
        <v>b</v>
      </c>
      <c r="B293" s="82" t="s">
        <v>1</v>
      </c>
      <c r="C293" s="85" t="s">
        <v>30</v>
      </c>
      <c r="D293" s="84">
        <v>0</v>
      </c>
      <c r="E293" s="84">
        <v>0</v>
      </c>
      <c r="F293" s="84">
        <v>0</v>
      </c>
      <c r="G293" s="84"/>
      <c r="H293" s="84"/>
      <c r="I293" s="84" t="e">
        <f t="shared" si="237"/>
        <v>#DIV/0!</v>
      </c>
    </row>
    <row r="294" spans="1:10" ht="18" hidden="1" x14ac:dyDescent="0.25">
      <c r="A294" s="5" t="str">
        <f t="shared" si="236"/>
        <v>a</v>
      </c>
      <c r="B294" s="82" t="s">
        <v>1</v>
      </c>
      <c r="C294" s="85" t="s">
        <v>31</v>
      </c>
      <c r="D294" s="84">
        <f t="shared" si="229"/>
        <v>505.6</v>
      </c>
      <c r="E294" s="84">
        <f t="shared" ref="E294:G308" si="246">E295+E296</f>
        <v>0</v>
      </c>
      <c r="F294" s="84">
        <f t="shared" si="246"/>
        <v>500</v>
      </c>
      <c r="G294" s="84">
        <f t="shared" si="246"/>
        <v>500</v>
      </c>
      <c r="H294" s="84">
        <f t="shared" ref="H294" si="247">H295+H296</f>
        <v>195.2</v>
      </c>
      <c r="I294" s="84">
        <f t="shared" si="237"/>
        <v>39.04</v>
      </c>
    </row>
    <row r="295" spans="1:10" ht="30" hidden="1" x14ac:dyDescent="0.25">
      <c r="A295" s="5" t="str">
        <f t="shared" si="236"/>
        <v>a</v>
      </c>
      <c r="B295" s="86"/>
      <c r="C295" s="87" t="s">
        <v>91</v>
      </c>
      <c r="D295" s="88">
        <v>505.6</v>
      </c>
      <c r="E295" s="88">
        <v>0</v>
      </c>
      <c r="F295" s="88">
        <v>500</v>
      </c>
      <c r="G295" s="88">
        <v>500</v>
      </c>
      <c r="H295" s="88">
        <v>195.2</v>
      </c>
      <c r="I295" s="88">
        <f t="shared" si="237"/>
        <v>39.04</v>
      </c>
    </row>
    <row r="296" spans="1:10" ht="30" hidden="1" x14ac:dyDescent="0.25">
      <c r="A296" s="5" t="str">
        <f t="shared" si="236"/>
        <v>b</v>
      </c>
      <c r="B296" s="86"/>
      <c r="C296" s="87" t="s">
        <v>92</v>
      </c>
      <c r="D296" s="88">
        <v>0</v>
      </c>
      <c r="E296" s="88">
        <v>0</v>
      </c>
      <c r="F296" s="88">
        <v>0</v>
      </c>
      <c r="G296" s="88">
        <v>0</v>
      </c>
      <c r="H296" s="88"/>
      <c r="I296" s="88" t="e">
        <f t="shared" si="237"/>
        <v>#DIV/0!</v>
      </c>
    </row>
    <row r="297" spans="1:10" ht="18" hidden="1" x14ac:dyDescent="0.25">
      <c r="A297" s="5" t="str">
        <f t="shared" si="236"/>
        <v>b</v>
      </c>
      <c r="B297" s="82" t="s">
        <v>1</v>
      </c>
      <c r="C297" s="80" t="s">
        <v>32</v>
      </c>
      <c r="D297" s="81">
        <v>0</v>
      </c>
      <c r="E297" s="81">
        <v>0</v>
      </c>
      <c r="F297" s="81">
        <v>0</v>
      </c>
      <c r="G297" s="81">
        <v>0</v>
      </c>
      <c r="H297" s="81"/>
      <c r="I297" s="81" t="e">
        <f t="shared" si="237"/>
        <v>#DIV/0!</v>
      </c>
    </row>
    <row r="298" spans="1:10" ht="18" hidden="1" x14ac:dyDescent="0.25">
      <c r="A298" s="5" t="str">
        <f t="shared" si="236"/>
        <v>b</v>
      </c>
      <c r="B298" s="82" t="s">
        <v>1</v>
      </c>
      <c r="C298" s="80" t="s">
        <v>33</v>
      </c>
      <c r="D298" s="81">
        <v>0</v>
      </c>
      <c r="E298" s="81">
        <v>0</v>
      </c>
      <c r="F298" s="81">
        <v>0</v>
      </c>
      <c r="G298" s="81">
        <v>0</v>
      </c>
      <c r="H298" s="81"/>
      <c r="I298" s="81" t="e">
        <f t="shared" si="237"/>
        <v>#DIV/0!</v>
      </c>
    </row>
    <row r="299" spans="1:10" ht="18" hidden="1" x14ac:dyDescent="0.25">
      <c r="A299" s="5" t="str">
        <f t="shared" si="236"/>
        <v>b</v>
      </c>
      <c r="B299" s="82" t="s">
        <v>1</v>
      </c>
      <c r="C299" s="80" t="s">
        <v>34</v>
      </c>
      <c r="D299" s="81">
        <v>0</v>
      </c>
      <c r="E299" s="81">
        <v>0</v>
      </c>
      <c r="F299" s="81">
        <v>0</v>
      </c>
      <c r="G299" s="81">
        <v>0</v>
      </c>
      <c r="H299" s="81"/>
      <c r="I299" s="81" t="e">
        <f t="shared" si="237"/>
        <v>#DIV/0!</v>
      </c>
    </row>
    <row r="300" spans="1:10" ht="36" hidden="1" x14ac:dyDescent="0.25">
      <c r="A300" s="5" t="str">
        <f t="shared" si="236"/>
        <v>a</v>
      </c>
      <c r="B300" s="67" t="s">
        <v>116</v>
      </c>
      <c r="C300" s="68" t="s">
        <v>41</v>
      </c>
      <c r="D300" s="91">
        <f t="shared" ref="D300:D356" si="248">D301+D311+D312+D313</f>
        <v>44917.86</v>
      </c>
      <c r="E300" s="91">
        <f t="shared" ref="E300:F300" si="249">E301+E311+E312+E313</f>
        <v>45000</v>
      </c>
      <c r="F300" s="91">
        <f t="shared" si="249"/>
        <v>51300</v>
      </c>
      <c r="G300" s="91">
        <f t="shared" si="242"/>
        <v>45100</v>
      </c>
      <c r="H300" s="91">
        <f t="shared" ref="H300" si="250">H301+H311+H312+H313</f>
        <v>35538.99</v>
      </c>
      <c r="I300" s="91">
        <f t="shared" si="237"/>
        <v>78.800421286031039</v>
      </c>
      <c r="J300" s="54" t="s">
        <v>223</v>
      </c>
    </row>
    <row r="301" spans="1:10" ht="18" hidden="1" x14ac:dyDescent="0.25">
      <c r="A301" s="5" t="str">
        <f t="shared" si="236"/>
        <v>a</v>
      </c>
      <c r="B301" s="79" t="s">
        <v>1</v>
      </c>
      <c r="C301" s="80" t="s">
        <v>24</v>
      </c>
      <c r="D301" s="81">
        <f t="shared" ref="D301:D357" si="251">D302+D303+D304+D305+D306+D307+D308</f>
        <v>44917.86</v>
      </c>
      <c r="E301" s="81">
        <f t="shared" ref="E301:F301" si="252">E302+E303+E304+E305+E306+E307+E308</f>
        <v>45000</v>
      </c>
      <c r="F301" s="81">
        <f t="shared" si="252"/>
        <v>51300</v>
      </c>
      <c r="G301" s="81">
        <f t="shared" si="244"/>
        <v>45100</v>
      </c>
      <c r="H301" s="81">
        <f t="shared" ref="H301" si="253">H302+H303+H304+H305+H306+H307+H308</f>
        <v>35538.99</v>
      </c>
      <c r="I301" s="81">
        <f t="shared" si="237"/>
        <v>78.800421286031039</v>
      </c>
    </row>
    <row r="302" spans="1:10" ht="18" hidden="1" x14ac:dyDescent="0.25">
      <c r="A302" s="5" t="str">
        <f t="shared" si="236"/>
        <v>b</v>
      </c>
      <c r="B302" s="82" t="s">
        <v>1</v>
      </c>
      <c r="C302" s="83" t="s">
        <v>25</v>
      </c>
      <c r="D302" s="84">
        <v>0</v>
      </c>
      <c r="E302" s="84">
        <v>0</v>
      </c>
      <c r="F302" s="84">
        <v>0</v>
      </c>
      <c r="G302" s="84"/>
      <c r="H302" s="84"/>
      <c r="I302" s="84" t="e">
        <f t="shared" si="237"/>
        <v>#DIV/0!</v>
      </c>
    </row>
    <row r="303" spans="1:10" ht="18" hidden="1" x14ac:dyDescent="0.25">
      <c r="A303" s="5" t="str">
        <f t="shared" si="236"/>
        <v>a</v>
      </c>
      <c r="B303" s="82" t="s">
        <v>1</v>
      </c>
      <c r="C303" s="83" t="s">
        <v>26</v>
      </c>
      <c r="D303" s="84">
        <v>43950.58</v>
      </c>
      <c r="E303" s="84">
        <v>44000</v>
      </c>
      <c r="F303" s="84">
        <v>50000</v>
      </c>
      <c r="G303" s="84">
        <v>44000</v>
      </c>
      <c r="H303" s="84">
        <v>35207.18</v>
      </c>
      <c r="I303" s="84">
        <f t="shared" si="237"/>
        <v>80.016318181818178</v>
      </c>
    </row>
    <row r="304" spans="1:10" ht="18" hidden="1" x14ac:dyDescent="0.25">
      <c r="A304" s="5" t="str">
        <f t="shared" si="236"/>
        <v>b</v>
      </c>
      <c r="B304" s="82" t="s">
        <v>1</v>
      </c>
      <c r="C304" s="83" t="s">
        <v>27</v>
      </c>
      <c r="D304" s="84">
        <v>0</v>
      </c>
      <c r="E304" s="84">
        <v>0</v>
      </c>
      <c r="F304" s="84">
        <v>0</v>
      </c>
      <c r="G304" s="84"/>
      <c r="H304" s="84"/>
      <c r="I304" s="84" t="e">
        <f t="shared" si="237"/>
        <v>#DIV/0!</v>
      </c>
    </row>
    <row r="305" spans="1:10" ht="18" hidden="1" x14ac:dyDescent="0.25">
      <c r="A305" s="5" t="str">
        <f t="shared" si="236"/>
        <v>b</v>
      </c>
      <c r="B305" s="82" t="s">
        <v>1</v>
      </c>
      <c r="C305" s="85" t="s">
        <v>28</v>
      </c>
      <c r="D305" s="84">
        <v>0</v>
      </c>
      <c r="E305" s="84">
        <v>0</v>
      </c>
      <c r="F305" s="84">
        <v>0</v>
      </c>
      <c r="G305" s="84"/>
      <c r="H305" s="84"/>
      <c r="I305" s="84" t="e">
        <f t="shared" si="237"/>
        <v>#DIV/0!</v>
      </c>
    </row>
    <row r="306" spans="1:10" ht="18" hidden="1" x14ac:dyDescent="0.25">
      <c r="A306" s="5" t="str">
        <f t="shared" si="236"/>
        <v>b</v>
      </c>
      <c r="B306" s="82" t="s">
        <v>1</v>
      </c>
      <c r="C306" s="85" t="s">
        <v>29</v>
      </c>
      <c r="D306" s="84">
        <v>0</v>
      </c>
      <c r="E306" s="84">
        <v>0</v>
      </c>
      <c r="F306" s="84">
        <v>0</v>
      </c>
      <c r="G306" s="84"/>
      <c r="H306" s="84"/>
      <c r="I306" s="84" t="e">
        <f t="shared" si="237"/>
        <v>#DIV/0!</v>
      </c>
    </row>
    <row r="307" spans="1:10" ht="18" hidden="1" x14ac:dyDescent="0.25">
      <c r="A307" s="5" t="str">
        <f t="shared" si="236"/>
        <v>b</v>
      </c>
      <c r="B307" s="82" t="s">
        <v>1</v>
      </c>
      <c r="C307" s="85" t="s">
        <v>30</v>
      </c>
      <c r="D307" s="84">
        <v>0</v>
      </c>
      <c r="E307" s="84">
        <v>0</v>
      </c>
      <c r="F307" s="84">
        <v>0</v>
      </c>
      <c r="G307" s="84"/>
      <c r="H307" s="84"/>
      <c r="I307" s="84" t="e">
        <f t="shared" si="237"/>
        <v>#DIV/0!</v>
      </c>
    </row>
    <row r="308" spans="1:10" ht="18" hidden="1" x14ac:dyDescent="0.25">
      <c r="A308" s="5" t="str">
        <f t="shared" si="236"/>
        <v>a</v>
      </c>
      <c r="B308" s="82" t="s">
        <v>1</v>
      </c>
      <c r="C308" s="85" t="s">
        <v>31</v>
      </c>
      <c r="D308" s="84">
        <f t="shared" ref="D308:D364" si="254">D309+D310</f>
        <v>967.28</v>
      </c>
      <c r="E308" s="84">
        <f t="shared" ref="E308:F308" si="255">E309+E310</f>
        <v>1000</v>
      </c>
      <c r="F308" s="84">
        <f t="shared" si="255"/>
        <v>1300</v>
      </c>
      <c r="G308" s="84">
        <f t="shared" si="246"/>
        <v>1100</v>
      </c>
      <c r="H308" s="84">
        <f t="shared" ref="H308" si="256">H309+H310</f>
        <v>331.80999999999995</v>
      </c>
      <c r="I308" s="84">
        <f t="shared" si="237"/>
        <v>30.164545454545451</v>
      </c>
    </row>
    <row r="309" spans="1:10" ht="30" hidden="1" x14ac:dyDescent="0.25">
      <c r="A309" s="5" t="str">
        <f t="shared" si="236"/>
        <v>a</v>
      </c>
      <c r="B309" s="86"/>
      <c r="C309" s="87" t="s">
        <v>91</v>
      </c>
      <c r="D309" s="88">
        <v>967.28</v>
      </c>
      <c r="E309" s="88">
        <v>1000</v>
      </c>
      <c r="F309" s="88">
        <v>1300</v>
      </c>
      <c r="G309" s="88">
        <v>1100</v>
      </c>
      <c r="H309" s="88">
        <v>331.80999999999995</v>
      </c>
      <c r="I309" s="88">
        <f t="shared" si="237"/>
        <v>30.164545454545451</v>
      </c>
    </row>
    <row r="310" spans="1:10" ht="30" hidden="1" x14ac:dyDescent="0.25">
      <c r="A310" s="5" t="str">
        <f t="shared" si="236"/>
        <v>b</v>
      </c>
      <c r="B310" s="86"/>
      <c r="C310" s="87" t="s">
        <v>92</v>
      </c>
      <c r="D310" s="88">
        <v>0</v>
      </c>
      <c r="E310" s="88">
        <v>0</v>
      </c>
      <c r="F310" s="88">
        <v>0</v>
      </c>
      <c r="G310" s="88">
        <v>0</v>
      </c>
      <c r="H310" s="88"/>
      <c r="I310" s="88" t="e">
        <f t="shared" si="237"/>
        <v>#DIV/0!</v>
      </c>
    </row>
    <row r="311" spans="1:10" ht="18" hidden="1" x14ac:dyDescent="0.25">
      <c r="A311" s="5" t="str">
        <f t="shared" si="236"/>
        <v>b</v>
      </c>
      <c r="B311" s="82" t="s">
        <v>1</v>
      </c>
      <c r="C311" s="80" t="s">
        <v>32</v>
      </c>
      <c r="D311" s="81">
        <v>0</v>
      </c>
      <c r="E311" s="81">
        <v>0</v>
      </c>
      <c r="F311" s="81">
        <v>0</v>
      </c>
      <c r="G311" s="81">
        <v>0</v>
      </c>
      <c r="H311" s="81"/>
      <c r="I311" s="81" t="e">
        <f t="shared" si="237"/>
        <v>#DIV/0!</v>
      </c>
    </row>
    <row r="312" spans="1:10" ht="18" hidden="1" x14ac:dyDescent="0.25">
      <c r="A312" s="5" t="str">
        <f t="shared" si="236"/>
        <v>b</v>
      </c>
      <c r="B312" s="82" t="s">
        <v>1</v>
      </c>
      <c r="C312" s="80" t="s">
        <v>33</v>
      </c>
      <c r="D312" s="81">
        <v>0</v>
      </c>
      <c r="E312" s="81">
        <v>0</v>
      </c>
      <c r="F312" s="81">
        <v>0</v>
      </c>
      <c r="G312" s="81">
        <v>0</v>
      </c>
      <c r="H312" s="81"/>
      <c r="I312" s="81" t="e">
        <f t="shared" si="237"/>
        <v>#DIV/0!</v>
      </c>
    </row>
    <row r="313" spans="1:10" ht="18" hidden="1" x14ac:dyDescent="0.25">
      <c r="A313" s="5" t="str">
        <f t="shared" si="236"/>
        <v>b</v>
      </c>
      <c r="B313" s="82" t="s">
        <v>1</v>
      </c>
      <c r="C313" s="80" t="s">
        <v>34</v>
      </c>
      <c r="D313" s="81">
        <v>0</v>
      </c>
      <c r="E313" s="81">
        <v>0</v>
      </c>
      <c r="F313" s="81">
        <v>0</v>
      </c>
      <c r="G313" s="81">
        <v>0</v>
      </c>
      <c r="H313" s="81"/>
      <c r="I313" s="81" t="e">
        <f t="shared" si="237"/>
        <v>#DIV/0!</v>
      </c>
    </row>
    <row r="314" spans="1:10" ht="54" hidden="1" x14ac:dyDescent="0.25">
      <c r="A314" s="5" t="str">
        <f t="shared" si="236"/>
        <v>a</v>
      </c>
      <c r="B314" s="67" t="s">
        <v>117</v>
      </c>
      <c r="C314" s="68" t="s">
        <v>118</v>
      </c>
      <c r="D314" s="91">
        <f t="shared" si="248"/>
        <v>0</v>
      </c>
      <c r="E314" s="91">
        <f t="shared" ref="E314:G328" si="257">E315+E325+E326+E327</f>
        <v>92000</v>
      </c>
      <c r="F314" s="91">
        <f t="shared" si="257"/>
        <v>0</v>
      </c>
      <c r="G314" s="91">
        <f t="shared" si="257"/>
        <v>0</v>
      </c>
      <c r="H314" s="91">
        <f t="shared" ref="H314" si="258">H315+H325+H326+H327</f>
        <v>0</v>
      </c>
      <c r="I314" s="91" t="e">
        <f t="shared" si="237"/>
        <v>#DIV/0!</v>
      </c>
      <c r="J314" s="54" t="s">
        <v>223</v>
      </c>
    </row>
    <row r="315" spans="1:10" ht="18" hidden="1" x14ac:dyDescent="0.25">
      <c r="A315" s="5" t="str">
        <f t="shared" si="236"/>
        <v>a</v>
      </c>
      <c r="B315" s="79" t="s">
        <v>1</v>
      </c>
      <c r="C315" s="80" t="s">
        <v>24</v>
      </c>
      <c r="D315" s="81">
        <f t="shared" si="251"/>
        <v>0</v>
      </c>
      <c r="E315" s="81">
        <f t="shared" ref="E315:G329" si="259">E316+E317+E318+E319+E320+E321+E322</f>
        <v>92000</v>
      </c>
      <c r="F315" s="81">
        <f t="shared" si="259"/>
        <v>0</v>
      </c>
      <c r="G315" s="81">
        <f t="shared" si="259"/>
        <v>0</v>
      </c>
      <c r="H315" s="81">
        <f t="shared" ref="H315" si="260">H316+H317+H318+H319+H320+H321+H322</f>
        <v>0</v>
      </c>
      <c r="I315" s="81" t="e">
        <f t="shared" si="237"/>
        <v>#DIV/0!</v>
      </c>
    </row>
    <row r="316" spans="1:10" ht="18" hidden="1" x14ac:dyDescent="0.25">
      <c r="A316" s="5" t="str">
        <f t="shared" si="236"/>
        <v>b</v>
      </c>
      <c r="B316" s="82" t="s">
        <v>1</v>
      </c>
      <c r="C316" s="83" t="s">
        <v>25</v>
      </c>
      <c r="D316" s="84">
        <v>0</v>
      </c>
      <c r="E316" s="84">
        <v>0</v>
      </c>
      <c r="F316" s="84">
        <v>0</v>
      </c>
      <c r="G316" s="84"/>
      <c r="H316" s="84"/>
      <c r="I316" s="84" t="e">
        <f t="shared" si="237"/>
        <v>#DIV/0!</v>
      </c>
    </row>
    <row r="317" spans="1:10" ht="18" hidden="1" x14ac:dyDescent="0.25">
      <c r="A317" s="5" t="str">
        <f t="shared" si="236"/>
        <v>a</v>
      </c>
      <c r="B317" s="82" t="s">
        <v>1</v>
      </c>
      <c r="C317" s="83" t="s">
        <v>26</v>
      </c>
      <c r="D317" s="84">
        <v>0</v>
      </c>
      <c r="E317" s="84">
        <v>89000</v>
      </c>
      <c r="F317" s="84">
        <v>0</v>
      </c>
      <c r="G317" s="84"/>
      <c r="H317" s="84"/>
      <c r="I317" s="84" t="e">
        <f t="shared" si="237"/>
        <v>#DIV/0!</v>
      </c>
    </row>
    <row r="318" spans="1:10" ht="18" hidden="1" x14ac:dyDescent="0.25">
      <c r="A318" s="5" t="str">
        <f t="shared" si="236"/>
        <v>b</v>
      </c>
      <c r="B318" s="82" t="s">
        <v>1</v>
      </c>
      <c r="C318" s="83" t="s">
        <v>27</v>
      </c>
      <c r="D318" s="84">
        <v>0</v>
      </c>
      <c r="E318" s="84">
        <v>0</v>
      </c>
      <c r="F318" s="84">
        <v>0</v>
      </c>
      <c r="G318" s="84"/>
      <c r="H318" s="84"/>
      <c r="I318" s="84" t="e">
        <f t="shared" si="237"/>
        <v>#DIV/0!</v>
      </c>
    </row>
    <row r="319" spans="1:10" ht="18" hidden="1" x14ac:dyDescent="0.25">
      <c r="A319" s="5" t="str">
        <f t="shared" si="236"/>
        <v>b</v>
      </c>
      <c r="B319" s="82" t="s">
        <v>1</v>
      </c>
      <c r="C319" s="85" t="s">
        <v>28</v>
      </c>
      <c r="D319" s="84">
        <v>0</v>
      </c>
      <c r="E319" s="84">
        <v>0</v>
      </c>
      <c r="F319" s="84">
        <v>0</v>
      </c>
      <c r="G319" s="84"/>
      <c r="H319" s="84"/>
      <c r="I319" s="84" t="e">
        <f t="shared" si="237"/>
        <v>#DIV/0!</v>
      </c>
    </row>
    <row r="320" spans="1:10" ht="18" hidden="1" x14ac:dyDescent="0.25">
      <c r="A320" s="5" t="str">
        <f t="shared" si="236"/>
        <v>b</v>
      </c>
      <c r="B320" s="82" t="s">
        <v>1</v>
      </c>
      <c r="C320" s="85" t="s">
        <v>29</v>
      </c>
      <c r="D320" s="84">
        <v>0</v>
      </c>
      <c r="E320" s="84">
        <v>0</v>
      </c>
      <c r="F320" s="84">
        <v>0</v>
      </c>
      <c r="G320" s="84"/>
      <c r="H320" s="84"/>
      <c r="I320" s="84" t="e">
        <f t="shared" si="237"/>
        <v>#DIV/0!</v>
      </c>
    </row>
    <row r="321" spans="1:10" ht="18" hidden="1" x14ac:dyDescent="0.25">
      <c r="A321" s="5" t="str">
        <f t="shared" si="236"/>
        <v>a</v>
      </c>
      <c r="B321" s="82" t="s">
        <v>1</v>
      </c>
      <c r="C321" s="85" t="s">
        <v>30</v>
      </c>
      <c r="D321" s="84">
        <v>0</v>
      </c>
      <c r="E321" s="84">
        <v>2000</v>
      </c>
      <c r="F321" s="84">
        <v>0</v>
      </c>
      <c r="G321" s="84"/>
      <c r="H321" s="84"/>
      <c r="I321" s="84" t="e">
        <f t="shared" si="237"/>
        <v>#DIV/0!</v>
      </c>
    </row>
    <row r="322" spans="1:10" ht="18" hidden="1" x14ac:dyDescent="0.25">
      <c r="A322" s="5" t="str">
        <f t="shared" si="236"/>
        <v>a</v>
      </c>
      <c r="B322" s="82" t="s">
        <v>1</v>
      </c>
      <c r="C322" s="85" t="s">
        <v>31</v>
      </c>
      <c r="D322" s="84">
        <f t="shared" si="254"/>
        <v>0</v>
      </c>
      <c r="E322" s="84">
        <f t="shared" ref="E322:G336" si="261">E323+E324</f>
        <v>1000</v>
      </c>
      <c r="F322" s="84">
        <f t="shared" si="261"/>
        <v>0</v>
      </c>
      <c r="G322" s="84">
        <f t="shared" si="261"/>
        <v>0</v>
      </c>
      <c r="H322" s="84">
        <f t="shared" ref="H322" si="262">H323+H324</f>
        <v>0</v>
      </c>
      <c r="I322" s="84" t="e">
        <f t="shared" si="237"/>
        <v>#DIV/0!</v>
      </c>
    </row>
    <row r="323" spans="1:10" ht="30" hidden="1" x14ac:dyDescent="0.25">
      <c r="A323" s="5" t="str">
        <f t="shared" si="236"/>
        <v>a</v>
      </c>
      <c r="B323" s="86"/>
      <c r="C323" s="87" t="s">
        <v>91</v>
      </c>
      <c r="D323" s="88">
        <v>0</v>
      </c>
      <c r="E323" s="88">
        <v>1000</v>
      </c>
      <c r="F323" s="88">
        <v>0</v>
      </c>
      <c r="G323" s="88"/>
      <c r="H323" s="88"/>
      <c r="I323" s="88" t="e">
        <f t="shared" si="237"/>
        <v>#DIV/0!</v>
      </c>
    </row>
    <row r="324" spans="1:10" ht="30" hidden="1" x14ac:dyDescent="0.25">
      <c r="A324" s="5" t="str">
        <f t="shared" si="236"/>
        <v>b</v>
      </c>
      <c r="B324" s="86"/>
      <c r="C324" s="87" t="s">
        <v>92</v>
      </c>
      <c r="D324" s="88">
        <v>0</v>
      </c>
      <c r="E324" s="88">
        <v>0</v>
      </c>
      <c r="F324" s="88">
        <v>0</v>
      </c>
      <c r="G324" s="88">
        <v>0</v>
      </c>
      <c r="H324" s="88"/>
      <c r="I324" s="88" t="e">
        <f t="shared" si="237"/>
        <v>#DIV/0!</v>
      </c>
    </row>
    <row r="325" spans="1:10" ht="18" hidden="1" x14ac:dyDescent="0.25">
      <c r="A325" s="5" t="str">
        <f t="shared" si="236"/>
        <v>b</v>
      </c>
      <c r="B325" s="82" t="s">
        <v>1</v>
      </c>
      <c r="C325" s="80" t="s">
        <v>32</v>
      </c>
      <c r="D325" s="81">
        <v>0</v>
      </c>
      <c r="E325" s="81">
        <v>0</v>
      </c>
      <c r="F325" s="81">
        <v>0</v>
      </c>
      <c r="G325" s="81">
        <v>0</v>
      </c>
      <c r="H325" s="81"/>
      <c r="I325" s="81" t="e">
        <f t="shared" si="237"/>
        <v>#DIV/0!</v>
      </c>
    </row>
    <row r="326" spans="1:10" ht="18" hidden="1" x14ac:dyDescent="0.25">
      <c r="A326" s="5" t="str">
        <f t="shared" si="236"/>
        <v>b</v>
      </c>
      <c r="B326" s="82" t="s">
        <v>1</v>
      </c>
      <c r="C326" s="80" t="s">
        <v>33</v>
      </c>
      <c r="D326" s="81">
        <v>0</v>
      </c>
      <c r="E326" s="81">
        <v>0</v>
      </c>
      <c r="F326" s="81">
        <v>0</v>
      </c>
      <c r="G326" s="81">
        <v>0</v>
      </c>
      <c r="H326" s="81"/>
      <c r="I326" s="81" t="e">
        <f t="shared" si="237"/>
        <v>#DIV/0!</v>
      </c>
    </row>
    <row r="327" spans="1:10" ht="18" hidden="1" x14ac:dyDescent="0.25">
      <c r="A327" s="5" t="str">
        <f t="shared" ref="A327:A390" si="263">IF((E327+F327+H327+D327)&gt;0,"a","b")</f>
        <v>b</v>
      </c>
      <c r="B327" s="82" t="s">
        <v>1</v>
      </c>
      <c r="C327" s="80" t="s">
        <v>34</v>
      </c>
      <c r="D327" s="81">
        <v>0</v>
      </c>
      <c r="E327" s="81">
        <v>0</v>
      </c>
      <c r="F327" s="81">
        <v>0</v>
      </c>
      <c r="G327" s="81">
        <v>0</v>
      </c>
      <c r="H327" s="81"/>
      <c r="I327" s="81" t="e">
        <f t="shared" ref="I327:I390" si="264">H327/G327%</f>
        <v>#DIV/0!</v>
      </c>
    </row>
    <row r="328" spans="1:10" ht="54" hidden="1" x14ac:dyDescent="0.25">
      <c r="A328" s="5" t="str">
        <f t="shared" si="263"/>
        <v>a</v>
      </c>
      <c r="B328" s="67" t="s">
        <v>119</v>
      </c>
      <c r="C328" s="68" t="s">
        <v>120</v>
      </c>
      <c r="D328" s="91">
        <f t="shared" si="248"/>
        <v>0</v>
      </c>
      <c r="E328" s="91">
        <f t="shared" ref="E328:F328" si="265">E329+E339+E340+E341</f>
        <v>152000</v>
      </c>
      <c r="F328" s="91">
        <f t="shared" si="265"/>
        <v>0</v>
      </c>
      <c r="G328" s="91">
        <f t="shared" si="257"/>
        <v>0</v>
      </c>
      <c r="H328" s="91">
        <f t="shared" ref="H328" si="266">H329+H339+H340+H341</f>
        <v>0</v>
      </c>
      <c r="I328" s="91" t="e">
        <f t="shared" si="264"/>
        <v>#DIV/0!</v>
      </c>
      <c r="J328" s="54" t="s">
        <v>223</v>
      </c>
    </row>
    <row r="329" spans="1:10" ht="18" hidden="1" x14ac:dyDescent="0.25">
      <c r="A329" s="5" t="str">
        <f t="shared" si="263"/>
        <v>a</v>
      </c>
      <c r="B329" s="79" t="s">
        <v>1</v>
      </c>
      <c r="C329" s="80" t="s">
        <v>24</v>
      </c>
      <c r="D329" s="81">
        <f t="shared" si="251"/>
        <v>0</v>
      </c>
      <c r="E329" s="81">
        <f t="shared" ref="E329:F329" si="267">E330+E331+E332+E333+E334+E335+E336</f>
        <v>152000</v>
      </c>
      <c r="F329" s="81">
        <f t="shared" si="267"/>
        <v>0</v>
      </c>
      <c r="G329" s="81">
        <f t="shared" si="259"/>
        <v>0</v>
      </c>
      <c r="H329" s="81">
        <f t="shared" ref="H329" si="268">H330+H331+H332+H333+H334+H335+H336</f>
        <v>0</v>
      </c>
      <c r="I329" s="81" t="e">
        <f t="shared" si="264"/>
        <v>#DIV/0!</v>
      </c>
    </row>
    <row r="330" spans="1:10" ht="18" hidden="1" x14ac:dyDescent="0.25">
      <c r="A330" s="5" t="str">
        <f t="shared" si="263"/>
        <v>b</v>
      </c>
      <c r="B330" s="82" t="s">
        <v>1</v>
      </c>
      <c r="C330" s="83" t="s">
        <v>25</v>
      </c>
      <c r="D330" s="84">
        <v>0</v>
      </c>
      <c r="E330" s="84">
        <v>0</v>
      </c>
      <c r="F330" s="84">
        <v>0</v>
      </c>
      <c r="G330" s="84"/>
      <c r="H330" s="84"/>
      <c r="I330" s="84" t="e">
        <f t="shared" si="264"/>
        <v>#DIV/0!</v>
      </c>
    </row>
    <row r="331" spans="1:10" ht="18" hidden="1" x14ac:dyDescent="0.25">
      <c r="A331" s="5" t="str">
        <f t="shared" si="263"/>
        <v>a</v>
      </c>
      <c r="B331" s="82" t="s">
        <v>1</v>
      </c>
      <c r="C331" s="83" t="s">
        <v>26</v>
      </c>
      <c r="D331" s="84">
        <v>0</v>
      </c>
      <c r="E331" s="84">
        <v>149000</v>
      </c>
      <c r="F331" s="84">
        <v>0</v>
      </c>
      <c r="G331" s="84"/>
      <c r="H331" s="84"/>
      <c r="I331" s="84" t="e">
        <f t="shared" si="264"/>
        <v>#DIV/0!</v>
      </c>
    </row>
    <row r="332" spans="1:10" ht="18" hidden="1" x14ac:dyDescent="0.25">
      <c r="A332" s="5" t="str">
        <f t="shared" si="263"/>
        <v>b</v>
      </c>
      <c r="B332" s="82" t="s">
        <v>1</v>
      </c>
      <c r="C332" s="83" t="s">
        <v>27</v>
      </c>
      <c r="D332" s="84">
        <v>0</v>
      </c>
      <c r="E332" s="84">
        <v>0</v>
      </c>
      <c r="F332" s="84">
        <v>0</v>
      </c>
      <c r="G332" s="84"/>
      <c r="H332" s="84"/>
      <c r="I332" s="84" t="e">
        <f t="shared" si="264"/>
        <v>#DIV/0!</v>
      </c>
    </row>
    <row r="333" spans="1:10" ht="18" hidden="1" x14ac:dyDescent="0.25">
      <c r="A333" s="5" t="str">
        <f t="shared" si="263"/>
        <v>b</v>
      </c>
      <c r="B333" s="82" t="s">
        <v>1</v>
      </c>
      <c r="C333" s="85" t="s">
        <v>28</v>
      </c>
      <c r="D333" s="84">
        <v>0</v>
      </c>
      <c r="E333" s="84">
        <v>0</v>
      </c>
      <c r="F333" s="84">
        <v>0</v>
      </c>
      <c r="G333" s="84"/>
      <c r="H333" s="84"/>
      <c r="I333" s="84" t="e">
        <f t="shared" si="264"/>
        <v>#DIV/0!</v>
      </c>
    </row>
    <row r="334" spans="1:10" ht="18" hidden="1" x14ac:dyDescent="0.25">
      <c r="A334" s="5" t="str">
        <f t="shared" si="263"/>
        <v>b</v>
      </c>
      <c r="B334" s="82" t="s">
        <v>1</v>
      </c>
      <c r="C334" s="85" t="s">
        <v>29</v>
      </c>
      <c r="D334" s="84">
        <v>0</v>
      </c>
      <c r="E334" s="84">
        <v>0</v>
      </c>
      <c r="F334" s="84">
        <v>0</v>
      </c>
      <c r="G334" s="84"/>
      <c r="H334" s="84"/>
      <c r="I334" s="84" t="e">
        <f t="shared" si="264"/>
        <v>#DIV/0!</v>
      </c>
    </row>
    <row r="335" spans="1:10" ht="18" hidden="1" x14ac:dyDescent="0.25">
      <c r="A335" s="5" t="str">
        <f t="shared" si="263"/>
        <v>a</v>
      </c>
      <c r="B335" s="82" t="s">
        <v>1</v>
      </c>
      <c r="C335" s="85" t="s">
        <v>30</v>
      </c>
      <c r="D335" s="84">
        <v>0</v>
      </c>
      <c r="E335" s="84">
        <v>2000</v>
      </c>
      <c r="F335" s="84">
        <v>0</v>
      </c>
      <c r="G335" s="84"/>
      <c r="H335" s="84"/>
      <c r="I335" s="84" t="e">
        <f t="shared" si="264"/>
        <v>#DIV/0!</v>
      </c>
    </row>
    <row r="336" spans="1:10" ht="18" hidden="1" x14ac:dyDescent="0.25">
      <c r="A336" s="5" t="str">
        <f t="shared" si="263"/>
        <v>a</v>
      </c>
      <c r="B336" s="82" t="s">
        <v>1</v>
      </c>
      <c r="C336" s="85" t="s">
        <v>31</v>
      </c>
      <c r="D336" s="84">
        <f t="shared" si="254"/>
        <v>0</v>
      </c>
      <c r="E336" s="84">
        <f t="shared" ref="E336:F336" si="269">E337+E338</f>
        <v>1000</v>
      </c>
      <c r="F336" s="84">
        <f t="shared" si="269"/>
        <v>0</v>
      </c>
      <c r="G336" s="84">
        <f t="shared" si="261"/>
        <v>0</v>
      </c>
      <c r="H336" s="84">
        <f t="shared" ref="H336" si="270">H337+H338</f>
        <v>0</v>
      </c>
      <c r="I336" s="84" t="e">
        <f t="shared" si="264"/>
        <v>#DIV/0!</v>
      </c>
    </row>
    <row r="337" spans="1:10" ht="30" hidden="1" x14ac:dyDescent="0.25">
      <c r="A337" s="5" t="str">
        <f t="shared" si="263"/>
        <v>a</v>
      </c>
      <c r="B337" s="86"/>
      <c r="C337" s="87" t="s">
        <v>91</v>
      </c>
      <c r="D337" s="88">
        <v>0</v>
      </c>
      <c r="E337" s="88">
        <v>1000</v>
      </c>
      <c r="F337" s="88">
        <v>0</v>
      </c>
      <c r="G337" s="88"/>
      <c r="H337" s="88"/>
      <c r="I337" s="88" t="e">
        <f t="shared" si="264"/>
        <v>#DIV/0!</v>
      </c>
    </row>
    <row r="338" spans="1:10" ht="30" hidden="1" x14ac:dyDescent="0.25">
      <c r="A338" s="5" t="str">
        <f t="shared" si="263"/>
        <v>b</v>
      </c>
      <c r="B338" s="86"/>
      <c r="C338" s="87" t="s">
        <v>92</v>
      </c>
      <c r="D338" s="88">
        <v>0</v>
      </c>
      <c r="E338" s="88">
        <v>0</v>
      </c>
      <c r="F338" s="88">
        <v>0</v>
      </c>
      <c r="G338" s="88">
        <v>0</v>
      </c>
      <c r="H338" s="88"/>
      <c r="I338" s="88" t="e">
        <f t="shared" si="264"/>
        <v>#DIV/0!</v>
      </c>
    </row>
    <row r="339" spans="1:10" ht="18" hidden="1" x14ac:dyDescent="0.25">
      <c r="A339" s="5" t="str">
        <f t="shared" si="263"/>
        <v>b</v>
      </c>
      <c r="B339" s="82" t="s">
        <v>1</v>
      </c>
      <c r="C339" s="80" t="s">
        <v>32</v>
      </c>
      <c r="D339" s="81">
        <v>0</v>
      </c>
      <c r="E339" s="81">
        <v>0</v>
      </c>
      <c r="F339" s="81">
        <v>0</v>
      </c>
      <c r="G339" s="81">
        <v>0</v>
      </c>
      <c r="H339" s="81"/>
      <c r="I339" s="81" t="e">
        <f t="shared" si="264"/>
        <v>#DIV/0!</v>
      </c>
    </row>
    <row r="340" spans="1:10" ht="18" hidden="1" x14ac:dyDescent="0.25">
      <c r="A340" s="5" t="str">
        <f t="shared" si="263"/>
        <v>b</v>
      </c>
      <c r="B340" s="82" t="s">
        <v>1</v>
      </c>
      <c r="C340" s="80" t="s">
        <v>33</v>
      </c>
      <c r="D340" s="81">
        <v>0</v>
      </c>
      <c r="E340" s="81">
        <v>0</v>
      </c>
      <c r="F340" s="81">
        <v>0</v>
      </c>
      <c r="G340" s="81">
        <v>0</v>
      </c>
      <c r="H340" s="81"/>
      <c r="I340" s="81" t="e">
        <f t="shared" si="264"/>
        <v>#DIV/0!</v>
      </c>
    </row>
    <row r="341" spans="1:10" ht="18" hidden="1" x14ac:dyDescent="0.25">
      <c r="A341" s="5" t="str">
        <f t="shared" si="263"/>
        <v>b</v>
      </c>
      <c r="B341" s="82" t="s">
        <v>1</v>
      </c>
      <c r="C341" s="80" t="s">
        <v>34</v>
      </c>
      <c r="D341" s="81">
        <v>0</v>
      </c>
      <c r="E341" s="81">
        <v>0</v>
      </c>
      <c r="F341" s="81">
        <v>0</v>
      </c>
      <c r="G341" s="81">
        <v>0</v>
      </c>
      <c r="H341" s="81"/>
      <c r="I341" s="81" t="e">
        <f t="shared" si="264"/>
        <v>#DIV/0!</v>
      </c>
    </row>
    <row r="342" spans="1:10" ht="72" customHeight="1" x14ac:dyDescent="0.25">
      <c r="A342" s="5" t="str">
        <f t="shared" si="263"/>
        <v>a</v>
      </c>
      <c r="B342" s="67" t="s">
        <v>121</v>
      </c>
      <c r="C342" s="68" t="s">
        <v>70</v>
      </c>
      <c r="D342" s="91">
        <f t="shared" si="248"/>
        <v>932477.04</v>
      </c>
      <c r="E342" s="69">
        <f t="shared" ref="E342:G356" si="271">E343+E353+E354+E355</f>
        <v>1100000</v>
      </c>
      <c r="F342" s="69">
        <f t="shared" si="271"/>
        <v>1100000</v>
      </c>
      <c r="G342" s="69">
        <f t="shared" si="271"/>
        <v>814200</v>
      </c>
      <c r="H342" s="69">
        <f>H343+H353+H354+H355</f>
        <v>586923.05999999994</v>
      </c>
      <c r="I342" s="69">
        <f t="shared" si="264"/>
        <v>72.085858511422245</v>
      </c>
      <c r="J342" s="54" t="s">
        <v>224</v>
      </c>
    </row>
    <row r="343" spans="1:10" ht="18" x14ac:dyDescent="0.25">
      <c r="A343" s="5" t="str">
        <f t="shared" si="263"/>
        <v>a</v>
      </c>
      <c r="B343" s="79" t="s">
        <v>1</v>
      </c>
      <c r="C343" s="80" t="s">
        <v>24</v>
      </c>
      <c r="D343" s="81">
        <f t="shared" si="251"/>
        <v>930484.04</v>
      </c>
      <c r="E343" s="81">
        <f t="shared" ref="E343:G357" si="272">E344+E345+E346+E347+E348+E349+E350</f>
        <v>1088000</v>
      </c>
      <c r="F343" s="81">
        <f t="shared" si="272"/>
        <v>1088000</v>
      </c>
      <c r="G343" s="81">
        <f t="shared" si="272"/>
        <v>802200</v>
      </c>
      <c r="H343" s="81">
        <f>H344+H345+H346+H347+H348+H349+H350</f>
        <v>585130.05999999994</v>
      </c>
      <c r="I343" s="81">
        <f t="shared" si="264"/>
        <v>72.94067065569682</v>
      </c>
      <c r="J343" s="10"/>
    </row>
    <row r="344" spans="1:10" ht="18" x14ac:dyDescent="0.25">
      <c r="A344" s="5" t="str">
        <f t="shared" si="263"/>
        <v>a</v>
      </c>
      <c r="B344" s="82" t="s">
        <v>1</v>
      </c>
      <c r="C344" s="83" t="s">
        <v>25</v>
      </c>
      <c r="D344" s="84">
        <v>748805.54</v>
      </c>
      <c r="E344" s="84">
        <v>806000</v>
      </c>
      <c r="F344" s="84">
        <v>802000</v>
      </c>
      <c r="G344" s="84">
        <v>600500</v>
      </c>
      <c r="H344" s="84">
        <v>459674.16</v>
      </c>
      <c r="I344" s="84">
        <f t="shared" si="264"/>
        <v>76.548569525395493</v>
      </c>
      <c r="J344" s="10"/>
    </row>
    <row r="345" spans="1:10" ht="18" x14ac:dyDescent="0.25">
      <c r="A345" s="5" t="str">
        <f t="shared" si="263"/>
        <v>a</v>
      </c>
      <c r="B345" s="82" t="s">
        <v>1</v>
      </c>
      <c r="C345" s="83" t="s">
        <v>26</v>
      </c>
      <c r="D345" s="84">
        <v>167732.85999999999</v>
      </c>
      <c r="E345" s="84">
        <v>261000</v>
      </c>
      <c r="F345" s="84">
        <v>261000</v>
      </c>
      <c r="G345" s="84">
        <v>182700</v>
      </c>
      <c r="H345" s="84">
        <v>110410.95</v>
      </c>
      <c r="I345" s="84">
        <f t="shared" si="264"/>
        <v>60.432922824302132</v>
      </c>
      <c r="J345" s="10"/>
    </row>
    <row r="346" spans="1:10" ht="18" hidden="1" x14ac:dyDescent="0.25">
      <c r="A346" s="5" t="str">
        <f t="shared" si="263"/>
        <v>b</v>
      </c>
      <c r="B346" s="82" t="s">
        <v>1</v>
      </c>
      <c r="C346" s="83" t="s">
        <v>27</v>
      </c>
      <c r="D346" s="84">
        <v>0</v>
      </c>
      <c r="E346" s="84">
        <v>0</v>
      </c>
      <c r="F346" s="84">
        <v>0</v>
      </c>
      <c r="G346" s="84"/>
      <c r="H346" s="84"/>
      <c r="I346" s="84" t="e">
        <f t="shared" si="264"/>
        <v>#DIV/0!</v>
      </c>
    </row>
    <row r="347" spans="1:10" ht="18" hidden="1" x14ac:dyDescent="0.25">
      <c r="A347" s="5" t="str">
        <f t="shared" si="263"/>
        <v>b</v>
      </c>
      <c r="B347" s="82" t="s">
        <v>1</v>
      </c>
      <c r="C347" s="85" t="s">
        <v>28</v>
      </c>
      <c r="D347" s="84">
        <v>0</v>
      </c>
      <c r="E347" s="84">
        <v>0</v>
      </c>
      <c r="F347" s="84">
        <v>0</v>
      </c>
      <c r="G347" s="84"/>
      <c r="H347" s="84"/>
      <c r="I347" s="84" t="e">
        <f t="shared" si="264"/>
        <v>#DIV/0!</v>
      </c>
    </row>
    <row r="348" spans="1:10" ht="18" hidden="1" x14ac:dyDescent="0.25">
      <c r="A348" s="5" t="str">
        <f t="shared" si="263"/>
        <v>b</v>
      </c>
      <c r="B348" s="82" t="s">
        <v>1</v>
      </c>
      <c r="C348" s="85" t="s">
        <v>29</v>
      </c>
      <c r="D348" s="84">
        <v>0</v>
      </c>
      <c r="E348" s="84">
        <v>0</v>
      </c>
      <c r="F348" s="84">
        <v>0</v>
      </c>
      <c r="G348" s="84"/>
      <c r="H348" s="84"/>
      <c r="I348" s="84" t="e">
        <f t="shared" si="264"/>
        <v>#DIV/0!</v>
      </c>
    </row>
    <row r="349" spans="1:10" ht="18" x14ac:dyDescent="0.25">
      <c r="A349" s="5" t="str">
        <f t="shared" si="263"/>
        <v>a</v>
      </c>
      <c r="B349" s="82" t="s">
        <v>1</v>
      </c>
      <c r="C349" s="85" t="s">
        <v>30</v>
      </c>
      <c r="D349" s="84">
        <v>9373.86</v>
      </c>
      <c r="E349" s="84">
        <v>13000</v>
      </c>
      <c r="F349" s="84">
        <v>17000</v>
      </c>
      <c r="G349" s="84">
        <v>13000</v>
      </c>
      <c r="H349" s="84">
        <v>12062.99</v>
      </c>
      <c r="I349" s="84">
        <f t="shared" si="264"/>
        <v>92.79223076923077</v>
      </c>
      <c r="J349" s="10"/>
    </row>
    <row r="350" spans="1:10" ht="18" x14ac:dyDescent="0.25">
      <c r="A350" s="5" t="str">
        <f t="shared" si="263"/>
        <v>a</v>
      </c>
      <c r="B350" s="82" t="s">
        <v>1</v>
      </c>
      <c r="C350" s="85" t="s">
        <v>31</v>
      </c>
      <c r="D350" s="84">
        <f t="shared" si="254"/>
        <v>4571.78</v>
      </c>
      <c r="E350" s="84">
        <f t="shared" ref="E350:G364" si="273">E351+E352</f>
        <v>8000</v>
      </c>
      <c r="F350" s="84">
        <f t="shared" si="273"/>
        <v>8000</v>
      </c>
      <c r="G350" s="84">
        <f t="shared" si="273"/>
        <v>6000</v>
      </c>
      <c r="H350" s="84">
        <f>H351+H352</f>
        <v>2981.96</v>
      </c>
      <c r="I350" s="84">
        <f t="shared" si="264"/>
        <v>49.699333333333335</v>
      </c>
      <c r="J350" s="10"/>
    </row>
    <row r="351" spans="1:10" ht="30" x14ac:dyDescent="0.25">
      <c r="A351" s="5" t="str">
        <f t="shared" si="263"/>
        <v>a</v>
      </c>
      <c r="B351" s="86"/>
      <c r="C351" s="87" t="s">
        <v>91</v>
      </c>
      <c r="D351" s="88">
        <v>4571.78</v>
      </c>
      <c r="E351" s="88">
        <v>8000</v>
      </c>
      <c r="F351" s="88">
        <v>8000</v>
      </c>
      <c r="G351" s="88">
        <v>6000</v>
      </c>
      <c r="H351" s="88">
        <v>2981.96</v>
      </c>
      <c r="I351" s="88">
        <f t="shared" si="264"/>
        <v>49.699333333333335</v>
      </c>
    </row>
    <row r="352" spans="1:10" ht="30" hidden="1" x14ac:dyDescent="0.25">
      <c r="A352" s="5" t="str">
        <f t="shared" si="263"/>
        <v>b</v>
      </c>
      <c r="B352" s="86"/>
      <c r="C352" s="87" t="s">
        <v>92</v>
      </c>
      <c r="D352" s="88">
        <v>0</v>
      </c>
      <c r="E352" s="88">
        <v>0</v>
      </c>
      <c r="F352" s="88">
        <v>0</v>
      </c>
      <c r="G352" s="88">
        <v>0</v>
      </c>
      <c r="H352" s="88"/>
      <c r="I352" s="88" t="e">
        <f t="shared" si="264"/>
        <v>#DIV/0!</v>
      </c>
    </row>
    <row r="353" spans="1:10" ht="18" x14ac:dyDescent="0.25">
      <c r="A353" s="5" t="str">
        <f t="shared" si="263"/>
        <v>a</v>
      </c>
      <c r="B353" s="82" t="s">
        <v>1</v>
      </c>
      <c r="C353" s="80" t="s">
        <v>32</v>
      </c>
      <c r="D353" s="81">
        <v>1993</v>
      </c>
      <c r="E353" s="81">
        <v>12000</v>
      </c>
      <c r="F353" s="81">
        <v>12000</v>
      </c>
      <c r="G353" s="81">
        <v>12000</v>
      </c>
      <c r="H353" s="81">
        <v>1793</v>
      </c>
      <c r="I353" s="81">
        <f t="shared" si="264"/>
        <v>14.941666666666666</v>
      </c>
      <c r="J353" s="10"/>
    </row>
    <row r="354" spans="1:10" ht="18" hidden="1" x14ac:dyDescent="0.25">
      <c r="A354" s="5" t="str">
        <f t="shared" si="263"/>
        <v>b</v>
      </c>
      <c r="B354" s="82" t="s">
        <v>1</v>
      </c>
      <c r="C354" s="80" t="s">
        <v>33</v>
      </c>
      <c r="D354" s="81">
        <v>0</v>
      </c>
      <c r="E354" s="81">
        <v>0</v>
      </c>
      <c r="F354" s="81">
        <v>0</v>
      </c>
      <c r="G354" s="81">
        <v>0</v>
      </c>
      <c r="H354" s="81"/>
      <c r="I354" s="81" t="e">
        <f t="shared" si="264"/>
        <v>#DIV/0!</v>
      </c>
    </row>
    <row r="355" spans="1:10" ht="18" hidden="1" x14ac:dyDescent="0.25">
      <c r="A355" s="5" t="str">
        <f t="shared" si="263"/>
        <v>b</v>
      </c>
      <c r="B355" s="82" t="s">
        <v>1</v>
      </c>
      <c r="C355" s="80" t="s">
        <v>34</v>
      </c>
      <c r="D355" s="81">
        <v>0</v>
      </c>
      <c r="E355" s="81">
        <v>0</v>
      </c>
      <c r="F355" s="81">
        <v>0</v>
      </c>
      <c r="G355" s="81">
        <v>0</v>
      </c>
      <c r="H355" s="81"/>
      <c r="I355" s="81" t="e">
        <f t="shared" si="264"/>
        <v>#DIV/0!</v>
      </c>
    </row>
    <row r="356" spans="1:10" ht="36" x14ac:dyDescent="0.25">
      <c r="A356" s="5" t="str">
        <f t="shared" si="263"/>
        <v>a</v>
      </c>
      <c r="B356" s="67" t="s">
        <v>122</v>
      </c>
      <c r="C356" s="68" t="s">
        <v>71</v>
      </c>
      <c r="D356" s="91">
        <f t="shared" si="248"/>
        <v>2708606.9299999997</v>
      </c>
      <c r="E356" s="69">
        <f t="shared" ref="E356:F356" si="274">E357+E367+E368+E369</f>
        <v>2600000</v>
      </c>
      <c r="F356" s="69">
        <f t="shared" si="274"/>
        <v>2600000</v>
      </c>
      <c r="G356" s="69">
        <f t="shared" si="271"/>
        <v>2015000</v>
      </c>
      <c r="H356" s="69">
        <f>H357+H367+H368+H369</f>
        <v>1632455.75</v>
      </c>
      <c r="I356" s="69">
        <f t="shared" si="264"/>
        <v>81.01517369727047</v>
      </c>
      <c r="J356" s="54" t="s">
        <v>225</v>
      </c>
    </row>
    <row r="357" spans="1:10" ht="18" x14ac:dyDescent="0.25">
      <c r="A357" s="5" t="str">
        <f t="shared" si="263"/>
        <v>a</v>
      </c>
      <c r="B357" s="79" t="s">
        <v>1</v>
      </c>
      <c r="C357" s="80" t="s">
        <v>24</v>
      </c>
      <c r="D357" s="81">
        <f t="shared" si="251"/>
        <v>2547474.9699999997</v>
      </c>
      <c r="E357" s="81">
        <f t="shared" ref="E357:F357" si="275">E358+E359+E360+E361+E362+E363+E364</f>
        <v>2585000</v>
      </c>
      <c r="F357" s="81">
        <f t="shared" si="275"/>
        <v>2585000</v>
      </c>
      <c r="G357" s="81">
        <f t="shared" si="272"/>
        <v>2000000</v>
      </c>
      <c r="H357" s="81">
        <f>H358+H359+H360+H361+H362+H363+H364</f>
        <v>1632455.75</v>
      </c>
      <c r="I357" s="81">
        <f t="shared" si="264"/>
        <v>81.622787500000001</v>
      </c>
      <c r="J357" s="10"/>
    </row>
    <row r="358" spans="1:10" ht="18" x14ac:dyDescent="0.25">
      <c r="A358" s="5" t="str">
        <f t="shared" si="263"/>
        <v>a</v>
      </c>
      <c r="B358" s="82" t="s">
        <v>1</v>
      </c>
      <c r="C358" s="83" t="s">
        <v>25</v>
      </c>
      <c r="D358" s="84">
        <v>1415812.89</v>
      </c>
      <c r="E358" s="84">
        <v>1440000</v>
      </c>
      <c r="F358" s="84">
        <v>1440000</v>
      </c>
      <c r="G358" s="84">
        <v>1077000</v>
      </c>
      <c r="H358" s="84">
        <v>878130.03</v>
      </c>
      <c r="I358" s="84">
        <f t="shared" si="264"/>
        <v>81.534821727019505</v>
      </c>
      <c r="J358" s="10"/>
    </row>
    <row r="359" spans="1:10" ht="18" x14ac:dyDescent="0.25">
      <c r="A359" s="5" t="str">
        <f t="shared" si="263"/>
        <v>a</v>
      </c>
      <c r="B359" s="82" t="s">
        <v>1</v>
      </c>
      <c r="C359" s="83" t="s">
        <v>26</v>
      </c>
      <c r="D359" s="84">
        <v>1107705.33</v>
      </c>
      <c r="E359" s="84">
        <v>1109000</v>
      </c>
      <c r="F359" s="84">
        <v>1109000</v>
      </c>
      <c r="G359" s="84">
        <v>890000</v>
      </c>
      <c r="H359" s="84">
        <v>733085.97</v>
      </c>
      <c r="I359" s="84">
        <f t="shared" si="264"/>
        <v>82.369210112359553</v>
      </c>
      <c r="J359" s="10"/>
    </row>
    <row r="360" spans="1:10" ht="18" hidden="1" x14ac:dyDescent="0.25">
      <c r="A360" s="5" t="str">
        <f t="shared" si="263"/>
        <v>b</v>
      </c>
      <c r="B360" s="82" t="s">
        <v>1</v>
      </c>
      <c r="C360" s="83" t="s">
        <v>27</v>
      </c>
      <c r="D360" s="84">
        <v>0</v>
      </c>
      <c r="E360" s="84">
        <v>0</v>
      </c>
      <c r="F360" s="84">
        <v>0</v>
      </c>
      <c r="G360" s="84"/>
      <c r="H360" s="84"/>
      <c r="I360" s="84" t="e">
        <f t="shared" si="264"/>
        <v>#DIV/0!</v>
      </c>
    </row>
    <row r="361" spans="1:10" ht="18" hidden="1" x14ac:dyDescent="0.25">
      <c r="A361" s="5" t="str">
        <f t="shared" si="263"/>
        <v>b</v>
      </c>
      <c r="B361" s="82" t="s">
        <v>1</v>
      </c>
      <c r="C361" s="85" t="s">
        <v>28</v>
      </c>
      <c r="D361" s="84">
        <v>0</v>
      </c>
      <c r="E361" s="84">
        <v>0</v>
      </c>
      <c r="F361" s="84">
        <v>0</v>
      </c>
      <c r="G361" s="84"/>
      <c r="H361" s="84"/>
      <c r="I361" s="84" t="e">
        <f t="shared" si="264"/>
        <v>#DIV/0!</v>
      </c>
    </row>
    <row r="362" spans="1:10" ht="18" hidden="1" x14ac:dyDescent="0.25">
      <c r="A362" s="5" t="str">
        <f t="shared" si="263"/>
        <v>b</v>
      </c>
      <c r="B362" s="82" t="s">
        <v>1</v>
      </c>
      <c r="C362" s="85" t="s">
        <v>29</v>
      </c>
      <c r="D362" s="84">
        <v>0</v>
      </c>
      <c r="E362" s="84">
        <v>0</v>
      </c>
      <c r="F362" s="84">
        <v>0</v>
      </c>
      <c r="G362" s="84"/>
      <c r="H362" s="84"/>
      <c r="I362" s="84" t="e">
        <f t="shared" si="264"/>
        <v>#DIV/0!</v>
      </c>
    </row>
    <row r="363" spans="1:10" ht="18" x14ac:dyDescent="0.25">
      <c r="A363" s="5" t="str">
        <f t="shared" si="263"/>
        <v>a</v>
      </c>
      <c r="B363" s="82" t="s">
        <v>1</v>
      </c>
      <c r="C363" s="85" t="s">
        <v>30</v>
      </c>
      <c r="D363" s="84">
        <v>19560.79</v>
      </c>
      <c r="E363" s="84">
        <v>24000</v>
      </c>
      <c r="F363" s="84">
        <v>24000</v>
      </c>
      <c r="G363" s="84">
        <v>21000</v>
      </c>
      <c r="H363" s="84">
        <v>16794.82</v>
      </c>
      <c r="I363" s="84">
        <f t="shared" si="264"/>
        <v>79.975333333333339</v>
      </c>
      <c r="J363" s="10"/>
    </row>
    <row r="364" spans="1:10" ht="18" x14ac:dyDescent="0.25">
      <c r="A364" s="5" t="str">
        <f t="shared" si="263"/>
        <v>a</v>
      </c>
      <c r="B364" s="82" t="s">
        <v>1</v>
      </c>
      <c r="C364" s="85" t="s">
        <v>31</v>
      </c>
      <c r="D364" s="84">
        <f t="shared" si="254"/>
        <v>4395.96</v>
      </c>
      <c r="E364" s="84">
        <f t="shared" ref="E364:F364" si="276">E365+E366</f>
        <v>12000</v>
      </c>
      <c r="F364" s="84">
        <f t="shared" si="276"/>
        <v>12000</v>
      </c>
      <c r="G364" s="84">
        <f t="shared" si="273"/>
        <v>12000</v>
      </c>
      <c r="H364" s="84">
        <f>H365+H366</f>
        <v>4444.93</v>
      </c>
      <c r="I364" s="84">
        <f t="shared" si="264"/>
        <v>37.041083333333333</v>
      </c>
      <c r="J364" s="10"/>
    </row>
    <row r="365" spans="1:10" ht="30" x14ac:dyDescent="0.25">
      <c r="A365" s="5" t="str">
        <f t="shared" si="263"/>
        <v>a</v>
      </c>
      <c r="B365" s="86"/>
      <c r="C365" s="87" t="s">
        <v>91</v>
      </c>
      <c r="D365" s="88">
        <v>4395.96</v>
      </c>
      <c r="E365" s="88">
        <v>12000</v>
      </c>
      <c r="F365" s="88">
        <v>12000</v>
      </c>
      <c r="G365" s="88">
        <v>12000</v>
      </c>
      <c r="H365" s="88">
        <v>4444.93</v>
      </c>
      <c r="I365" s="88">
        <f t="shared" si="264"/>
        <v>37.041083333333333</v>
      </c>
    </row>
    <row r="366" spans="1:10" ht="30" hidden="1" x14ac:dyDescent="0.25">
      <c r="A366" s="5" t="str">
        <f t="shared" si="263"/>
        <v>b</v>
      </c>
      <c r="B366" s="86"/>
      <c r="C366" s="87" t="s">
        <v>92</v>
      </c>
      <c r="D366" s="88">
        <v>0</v>
      </c>
      <c r="E366" s="88">
        <v>0</v>
      </c>
      <c r="F366" s="88">
        <v>0</v>
      </c>
      <c r="G366" s="88">
        <v>0</v>
      </c>
      <c r="H366" s="88"/>
      <c r="I366" s="88" t="e">
        <f t="shared" si="264"/>
        <v>#DIV/0!</v>
      </c>
    </row>
    <row r="367" spans="1:10" ht="18" x14ac:dyDescent="0.25">
      <c r="A367" s="5" t="str">
        <f t="shared" si="263"/>
        <v>a</v>
      </c>
      <c r="B367" s="82" t="s">
        <v>1</v>
      </c>
      <c r="C367" s="80" t="s">
        <v>32</v>
      </c>
      <c r="D367" s="81">
        <v>161131.96</v>
      </c>
      <c r="E367" s="81">
        <v>15000</v>
      </c>
      <c r="F367" s="81">
        <v>15000</v>
      </c>
      <c r="G367" s="81">
        <v>15000</v>
      </c>
      <c r="H367" s="81">
        <v>0</v>
      </c>
      <c r="I367" s="81">
        <f t="shared" si="264"/>
        <v>0</v>
      </c>
      <c r="J367" s="10"/>
    </row>
    <row r="368" spans="1:10" ht="18" hidden="1" x14ac:dyDescent="0.25">
      <c r="A368" s="5" t="str">
        <f t="shared" si="263"/>
        <v>b</v>
      </c>
      <c r="B368" s="82" t="s">
        <v>1</v>
      </c>
      <c r="C368" s="80" t="s">
        <v>33</v>
      </c>
      <c r="D368" s="81">
        <v>0</v>
      </c>
      <c r="E368" s="81">
        <v>0</v>
      </c>
      <c r="F368" s="81">
        <v>0</v>
      </c>
      <c r="G368" s="81">
        <v>0</v>
      </c>
      <c r="H368" s="81"/>
      <c r="I368" s="81" t="e">
        <f t="shared" si="264"/>
        <v>#DIV/0!</v>
      </c>
    </row>
    <row r="369" spans="1:10" ht="18" hidden="1" x14ac:dyDescent="0.25">
      <c r="A369" s="5" t="str">
        <f t="shared" si="263"/>
        <v>b</v>
      </c>
      <c r="B369" s="82" t="s">
        <v>1</v>
      </c>
      <c r="C369" s="80" t="s">
        <v>34</v>
      </c>
      <c r="D369" s="81">
        <v>0</v>
      </c>
      <c r="E369" s="81">
        <v>0</v>
      </c>
      <c r="F369" s="81">
        <v>0</v>
      </c>
      <c r="G369" s="81">
        <v>0</v>
      </c>
      <c r="H369" s="81"/>
      <c r="I369" s="81" t="e">
        <f t="shared" si="264"/>
        <v>#DIV/0!</v>
      </c>
    </row>
    <row r="370" spans="1:10" ht="36" x14ac:dyDescent="0.25">
      <c r="A370" s="5" t="str">
        <f t="shared" si="263"/>
        <v>a</v>
      </c>
      <c r="B370" s="67" t="s">
        <v>123</v>
      </c>
      <c r="C370" s="68" t="s">
        <v>124</v>
      </c>
      <c r="D370" s="91">
        <f t="shared" ref="D370" si="277">D371+D381+D382+D383</f>
        <v>0</v>
      </c>
      <c r="E370" s="69">
        <f t="shared" ref="E370:G370" si="278">E371+E381+E382+E383</f>
        <v>685000</v>
      </c>
      <c r="F370" s="69">
        <f t="shared" si="278"/>
        <v>685000</v>
      </c>
      <c r="G370" s="69">
        <f t="shared" si="278"/>
        <v>528000</v>
      </c>
      <c r="H370" s="69">
        <f>H371+H381+H382+H383</f>
        <v>265773.17</v>
      </c>
      <c r="I370" s="69">
        <f t="shared" si="264"/>
        <v>50.335827651515146</v>
      </c>
      <c r="J370" s="54" t="s">
        <v>226</v>
      </c>
    </row>
    <row r="371" spans="1:10" ht="18" x14ac:dyDescent="0.25">
      <c r="A371" s="5" t="str">
        <f t="shared" si="263"/>
        <v>a</v>
      </c>
      <c r="B371" s="79" t="s">
        <v>1</v>
      </c>
      <c r="C371" s="80" t="s">
        <v>24</v>
      </c>
      <c r="D371" s="81">
        <f t="shared" ref="D371" si="279">D372+D373+D374+D375+D376+D377+D378</f>
        <v>0</v>
      </c>
      <c r="E371" s="81">
        <f t="shared" ref="E371:G371" si="280">E372+E373+E374+E375+E376+E377+E378</f>
        <v>680000</v>
      </c>
      <c r="F371" s="81">
        <f t="shared" si="280"/>
        <v>680000</v>
      </c>
      <c r="G371" s="81">
        <f t="shared" si="280"/>
        <v>523000</v>
      </c>
      <c r="H371" s="81">
        <f>H372+H373+H374+H375+H376+H377+H378</f>
        <v>265773.17</v>
      </c>
      <c r="I371" s="81">
        <f t="shared" si="264"/>
        <v>50.817049713193114</v>
      </c>
      <c r="J371" s="10"/>
    </row>
    <row r="372" spans="1:10" ht="18" x14ac:dyDescent="0.25">
      <c r="A372" s="5" t="str">
        <f t="shared" si="263"/>
        <v>a</v>
      </c>
      <c r="B372" s="82" t="s">
        <v>1</v>
      </c>
      <c r="C372" s="83" t="s">
        <v>25</v>
      </c>
      <c r="D372" s="84">
        <v>0</v>
      </c>
      <c r="E372" s="84">
        <v>150000</v>
      </c>
      <c r="F372" s="84">
        <v>150000</v>
      </c>
      <c r="G372" s="84">
        <v>113000</v>
      </c>
      <c r="H372" s="84">
        <v>83500</v>
      </c>
      <c r="I372" s="84">
        <f t="shared" si="264"/>
        <v>73.893805309734518</v>
      </c>
      <c r="J372" s="10"/>
    </row>
    <row r="373" spans="1:10" ht="18" x14ac:dyDescent="0.25">
      <c r="A373" s="5" t="str">
        <f t="shared" si="263"/>
        <v>a</v>
      </c>
      <c r="B373" s="82" t="s">
        <v>1</v>
      </c>
      <c r="C373" s="83" t="s">
        <v>26</v>
      </c>
      <c r="D373" s="84">
        <v>0</v>
      </c>
      <c r="E373" s="84">
        <v>125000</v>
      </c>
      <c r="F373" s="84">
        <v>125000</v>
      </c>
      <c r="G373" s="84">
        <v>95000</v>
      </c>
      <c r="H373" s="84">
        <v>60608.21</v>
      </c>
      <c r="I373" s="84">
        <f t="shared" si="264"/>
        <v>63.798115789473684</v>
      </c>
      <c r="J373" s="10"/>
    </row>
    <row r="374" spans="1:10" ht="18" hidden="1" x14ac:dyDescent="0.25">
      <c r="A374" s="5" t="str">
        <f t="shared" si="263"/>
        <v>b</v>
      </c>
      <c r="B374" s="82" t="s">
        <v>1</v>
      </c>
      <c r="C374" s="83" t="s">
        <v>27</v>
      </c>
      <c r="D374" s="84">
        <v>0</v>
      </c>
      <c r="E374" s="84">
        <v>0</v>
      </c>
      <c r="F374" s="84">
        <v>0</v>
      </c>
      <c r="G374" s="84"/>
      <c r="H374" s="84"/>
      <c r="I374" s="84" t="e">
        <f t="shared" si="264"/>
        <v>#DIV/0!</v>
      </c>
    </row>
    <row r="375" spans="1:10" ht="18" hidden="1" x14ac:dyDescent="0.25">
      <c r="A375" s="5" t="str">
        <f t="shared" si="263"/>
        <v>b</v>
      </c>
      <c r="B375" s="82" t="s">
        <v>1</v>
      </c>
      <c r="C375" s="85" t="s">
        <v>28</v>
      </c>
      <c r="D375" s="84">
        <v>0</v>
      </c>
      <c r="E375" s="84">
        <v>0</v>
      </c>
      <c r="F375" s="84">
        <v>0</v>
      </c>
      <c r="G375" s="84"/>
      <c r="H375" s="84"/>
      <c r="I375" s="84" t="e">
        <f t="shared" si="264"/>
        <v>#DIV/0!</v>
      </c>
    </row>
    <row r="376" spans="1:10" ht="18" hidden="1" x14ac:dyDescent="0.25">
      <c r="A376" s="5" t="str">
        <f t="shared" si="263"/>
        <v>b</v>
      </c>
      <c r="B376" s="82" t="s">
        <v>1</v>
      </c>
      <c r="C376" s="85" t="s">
        <v>29</v>
      </c>
      <c r="D376" s="84">
        <v>0</v>
      </c>
      <c r="E376" s="84">
        <v>0</v>
      </c>
      <c r="F376" s="84">
        <v>0</v>
      </c>
      <c r="G376" s="84"/>
      <c r="H376" s="84"/>
      <c r="I376" s="84" t="e">
        <f t="shared" si="264"/>
        <v>#DIV/0!</v>
      </c>
    </row>
    <row r="377" spans="1:10" ht="18" x14ac:dyDescent="0.25">
      <c r="A377" s="5" t="str">
        <f t="shared" si="263"/>
        <v>a</v>
      </c>
      <c r="B377" s="82" t="s">
        <v>1</v>
      </c>
      <c r="C377" s="85" t="s">
        <v>30</v>
      </c>
      <c r="D377" s="84">
        <v>0</v>
      </c>
      <c r="E377" s="84">
        <v>5000</v>
      </c>
      <c r="F377" s="84">
        <v>5000</v>
      </c>
      <c r="G377" s="84">
        <v>5000</v>
      </c>
      <c r="H377" s="84">
        <v>0</v>
      </c>
      <c r="I377" s="84">
        <f t="shared" si="264"/>
        <v>0</v>
      </c>
      <c r="J377" s="10"/>
    </row>
    <row r="378" spans="1:10" ht="18" x14ac:dyDescent="0.25">
      <c r="A378" s="5" t="str">
        <f t="shared" si="263"/>
        <v>a</v>
      </c>
      <c r="B378" s="82" t="s">
        <v>1</v>
      </c>
      <c r="C378" s="85" t="s">
        <v>31</v>
      </c>
      <c r="D378" s="84">
        <f t="shared" ref="D378" si="281">D379+D380</f>
        <v>0</v>
      </c>
      <c r="E378" s="84">
        <f t="shared" ref="E378:G378" si="282">E379+E380</f>
        <v>400000</v>
      </c>
      <c r="F378" s="84">
        <f t="shared" si="282"/>
        <v>400000</v>
      </c>
      <c r="G378" s="84">
        <f t="shared" si="282"/>
        <v>310000</v>
      </c>
      <c r="H378" s="84">
        <f>H379+H380</f>
        <v>121664.95999999999</v>
      </c>
      <c r="I378" s="84">
        <f t="shared" si="264"/>
        <v>39.246761290322581</v>
      </c>
      <c r="J378" s="10"/>
    </row>
    <row r="379" spans="1:10" ht="30" x14ac:dyDescent="0.25">
      <c r="A379" s="5" t="str">
        <f t="shared" si="263"/>
        <v>a</v>
      </c>
      <c r="B379" s="86"/>
      <c r="C379" s="87" t="s">
        <v>91</v>
      </c>
      <c r="D379" s="88">
        <v>0</v>
      </c>
      <c r="E379" s="88">
        <v>300000</v>
      </c>
      <c r="F379" s="88">
        <v>300000</v>
      </c>
      <c r="G379" s="88">
        <v>220000</v>
      </c>
      <c r="H379" s="88">
        <v>51762.54</v>
      </c>
      <c r="I379" s="88">
        <f t="shared" si="264"/>
        <v>23.528427272727274</v>
      </c>
    </row>
    <row r="380" spans="1:10" ht="30" x14ac:dyDescent="0.25">
      <c r="A380" s="5" t="str">
        <f t="shared" si="263"/>
        <v>a</v>
      </c>
      <c r="B380" s="86"/>
      <c r="C380" s="87" t="s">
        <v>92</v>
      </c>
      <c r="D380" s="88">
        <v>0</v>
      </c>
      <c r="E380" s="88">
        <v>100000</v>
      </c>
      <c r="F380" s="88">
        <v>100000</v>
      </c>
      <c r="G380" s="88">
        <v>90000</v>
      </c>
      <c r="H380" s="88">
        <v>69902.42</v>
      </c>
      <c r="I380" s="88">
        <f t="shared" si="264"/>
        <v>77.669355555555555</v>
      </c>
    </row>
    <row r="381" spans="1:10" ht="18" x14ac:dyDescent="0.25">
      <c r="A381" s="5" t="str">
        <f t="shared" si="263"/>
        <v>a</v>
      </c>
      <c r="B381" s="82" t="s">
        <v>1</v>
      </c>
      <c r="C381" s="80" t="s">
        <v>32</v>
      </c>
      <c r="D381" s="81">
        <v>0</v>
      </c>
      <c r="E381" s="81">
        <v>5000</v>
      </c>
      <c r="F381" s="81">
        <v>5000</v>
      </c>
      <c r="G381" s="81">
        <v>5000</v>
      </c>
      <c r="H381" s="81">
        <v>0</v>
      </c>
      <c r="I381" s="81">
        <f t="shared" si="264"/>
        <v>0</v>
      </c>
      <c r="J381" s="10"/>
    </row>
    <row r="382" spans="1:10" ht="18" hidden="1" x14ac:dyDescent="0.25">
      <c r="A382" s="5" t="str">
        <f t="shared" si="263"/>
        <v>b</v>
      </c>
      <c r="B382" s="82" t="s">
        <v>1</v>
      </c>
      <c r="C382" s="80" t="s">
        <v>33</v>
      </c>
      <c r="D382" s="81">
        <v>0</v>
      </c>
      <c r="E382" s="81">
        <v>0</v>
      </c>
      <c r="F382" s="81">
        <v>0</v>
      </c>
      <c r="G382" s="81">
        <v>0</v>
      </c>
      <c r="H382" s="81"/>
      <c r="I382" s="81" t="e">
        <f t="shared" si="264"/>
        <v>#DIV/0!</v>
      </c>
    </row>
    <row r="383" spans="1:10" ht="18" hidden="1" x14ac:dyDescent="0.25">
      <c r="A383" s="5" t="str">
        <f t="shared" si="263"/>
        <v>b</v>
      </c>
      <c r="B383" s="82" t="s">
        <v>1</v>
      </c>
      <c r="C383" s="80" t="s">
        <v>34</v>
      </c>
      <c r="D383" s="81">
        <v>0</v>
      </c>
      <c r="E383" s="81">
        <v>0</v>
      </c>
      <c r="F383" s="81">
        <v>0</v>
      </c>
      <c r="G383" s="81">
        <v>0</v>
      </c>
      <c r="H383" s="81"/>
      <c r="I383" s="81" t="e">
        <f t="shared" si="264"/>
        <v>#DIV/0!</v>
      </c>
    </row>
    <row r="384" spans="1:10" ht="18" x14ac:dyDescent="0.25">
      <c r="A384" s="5" t="str">
        <f t="shared" si="263"/>
        <v>a</v>
      </c>
      <c r="B384" s="67" t="s">
        <v>125</v>
      </c>
      <c r="C384" s="68" t="s">
        <v>3</v>
      </c>
      <c r="D384" s="69">
        <f t="shared" ref="D384" si="283">D398+D412+D426+D636+D706</f>
        <v>2436377380.8800006</v>
      </c>
      <c r="E384" s="69">
        <f t="shared" ref="E384:F384" si="284">E398+E412+E426+E636+E706</f>
        <v>2783892000</v>
      </c>
      <c r="F384" s="69">
        <f t="shared" si="284"/>
        <v>2782792000</v>
      </c>
      <c r="G384" s="69">
        <f t="shared" ref="G384:H384" si="285">G398+G412+G426+G636+G706</f>
        <v>2074167700</v>
      </c>
      <c r="H384" s="69">
        <f t="shared" si="285"/>
        <v>1841338781.4399998</v>
      </c>
      <c r="I384" s="69">
        <f t="shared" si="264"/>
        <v>88.774826714349075</v>
      </c>
      <c r="J384" s="54"/>
    </row>
    <row r="385" spans="1:10" ht="18" x14ac:dyDescent="0.25">
      <c r="A385" s="5" t="str">
        <f t="shared" si="263"/>
        <v>a</v>
      </c>
      <c r="B385" s="70" t="s">
        <v>1</v>
      </c>
      <c r="C385" s="71" t="s">
        <v>24</v>
      </c>
      <c r="D385" s="72">
        <f t="shared" ref="D385" si="286">D399+D413+D427+D637+D707</f>
        <v>2436295672.9800005</v>
      </c>
      <c r="E385" s="72">
        <f t="shared" ref="E385:F385" si="287">E399+E413+E427+E637+E707</f>
        <v>2783787000</v>
      </c>
      <c r="F385" s="72">
        <f t="shared" si="287"/>
        <v>2782687000</v>
      </c>
      <c r="G385" s="72">
        <f t="shared" ref="G385:H385" si="288">G399+G413+G427+G637+G707</f>
        <v>2074062700</v>
      </c>
      <c r="H385" s="72">
        <f t="shared" si="288"/>
        <v>1841291031.7299998</v>
      </c>
      <c r="I385" s="72">
        <f t="shared" si="264"/>
        <v>88.777018733811659</v>
      </c>
      <c r="J385" s="10"/>
    </row>
    <row r="386" spans="1:10" ht="18" hidden="1" x14ac:dyDescent="0.25">
      <c r="A386" s="5" t="str">
        <f t="shared" si="263"/>
        <v>b</v>
      </c>
      <c r="B386" s="73" t="s">
        <v>1</v>
      </c>
      <c r="C386" s="74" t="s">
        <v>25</v>
      </c>
      <c r="D386" s="75">
        <f t="shared" ref="D386" si="289">D400+D414+D428+D638+D708</f>
        <v>0</v>
      </c>
      <c r="E386" s="75">
        <f t="shared" ref="E386:F386" si="290">E400+E414+E428+E638+E708</f>
        <v>0</v>
      </c>
      <c r="F386" s="75">
        <f t="shared" si="290"/>
        <v>0</v>
      </c>
      <c r="G386" s="75">
        <f t="shared" ref="G386:H386" si="291">G400+G414+G428+G638+G708</f>
        <v>0</v>
      </c>
      <c r="H386" s="75">
        <f t="shared" si="291"/>
        <v>0</v>
      </c>
      <c r="I386" s="75" t="e">
        <f t="shared" si="264"/>
        <v>#DIV/0!</v>
      </c>
    </row>
    <row r="387" spans="1:10" ht="18" x14ac:dyDescent="0.25">
      <c r="A387" s="5" t="str">
        <f t="shared" si="263"/>
        <v>a</v>
      </c>
      <c r="B387" s="73" t="s">
        <v>1</v>
      </c>
      <c r="C387" s="74" t="s">
        <v>26</v>
      </c>
      <c r="D387" s="75">
        <f t="shared" ref="D387" si="292">D401+D415+D429+D639+D709</f>
        <v>8673532.9100000001</v>
      </c>
      <c r="E387" s="75">
        <f t="shared" ref="E387:F387" si="293">E401+E415+E429+E639+E709</f>
        <v>10226000</v>
      </c>
      <c r="F387" s="75">
        <f t="shared" si="293"/>
        <v>10441390</v>
      </c>
      <c r="G387" s="75">
        <f t="shared" ref="G387:H387" si="294">G401+G415+G429+G639+G709</f>
        <v>6971840</v>
      </c>
      <c r="H387" s="75">
        <f t="shared" si="294"/>
        <v>5738373.9800000004</v>
      </c>
      <c r="I387" s="75">
        <f t="shared" si="264"/>
        <v>82.307884001927775</v>
      </c>
      <c r="J387" s="10"/>
    </row>
    <row r="388" spans="1:10" ht="18" hidden="1" x14ac:dyDescent="0.25">
      <c r="A388" s="5" t="str">
        <f t="shared" si="263"/>
        <v>b</v>
      </c>
      <c r="B388" s="73" t="s">
        <v>1</v>
      </c>
      <c r="C388" s="74" t="s">
        <v>27</v>
      </c>
      <c r="D388" s="75">
        <f t="shared" ref="D388" si="295">D402+D416+D430+D640+D710</f>
        <v>0</v>
      </c>
      <c r="E388" s="75">
        <f t="shared" ref="E388:F388" si="296">E402+E416+E430+E640+E710</f>
        <v>0</v>
      </c>
      <c r="F388" s="75">
        <f t="shared" si="296"/>
        <v>0</v>
      </c>
      <c r="G388" s="75">
        <f t="shared" ref="G388:H388" si="297">G402+G416+G430+G640+G710</f>
        <v>0</v>
      </c>
      <c r="H388" s="75">
        <f t="shared" si="297"/>
        <v>0</v>
      </c>
      <c r="I388" s="75" t="e">
        <f t="shared" si="264"/>
        <v>#DIV/0!</v>
      </c>
    </row>
    <row r="389" spans="1:10" ht="18" hidden="1" x14ac:dyDescent="0.25">
      <c r="A389" s="5" t="str">
        <f t="shared" si="263"/>
        <v>b</v>
      </c>
      <c r="B389" s="73" t="s">
        <v>1</v>
      </c>
      <c r="C389" s="76" t="s">
        <v>28</v>
      </c>
      <c r="D389" s="75">
        <f t="shared" ref="D389" si="298">D403+D417+D431+D641+D711</f>
        <v>0</v>
      </c>
      <c r="E389" s="75">
        <f t="shared" ref="E389:F389" si="299">E403+E417+E431+E641+E711</f>
        <v>0</v>
      </c>
      <c r="F389" s="75">
        <f t="shared" si="299"/>
        <v>0</v>
      </c>
      <c r="G389" s="75">
        <f t="shared" ref="G389:H389" si="300">G403+G417+G431+G641+G711</f>
        <v>0</v>
      </c>
      <c r="H389" s="75">
        <f t="shared" si="300"/>
        <v>0</v>
      </c>
      <c r="I389" s="75" t="e">
        <f t="shared" si="264"/>
        <v>#DIV/0!</v>
      </c>
    </row>
    <row r="390" spans="1:10" ht="18" x14ac:dyDescent="0.25">
      <c r="A390" s="5" t="str">
        <f t="shared" si="263"/>
        <v>a</v>
      </c>
      <c r="B390" s="73" t="s">
        <v>1</v>
      </c>
      <c r="C390" s="76" t="s">
        <v>29</v>
      </c>
      <c r="D390" s="75">
        <f t="shared" ref="D390" si="301">D404+D418+D432+D642+D712</f>
        <v>17123.400000000001</v>
      </c>
      <c r="E390" s="75">
        <f t="shared" ref="E390:F390" si="302">E404+E418+E432+E642+E712</f>
        <v>0</v>
      </c>
      <c r="F390" s="75">
        <f t="shared" si="302"/>
        <v>18900</v>
      </c>
      <c r="G390" s="75">
        <f t="shared" ref="G390:H390" si="303">G404+G418+G432+G642+G712</f>
        <v>18900</v>
      </c>
      <c r="H390" s="75">
        <f t="shared" si="303"/>
        <v>18802.7</v>
      </c>
      <c r="I390" s="75">
        <f t="shared" si="264"/>
        <v>99.485185185185188</v>
      </c>
      <c r="J390" s="10"/>
    </row>
    <row r="391" spans="1:10" ht="18" x14ac:dyDescent="0.25">
      <c r="A391" s="5" t="str">
        <f t="shared" ref="A391:A454" si="304">IF((E391+F391+H391+D391)&gt;0,"a","b")</f>
        <v>a</v>
      </c>
      <c r="B391" s="73" t="s">
        <v>1</v>
      </c>
      <c r="C391" s="76" t="s">
        <v>30</v>
      </c>
      <c r="D391" s="75">
        <f t="shared" ref="D391" si="305">D405+D419+D433+D643+D713</f>
        <v>2422908798.9900002</v>
      </c>
      <c r="E391" s="75">
        <f t="shared" ref="E391:F391" si="306">E405+E419+E433+E643+E713</f>
        <v>2767797000</v>
      </c>
      <c r="F391" s="75">
        <f t="shared" si="306"/>
        <v>2766506176</v>
      </c>
      <c r="G391" s="75">
        <f t="shared" ref="G391:H391" si="307">G405+G419+G433+G643+G713</f>
        <v>2062308576</v>
      </c>
      <c r="H391" s="75">
        <f t="shared" si="307"/>
        <v>1831197345.02</v>
      </c>
      <c r="I391" s="75">
        <f t="shared" ref="I391:I454" si="308">H391/G391%</f>
        <v>88.793566895393639</v>
      </c>
      <c r="J391" s="10"/>
    </row>
    <row r="392" spans="1:10" ht="18" x14ac:dyDescent="0.25">
      <c r="A392" s="5" t="str">
        <f t="shared" si="304"/>
        <v>a</v>
      </c>
      <c r="B392" s="73" t="s">
        <v>1</v>
      </c>
      <c r="C392" s="76" t="s">
        <v>31</v>
      </c>
      <c r="D392" s="75">
        <f t="shared" ref="D392" si="309">D406+D420+D434+D644+D714</f>
        <v>4696217.68</v>
      </c>
      <c r="E392" s="75">
        <f t="shared" ref="E392:F392" si="310">E406+E420+E434+E644+E714</f>
        <v>5764000</v>
      </c>
      <c r="F392" s="75">
        <f t="shared" si="310"/>
        <v>5720534</v>
      </c>
      <c r="G392" s="75">
        <f t="shared" ref="G392:H392" si="311">G406+G420+G434+G644+G714</f>
        <v>4763384</v>
      </c>
      <c r="H392" s="75">
        <f t="shared" si="311"/>
        <v>4336510.03</v>
      </c>
      <c r="I392" s="75">
        <f t="shared" si="308"/>
        <v>91.038430451964416</v>
      </c>
      <c r="J392" s="10"/>
    </row>
    <row r="393" spans="1:10" ht="30" x14ac:dyDescent="0.25">
      <c r="A393" s="5" t="str">
        <f t="shared" si="304"/>
        <v>a</v>
      </c>
      <c r="B393" s="77"/>
      <c r="C393" s="78" t="s">
        <v>91</v>
      </c>
      <c r="D393" s="69">
        <f t="shared" ref="D393" si="312">D407+D421+D435+D645+D715</f>
        <v>4696217.68</v>
      </c>
      <c r="E393" s="69">
        <f t="shared" ref="E393:F393" si="313">E407+E421+E435+E645+E715</f>
        <v>5764000</v>
      </c>
      <c r="F393" s="69">
        <f t="shared" si="313"/>
        <v>5720534</v>
      </c>
      <c r="G393" s="69">
        <f t="shared" ref="G393:H393" si="314">G407+G421+G435+G645+G715</f>
        <v>4763384</v>
      </c>
      <c r="H393" s="69">
        <f t="shared" si="314"/>
        <v>4336510.03</v>
      </c>
      <c r="I393" s="69">
        <f t="shared" si="308"/>
        <v>91.038430451964416</v>
      </c>
    </row>
    <row r="394" spans="1:10" ht="30" hidden="1" x14ac:dyDescent="0.25">
      <c r="A394" s="5" t="str">
        <f t="shared" si="304"/>
        <v>b</v>
      </c>
      <c r="B394" s="77"/>
      <c r="C394" s="78" t="s">
        <v>92</v>
      </c>
      <c r="D394" s="69">
        <f t="shared" ref="D394" si="315">D408+D422+D436+D646+D716</f>
        <v>0</v>
      </c>
      <c r="E394" s="69">
        <f t="shared" ref="E394:F394" si="316">E408+E422+E436+E646+E716</f>
        <v>0</v>
      </c>
      <c r="F394" s="69">
        <f t="shared" si="316"/>
        <v>0</v>
      </c>
      <c r="G394" s="69">
        <f t="shared" ref="G394:H394" si="317">G408+G422+G436+G646+G716</f>
        <v>0</v>
      </c>
      <c r="H394" s="69">
        <f t="shared" si="317"/>
        <v>0</v>
      </c>
      <c r="I394" s="69" t="e">
        <f t="shared" si="308"/>
        <v>#DIV/0!</v>
      </c>
    </row>
    <row r="395" spans="1:10" ht="18" x14ac:dyDescent="0.25">
      <c r="A395" s="5" t="str">
        <f t="shared" si="304"/>
        <v>a</v>
      </c>
      <c r="B395" s="70" t="s">
        <v>1</v>
      </c>
      <c r="C395" s="71" t="s">
        <v>32</v>
      </c>
      <c r="D395" s="72">
        <f t="shared" ref="D395" si="318">D409+D423+D437+D647+D717</f>
        <v>81707.899999999994</v>
      </c>
      <c r="E395" s="72">
        <f t="shared" ref="E395:F395" si="319">E409+E423+E437+E647+E717</f>
        <v>105000</v>
      </c>
      <c r="F395" s="72">
        <f t="shared" si="319"/>
        <v>105000</v>
      </c>
      <c r="G395" s="72">
        <f t="shared" ref="G395:H395" si="320">G409+G423+G437+G647+G717</f>
        <v>105000</v>
      </c>
      <c r="H395" s="72">
        <f t="shared" si="320"/>
        <v>47749.71</v>
      </c>
      <c r="I395" s="72">
        <f t="shared" si="308"/>
        <v>45.475914285714282</v>
      </c>
      <c r="J395" s="10"/>
    </row>
    <row r="396" spans="1:10" ht="18" hidden="1" x14ac:dyDescent="0.25">
      <c r="A396" s="5" t="str">
        <f t="shared" si="304"/>
        <v>b</v>
      </c>
      <c r="B396" s="70" t="s">
        <v>1</v>
      </c>
      <c r="C396" s="71" t="s">
        <v>33</v>
      </c>
      <c r="D396" s="72">
        <f t="shared" ref="D396" si="321">D410+D424+D438+D648+D718</f>
        <v>0</v>
      </c>
      <c r="E396" s="72">
        <f t="shared" ref="E396:F396" si="322">E410+E424+E438+E648+E718</f>
        <v>0</v>
      </c>
      <c r="F396" s="72">
        <f t="shared" si="322"/>
        <v>0</v>
      </c>
      <c r="G396" s="72">
        <f t="shared" ref="G396:H396" si="323">G410+G424+G438+G648+G718</f>
        <v>0</v>
      </c>
      <c r="H396" s="72">
        <f t="shared" si="323"/>
        <v>0</v>
      </c>
      <c r="I396" s="72" t="e">
        <f t="shared" si="308"/>
        <v>#DIV/0!</v>
      </c>
    </row>
    <row r="397" spans="1:10" ht="18" hidden="1" x14ac:dyDescent="0.25">
      <c r="A397" s="5" t="str">
        <f t="shared" si="304"/>
        <v>b</v>
      </c>
      <c r="B397" s="70" t="s">
        <v>1</v>
      </c>
      <c r="C397" s="71" t="s">
        <v>34</v>
      </c>
      <c r="D397" s="72">
        <f t="shared" ref="D397" si="324">D411+D425+D439+D649+D719</f>
        <v>0</v>
      </c>
      <c r="E397" s="72">
        <f t="shared" ref="E397:F397" si="325">E411+E425+E439+E649+E719</f>
        <v>0</v>
      </c>
      <c r="F397" s="72">
        <f t="shared" si="325"/>
        <v>0</v>
      </c>
      <c r="G397" s="72">
        <f t="shared" ref="G397:H397" si="326">G411+G425+G439+G649+G719</f>
        <v>0</v>
      </c>
      <c r="H397" s="72">
        <f t="shared" si="326"/>
        <v>0</v>
      </c>
      <c r="I397" s="72" t="e">
        <f t="shared" si="308"/>
        <v>#DIV/0!</v>
      </c>
    </row>
    <row r="398" spans="1:10" ht="18" x14ac:dyDescent="0.25">
      <c r="A398" s="5" t="str">
        <f t="shared" si="304"/>
        <v>a</v>
      </c>
      <c r="B398" s="67" t="s">
        <v>126</v>
      </c>
      <c r="C398" s="68" t="s">
        <v>4</v>
      </c>
      <c r="D398" s="69">
        <f t="shared" ref="D398" si="327">D399+D409+D410+D411</f>
        <v>1716759832.8600001</v>
      </c>
      <c r="E398" s="69">
        <f t="shared" ref="E398:G398" si="328">E399+E409+E410+E411</f>
        <v>1925000000</v>
      </c>
      <c r="F398" s="69">
        <f t="shared" si="328"/>
        <v>1925000000</v>
      </c>
      <c r="G398" s="69">
        <f t="shared" si="328"/>
        <v>1438420000</v>
      </c>
      <c r="H398" s="69">
        <f>H399+H409+H410+H411</f>
        <v>1286284888.3099999</v>
      </c>
      <c r="I398" s="69">
        <f t="shared" si="308"/>
        <v>89.423456870037953</v>
      </c>
      <c r="J398" s="54" t="s">
        <v>223</v>
      </c>
    </row>
    <row r="399" spans="1:10" ht="18" x14ac:dyDescent="0.25">
      <c r="A399" s="5" t="str">
        <f t="shared" si="304"/>
        <v>a</v>
      </c>
      <c r="B399" s="79" t="s">
        <v>1</v>
      </c>
      <c r="C399" s="80" t="s">
        <v>24</v>
      </c>
      <c r="D399" s="81">
        <f t="shared" ref="D399" si="329">D400+D401+D402+D403+D404+D405+D406</f>
        <v>1716759832.8600001</v>
      </c>
      <c r="E399" s="81">
        <f t="shared" ref="E399:G399" si="330">E400+E401+E402+E403+E404+E405+E406</f>
        <v>1925000000</v>
      </c>
      <c r="F399" s="81">
        <f t="shared" si="330"/>
        <v>1925000000</v>
      </c>
      <c r="G399" s="81">
        <f t="shared" si="330"/>
        <v>1438420000</v>
      </c>
      <c r="H399" s="81">
        <f>H400+H401+H402+H403+H404+H405+H406</f>
        <v>1286284888.3099999</v>
      </c>
      <c r="I399" s="81">
        <f t="shared" si="308"/>
        <v>89.423456870037953</v>
      </c>
      <c r="J399" s="10"/>
    </row>
    <row r="400" spans="1:10" ht="18" hidden="1" x14ac:dyDescent="0.25">
      <c r="A400" s="5" t="str">
        <f t="shared" si="304"/>
        <v>b</v>
      </c>
      <c r="B400" s="82" t="s">
        <v>1</v>
      </c>
      <c r="C400" s="83" t="s">
        <v>25</v>
      </c>
      <c r="D400" s="84">
        <v>0</v>
      </c>
      <c r="E400" s="84">
        <v>0</v>
      </c>
      <c r="F400" s="84">
        <v>0</v>
      </c>
      <c r="G400" s="84"/>
      <c r="H400" s="84"/>
      <c r="I400" s="84" t="e">
        <f t="shared" si="308"/>
        <v>#DIV/0!</v>
      </c>
    </row>
    <row r="401" spans="1:10" ht="18" x14ac:dyDescent="0.25">
      <c r="A401" s="5" t="str">
        <f t="shared" si="304"/>
        <v>a</v>
      </c>
      <c r="B401" s="82" t="s">
        <v>1</v>
      </c>
      <c r="C401" s="83" t="s">
        <v>26</v>
      </c>
      <c r="D401" s="84">
        <v>19872</v>
      </c>
      <c r="E401" s="84">
        <v>0</v>
      </c>
      <c r="F401" s="84">
        <v>43990</v>
      </c>
      <c r="G401" s="84">
        <v>43990</v>
      </c>
      <c r="H401" s="84">
        <v>0</v>
      </c>
      <c r="I401" s="84">
        <f t="shared" si="308"/>
        <v>0</v>
      </c>
      <c r="J401" s="10"/>
    </row>
    <row r="402" spans="1:10" ht="18" hidden="1" x14ac:dyDescent="0.25">
      <c r="A402" s="5" t="str">
        <f t="shared" si="304"/>
        <v>b</v>
      </c>
      <c r="B402" s="82" t="s">
        <v>1</v>
      </c>
      <c r="C402" s="83" t="s">
        <v>27</v>
      </c>
      <c r="D402" s="84">
        <v>0</v>
      </c>
      <c r="E402" s="84">
        <v>0</v>
      </c>
      <c r="F402" s="84">
        <v>0</v>
      </c>
      <c r="G402" s="84"/>
      <c r="H402" s="84"/>
      <c r="I402" s="84" t="e">
        <f t="shared" si="308"/>
        <v>#DIV/0!</v>
      </c>
    </row>
    <row r="403" spans="1:10" ht="18" hidden="1" x14ac:dyDescent="0.25">
      <c r="A403" s="5" t="str">
        <f t="shared" si="304"/>
        <v>b</v>
      </c>
      <c r="B403" s="82" t="s">
        <v>1</v>
      </c>
      <c r="C403" s="85" t="s">
        <v>28</v>
      </c>
      <c r="D403" s="84">
        <v>0</v>
      </c>
      <c r="E403" s="84">
        <v>0</v>
      </c>
      <c r="F403" s="84">
        <v>0</v>
      </c>
      <c r="G403" s="84"/>
      <c r="H403" s="84"/>
      <c r="I403" s="84" t="e">
        <f t="shared" si="308"/>
        <v>#DIV/0!</v>
      </c>
    </row>
    <row r="404" spans="1:10" ht="18" x14ac:dyDescent="0.25">
      <c r="A404" s="5" t="str">
        <f t="shared" si="304"/>
        <v>a</v>
      </c>
      <c r="B404" s="82" t="s">
        <v>1</v>
      </c>
      <c r="C404" s="85" t="s">
        <v>29</v>
      </c>
      <c r="D404" s="84">
        <v>17123.400000000001</v>
      </c>
      <c r="E404" s="84">
        <v>0</v>
      </c>
      <c r="F404" s="84">
        <v>18900</v>
      </c>
      <c r="G404" s="84">
        <v>18900</v>
      </c>
      <c r="H404" s="84">
        <v>18802.7</v>
      </c>
      <c r="I404" s="84">
        <f t="shared" si="308"/>
        <v>99.485185185185188</v>
      </c>
      <c r="J404" s="10"/>
    </row>
    <row r="405" spans="1:10" ht="18" x14ac:dyDescent="0.25">
      <c r="A405" s="5" t="str">
        <f t="shared" si="304"/>
        <v>a</v>
      </c>
      <c r="B405" s="82" t="s">
        <v>1</v>
      </c>
      <c r="C405" s="85" t="s">
        <v>30</v>
      </c>
      <c r="D405" s="84">
        <v>1716705095.46</v>
      </c>
      <c r="E405" s="84">
        <v>1925000000</v>
      </c>
      <c r="F405" s="84">
        <v>1924598552</v>
      </c>
      <c r="G405" s="84">
        <v>1438018552</v>
      </c>
      <c r="H405" s="84">
        <v>1285955128.6099999</v>
      </c>
      <c r="I405" s="84">
        <f t="shared" si="308"/>
        <v>89.425489457106806</v>
      </c>
      <c r="J405" s="10"/>
    </row>
    <row r="406" spans="1:10" ht="18" x14ac:dyDescent="0.25">
      <c r="A406" s="5" t="str">
        <f t="shared" si="304"/>
        <v>a</v>
      </c>
      <c r="B406" s="82" t="s">
        <v>1</v>
      </c>
      <c r="C406" s="85" t="s">
        <v>31</v>
      </c>
      <c r="D406" s="84">
        <f t="shared" ref="D406" si="331">D407+D408</f>
        <v>17742</v>
      </c>
      <c r="E406" s="84">
        <f t="shared" ref="E406:G406" si="332">E407+E408</f>
        <v>0</v>
      </c>
      <c r="F406" s="84">
        <f t="shared" si="332"/>
        <v>338558</v>
      </c>
      <c r="G406" s="84">
        <f t="shared" si="332"/>
        <v>338558</v>
      </c>
      <c r="H406" s="84">
        <f>H407+H408</f>
        <v>310957</v>
      </c>
      <c r="I406" s="84">
        <f t="shared" si="308"/>
        <v>91.847482558379951</v>
      </c>
      <c r="J406" s="10"/>
    </row>
    <row r="407" spans="1:10" ht="30" x14ac:dyDescent="0.25">
      <c r="A407" s="5" t="str">
        <f t="shared" si="304"/>
        <v>a</v>
      </c>
      <c r="B407" s="86"/>
      <c r="C407" s="87" t="s">
        <v>91</v>
      </c>
      <c r="D407" s="88">
        <v>17742</v>
      </c>
      <c r="E407" s="88">
        <v>0</v>
      </c>
      <c r="F407" s="88">
        <v>338558</v>
      </c>
      <c r="G407" s="88">
        <v>338558</v>
      </c>
      <c r="H407" s="88">
        <v>310957</v>
      </c>
      <c r="I407" s="88">
        <f t="shared" si="308"/>
        <v>91.847482558379951</v>
      </c>
    </row>
    <row r="408" spans="1:10" ht="30" hidden="1" x14ac:dyDescent="0.25">
      <c r="A408" s="5" t="str">
        <f t="shared" si="304"/>
        <v>b</v>
      </c>
      <c r="B408" s="86"/>
      <c r="C408" s="87" t="s">
        <v>92</v>
      </c>
      <c r="D408" s="88">
        <v>0</v>
      </c>
      <c r="E408" s="88">
        <v>0</v>
      </c>
      <c r="F408" s="88">
        <v>0</v>
      </c>
      <c r="G408" s="88">
        <v>0</v>
      </c>
      <c r="H408" s="88"/>
      <c r="I408" s="88" t="e">
        <f t="shared" si="308"/>
        <v>#DIV/0!</v>
      </c>
    </row>
    <row r="409" spans="1:10" ht="18" hidden="1" x14ac:dyDescent="0.25">
      <c r="A409" s="5" t="str">
        <f t="shared" si="304"/>
        <v>b</v>
      </c>
      <c r="B409" s="82" t="s">
        <v>1</v>
      </c>
      <c r="C409" s="80" t="s">
        <v>32</v>
      </c>
      <c r="D409" s="81">
        <v>0</v>
      </c>
      <c r="E409" s="81">
        <v>0</v>
      </c>
      <c r="F409" s="81">
        <v>0</v>
      </c>
      <c r="G409" s="81">
        <v>0</v>
      </c>
      <c r="H409" s="81"/>
      <c r="I409" s="81" t="e">
        <f t="shared" si="308"/>
        <v>#DIV/0!</v>
      </c>
    </row>
    <row r="410" spans="1:10" ht="18" hidden="1" x14ac:dyDescent="0.25">
      <c r="A410" s="5" t="str">
        <f t="shared" si="304"/>
        <v>b</v>
      </c>
      <c r="B410" s="82" t="s">
        <v>1</v>
      </c>
      <c r="C410" s="80" t="s">
        <v>33</v>
      </c>
      <c r="D410" s="81">
        <v>0</v>
      </c>
      <c r="E410" s="81">
        <v>0</v>
      </c>
      <c r="F410" s="81">
        <v>0</v>
      </c>
      <c r="G410" s="81">
        <v>0</v>
      </c>
      <c r="H410" s="81"/>
      <c r="I410" s="81" t="e">
        <f t="shared" si="308"/>
        <v>#DIV/0!</v>
      </c>
    </row>
    <row r="411" spans="1:10" ht="18" hidden="1" x14ac:dyDescent="0.25">
      <c r="A411" s="5" t="str">
        <f t="shared" si="304"/>
        <v>b</v>
      </c>
      <c r="B411" s="82" t="s">
        <v>1</v>
      </c>
      <c r="C411" s="80" t="s">
        <v>34</v>
      </c>
      <c r="D411" s="81">
        <v>0</v>
      </c>
      <c r="E411" s="81">
        <v>0</v>
      </c>
      <c r="F411" s="81">
        <v>0</v>
      </c>
      <c r="G411" s="81">
        <v>0</v>
      </c>
      <c r="H411" s="81"/>
      <c r="I411" s="81" t="e">
        <f t="shared" si="308"/>
        <v>#DIV/0!</v>
      </c>
    </row>
    <row r="412" spans="1:10" ht="36" x14ac:dyDescent="0.25">
      <c r="A412" s="5" t="str">
        <f t="shared" si="304"/>
        <v>a</v>
      </c>
      <c r="B412" s="67" t="s">
        <v>127</v>
      </c>
      <c r="C412" s="68" t="s">
        <v>5</v>
      </c>
      <c r="D412" s="69">
        <f t="shared" ref="D412" si="333">D413+D423+D424+D425</f>
        <v>640661826.88</v>
      </c>
      <c r="E412" s="69">
        <f t="shared" ref="E412:G412" si="334">E413+E423+E424+E425</f>
        <v>770002000</v>
      </c>
      <c r="F412" s="69">
        <f t="shared" si="334"/>
        <v>768902000</v>
      </c>
      <c r="G412" s="69">
        <f t="shared" si="334"/>
        <v>565808500</v>
      </c>
      <c r="H412" s="69">
        <f>H413+H423+H424+H425</f>
        <v>494782362.77999997</v>
      </c>
      <c r="I412" s="69">
        <f t="shared" si="308"/>
        <v>87.446965321305697</v>
      </c>
      <c r="J412" s="54" t="s">
        <v>223</v>
      </c>
    </row>
    <row r="413" spans="1:10" ht="18" x14ac:dyDescent="0.25">
      <c r="A413" s="5" t="str">
        <f t="shared" si="304"/>
        <v>a</v>
      </c>
      <c r="B413" s="79" t="s">
        <v>1</v>
      </c>
      <c r="C413" s="80" t="s">
        <v>24</v>
      </c>
      <c r="D413" s="81">
        <f t="shared" ref="D413" si="335">D414+D415+D416+D417+D418+D419+D420</f>
        <v>640661826.88</v>
      </c>
      <c r="E413" s="81">
        <f t="shared" ref="E413:G413" si="336">E414+E415+E416+E417+E418+E419+E420</f>
        <v>770002000</v>
      </c>
      <c r="F413" s="81">
        <f t="shared" si="336"/>
        <v>768902000</v>
      </c>
      <c r="G413" s="81">
        <f t="shared" si="336"/>
        <v>565808500</v>
      </c>
      <c r="H413" s="81">
        <f>H414+H415+H416+H417+H418+H419+H420</f>
        <v>494782362.77999997</v>
      </c>
      <c r="I413" s="81">
        <f t="shared" si="308"/>
        <v>87.446965321305697</v>
      </c>
      <c r="J413" s="10"/>
    </row>
    <row r="414" spans="1:10" ht="18" hidden="1" x14ac:dyDescent="0.25">
      <c r="A414" s="5" t="str">
        <f t="shared" si="304"/>
        <v>b</v>
      </c>
      <c r="B414" s="82" t="s">
        <v>1</v>
      </c>
      <c r="C414" s="83" t="s">
        <v>25</v>
      </c>
      <c r="D414" s="84">
        <v>0</v>
      </c>
      <c r="E414" s="84">
        <v>0</v>
      </c>
      <c r="F414" s="84">
        <v>0</v>
      </c>
      <c r="G414" s="84"/>
      <c r="H414" s="84"/>
      <c r="I414" s="84" t="e">
        <f t="shared" si="308"/>
        <v>#DIV/0!</v>
      </c>
    </row>
    <row r="415" spans="1:10" ht="18" x14ac:dyDescent="0.25">
      <c r="A415" s="5" t="str">
        <f t="shared" si="304"/>
        <v>a</v>
      </c>
      <c r="B415" s="82" t="s">
        <v>1</v>
      </c>
      <c r="C415" s="83" t="s">
        <v>26</v>
      </c>
      <c r="D415" s="84">
        <v>2039382.13</v>
      </c>
      <c r="E415" s="84">
        <v>3000000</v>
      </c>
      <c r="F415" s="84">
        <v>3000000</v>
      </c>
      <c r="G415" s="84">
        <v>1725000</v>
      </c>
      <c r="H415" s="84">
        <v>1410253.83</v>
      </c>
      <c r="I415" s="84">
        <f t="shared" si="308"/>
        <v>81.753845217391316</v>
      </c>
      <c r="J415" s="10"/>
    </row>
    <row r="416" spans="1:10" ht="18" hidden="1" x14ac:dyDescent="0.25">
      <c r="A416" s="5" t="str">
        <f t="shared" si="304"/>
        <v>b</v>
      </c>
      <c r="B416" s="82" t="s">
        <v>1</v>
      </c>
      <c r="C416" s="83" t="s">
        <v>27</v>
      </c>
      <c r="D416" s="84">
        <v>0</v>
      </c>
      <c r="E416" s="84">
        <v>0</v>
      </c>
      <c r="F416" s="84">
        <v>0</v>
      </c>
      <c r="G416" s="84"/>
      <c r="H416" s="84"/>
      <c r="I416" s="84" t="e">
        <f t="shared" si="308"/>
        <v>#DIV/0!</v>
      </c>
    </row>
    <row r="417" spans="1:10" ht="18" hidden="1" x14ac:dyDescent="0.25">
      <c r="A417" s="5" t="str">
        <f t="shared" si="304"/>
        <v>b</v>
      </c>
      <c r="B417" s="82" t="s">
        <v>1</v>
      </c>
      <c r="C417" s="85" t="s">
        <v>28</v>
      </c>
      <c r="D417" s="84">
        <v>0</v>
      </c>
      <c r="E417" s="84">
        <v>0</v>
      </c>
      <c r="F417" s="84">
        <v>0</v>
      </c>
      <c r="G417" s="84"/>
      <c r="H417" s="84"/>
      <c r="I417" s="84" t="e">
        <f t="shared" si="308"/>
        <v>#DIV/0!</v>
      </c>
    </row>
    <row r="418" spans="1:10" ht="18" hidden="1" x14ac:dyDescent="0.25">
      <c r="A418" s="5" t="str">
        <f t="shared" si="304"/>
        <v>b</v>
      </c>
      <c r="B418" s="82" t="s">
        <v>1</v>
      </c>
      <c r="C418" s="85" t="s">
        <v>29</v>
      </c>
      <c r="D418" s="84">
        <v>0</v>
      </c>
      <c r="E418" s="84">
        <v>0</v>
      </c>
      <c r="F418" s="84">
        <v>0</v>
      </c>
      <c r="G418" s="84"/>
      <c r="H418" s="84"/>
      <c r="I418" s="84" t="e">
        <f t="shared" si="308"/>
        <v>#DIV/0!</v>
      </c>
    </row>
    <row r="419" spans="1:10" ht="18" x14ac:dyDescent="0.25">
      <c r="A419" s="5" t="str">
        <f t="shared" si="304"/>
        <v>a</v>
      </c>
      <c r="B419" s="82" t="s">
        <v>1</v>
      </c>
      <c r="C419" s="85" t="s">
        <v>30</v>
      </c>
      <c r="D419" s="84">
        <v>638621544.75</v>
      </c>
      <c r="E419" s="84">
        <v>767002000</v>
      </c>
      <c r="F419" s="84">
        <v>765847924</v>
      </c>
      <c r="G419" s="84">
        <v>564029424</v>
      </c>
      <c r="H419" s="84">
        <v>493326568.75999999</v>
      </c>
      <c r="I419" s="84">
        <f t="shared" si="308"/>
        <v>87.464686728825683</v>
      </c>
      <c r="J419" s="10"/>
    </row>
    <row r="420" spans="1:10" ht="18" x14ac:dyDescent="0.25">
      <c r="A420" s="5" t="str">
        <f t="shared" si="304"/>
        <v>a</v>
      </c>
      <c r="B420" s="82" t="s">
        <v>1</v>
      </c>
      <c r="C420" s="85" t="s">
        <v>31</v>
      </c>
      <c r="D420" s="84">
        <f t="shared" ref="D420" si="337">D421+D422</f>
        <v>900</v>
      </c>
      <c r="E420" s="84">
        <f t="shared" ref="E420:G420" si="338">E421+E422</f>
        <v>0</v>
      </c>
      <c r="F420" s="84">
        <f t="shared" si="338"/>
        <v>54076</v>
      </c>
      <c r="G420" s="84">
        <f t="shared" si="338"/>
        <v>54076</v>
      </c>
      <c r="H420" s="84">
        <f>H421+H422</f>
        <v>45540.19</v>
      </c>
      <c r="I420" s="84">
        <f t="shared" si="308"/>
        <v>84.215160144981141</v>
      </c>
      <c r="J420" s="10"/>
    </row>
    <row r="421" spans="1:10" ht="30" x14ac:dyDescent="0.25">
      <c r="A421" s="5" t="str">
        <f t="shared" si="304"/>
        <v>a</v>
      </c>
      <c r="B421" s="86"/>
      <c r="C421" s="87" t="s">
        <v>91</v>
      </c>
      <c r="D421" s="88">
        <v>900</v>
      </c>
      <c r="E421" s="88">
        <v>0</v>
      </c>
      <c r="F421" s="88">
        <v>54076</v>
      </c>
      <c r="G421" s="88">
        <v>54076</v>
      </c>
      <c r="H421" s="88">
        <v>45540.19</v>
      </c>
      <c r="I421" s="88">
        <f t="shared" si="308"/>
        <v>84.215160144981141</v>
      </c>
    </row>
    <row r="422" spans="1:10" ht="30" hidden="1" x14ac:dyDescent="0.25">
      <c r="A422" s="5" t="str">
        <f t="shared" si="304"/>
        <v>b</v>
      </c>
      <c r="B422" s="86"/>
      <c r="C422" s="87" t="s">
        <v>92</v>
      </c>
      <c r="D422" s="88">
        <v>0</v>
      </c>
      <c r="E422" s="88">
        <v>0</v>
      </c>
      <c r="F422" s="88">
        <v>0</v>
      </c>
      <c r="G422" s="88">
        <v>0</v>
      </c>
      <c r="H422" s="88"/>
      <c r="I422" s="88" t="e">
        <f t="shared" si="308"/>
        <v>#DIV/0!</v>
      </c>
    </row>
    <row r="423" spans="1:10" ht="18" hidden="1" x14ac:dyDescent="0.25">
      <c r="A423" s="5" t="str">
        <f t="shared" si="304"/>
        <v>b</v>
      </c>
      <c r="B423" s="82" t="s">
        <v>1</v>
      </c>
      <c r="C423" s="80" t="s">
        <v>32</v>
      </c>
      <c r="D423" s="81">
        <v>0</v>
      </c>
      <c r="E423" s="81">
        <v>0</v>
      </c>
      <c r="F423" s="81">
        <v>0</v>
      </c>
      <c r="G423" s="81">
        <v>0</v>
      </c>
      <c r="H423" s="81"/>
      <c r="I423" s="81" t="e">
        <f t="shared" si="308"/>
        <v>#DIV/0!</v>
      </c>
    </row>
    <row r="424" spans="1:10" ht="18" hidden="1" x14ac:dyDescent="0.25">
      <c r="A424" s="5" t="str">
        <f t="shared" si="304"/>
        <v>b</v>
      </c>
      <c r="B424" s="82" t="s">
        <v>1</v>
      </c>
      <c r="C424" s="80" t="s">
        <v>33</v>
      </c>
      <c r="D424" s="81">
        <v>0</v>
      </c>
      <c r="E424" s="81">
        <v>0</v>
      </c>
      <c r="F424" s="81">
        <v>0</v>
      </c>
      <c r="G424" s="81">
        <v>0</v>
      </c>
      <c r="H424" s="81"/>
      <c r="I424" s="81" t="e">
        <f t="shared" si="308"/>
        <v>#DIV/0!</v>
      </c>
    </row>
    <row r="425" spans="1:10" ht="18" hidden="1" x14ac:dyDescent="0.25">
      <c r="A425" s="5" t="str">
        <f t="shared" si="304"/>
        <v>b</v>
      </c>
      <c r="B425" s="82"/>
      <c r="C425" s="80" t="s">
        <v>34</v>
      </c>
      <c r="D425" s="81">
        <v>0</v>
      </c>
      <c r="E425" s="81">
        <v>0</v>
      </c>
      <c r="F425" s="81">
        <v>0</v>
      </c>
      <c r="G425" s="81">
        <v>0</v>
      </c>
      <c r="H425" s="81"/>
      <c r="I425" s="81" t="e">
        <f t="shared" si="308"/>
        <v>#DIV/0!</v>
      </c>
    </row>
    <row r="426" spans="1:10" ht="36" x14ac:dyDescent="0.25">
      <c r="A426" s="5" t="str">
        <f t="shared" si="304"/>
        <v>a</v>
      </c>
      <c r="B426" s="67" t="s">
        <v>128</v>
      </c>
      <c r="C426" s="68" t="s">
        <v>42</v>
      </c>
      <c r="D426" s="69">
        <f t="shared" ref="D426" si="339">D440+D454+D468+D482+D496+D510+D524+D538+D552+D566+D580+D594+D608+D622</f>
        <v>26500751.27</v>
      </c>
      <c r="E426" s="69">
        <f t="shared" ref="E426" si="340">E440+E454+E468+E482+E496+E510+E524+E538+E552+E566+E580+E594+E608+E622</f>
        <v>35890000</v>
      </c>
      <c r="F426" s="69">
        <f>F440+F454+F468+F482+F496+F510+F524+F538++F552+F566+F580+F594+F608+F622</f>
        <v>35890000</v>
      </c>
      <c r="G426" s="69">
        <f t="shared" ref="G426" si="341">G440+G454+G468+G482+G496+G510+G524+G538+G552+G566+G580+G594+G608+G622</f>
        <v>25633200</v>
      </c>
      <c r="H426" s="69">
        <f t="shared" ref="H426" si="342">H440+H454+H468+H482+H496+H510+H524+H538+H552+H566+H580+H594+H608+H622</f>
        <v>21449512.120000001</v>
      </c>
      <c r="I426" s="69">
        <f t="shared" si="308"/>
        <v>83.678635987703444</v>
      </c>
      <c r="J426" s="54"/>
    </row>
    <row r="427" spans="1:10" ht="18" x14ac:dyDescent="0.25">
      <c r="A427" s="5" t="str">
        <f t="shared" si="304"/>
        <v>a</v>
      </c>
      <c r="B427" s="70" t="s">
        <v>1</v>
      </c>
      <c r="C427" s="71" t="s">
        <v>24</v>
      </c>
      <c r="D427" s="81">
        <f t="shared" ref="D427" si="343">D441+D455+D469+D483+D497+D511+D525+D539+D553+D567+D581+D595+D609+D623</f>
        <v>26500751.27</v>
      </c>
      <c r="E427" s="81">
        <f t="shared" ref="E427" si="344">E441+E455+E469+E483+E497+E511+E525+E539+E553+E567+E581+E595+E609+E623</f>
        <v>35890000</v>
      </c>
      <c r="F427" s="81">
        <f t="shared" ref="F427:G427" si="345">F441+F455+F469+F483+F497+F511+F525+F539+F553+F567+F581+F595+F609+F623</f>
        <v>35890000</v>
      </c>
      <c r="G427" s="81">
        <f t="shared" si="345"/>
        <v>25633200</v>
      </c>
      <c r="H427" s="81">
        <f t="shared" ref="H427" si="346">H441+H455+H469+H483+H497+H511+H525+H539+H553+H567+H581+H595+H609+H623</f>
        <v>21449512.120000001</v>
      </c>
      <c r="I427" s="81">
        <f t="shared" si="308"/>
        <v>83.678635987703444</v>
      </c>
      <c r="J427" s="10"/>
    </row>
    <row r="428" spans="1:10" ht="18" hidden="1" x14ac:dyDescent="0.25">
      <c r="A428" s="5" t="str">
        <f t="shared" si="304"/>
        <v>b</v>
      </c>
      <c r="B428" s="73" t="s">
        <v>1</v>
      </c>
      <c r="C428" s="74" t="s">
        <v>25</v>
      </c>
      <c r="D428" s="89">
        <f t="shared" ref="D428" si="347">D442+D456+D470+D484+D498+D512+D526+D540+D554+D568+D582+D596+D610+D624</f>
        <v>0</v>
      </c>
      <c r="E428" s="89">
        <f t="shared" ref="E428" si="348">E442+E456+E470+E484+E498+E512+E526+E540+E554+E568+E582+E596+E610+E624</f>
        <v>0</v>
      </c>
      <c r="F428" s="89">
        <f t="shared" ref="F428:G428" si="349">F442+F456+F470+F484+F498+F512+F526+F540+F554+F568+F582+F596+F610+F624</f>
        <v>0</v>
      </c>
      <c r="G428" s="89">
        <f t="shared" si="349"/>
        <v>0</v>
      </c>
      <c r="H428" s="89">
        <f t="shared" ref="H428" si="350">H442+H456+H470+H484+H498+H512+H526+H540+H554+H568+H582+H596+H610+H624</f>
        <v>0</v>
      </c>
      <c r="I428" s="89" t="e">
        <f t="shared" si="308"/>
        <v>#DIV/0!</v>
      </c>
    </row>
    <row r="429" spans="1:10" ht="18" x14ac:dyDescent="0.25">
      <c r="A429" s="5" t="str">
        <f t="shared" si="304"/>
        <v>a</v>
      </c>
      <c r="B429" s="73" t="s">
        <v>1</v>
      </c>
      <c r="C429" s="74" t="s">
        <v>26</v>
      </c>
      <c r="D429" s="89">
        <f t="shared" ref="D429" si="351">D443+D457+D471+D485+D499+D513+D527+D541+D555+D569+D583+D597+D611+D625</f>
        <v>748341</v>
      </c>
      <c r="E429" s="89">
        <f t="shared" ref="E429" si="352">E443+E457+E471+E485+E499+E513+E527+E541+E555+E569+E583+E597+E611+E625</f>
        <v>910000</v>
      </c>
      <c r="F429" s="89">
        <f t="shared" ref="F429:G429" si="353">F443+F457+F471+F485+F499+F513+F527+F541+F555+F569+F583+F597+F611+F625</f>
        <v>1093400</v>
      </c>
      <c r="G429" s="89">
        <f t="shared" si="353"/>
        <v>604150</v>
      </c>
      <c r="H429" s="89">
        <f t="shared" ref="H429" si="354">H443+H457+H471+H485+H499+H513+H527+H541+H555+H569+H583+H597+H611+H625</f>
        <v>538021.37</v>
      </c>
      <c r="I429" s="89">
        <f t="shared" si="308"/>
        <v>89.054269635024411</v>
      </c>
      <c r="J429" s="10"/>
    </row>
    <row r="430" spans="1:10" ht="18" hidden="1" x14ac:dyDescent="0.25">
      <c r="A430" s="5" t="str">
        <f t="shared" si="304"/>
        <v>b</v>
      </c>
      <c r="B430" s="73" t="s">
        <v>1</v>
      </c>
      <c r="C430" s="74" t="s">
        <v>27</v>
      </c>
      <c r="D430" s="89">
        <f t="shared" ref="D430" si="355">D444+D458+D472+D486+D500+D514+D528+D542+D556+D570+D584+D598+D612+D626</f>
        <v>0</v>
      </c>
      <c r="E430" s="89">
        <f t="shared" ref="E430" si="356">E444+E458+E472+E486+E500+E514+E528+E542+E556+E570+E584+E598+E612+E626</f>
        <v>0</v>
      </c>
      <c r="F430" s="89">
        <f t="shared" ref="F430:G430" si="357">F444+F458+F472+F486+F500+F514+F528+F542+F556+F570+F584+F598+F612+F626</f>
        <v>0</v>
      </c>
      <c r="G430" s="89">
        <f t="shared" si="357"/>
        <v>0</v>
      </c>
      <c r="H430" s="89">
        <f t="shared" ref="H430" si="358">H444+H458+H472+H486+H500+H514+H528+H542+H556+H570+H584+H598+H612+H626</f>
        <v>0</v>
      </c>
      <c r="I430" s="89" t="e">
        <f t="shared" si="308"/>
        <v>#DIV/0!</v>
      </c>
    </row>
    <row r="431" spans="1:10" ht="18" hidden="1" x14ac:dyDescent="0.25">
      <c r="A431" s="5" t="str">
        <f t="shared" si="304"/>
        <v>b</v>
      </c>
      <c r="B431" s="73" t="s">
        <v>1</v>
      </c>
      <c r="C431" s="76" t="s">
        <v>28</v>
      </c>
      <c r="D431" s="89">
        <f t="shared" ref="D431" si="359">D445+D459+D473+D487+D501+D515+D529+D543+D557+D571+D585+D599+D613+D627</f>
        <v>0</v>
      </c>
      <c r="E431" s="89">
        <f t="shared" ref="E431" si="360">E445+E459+E473+E487+E501+E515+E529+E543+E557+E571+E585+E599+E613+E627</f>
        <v>0</v>
      </c>
      <c r="F431" s="89">
        <f t="shared" ref="F431:G431" si="361">F445+F459+F473+F487+F501+F515+F529+F543+F557+F571+F585+F599+F613+F627</f>
        <v>0</v>
      </c>
      <c r="G431" s="89">
        <f t="shared" si="361"/>
        <v>0</v>
      </c>
      <c r="H431" s="89">
        <f t="shared" ref="H431" si="362">H445+H459+H473+H487+H501+H515+H529+H543+H557+H571+H585+H599+H613+H627</f>
        <v>0</v>
      </c>
      <c r="I431" s="89" t="e">
        <f t="shared" si="308"/>
        <v>#DIV/0!</v>
      </c>
    </row>
    <row r="432" spans="1:10" ht="18" hidden="1" x14ac:dyDescent="0.25">
      <c r="A432" s="5" t="str">
        <f t="shared" si="304"/>
        <v>b</v>
      </c>
      <c r="B432" s="73" t="s">
        <v>1</v>
      </c>
      <c r="C432" s="76" t="s">
        <v>29</v>
      </c>
      <c r="D432" s="89">
        <f t="shared" ref="D432" si="363">D446+D460+D474+D488+D502+D516+D530+D544+D558+D572+D586+D600+D614+D628</f>
        <v>0</v>
      </c>
      <c r="E432" s="89">
        <f t="shared" ref="E432" si="364">E446+E460+E474+E488+E502+E516+E530+E544+E558+E572+E586+E600+E614+E628</f>
        <v>0</v>
      </c>
      <c r="F432" s="89">
        <f t="shared" ref="F432:G432" si="365">F446+F460+F474+F488+F502+F516+F530+F544+F558+F572+F586+F600+F614+F628</f>
        <v>0</v>
      </c>
      <c r="G432" s="89">
        <f t="shared" si="365"/>
        <v>0</v>
      </c>
      <c r="H432" s="89">
        <f t="shared" ref="H432" si="366">H446+H460+H474+H488+H502+H516+H530+H544+H558+H572+H586+H600+H614+H628</f>
        <v>0</v>
      </c>
      <c r="I432" s="89" t="e">
        <f t="shared" si="308"/>
        <v>#DIV/0!</v>
      </c>
    </row>
    <row r="433" spans="1:10" ht="18" x14ac:dyDescent="0.25">
      <c r="A433" s="5" t="str">
        <f t="shared" si="304"/>
        <v>a</v>
      </c>
      <c r="B433" s="73" t="s">
        <v>1</v>
      </c>
      <c r="C433" s="76" t="s">
        <v>30</v>
      </c>
      <c r="D433" s="89">
        <f t="shared" ref="D433" si="367">D447+D461+D475+D489+D503+D517+D531+D545+D559+D573+D587+D601+D615+D629</f>
        <v>21159377.5</v>
      </c>
      <c r="E433" s="89">
        <f t="shared" ref="E433" si="368">E447+E461+E475+E489+E503+E517+E531+E545+E559+E573+E587+E601+E615+E629</f>
        <v>29265000</v>
      </c>
      <c r="F433" s="89">
        <f t="shared" ref="F433:G433" si="369">F447+F461+F475+F489+F503+F517+F531+F545+F559+F573+F587+F601+F615+F629</f>
        <v>29517700</v>
      </c>
      <c r="G433" s="89">
        <f t="shared" si="369"/>
        <v>20706300</v>
      </c>
      <c r="H433" s="89">
        <f t="shared" ref="H433" si="370">H447+H461+H475+H489+H503+H517+H531+H545+H559+H573+H587+H601+H615+H629</f>
        <v>16968417.189999998</v>
      </c>
      <c r="I433" s="89">
        <f t="shared" si="308"/>
        <v>81.948089180587544</v>
      </c>
      <c r="J433" s="10"/>
    </row>
    <row r="434" spans="1:10" ht="18" x14ac:dyDescent="0.25">
      <c r="A434" s="5" t="str">
        <f t="shared" si="304"/>
        <v>a</v>
      </c>
      <c r="B434" s="73" t="s">
        <v>1</v>
      </c>
      <c r="C434" s="76" t="s">
        <v>31</v>
      </c>
      <c r="D434" s="89">
        <f t="shared" ref="D434" si="371">D448+D462+D476+D490+D504+D518+D532+D546+D560+D574+D588+D602+D616+D630</f>
        <v>4593032.7699999996</v>
      </c>
      <c r="E434" s="89">
        <f t="shared" ref="E434" si="372">E448+E462+E476+E490+E504+E518+E532+E546+E560+E574+E588+E602+E616+E630</f>
        <v>5715000</v>
      </c>
      <c r="F434" s="89">
        <f t="shared" ref="F434:G434" si="373">F448+F462+F476+F490+F504+F518+F532+F546+F560+F574+F588+F602+F616+F630</f>
        <v>5278900</v>
      </c>
      <c r="G434" s="89">
        <f t="shared" si="373"/>
        <v>4322750</v>
      </c>
      <c r="H434" s="89">
        <f t="shared" ref="H434" si="374">H448+H462+H476+H490+H504+H518+H532+H546+H560+H574+H588+H602+H616+H630</f>
        <v>3943073.56</v>
      </c>
      <c r="I434" s="89">
        <f t="shared" si="308"/>
        <v>91.216784685674625</v>
      </c>
      <c r="J434" s="10"/>
    </row>
    <row r="435" spans="1:10" ht="30" x14ac:dyDescent="0.25">
      <c r="A435" s="5" t="str">
        <f t="shared" si="304"/>
        <v>a</v>
      </c>
      <c r="B435" s="77"/>
      <c r="C435" s="78" t="s">
        <v>91</v>
      </c>
      <c r="D435" s="90">
        <f t="shared" ref="D435" si="375">D449+D463+D477+D491+D505+D519+D533+D547+D561+D575+D589+D603+D617+D631</f>
        <v>4593032.7699999996</v>
      </c>
      <c r="E435" s="90">
        <f t="shared" ref="E435" si="376">E449+E463+E477+E491+E505+E519+E533+E547+E561+E575+E589+E603+E617+E631</f>
        <v>5715000</v>
      </c>
      <c r="F435" s="90">
        <f t="shared" ref="F435:G435" si="377">F449+F463+F477+F491+F505+F519+F533+F547+F561+F575+F589+F603+F617+F631</f>
        <v>5278900</v>
      </c>
      <c r="G435" s="90">
        <f t="shared" si="377"/>
        <v>4322750</v>
      </c>
      <c r="H435" s="90">
        <f t="shared" ref="H435" si="378">H449+H463+H477+H491+H505+H519+H533+H547+H561+H575+H589+H603+H617+H631</f>
        <v>3943073.56</v>
      </c>
      <c r="I435" s="90">
        <f t="shared" si="308"/>
        <v>91.216784685674625</v>
      </c>
    </row>
    <row r="436" spans="1:10" ht="30" hidden="1" x14ac:dyDescent="0.25">
      <c r="A436" s="5" t="str">
        <f t="shared" si="304"/>
        <v>b</v>
      </c>
      <c r="B436" s="77"/>
      <c r="C436" s="78" t="s">
        <v>92</v>
      </c>
      <c r="D436" s="90">
        <f t="shared" ref="D436" si="379">D450+D464+D478+D492+D506+D520+D534+D548+D562+D576+D590+D604+D618+D632</f>
        <v>0</v>
      </c>
      <c r="E436" s="90">
        <f t="shared" ref="E436" si="380">E450+E464+E478+E492+E506+E520+E534+E548+E562+E576+E590+E604+E618+E632</f>
        <v>0</v>
      </c>
      <c r="F436" s="90">
        <f t="shared" ref="F436:G436" si="381">F450+F464+F478+F492+F506+F520+F534+F548+F562+F576+F590+F604+F618+F632</f>
        <v>0</v>
      </c>
      <c r="G436" s="90">
        <f t="shared" si="381"/>
        <v>0</v>
      </c>
      <c r="H436" s="90">
        <f t="shared" ref="H436" si="382">H450+H464+H478+H492+H506+H520+H534+H548+H562+H576+H590+H604+H618+H632</f>
        <v>0</v>
      </c>
      <c r="I436" s="90" t="e">
        <f t="shared" si="308"/>
        <v>#DIV/0!</v>
      </c>
    </row>
    <row r="437" spans="1:10" ht="18" hidden="1" x14ac:dyDescent="0.25">
      <c r="A437" s="5" t="str">
        <f t="shared" si="304"/>
        <v>b</v>
      </c>
      <c r="B437" s="70" t="s">
        <v>1</v>
      </c>
      <c r="C437" s="71" t="s">
        <v>32</v>
      </c>
      <c r="D437" s="81">
        <f t="shared" ref="D437" si="383">D451+D465+D479+D493+D507+D521+D535+D549+D563+D577+D591+D605+D619+D633</f>
        <v>0</v>
      </c>
      <c r="E437" s="81">
        <f t="shared" ref="E437" si="384">E451+E465+E479+E493+E507+E521+E535+E549+E563+E577+E591+E605+E619+E633</f>
        <v>0</v>
      </c>
      <c r="F437" s="81">
        <f t="shared" ref="F437:G437" si="385">F451+F465+F479+F493+F507+F521+F535+F549+F563+F577+F591+F605+F619+F633</f>
        <v>0</v>
      </c>
      <c r="G437" s="81">
        <f t="shared" si="385"/>
        <v>0</v>
      </c>
      <c r="H437" s="81">
        <f t="shared" ref="H437" si="386">H451+H465+H479+H493+H507+H521+H535+H549+H563+H577+H591+H605+H619+H633</f>
        <v>0</v>
      </c>
      <c r="I437" s="81" t="e">
        <f t="shared" si="308"/>
        <v>#DIV/0!</v>
      </c>
    </row>
    <row r="438" spans="1:10" ht="18" hidden="1" x14ac:dyDescent="0.25">
      <c r="A438" s="5" t="str">
        <f t="shared" si="304"/>
        <v>b</v>
      </c>
      <c r="B438" s="70" t="s">
        <v>1</v>
      </c>
      <c r="C438" s="71" t="s">
        <v>33</v>
      </c>
      <c r="D438" s="81">
        <f t="shared" ref="D438" si="387">D452+D466+D480+D494+D508+D522+D536+D550+D564+D578+D592+D606+D620+D634</f>
        <v>0</v>
      </c>
      <c r="E438" s="81">
        <f t="shared" ref="E438" si="388">E452+E466+E480+E494+E508+E522+E536+E550+E564+E578+E592+E606+E620+E634</f>
        <v>0</v>
      </c>
      <c r="F438" s="81">
        <f t="shared" ref="F438:G438" si="389">F452+F466+F480+F494+F508+F522+F536+F550+F564+F578+F592+F606+F620+F634</f>
        <v>0</v>
      </c>
      <c r="G438" s="81">
        <f t="shared" si="389"/>
        <v>0</v>
      </c>
      <c r="H438" s="81">
        <f t="shared" ref="H438" si="390">H452+H466+H480+H494+H508+H522+H536+H550+H564+H578+H592+H606+H620+H634</f>
        <v>0</v>
      </c>
      <c r="I438" s="81" t="e">
        <f t="shared" si="308"/>
        <v>#DIV/0!</v>
      </c>
    </row>
    <row r="439" spans="1:10" ht="18" hidden="1" x14ac:dyDescent="0.25">
      <c r="A439" s="5" t="str">
        <f t="shared" si="304"/>
        <v>b</v>
      </c>
      <c r="B439" s="70" t="s">
        <v>1</v>
      </c>
      <c r="C439" s="71" t="s">
        <v>34</v>
      </c>
      <c r="D439" s="81">
        <f t="shared" ref="D439" si="391">D453+D467+D481+D495+D509+D523+D537+D551+D565+D579+D593+D607+D621+D635</f>
        <v>0</v>
      </c>
      <c r="E439" s="81">
        <f t="shared" ref="E439" si="392">E453+E467+E481+E495+E509+E523+E537+E551+E565+E579+E593+E607+E621+E635</f>
        <v>0</v>
      </c>
      <c r="F439" s="81">
        <f t="shared" ref="F439:G439" si="393">F453+F467+F481+F495+F509+F523+F537+F551+F565+F579+F593+F607+F621+F635</f>
        <v>0</v>
      </c>
      <c r="G439" s="81">
        <f t="shared" si="393"/>
        <v>0</v>
      </c>
      <c r="H439" s="81">
        <f t="shared" ref="H439" si="394">H453+H467+H481+H495+H509+H523+H537+H551+H565+H579+H593+H607+H621+H635</f>
        <v>0</v>
      </c>
      <c r="I439" s="81" t="e">
        <f t="shared" si="308"/>
        <v>#DIV/0!</v>
      </c>
    </row>
    <row r="440" spans="1:10" ht="70.5" customHeight="1" x14ac:dyDescent="0.25">
      <c r="A440" s="5" t="str">
        <f t="shared" si="304"/>
        <v>a</v>
      </c>
      <c r="B440" s="67" t="s">
        <v>129</v>
      </c>
      <c r="C440" s="68" t="s">
        <v>212</v>
      </c>
      <c r="D440" s="91">
        <f t="shared" ref="D440:D496" si="395">D441+D451+D452+D453</f>
        <v>1699179.5</v>
      </c>
      <c r="E440" s="91">
        <f t="shared" ref="E440:G454" si="396">E441+E451+E452+E453</f>
        <v>2000000</v>
      </c>
      <c r="F440" s="91">
        <f t="shared" si="396"/>
        <v>1900000</v>
      </c>
      <c r="G440" s="91">
        <f t="shared" si="396"/>
        <v>1346500</v>
      </c>
      <c r="H440" s="91">
        <f t="shared" ref="H440" si="397">H441+H451+H452+H453</f>
        <v>796759.54</v>
      </c>
      <c r="I440" s="91">
        <f t="shared" si="308"/>
        <v>59.172635722242852</v>
      </c>
      <c r="J440" s="54" t="s">
        <v>223</v>
      </c>
    </row>
    <row r="441" spans="1:10" ht="18" x14ac:dyDescent="0.25">
      <c r="A441" s="5" t="str">
        <f t="shared" si="304"/>
        <v>a</v>
      </c>
      <c r="B441" s="79" t="s">
        <v>1</v>
      </c>
      <c r="C441" s="80" t="s">
        <v>24</v>
      </c>
      <c r="D441" s="81">
        <f t="shared" ref="D441:D497" si="398">D442+D443+D444+D445+D446+D447+D448</f>
        <v>1699179.5</v>
      </c>
      <c r="E441" s="81">
        <f t="shared" ref="E441:G455" si="399">E442+E443+E444+E445+E446+E447+E448</f>
        <v>2000000</v>
      </c>
      <c r="F441" s="81">
        <f t="shared" si="399"/>
        <v>1900000</v>
      </c>
      <c r="G441" s="81">
        <f t="shared" si="399"/>
        <v>1346500</v>
      </c>
      <c r="H441" s="81">
        <f t="shared" ref="H441" si="400">H442+H443+H444+H445+H446+H447+H448</f>
        <v>796759.54</v>
      </c>
      <c r="I441" s="81">
        <f t="shared" si="308"/>
        <v>59.172635722242852</v>
      </c>
    </row>
    <row r="442" spans="1:10" ht="18" hidden="1" x14ac:dyDescent="0.25">
      <c r="A442" s="5" t="str">
        <f t="shared" si="304"/>
        <v>b</v>
      </c>
      <c r="B442" s="82" t="s">
        <v>1</v>
      </c>
      <c r="C442" s="83" t="s">
        <v>25</v>
      </c>
      <c r="D442" s="84">
        <v>0</v>
      </c>
      <c r="E442" s="84">
        <v>0</v>
      </c>
      <c r="F442" s="84">
        <v>0</v>
      </c>
      <c r="G442" s="84"/>
      <c r="H442" s="84"/>
      <c r="I442" s="84" t="e">
        <f t="shared" si="308"/>
        <v>#DIV/0!</v>
      </c>
    </row>
    <row r="443" spans="1:10" ht="18" x14ac:dyDescent="0.25">
      <c r="A443" s="5" t="str">
        <f t="shared" si="304"/>
        <v>a</v>
      </c>
      <c r="B443" s="82" t="s">
        <v>1</v>
      </c>
      <c r="C443" s="83" t="s">
        <v>26</v>
      </c>
      <c r="D443" s="84">
        <v>0</v>
      </c>
      <c r="E443" s="84">
        <v>10000</v>
      </c>
      <c r="F443" s="84">
        <v>10000</v>
      </c>
      <c r="G443" s="84">
        <v>2500</v>
      </c>
      <c r="H443" s="84">
        <v>0</v>
      </c>
      <c r="I443" s="84">
        <f t="shared" si="308"/>
        <v>0</v>
      </c>
    </row>
    <row r="444" spans="1:10" ht="18" hidden="1" x14ac:dyDescent="0.25">
      <c r="A444" s="5" t="str">
        <f t="shared" si="304"/>
        <v>b</v>
      </c>
      <c r="B444" s="82" t="s">
        <v>1</v>
      </c>
      <c r="C444" s="83" t="s">
        <v>27</v>
      </c>
      <c r="D444" s="84">
        <v>0</v>
      </c>
      <c r="E444" s="84">
        <v>0</v>
      </c>
      <c r="F444" s="84">
        <v>0</v>
      </c>
      <c r="G444" s="84"/>
      <c r="H444" s="84"/>
      <c r="I444" s="84" t="e">
        <f t="shared" si="308"/>
        <v>#DIV/0!</v>
      </c>
    </row>
    <row r="445" spans="1:10" ht="18" hidden="1" x14ac:dyDescent="0.25">
      <c r="A445" s="5" t="str">
        <f t="shared" si="304"/>
        <v>b</v>
      </c>
      <c r="B445" s="82" t="s">
        <v>1</v>
      </c>
      <c r="C445" s="85" t="s">
        <v>28</v>
      </c>
      <c r="D445" s="84">
        <v>0</v>
      </c>
      <c r="E445" s="84">
        <v>0</v>
      </c>
      <c r="F445" s="84">
        <v>0</v>
      </c>
      <c r="G445" s="84"/>
      <c r="H445" s="84"/>
      <c r="I445" s="84" t="e">
        <f t="shared" si="308"/>
        <v>#DIV/0!</v>
      </c>
    </row>
    <row r="446" spans="1:10" ht="18" hidden="1" x14ac:dyDescent="0.25">
      <c r="A446" s="5" t="str">
        <f t="shared" si="304"/>
        <v>b</v>
      </c>
      <c r="B446" s="82" t="s">
        <v>1</v>
      </c>
      <c r="C446" s="85" t="s">
        <v>29</v>
      </c>
      <c r="D446" s="84">
        <v>0</v>
      </c>
      <c r="E446" s="84">
        <v>0</v>
      </c>
      <c r="F446" s="84">
        <v>0</v>
      </c>
      <c r="G446" s="84"/>
      <c r="H446" s="84"/>
      <c r="I446" s="84" t="e">
        <f t="shared" si="308"/>
        <v>#DIV/0!</v>
      </c>
    </row>
    <row r="447" spans="1:10" ht="18" x14ac:dyDescent="0.25">
      <c r="A447" s="5" t="str">
        <f t="shared" si="304"/>
        <v>a</v>
      </c>
      <c r="B447" s="82" t="s">
        <v>1</v>
      </c>
      <c r="C447" s="85" t="s">
        <v>30</v>
      </c>
      <c r="D447" s="84">
        <v>1585762.5</v>
      </c>
      <c r="E447" s="84">
        <v>1775000</v>
      </c>
      <c r="F447" s="84">
        <v>1890000</v>
      </c>
      <c r="G447" s="84">
        <v>1344000</v>
      </c>
      <c r="H447" s="84">
        <v>796759.54</v>
      </c>
      <c r="I447" s="84">
        <f t="shared" si="308"/>
        <v>59.282703869047623</v>
      </c>
    </row>
    <row r="448" spans="1:10" ht="18" x14ac:dyDescent="0.25">
      <c r="A448" s="5" t="str">
        <f t="shared" si="304"/>
        <v>a</v>
      </c>
      <c r="B448" s="82" t="s">
        <v>1</v>
      </c>
      <c r="C448" s="85" t="s">
        <v>31</v>
      </c>
      <c r="D448" s="84">
        <f t="shared" ref="D448:D504" si="401">D449+D450</f>
        <v>113417</v>
      </c>
      <c r="E448" s="84">
        <f t="shared" ref="E448:G462" si="402">E449+E450</f>
        <v>215000</v>
      </c>
      <c r="F448" s="84">
        <f t="shared" si="402"/>
        <v>0</v>
      </c>
      <c r="G448" s="84">
        <f t="shared" si="402"/>
        <v>0</v>
      </c>
      <c r="H448" s="84">
        <f t="shared" ref="H448" si="403">H449+H450</f>
        <v>0</v>
      </c>
      <c r="I448" s="84" t="e">
        <f t="shared" si="308"/>
        <v>#DIV/0!</v>
      </c>
    </row>
    <row r="449" spans="1:10" ht="30" x14ac:dyDescent="0.25">
      <c r="A449" s="5" t="str">
        <f t="shared" si="304"/>
        <v>a</v>
      </c>
      <c r="B449" s="86"/>
      <c r="C449" s="87" t="s">
        <v>91</v>
      </c>
      <c r="D449" s="88">
        <v>113417</v>
      </c>
      <c r="E449" s="88">
        <v>215000</v>
      </c>
      <c r="F449" s="88">
        <v>0</v>
      </c>
      <c r="G449" s="88"/>
      <c r="H449" s="88"/>
      <c r="I449" s="88" t="e">
        <f t="shared" si="308"/>
        <v>#DIV/0!</v>
      </c>
    </row>
    <row r="450" spans="1:10" ht="30" hidden="1" x14ac:dyDescent="0.25">
      <c r="A450" s="5" t="str">
        <f t="shared" si="304"/>
        <v>b</v>
      </c>
      <c r="B450" s="86"/>
      <c r="C450" s="87" t="s">
        <v>92</v>
      </c>
      <c r="D450" s="88">
        <v>0</v>
      </c>
      <c r="E450" s="88">
        <v>0</v>
      </c>
      <c r="F450" s="88">
        <v>0</v>
      </c>
      <c r="G450" s="88">
        <v>0</v>
      </c>
      <c r="H450" s="88"/>
      <c r="I450" s="88" t="e">
        <f t="shared" si="308"/>
        <v>#DIV/0!</v>
      </c>
    </row>
    <row r="451" spans="1:10" ht="18" hidden="1" x14ac:dyDescent="0.25">
      <c r="A451" s="5" t="str">
        <f t="shared" si="304"/>
        <v>b</v>
      </c>
      <c r="B451" s="82" t="s">
        <v>1</v>
      </c>
      <c r="C451" s="80" t="s">
        <v>32</v>
      </c>
      <c r="D451" s="81">
        <v>0</v>
      </c>
      <c r="E451" s="81">
        <v>0</v>
      </c>
      <c r="F451" s="81">
        <v>0</v>
      </c>
      <c r="G451" s="81">
        <v>0</v>
      </c>
      <c r="H451" s="81"/>
      <c r="I451" s="81" t="e">
        <f t="shared" si="308"/>
        <v>#DIV/0!</v>
      </c>
    </row>
    <row r="452" spans="1:10" ht="18" hidden="1" x14ac:dyDescent="0.25">
      <c r="A452" s="5" t="str">
        <f t="shared" si="304"/>
        <v>b</v>
      </c>
      <c r="B452" s="82" t="s">
        <v>1</v>
      </c>
      <c r="C452" s="80" t="s">
        <v>33</v>
      </c>
      <c r="D452" s="81">
        <v>0</v>
      </c>
      <c r="E452" s="81">
        <v>0</v>
      </c>
      <c r="F452" s="81">
        <v>0</v>
      </c>
      <c r="G452" s="81">
        <v>0</v>
      </c>
      <c r="H452" s="81"/>
      <c r="I452" s="81" t="e">
        <f t="shared" si="308"/>
        <v>#DIV/0!</v>
      </c>
    </row>
    <row r="453" spans="1:10" ht="18" hidden="1" x14ac:dyDescent="0.25">
      <c r="A453" s="5" t="str">
        <f t="shared" si="304"/>
        <v>b</v>
      </c>
      <c r="B453" s="82" t="s">
        <v>1</v>
      </c>
      <c r="C453" s="80" t="s">
        <v>34</v>
      </c>
      <c r="D453" s="81">
        <v>0</v>
      </c>
      <c r="E453" s="81">
        <v>0</v>
      </c>
      <c r="F453" s="81">
        <v>0</v>
      </c>
      <c r="G453" s="81">
        <v>0</v>
      </c>
      <c r="H453" s="81"/>
      <c r="I453" s="81" t="e">
        <f t="shared" si="308"/>
        <v>#DIV/0!</v>
      </c>
    </row>
    <row r="454" spans="1:10" ht="36" customHeight="1" x14ac:dyDescent="0.25">
      <c r="A454" s="5" t="str">
        <f t="shared" si="304"/>
        <v>a</v>
      </c>
      <c r="B454" s="67" t="s">
        <v>130</v>
      </c>
      <c r="C454" s="68" t="s">
        <v>72</v>
      </c>
      <c r="D454" s="91">
        <f t="shared" si="395"/>
        <v>1605707.4</v>
      </c>
      <c r="E454" s="91">
        <f t="shared" ref="E454:F454" si="404">E455+E465+E466+E467</f>
        <v>2500000</v>
      </c>
      <c r="F454" s="91">
        <f t="shared" si="404"/>
        <v>2371200</v>
      </c>
      <c r="G454" s="91">
        <f t="shared" si="396"/>
        <v>1808500</v>
      </c>
      <c r="H454" s="91">
        <f t="shared" ref="H454" si="405">H455+H465+H466+H467</f>
        <v>1484606.5</v>
      </c>
      <c r="I454" s="91">
        <f t="shared" si="308"/>
        <v>82.090489355819741</v>
      </c>
      <c r="J454" s="54" t="s">
        <v>223</v>
      </c>
    </row>
    <row r="455" spans="1:10" ht="18" x14ac:dyDescent="0.25">
      <c r="A455" s="5" t="str">
        <f t="shared" ref="A455:A518" si="406">IF((E455+F455+H455+D455)&gt;0,"a","b")</f>
        <v>a</v>
      </c>
      <c r="B455" s="79" t="s">
        <v>1</v>
      </c>
      <c r="C455" s="80" t="s">
        <v>24</v>
      </c>
      <c r="D455" s="81">
        <f t="shared" si="398"/>
        <v>1605707.4</v>
      </c>
      <c r="E455" s="81">
        <f t="shared" ref="E455:F455" si="407">E456+E457+E458+E459+E460+E461+E462</f>
        <v>2500000</v>
      </c>
      <c r="F455" s="81">
        <f t="shared" si="407"/>
        <v>2371200</v>
      </c>
      <c r="G455" s="81">
        <f t="shared" si="399"/>
        <v>1808500</v>
      </c>
      <c r="H455" s="81">
        <f t="shared" ref="H455" si="408">H456+H457+H458+H459+H460+H461+H462</f>
        <v>1484606.5</v>
      </c>
      <c r="I455" s="81">
        <f t="shared" ref="I455:I518" si="409">H455/G455%</f>
        <v>82.090489355819741</v>
      </c>
    </row>
    <row r="456" spans="1:10" ht="18" hidden="1" x14ac:dyDescent="0.25">
      <c r="A456" s="5" t="str">
        <f t="shared" si="406"/>
        <v>b</v>
      </c>
      <c r="B456" s="82" t="s">
        <v>1</v>
      </c>
      <c r="C456" s="83" t="s">
        <v>25</v>
      </c>
      <c r="D456" s="84">
        <v>0</v>
      </c>
      <c r="E456" s="84">
        <v>0</v>
      </c>
      <c r="F456" s="84">
        <v>0</v>
      </c>
      <c r="G456" s="84"/>
      <c r="H456" s="84"/>
      <c r="I456" s="84" t="e">
        <f t="shared" si="409"/>
        <v>#DIV/0!</v>
      </c>
    </row>
    <row r="457" spans="1:10" ht="18" hidden="1" x14ac:dyDescent="0.25">
      <c r="A457" s="5" t="str">
        <f t="shared" si="406"/>
        <v>b</v>
      </c>
      <c r="B457" s="82" t="s">
        <v>1</v>
      </c>
      <c r="C457" s="83" t="s">
        <v>26</v>
      </c>
      <c r="D457" s="84">
        <v>0</v>
      </c>
      <c r="E457" s="84">
        <v>0</v>
      </c>
      <c r="F457" s="84">
        <v>0</v>
      </c>
      <c r="G457" s="84"/>
      <c r="H457" s="84"/>
      <c r="I457" s="84" t="e">
        <f t="shared" si="409"/>
        <v>#DIV/0!</v>
      </c>
    </row>
    <row r="458" spans="1:10" ht="18" hidden="1" x14ac:dyDescent="0.25">
      <c r="A458" s="5" t="str">
        <f t="shared" si="406"/>
        <v>b</v>
      </c>
      <c r="B458" s="82" t="s">
        <v>1</v>
      </c>
      <c r="C458" s="83" t="s">
        <v>27</v>
      </c>
      <c r="D458" s="84">
        <v>0</v>
      </c>
      <c r="E458" s="84">
        <v>0</v>
      </c>
      <c r="F458" s="84">
        <v>0</v>
      </c>
      <c r="G458" s="84"/>
      <c r="H458" s="84"/>
      <c r="I458" s="84" t="e">
        <f t="shared" si="409"/>
        <v>#DIV/0!</v>
      </c>
    </row>
    <row r="459" spans="1:10" ht="18" hidden="1" x14ac:dyDescent="0.25">
      <c r="A459" s="5" t="str">
        <f t="shared" si="406"/>
        <v>b</v>
      </c>
      <c r="B459" s="82" t="s">
        <v>1</v>
      </c>
      <c r="C459" s="85" t="s">
        <v>28</v>
      </c>
      <c r="D459" s="84">
        <v>0</v>
      </c>
      <c r="E459" s="84">
        <v>0</v>
      </c>
      <c r="F459" s="84">
        <v>0</v>
      </c>
      <c r="G459" s="84"/>
      <c r="H459" s="84"/>
      <c r="I459" s="84" t="e">
        <f t="shared" si="409"/>
        <v>#DIV/0!</v>
      </c>
    </row>
    <row r="460" spans="1:10" ht="18" hidden="1" x14ac:dyDescent="0.25">
      <c r="A460" s="5" t="str">
        <f t="shared" si="406"/>
        <v>b</v>
      </c>
      <c r="B460" s="82" t="s">
        <v>1</v>
      </c>
      <c r="C460" s="85" t="s">
        <v>29</v>
      </c>
      <c r="D460" s="84">
        <v>0</v>
      </c>
      <c r="E460" s="84">
        <v>0</v>
      </c>
      <c r="F460" s="84">
        <v>0</v>
      </c>
      <c r="G460" s="84"/>
      <c r="H460" s="84"/>
      <c r="I460" s="84" t="e">
        <f t="shared" si="409"/>
        <v>#DIV/0!</v>
      </c>
    </row>
    <row r="461" spans="1:10" ht="18" x14ac:dyDescent="0.25">
      <c r="A461" s="5" t="str">
        <f t="shared" si="406"/>
        <v>a</v>
      </c>
      <c r="B461" s="82" t="s">
        <v>1</v>
      </c>
      <c r="C461" s="85" t="s">
        <v>30</v>
      </c>
      <c r="D461" s="84">
        <v>1605707.4</v>
      </c>
      <c r="E461" s="84">
        <v>2500000</v>
      </c>
      <c r="F461" s="84">
        <v>2371200</v>
      </c>
      <c r="G461" s="84">
        <v>1808500</v>
      </c>
      <c r="H461" s="84">
        <v>1484606.5</v>
      </c>
      <c r="I461" s="84">
        <f t="shared" si="409"/>
        <v>82.090489355819741</v>
      </c>
    </row>
    <row r="462" spans="1:10" ht="18" hidden="1" x14ac:dyDescent="0.25">
      <c r="A462" s="5" t="str">
        <f t="shared" si="406"/>
        <v>b</v>
      </c>
      <c r="B462" s="82" t="s">
        <v>1</v>
      </c>
      <c r="C462" s="85" t="s">
        <v>31</v>
      </c>
      <c r="D462" s="84">
        <f t="shared" si="401"/>
        <v>0</v>
      </c>
      <c r="E462" s="84">
        <f t="shared" ref="E462:F462" si="410">E463+E464</f>
        <v>0</v>
      </c>
      <c r="F462" s="84">
        <f t="shared" si="410"/>
        <v>0</v>
      </c>
      <c r="G462" s="84">
        <f t="shared" si="402"/>
        <v>0</v>
      </c>
      <c r="H462" s="84">
        <f t="shared" ref="H462" si="411">H463+H464</f>
        <v>0</v>
      </c>
      <c r="I462" s="84" t="e">
        <f t="shared" si="409"/>
        <v>#DIV/0!</v>
      </c>
    </row>
    <row r="463" spans="1:10" ht="30" hidden="1" x14ac:dyDescent="0.25">
      <c r="A463" s="5" t="str">
        <f t="shared" si="406"/>
        <v>b</v>
      </c>
      <c r="B463" s="86"/>
      <c r="C463" s="87" t="s">
        <v>91</v>
      </c>
      <c r="D463" s="88">
        <v>0</v>
      </c>
      <c r="E463" s="88">
        <v>0</v>
      </c>
      <c r="F463" s="88">
        <v>0</v>
      </c>
      <c r="G463" s="88"/>
      <c r="H463" s="88"/>
      <c r="I463" s="88" t="e">
        <f t="shared" si="409"/>
        <v>#DIV/0!</v>
      </c>
    </row>
    <row r="464" spans="1:10" ht="30" hidden="1" x14ac:dyDescent="0.25">
      <c r="A464" s="5" t="str">
        <f t="shared" si="406"/>
        <v>b</v>
      </c>
      <c r="B464" s="86"/>
      <c r="C464" s="87" t="s">
        <v>92</v>
      </c>
      <c r="D464" s="88">
        <v>0</v>
      </c>
      <c r="E464" s="88">
        <v>0</v>
      </c>
      <c r="F464" s="88">
        <v>0</v>
      </c>
      <c r="G464" s="88">
        <v>0</v>
      </c>
      <c r="H464" s="88"/>
      <c r="I464" s="88" t="e">
        <f t="shared" si="409"/>
        <v>#DIV/0!</v>
      </c>
    </row>
    <row r="465" spans="1:10" ht="18" hidden="1" x14ac:dyDescent="0.25">
      <c r="A465" s="5" t="str">
        <f t="shared" si="406"/>
        <v>b</v>
      </c>
      <c r="B465" s="82" t="s">
        <v>1</v>
      </c>
      <c r="C465" s="80" t="s">
        <v>32</v>
      </c>
      <c r="D465" s="81">
        <v>0</v>
      </c>
      <c r="E465" s="81">
        <v>0</v>
      </c>
      <c r="F465" s="81">
        <v>0</v>
      </c>
      <c r="G465" s="81">
        <v>0</v>
      </c>
      <c r="H465" s="81"/>
      <c r="I465" s="81" t="e">
        <f t="shared" si="409"/>
        <v>#DIV/0!</v>
      </c>
    </row>
    <row r="466" spans="1:10" ht="18" hidden="1" x14ac:dyDescent="0.25">
      <c r="A466" s="5" t="str">
        <f t="shared" si="406"/>
        <v>b</v>
      </c>
      <c r="B466" s="82" t="s">
        <v>1</v>
      </c>
      <c r="C466" s="80" t="s">
        <v>33</v>
      </c>
      <c r="D466" s="81">
        <v>0</v>
      </c>
      <c r="E466" s="81">
        <v>0</v>
      </c>
      <c r="F466" s="81">
        <v>0</v>
      </c>
      <c r="G466" s="81">
        <v>0</v>
      </c>
      <c r="H466" s="81"/>
      <c r="I466" s="81" t="e">
        <f t="shared" si="409"/>
        <v>#DIV/0!</v>
      </c>
    </row>
    <row r="467" spans="1:10" ht="18" hidden="1" x14ac:dyDescent="0.25">
      <c r="A467" s="5" t="str">
        <f t="shared" si="406"/>
        <v>b</v>
      </c>
      <c r="B467" s="82" t="s">
        <v>1</v>
      </c>
      <c r="C467" s="80" t="s">
        <v>34</v>
      </c>
      <c r="D467" s="81">
        <v>0</v>
      </c>
      <c r="E467" s="81">
        <v>0</v>
      </c>
      <c r="F467" s="81">
        <v>0</v>
      </c>
      <c r="G467" s="81">
        <v>0</v>
      </c>
      <c r="H467" s="81"/>
      <c r="I467" s="81" t="e">
        <f t="shared" si="409"/>
        <v>#DIV/0!</v>
      </c>
    </row>
    <row r="468" spans="1:10" ht="18" x14ac:dyDescent="0.25">
      <c r="A468" s="5" t="str">
        <f t="shared" si="406"/>
        <v>a</v>
      </c>
      <c r="B468" s="67" t="s">
        <v>131</v>
      </c>
      <c r="C468" s="68" t="s">
        <v>73</v>
      </c>
      <c r="D468" s="91">
        <f t="shared" si="395"/>
        <v>2301988</v>
      </c>
      <c r="E468" s="91">
        <f t="shared" ref="E468:G482" si="412">E469+E479+E480+E481</f>
        <v>3500000</v>
      </c>
      <c r="F468" s="91">
        <f t="shared" si="412"/>
        <v>3400000</v>
      </c>
      <c r="G468" s="91">
        <f t="shared" si="412"/>
        <v>2288300</v>
      </c>
      <c r="H468" s="91">
        <f t="shared" ref="H468" si="413">H469+H479+H480+H481</f>
        <v>1912518</v>
      </c>
      <c r="I468" s="91">
        <f t="shared" si="409"/>
        <v>83.578114757680368</v>
      </c>
      <c r="J468" s="54" t="s">
        <v>223</v>
      </c>
    </row>
    <row r="469" spans="1:10" ht="18" x14ac:dyDescent="0.25">
      <c r="A469" s="5" t="str">
        <f t="shared" si="406"/>
        <v>a</v>
      </c>
      <c r="B469" s="79" t="s">
        <v>1</v>
      </c>
      <c r="C469" s="80" t="s">
        <v>24</v>
      </c>
      <c r="D469" s="81">
        <f t="shared" si="398"/>
        <v>2301988</v>
      </c>
      <c r="E469" s="81">
        <f t="shared" ref="E469:G483" si="414">E470+E471+E472+E473+E474+E475+E476</f>
        <v>3500000</v>
      </c>
      <c r="F469" s="81">
        <f t="shared" si="414"/>
        <v>3400000</v>
      </c>
      <c r="G469" s="81">
        <f t="shared" si="414"/>
        <v>2288300</v>
      </c>
      <c r="H469" s="81">
        <f t="shared" ref="H469" si="415">H470+H471+H472+H473+H474+H475+H476</f>
        <v>1912518</v>
      </c>
      <c r="I469" s="81">
        <f t="shared" si="409"/>
        <v>83.578114757680368</v>
      </c>
    </row>
    <row r="470" spans="1:10" ht="18" hidden="1" x14ac:dyDescent="0.25">
      <c r="A470" s="5" t="str">
        <f t="shared" si="406"/>
        <v>b</v>
      </c>
      <c r="B470" s="82" t="s">
        <v>1</v>
      </c>
      <c r="C470" s="83" t="s">
        <v>25</v>
      </c>
      <c r="D470" s="84">
        <v>0</v>
      </c>
      <c r="E470" s="84">
        <v>0</v>
      </c>
      <c r="F470" s="84">
        <v>0</v>
      </c>
      <c r="G470" s="84"/>
      <c r="H470" s="84"/>
      <c r="I470" s="84" t="e">
        <f t="shared" si="409"/>
        <v>#DIV/0!</v>
      </c>
    </row>
    <row r="471" spans="1:10" ht="18" hidden="1" x14ac:dyDescent="0.25">
      <c r="A471" s="5" t="str">
        <f t="shared" si="406"/>
        <v>b</v>
      </c>
      <c r="B471" s="82" t="s">
        <v>1</v>
      </c>
      <c r="C471" s="83" t="s">
        <v>26</v>
      </c>
      <c r="D471" s="84">
        <v>0</v>
      </c>
      <c r="E471" s="84">
        <v>0</v>
      </c>
      <c r="F471" s="84">
        <v>0</v>
      </c>
      <c r="G471" s="84"/>
      <c r="H471" s="84"/>
      <c r="I471" s="84" t="e">
        <f t="shared" si="409"/>
        <v>#DIV/0!</v>
      </c>
    </row>
    <row r="472" spans="1:10" ht="18" hidden="1" x14ac:dyDescent="0.25">
      <c r="A472" s="5" t="str">
        <f t="shared" si="406"/>
        <v>b</v>
      </c>
      <c r="B472" s="82" t="s">
        <v>1</v>
      </c>
      <c r="C472" s="83" t="s">
        <v>27</v>
      </c>
      <c r="D472" s="84">
        <v>0</v>
      </c>
      <c r="E472" s="84">
        <v>0</v>
      </c>
      <c r="F472" s="84">
        <v>0</v>
      </c>
      <c r="G472" s="84"/>
      <c r="H472" s="84"/>
      <c r="I472" s="84" t="e">
        <f t="shared" si="409"/>
        <v>#DIV/0!</v>
      </c>
    </row>
    <row r="473" spans="1:10" ht="18" hidden="1" x14ac:dyDescent="0.25">
      <c r="A473" s="5" t="str">
        <f t="shared" si="406"/>
        <v>b</v>
      </c>
      <c r="B473" s="82" t="s">
        <v>1</v>
      </c>
      <c r="C473" s="85" t="s">
        <v>28</v>
      </c>
      <c r="D473" s="84">
        <v>0</v>
      </c>
      <c r="E473" s="84">
        <v>0</v>
      </c>
      <c r="F473" s="84">
        <v>0</v>
      </c>
      <c r="G473" s="84"/>
      <c r="H473" s="84"/>
      <c r="I473" s="84" t="e">
        <f t="shared" si="409"/>
        <v>#DIV/0!</v>
      </c>
    </row>
    <row r="474" spans="1:10" ht="18" hidden="1" x14ac:dyDescent="0.25">
      <c r="A474" s="5" t="str">
        <f t="shared" si="406"/>
        <v>b</v>
      </c>
      <c r="B474" s="82" t="s">
        <v>1</v>
      </c>
      <c r="C474" s="85" t="s">
        <v>29</v>
      </c>
      <c r="D474" s="84">
        <v>0</v>
      </c>
      <c r="E474" s="84">
        <v>0</v>
      </c>
      <c r="F474" s="84">
        <v>0</v>
      </c>
      <c r="G474" s="84"/>
      <c r="H474" s="84"/>
      <c r="I474" s="84" t="e">
        <f t="shared" si="409"/>
        <v>#DIV/0!</v>
      </c>
    </row>
    <row r="475" spans="1:10" ht="18" x14ac:dyDescent="0.25">
      <c r="A475" s="5" t="str">
        <f t="shared" si="406"/>
        <v>a</v>
      </c>
      <c r="B475" s="82" t="s">
        <v>1</v>
      </c>
      <c r="C475" s="85" t="s">
        <v>30</v>
      </c>
      <c r="D475" s="84">
        <v>2301988</v>
      </c>
      <c r="E475" s="84">
        <v>3500000</v>
      </c>
      <c r="F475" s="84">
        <v>3400000</v>
      </c>
      <c r="G475" s="84">
        <v>2288300</v>
      </c>
      <c r="H475" s="84">
        <v>1912518</v>
      </c>
      <c r="I475" s="84">
        <f t="shared" si="409"/>
        <v>83.578114757680368</v>
      </c>
    </row>
    <row r="476" spans="1:10" ht="18" hidden="1" x14ac:dyDescent="0.25">
      <c r="A476" s="5" t="str">
        <f t="shared" si="406"/>
        <v>b</v>
      </c>
      <c r="B476" s="82" t="s">
        <v>1</v>
      </c>
      <c r="C476" s="85" t="s">
        <v>31</v>
      </c>
      <c r="D476" s="84">
        <f t="shared" si="401"/>
        <v>0</v>
      </c>
      <c r="E476" s="84">
        <f t="shared" ref="E476:G490" si="416">E477+E478</f>
        <v>0</v>
      </c>
      <c r="F476" s="84">
        <f t="shared" si="416"/>
        <v>0</v>
      </c>
      <c r="G476" s="84">
        <f t="shared" si="416"/>
        <v>0</v>
      </c>
      <c r="H476" s="84">
        <f t="shared" ref="H476" si="417">H477+H478</f>
        <v>0</v>
      </c>
      <c r="I476" s="84" t="e">
        <f t="shared" si="409"/>
        <v>#DIV/0!</v>
      </c>
    </row>
    <row r="477" spans="1:10" ht="30" hidden="1" x14ac:dyDescent="0.25">
      <c r="A477" s="5" t="str">
        <f t="shared" si="406"/>
        <v>b</v>
      </c>
      <c r="B477" s="86"/>
      <c r="C477" s="87" t="s">
        <v>91</v>
      </c>
      <c r="D477" s="88">
        <v>0</v>
      </c>
      <c r="E477" s="88">
        <v>0</v>
      </c>
      <c r="F477" s="88">
        <v>0</v>
      </c>
      <c r="G477" s="88"/>
      <c r="H477" s="88"/>
      <c r="I477" s="88" t="e">
        <f t="shared" si="409"/>
        <v>#DIV/0!</v>
      </c>
    </row>
    <row r="478" spans="1:10" ht="30" hidden="1" x14ac:dyDescent="0.25">
      <c r="A478" s="5" t="str">
        <f t="shared" si="406"/>
        <v>b</v>
      </c>
      <c r="B478" s="86"/>
      <c r="C478" s="87" t="s">
        <v>92</v>
      </c>
      <c r="D478" s="88">
        <v>0</v>
      </c>
      <c r="E478" s="88">
        <v>0</v>
      </c>
      <c r="F478" s="88">
        <v>0</v>
      </c>
      <c r="G478" s="88">
        <v>0</v>
      </c>
      <c r="H478" s="88"/>
      <c r="I478" s="88" t="e">
        <f t="shared" si="409"/>
        <v>#DIV/0!</v>
      </c>
    </row>
    <row r="479" spans="1:10" ht="18" hidden="1" x14ac:dyDescent="0.25">
      <c r="A479" s="5" t="str">
        <f t="shared" si="406"/>
        <v>b</v>
      </c>
      <c r="B479" s="82" t="s">
        <v>1</v>
      </c>
      <c r="C479" s="80" t="s">
        <v>32</v>
      </c>
      <c r="D479" s="81">
        <v>0</v>
      </c>
      <c r="E479" s="81">
        <v>0</v>
      </c>
      <c r="F479" s="81">
        <v>0</v>
      </c>
      <c r="G479" s="81">
        <v>0</v>
      </c>
      <c r="H479" s="81"/>
      <c r="I479" s="81" t="e">
        <f t="shared" si="409"/>
        <v>#DIV/0!</v>
      </c>
    </row>
    <row r="480" spans="1:10" ht="18" hidden="1" x14ac:dyDescent="0.25">
      <c r="A480" s="5" t="str">
        <f t="shared" si="406"/>
        <v>b</v>
      </c>
      <c r="B480" s="82" t="s">
        <v>1</v>
      </c>
      <c r="C480" s="80" t="s">
        <v>33</v>
      </c>
      <c r="D480" s="81">
        <v>0</v>
      </c>
      <c r="E480" s="81">
        <v>0</v>
      </c>
      <c r="F480" s="81">
        <v>0</v>
      </c>
      <c r="G480" s="81">
        <v>0</v>
      </c>
      <c r="H480" s="81"/>
      <c r="I480" s="81" t="e">
        <f t="shared" si="409"/>
        <v>#DIV/0!</v>
      </c>
    </row>
    <row r="481" spans="1:10" ht="18" hidden="1" x14ac:dyDescent="0.25">
      <c r="A481" s="5" t="str">
        <f t="shared" si="406"/>
        <v>b</v>
      </c>
      <c r="B481" s="82" t="s">
        <v>1</v>
      </c>
      <c r="C481" s="80" t="s">
        <v>34</v>
      </c>
      <c r="D481" s="81">
        <v>0</v>
      </c>
      <c r="E481" s="81">
        <v>0</v>
      </c>
      <c r="F481" s="81">
        <v>0</v>
      </c>
      <c r="G481" s="81">
        <v>0</v>
      </c>
      <c r="H481" s="81"/>
      <c r="I481" s="81" t="e">
        <f t="shared" si="409"/>
        <v>#DIV/0!</v>
      </c>
    </row>
    <row r="482" spans="1:10" ht="36" x14ac:dyDescent="0.25">
      <c r="A482" s="5" t="str">
        <f t="shared" si="406"/>
        <v>a</v>
      </c>
      <c r="B482" s="67" t="s">
        <v>132</v>
      </c>
      <c r="C482" s="68" t="s">
        <v>74</v>
      </c>
      <c r="D482" s="91">
        <f t="shared" si="395"/>
        <v>14744</v>
      </c>
      <c r="E482" s="91">
        <f t="shared" ref="E482:F482" si="418">E483+E493+E494+E495</f>
        <v>40000</v>
      </c>
      <c r="F482" s="91">
        <f t="shared" si="418"/>
        <v>40000</v>
      </c>
      <c r="G482" s="91">
        <f t="shared" si="412"/>
        <v>28450</v>
      </c>
      <c r="H482" s="91">
        <f t="shared" ref="H482" si="419">H483+H493+H494+H495</f>
        <v>16127</v>
      </c>
      <c r="I482" s="91">
        <f t="shared" si="409"/>
        <v>56.685413005272409</v>
      </c>
      <c r="J482" s="54" t="s">
        <v>223</v>
      </c>
    </row>
    <row r="483" spans="1:10" ht="18" x14ac:dyDescent="0.25">
      <c r="A483" s="5" t="str">
        <f t="shared" si="406"/>
        <v>a</v>
      </c>
      <c r="B483" s="79" t="s">
        <v>1</v>
      </c>
      <c r="C483" s="80" t="s">
        <v>24</v>
      </c>
      <c r="D483" s="81">
        <f t="shared" si="398"/>
        <v>14744</v>
      </c>
      <c r="E483" s="81">
        <f t="shared" ref="E483:F483" si="420">E484+E485+E486+E487+E488+E489+E490</f>
        <v>40000</v>
      </c>
      <c r="F483" s="81">
        <f t="shared" si="420"/>
        <v>40000</v>
      </c>
      <c r="G483" s="81">
        <f t="shared" si="414"/>
        <v>28450</v>
      </c>
      <c r="H483" s="81">
        <f t="shared" ref="H483" si="421">H484+H485+H486+H487+H488+H489+H490</f>
        <v>16127</v>
      </c>
      <c r="I483" s="81">
        <f t="shared" si="409"/>
        <v>56.685413005272409</v>
      </c>
    </row>
    <row r="484" spans="1:10" ht="18" hidden="1" x14ac:dyDescent="0.25">
      <c r="A484" s="5" t="str">
        <f t="shared" si="406"/>
        <v>b</v>
      </c>
      <c r="B484" s="82" t="s">
        <v>1</v>
      </c>
      <c r="C484" s="83" t="s">
        <v>25</v>
      </c>
      <c r="D484" s="84">
        <v>0</v>
      </c>
      <c r="E484" s="84">
        <v>0</v>
      </c>
      <c r="F484" s="84">
        <v>0</v>
      </c>
      <c r="G484" s="84"/>
      <c r="H484" s="84"/>
      <c r="I484" s="84" t="e">
        <f t="shared" si="409"/>
        <v>#DIV/0!</v>
      </c>
    </row>
    <row r="485" spans="1:10" ht="18" hidden="1" x14ac:dyDescent="0.25">
      <c r="A485" s="5" t="str">
        <f t="shared" si="406"/>
        <v>b</v>
      </c>
      <c r="B485" s="82" t="s">
        <v>1</v>
      </c>
      <c r="C485" s="83" t="s">
        <v>26</v>
      </c>
      <c r="D485" s="84">
        <v>0</v>
      </c>
      <c r="E485" s="84">
        <v>0</v>
      </c>
      <c r="F485" s="84">
        <v>0</v>
      </c>
      <c r="G485" s="84"/>
      <c r="H485" s="84"/>
      <c r="I485" s="84" t="e">
        <f t="shared" si="409"/>
        <v>#DIV/0!</v>
      </c>
    </row>
    <row r="486" spans="1:10" ht="18" hidden="1" x14ac:dyDescent="0.25">
      <c r="A486" s="5" t="str">
        <f t="shared" si="406"/>
        <v>b</v>
      </c>
      <c r="B486" s="82" t="s">
        <v>1</v>
      </c>
      <c r="C486" s="83" t="s">
        <v>27</v>
      </c>
      <c r="D486" s="84">
        <v>0</v>
      </c>
      <c r="E486" s="84">
        <v>0</v>
      </c>
      <c r="F486" s="84">
        <v>0</v>
      </c>
      <c r="G486" s="84"/>
      <c r="H486" s="84"/>
      <c r="I486" s="84" t="e">
        <f t="shared" si="409"/>
        <v>#DIV/0!</v>
      </c>
    </row>
    <row r="487" spans="1:10" ht="18" hidden="1" x14ac:dyDescent="0.25">
      <c r="A487" s="5" t="str">
        <f t="shared" si="406"/>
        <v>b</v>
      </c>
      <c r="B487" s="82" t="s">
        <v>1</v>
      </c>
      <c r="C487" s="85" t="s">
        <v>28</v>
      </c>
      <c r="D487" s="84">
        <v>0</v>
      </c>
      <c r="E487" s="84">
        <v>0</v>
      </c>
      <c r="F487" s="84">
        <v>0</v>
      </c>
      <c r="G487" s="84"/>
      <c r="H487" s="84"/>
      <c r="I487" s="84" t="e">
        <f t="shared" si="409"/>
        <v>#DIV/0!</v>
      </c>
    </row>
    <row r="488" spans="1:10" ht="18" hidden="1" x14ac:dyDescent="0.25">
      <c r="A488" s="5" t="str">
        <f t="shared" si="406"/>
        <v>b</v>
      </c>
      <c r="B488" s="82" t="s">
        <v>1</v>
      </c>
      <c r="C488" s="85" t="s">
        <v>29</v>
      </c>
      <c r="D488" s="84">
        <v>0</v>
      </c>
      <c r="E488" s="84">
        <v>0</v>
      </c>
      <c r="F488" s="84">
        <v>0</v>
      </c>
      <c r="G488" s="84"/>
      <c r="H488" s="84"/>
      <c r="I488" s="84" t="e">
        <f t="shared" si="409"/>
        <v>#DIV/0!</v>
      </c>
    </row>
    <row r="489" spans="1:10" ht="18" x14ac:dyDescent="0.25">
      <c r="A489" s="5" t="str">
        <f t="shared" si="406"/>
        <v>a</v>
      </c>
      <c r="B489" s="82" t="s">
        <v>1</v>
      </c>
      <c r="C489" s="85" t="s">
        <v>30</v>
      </c>
      <c r="D489" s="84">
        <v>14744</v>
      </c>
      <c r="E489" s="84">
        <v>40000</v>
      </c>
      <c r="F489" s="84">
        <v>40000</v>
      </c>
      <c r="G489" s="84">
        <v>28450</v>
      </c>
      <c r="H489" s="84">
        <v>16127</v>
      </c>
      <c r="I489" s="84">
        <f t="shared" si="409"/>
        <v>56.685413005272409</v>
      </c>
    </row>
    <row r="490" spans="1:10" ht="18" hidden="1" x14ac:dyDescent="0.25">
      <c r="A490" s="5" t="str">
        <f t="shared" si="406"/>
        <v>b</v>
      </c>
      <c r="B490" s="82" t="s">
        <v>1</v>
      </c>
      <c r="C490" s="85" t="s">
        <v>31</v>
      </c>
      <c r="D490" s="84">
        <f t="shared" si="401"/>
        <v>0</v>
      </c>
      <c r="E490" s="84">
        <f t="shared" ref="E490:F490" si="422">E491+E492</f>
        <v>0</v>
      </c>
      <c r="F490" s="84">
        <f t="shared" si="422"/>
        <v>0</v>
      </c>
      <c r="G490" s="84">
        <f t="shared" si="416"/>
        <v>0</v>
      </c>
      <c r="H490" s="84">
        <f t="shared" ref="H490" si="423">H491+H492</f>
        <v>0</v>
      </c>
      <c r="I490" s="84" t="e">
        <f t="shared" si="409"/>
        <v>#DIV/0!</v>
      </c>
    </row>
    <row r="491" spans="1:10" ht="30" hidden="1" x14ac:dyDescent="0.25">
      <c r="A491" s="5" t="str">
        <f t="shared" si="406"/>
        <v>b</v>
      </c>
      <c r="B491" s="86"/>
      <c r="C491" s="87" t="s">
        <v>91</v>
      </c>
      <c r="D491" s="88">
        <v>0</v>
      </c>
      <c r="E491" s="88">
        <v>0</v>
      </c>
      <c r="F491" s="88">
        <v>0</v>
      </c>
      <c r="G491" s="88"/>
      <c r="H491" s="88"/>
      <c r="I491" s="88" t="e">
        <f t="shared" si="409"/>
        <v>#DIV/0!</v>
      </c>
    </row>
    <row r="492" spans="1:10" ht="30" hidden="1" x14ac:dyDescent="0.25">
      <c r="A492" s="5" t="str">
        <f t="shared" si="406"/>
        <v>b</v>
      </c>
      <c r="B492" s="86"/>
      <c r="C492" s="87" t="s">
        <v>92</v>
      </c>
      <c r="D492" s="88">
        <v>0</v>
      </c>
      <c r="E492" s="88">
        <v>0</v>
      </c>
      <c r="F492" s="88">
        <v>0</v>
      </c>
      <c r="G492" s="88">
        <v>0</v>
      </c>
      <c r="H492" s="88"/>
      <c r="I492" s="88" t="e">
        <f t="shared" si="409"/>
        <v>#DIV/0!</v>
      </c>
    </row>
    <row r="493" spans="1:10" ht="18" hidden="1" x14ac:dyDescent="0.25">
      <c r="A493" s="5" t="str">
        <f t="shared" si="406"/>
        <v>b</v>
      </c>
      <c r="B493" s="82" t="s">
        <v>1</v>
      </c>
      <c r="C493" s="80" t="s">
        <v>32</v>
      </c>
      <c r="D493" s="81">
        <v>0</v>
      </c>
      <c r="E493" s="81">
        <v>0</v>
      </c>
      <c r="F493" s="81">
        <v>0</v>
      </c>
      <c r="G493" s="81">
        <v>0</v>
      </c>
      <c r="H493" s="81"/>
      <c r="I493" s="81" t="e">
        <f t="shared" si="409"/>
        <v>#DIV/0!</v>
      </c>
    </row>
    <row r="494" spans="1:10" ht="18" hidden="1" x14ac:dyDescent="0.25">
      <c r="A494" s="5" t="str">
        <f t="shared" si="406"/>
        <v>b</v>
      </c>
      <c r="B494" s="82" t="s">
        <v>1</v>
      </c>
      <c r="C494" s="80" t="s">
        <v>33</v>
      </c>
      <c r="D494" s="81">
        <v>0</v>
      </c>
      <c r="E494" s="81">
        <v>0</v>
      </c>
      <c r="F494" s="81">
        <v>0</v>
      </c>
      <c r="G494" s="81">
        <v>0</v>
      </c>
      <c r="H494" s="81"/>
      <c r="I494" s="81" t="e">
        <f t="shared" si="409"/>
        <v>#DIV/0!</v>
      </c>
    </row>
    <row r="495" spans="1:10" ht="18" hidden="1" x14ac:dyDescent="0.25">
      <c r="A495" s="5" t="str">
        <f t="shared" si="406"/>
        <v>b</v>
      </c>
      <c r="B495" s="82" t="s">
        <v>1</v>
      </c>
      <c r="C495" s="80" t="s">
        <v>34</v>
      </c>
      <c r="D495" s="81">
        <v>0</v>
      </c>
      <c r="E495" s="81">
        <v>0</v>
      </c>
      <c r="F495" s="81">
        <v>0</v>
      </c>
      <c r="G495" s="81">
        <v>0</v>
      </c>
      <c r="H495" s="81"/>
      <c r="I495" s="81" t="e">
        <f t="shared" si="409"/>
        <v>#DIV/0!</v>
      </c>
    </row>
    <row r="496" spans="1:10" ht="36" x14ac:dyDescent="0.25">
      <c r="A496" s="5" t="str">
        <f t="shared" si="406"/>
        <v>a</v>
      </c>
      <c r="B496" s="67" t="s">
        <v>133</v>
      </c>
      <c r="C496" s="68" t="s">
        <v>75</v>
      </c>
      <c r="D496" s="91">
        <f t="shared" si="395"/>
        <v>3545045.8</v>
      </c>
      <c r="E496" s="91">
        <f t="shared" ref="E496:G510" si="424">E497+E507+E508+E509</f>
        <v>6500000</v>
      </c>
      <c r="F496" s="91">
        <f t="shared" si="424"/>
        <v>6258300</v>
      </c>
      <c r="G496" s="91">
        <f t="shared" si="424"/>
        <v>4088450</v>
      </c>
      <c r="H496" s="91">
        <f t="shared" ref="H496" si="425">H497+H507+H508+H509</f>
        <v>3052523.75</v>
      </c>
      <c r="I496" s="91">
        <f t="shared" si="409"/>
        <v>74.662127456615593</v>
      </c>
      <c r="J496" s="54" t="s">
        <v>223</v>
      </c>
    </row>
    <row r="497" spans="1:10" ht="18" x14ac:dyDescent="0.25">
      <c r="A497" s="5" t="str">
        <f t="shared" si="406"/>
        <v>a</v>
      </c>
      <c r="B497" s="79" t="s">
        <v>1</v>
      </c>
      <c r="C497" s="80" t="s">
        <v>24</v>
      </c>
      <c r="D497" s="81">
        <f t="shared" si="398"/>
        <v>3545045.8</v>
      </c>
      <c r="E497" s="81">
        <f t="shared" ref="E497:G511" si="426">E498+E499+E500+E501+E502+E503+E504</f>
        <v>6500000</v>
      </c>
      <c r="F497" s="81">
        <f t="shared" si="426"/>
        <v>6258300</v>
      </c>
      <c r="G497" s="81">
        <f t="shared" si="426"/>
        <v>4088450</v>
      </c>
      <c r="H497" s="81">
        <f t="shared" ref="H497" si="427">H498+H499+H500+H501+H502+H503+H504</f>
        <v>3052523.75</v>
      </c>
      <c r="I497" s="81">
        <f t="shared" si="409"/>
        <v>74.662127456615593</v>
      </c>
    </row>
    <row r="498" spans="1:10" ht="18" hidden="1" x14ac:dyDescent="0.25">
      <c r="A498" s="5" t="str">
        <f t="shared" si="406"/>
        <v>b</v>
      </c>
      <c r="B498" s="82" t="s">
        <v>1</v>
      </c>
      <c r="C498" s="83" t="s">
        <v>25</v>
      </c>
      <c r="D498" s="84">
        <v>0</v>
      </c>
      <c r="E498" s="84">
        <v>0</v>
      </c>
      <c r="F498" s="84">
        <v>0</v>
      </c>
      <c r="G498" s="84"/>
      <c r="H498" s="84"/>
      <c r="I498" s="84" t="e">
        <f t="shared" si="409"/>
        <v>#DIV/0!</v>
      </c>
    </row>
    <row r="499" spans="1:10" ht="18" hidden="1" x14ac:dyDescent="0.25">
      <c r="A499" s="5" t="str">
        <f t="shared" si="406"/>
        <v>b</v>
      </c>
      <c r="B499" s="82" t="s">
        <v>1</v>
      </c>
      <c r="C499" s="83" t="s">
        <v>26</v>
      </c>
      <c r="D499" s="84">
        <v>0</v>
      </c>
      <c r="E499" s="84">
        <v>0</v>
      </c>
      <c r="F499" s="84">
        <v>0</v>
      </c>
      <c r="G499" s="84"/>
      <c r="H499" s="84"/>
      <c r="I499" s="84" t="e">
        <f t="shared" si="409"/>
        <v>#DIV/0!</v>
      </c>
    </row>
    <row r="500" spans="1:10" ht="18" hidden="1" x14ac:dyDescent="0.25">
      <c r="A500" s="5" t="str">
        <f t="shared" si="406"/>
        <v>b</v>
      </c>
      <c r="B500" s="82" t="s">
        <v>1</v>
      </c>
      <c r="C500" s="83" t="s">
        <v>27</v>
      </c>
      <c r="D500" s="84">
        <v>0</v>
      </c>
      <c r="E500" s="84">
        <v>0</v>
      </c>
      <c r="F500" s="84">
        <v>0</v>
      </c>
      <c r="G500" s="84"/>
      <c r="H500" s="84"/>
      <c r="I500" s="84" t="e">
        <f t="shared" si="409"/>
        <v>#DIV/0!</v>
      </c>
    </row>
    <row r="501" spans="1:10" ht="18" hidden="1" x14ac:dyDescent="0.25">
      <c r="A501" s="5" t="str">
        <f t="shared" si="406"/>
        <v>b</v>
      </c>
      <c r="B501" s="82" t="s">
        <v>1</v>
      </c>
      <c r="C501" s="85" t="s">
        <v>28</v>
      </c>
      <c r="D501" s="84">
        <v>0</v>
      </c>
      <c r="E501" s="84">
        <v>0</v>
      </c>
      <c r="F501" s="84">
        <v>0</v>
      </c>
      <c r="G501" s="84"/>
      <c r="H501" s="84"/>
      <c r="I501" s="84" t="e">
        <f t="shared" si="409"/>
        <v>#DIV/0!</v>
      </c>
    </row>
    <row r="502" spans="1:10" ht="18" hidden="1" x14ac:dyDescent="0.25">
      <c r="A502" s="5" t="str">
        <f t="shared" si="406"/>
        <v>b</v>
      </c>
      <c r="B502" s="82" t="s">
        <v>1</v>
      </c>
      <c r="C502" s="85" t="s">
        <v>29</v>
      </c>
      <c r="D502" s="84">
        <v>0</v>
      </c>
      <c r="E502" s="84">
        <v>0</v>
      </c>
      <c r="F502" s="84">
        <v>0</v>
      </c>
      <c r="G502" s="84"/>
      <c r="H502" s="84"/>
      <c r="I502" s="84" t="e">
        <f t="shared" si="409"/>
        <v>#DIV/0!</v>
      </c>
    </row>
    <row r="503" spans="1:10" ht="18" x14ac:dyDescent="0.25">
      <c r="A503" s="5" t="str">
        <f t="shared" si="406"/>
        <v>a</v>
      </c>
      <c r="B503" s="82" t="s">
        <v>1</v>
      </c>
      <c r="C503" s="85" t="s">
        <v>30</v>
      </c>
      <c r="D503" s="84">
        <v>3545045.8</v>
      </c>
      <c r="E503" s="84">
        <v>6500000</v>
      </c>
      <c r="F503" s="84">
        <v>6258300</v>
      </c>
      <c r="G503" s="84">
        <v>4088450</v>
      </c>
      <c r="H503" s="84">
        <v>3052523.75</v>
      </c>
      <c r="I503" s="84">
        <f t="shared" si="409"/>
        <v>74.662127456615593</v>
      </c>
    </row>
    <row r="504" spans="1:10" ht="18" hidden="1" x14ac:dyDescent="0.25">
      <c r="A504" s="5" t="str">
        <f t="shared" si="406"/>
        <v>b</v>
      </c>
      <c r="B504" s="82" t="s">
        <v>1</v>
      </c>
      <c r="C504" s="85" t="s">
        <v>31</v>
      </c>
      <c r="D504" s="84">
        <f t="shared" si="401"/>
        <v>0</v>
      </c>
      <c r="E504" s="84">
        <f t="shared" ref="E504:G518" si="428">E505+E506</f>
        <v>0</v>
      </c>
      <c r="F504" s="84">
        <f t="shared" si="428"/>
        <v>0</v>
      </c>
      <c r="G504" s="84">
        <f t="shared" si="428"/>
        <v>0</v>
      </c>
      <c r="H504" s="84">
        <f t="shared" ref="H504" si="429">H505+H506</f>
        <v>0</v>
      </c>
      <c r="I504" s="84" t="e">
        <f t="shared" si="409"/>
        <v>#DIV/0!</v>
      </c>
    </row>
    <row r="505" spans="1:10" ht="30" hidden="1" x14ac:dyDescent="0.25">
      <c r="A505" s="5" t="str">
        <f t="shared" si="406"/>
        <v>b</v>
      </c>
      <c r="B505" s="86"/>
      <c r="C505" s="87" t="s">
        <v>91</v>
      </c>
      <c r="D505" s="88">
        <v>0</v>
      </c>
      <c r="E505" s="88">
        <v>0</v>
      </c>
      <c r="F505" s="88">
        <v>0</v>
      </c>
      <c r="G505" s="88"/>
      <c r="H505" s="88"/>
      <c r="I505" s="88" t="e">
        <f t="shared" si="409"/>
        <v>#DIV/0!</v>
      </c>
    </row>
    <row r="506" spans="1:10" ht="30" hidden="1" x14ac:dyDescent="0.25">
      <c r="A506" s="5" t="str">
        <f t="shared" si="406"/>
        <v>b</v>
      </c>
      <c r="B506" s="86"/>
      <c r="C506" s="87" t="s">
        <v>92</v>
      </c>
      <c r="D506" s="88">
        <v>0</v>
      </c>
      <c r="E506" s="88">
        <v>0</v>
      </c>
      <c r="F506" s="88">
        <v>0</v>
      </c>
      <c r="G506" s="88">
        <v>0</v>
      </c>
      <c r="H506" s="88"/>
      <c r="I506" s="88" t="e">
        <f t="shared" si="409"/>
        <v>#DIV/0!</v>
      </c>
    </row>
    <row r="507" spans="1:10" ht="18" hidden="1" x14ac:dyDescent="0.25">
      <c r="A507" s="5" t="str">
        <f t="shared" si="406"/>
        <v>b</v>
      </c>
      <c r="B507" s="82" t="s">
        <v>1</v>
      </c>
      <c r="C507" s="80" t="s">
        <v>32</v>
      </c>
      <c r="D507" s="81">
        <v>0</v>
      </c>
      <c r="E507" s="81">
        <v>0</v>
      </c>
      <c r="F507" s="81">
        <v>0</v>
      </c>
      <c r="G507" s="81">
        <v>0</v>
      </c>
      <c r="H507" s="81"/>
      <c r="I507" s="81" t="e">
        <f t="shared" si="409"/>
        <v>#DIV/0!</v>
      </c>
    </row>
    <row r="508" spans="1:10" ht="18" hidden="1" x14ac:dyDescent="0.25">
      <c r="A508" s="5" t="str">
        <f t="shared" si="406"/>
        <v>b</v>
      </c>
      <c r="B508" s="82" t="s">
        <v>1</v>
      </c>
      <c r="C508" s="80" t="s">
        <v>33</v>
      </c>
      <c r="D508" s="81">
        <v>0</v>
      </c>
      <c r="E508" s="81">
        <v>0</v>
      </c>
      <c r="F508" s="81">
        <v>0</v>
      </c>
      <c r="G508" s="81">
        <v>0</v>
      </c>
      <c r="H508" s="81"/>
      <c r="I508" s="81" t="e">
        <f t="shared" si="409"/>
        <v>#DIV/0!</v>
      </c>
    </row>
    <row r="509" spans="1:10" ht="18" hidden="1" x14ac:dyDescent="0.25">
      <c r="A509" s="5" t="str">
        <f t="shared" si="406"/>
        <v>b</v>
      </c>
      <c r="B509" s="82" t="s">
        <v>1</v>
      </c>
      <c r="C509" s="80" t="s">
        <v>34</v>
      </c>
      <c r="D509" s="81">
        <v>0</v>
      </c>
      <c r="E509" s="81">
        <v>0</v>
      </c>
      <c r="F509" s="81">
        <v>0</v>
      </c>
      <c r="G509" s="81">
        <v>0</v>
      </c>
      <c r="H509" s="81"/>
      <c r="I509" s="81" t="e">
        <f t="shared" si="409"/>
        <v>#DIV/0!</v>
      </c>
    </row>
    <row r="510" spans="1:10" ht="18" x14ac:dyDescent="0.25">
      <c r="A510" s="5" t="str">
        <f t="shared" si="406"/>
        <v>a</v>
      </c>
      <c r="B510" s="67" t="s">
        <v>134</v>
      </c>
      <c r="C510" s="68" t="s">
        <v>76</v>
      </c>
      <c r="D510" s="91">
        <f t="shared" ref="D510:D566" si="430">D511+D521+D522+D523</f>
        <v>4479615.7699999996</v>
      </c>
      <c r="E510" s="91">
        <f t="shared" ref="E510:F510" si="431">E511+E521+E522+E523</f>
        <v>5500000</v>
      </c>
      <c r="F510" s="91">
        <f t="shared" si="431"/>
        <v>5278900</v>
      </c>
      <c r="G510" s="91">
        <f t="shared" si="424"/>
        <v>4322750</v>
      </c>
      <c r="H510" s="91">
        <f t="shared" ref="H510" si="432">H511+H521+H522+H523</f>
        <v>3943073.56</v>
      </c>
      <c r="I510" s="91">
        <f t="shared" si="409"/>
        <v>91.216784685674625</v>
      </c>
      <c r="J510" s="54" t="s">
        <v>223</v>
      </c>
    </row>
    <row r="511" spans="1:10" ht="18" x14ac:dyDescent="0.25">
      <c r="A511" s="5" t="str">
        <f t="shared" si="406"/>
        <v>a</v>
      </c>
      <c r="B511" s="79" t="s">
        <v>1</v>
      </c>
      <c r="C511" s="80" t="s">
        <v>24</v>
      </c>
      <c r="D511" s="81">
        <f t="shared" ref="D511:D567" si="433">D512+D513+D514+D515+D516+D517+D518</f>
        <v>4479615.7699999996</v>
      </c>
      <c r="E511" s="81">
        <f t="shared" ref="E511:F511" si="434">E512+E513+E514+E515+E516+E517+E518</f>
        <v>5500000</v>
      </c>
      <c r="F511" s="81">
        <f t="shared" si="434"/>
        <v>5278900</v>
      </c>
      <c r="G511" s="81">
        <f t="shared" si="426"/>
        <v>4322750</v>
      </c>
      <c r="H511" s="81">
        <f t="shared" ref="H511" si="435">H512+H513+H514+H515+H516+H517+H518</f>
        <v>3943073.56</v>
      </c>
      <c r="I511" s="81">
        <f t="shared" si="409"/>
        <v>91.216784685674625</v>
      </c>
    </row>
    <row r="512" spans="1:10" ht="18" hidden="1" x14ac:dyDescent="0.25">
      <c r="A512" s="5" t="str">
        <f t="shared" si="406"/>
        <v>b</v>
      </c>
      <c r="B512" s="82" t="s">
        <v>1</v>
      </c>
      <c r="C512" s="83" t="s">
        <v>25</v>
      </c>
      <c r="D512" s="84">
        <v>0</v>
      </c>
      <c r="E512" s="84">
        <v>0</v>
      </c>
      <c r="F512" s="84">
        <v>0</v>
      </c>
      <c r="G512" s="84"/>
      <c r="H512" s="84"/>
      <c r="I512" s="84" t="e">
        <f t="shared" si="409"/>
        <v>#DIV/0!</v>
      </c>
    </row>
    <row r="513" spans="1:10" ht="18" hidden="1" x14ac:dyDescent="0.25">
      <c r="A513" s="5" t="str">
        <f t="shared" si="406"/>
        <v>b</v>
      </c>
      <c r="B513" s="82" t="s">
        <v>1</v>
      </c>
      <c r="C513" s="83" t="s">
        <v>26</v>
      </c>
      <c r="D513" s="84">
        <v>0</v>
      </c>
      <c r="E513" s="84">
        <v>0</v>
      </c>
      <c r="F513" s="84">
        <v>0</v>
      </c>
      <c r="G513" s="84"/>
      <c r="H513" s="84"/>
      <c r="I513" s="84" t="e">
        <f t="shared" si="409"/>
        <v>#DIV/0!</v>
      </c>
    </row>
    <row r="514" spans="1:10" ht="18" hidden="1" x14ac:dyDescent="0.25">
      <c r="A514" s="5" t="str">
        <f t="shared" si="406"/>
        <v>b</v>
      </c>
      <c r="B514" s="82" t="s">
        <v>1</v>
      </c>
      <c r="C514" s="83" t="s">
        <v>27</v>
      </c>
      <c r="D514" s="84">
        <v>0</v>
      </c>
      <c r="E514" s="84">
        <v>0</v>
      </c>
      <c r="F514" s="84">
        <v>0</v>
      </c>
      <c r="G514" s="84"/>
      <c r="H514" s="84"/>
      <c r="I514" s="84" t="e">
        <f t="shared" si="409"/>
        <v>#DIV/0!</v>
      </c>
    </row>
    <row r="515" spans="1:10" ht="18" hidden="1" x14ac:dyDescent="0.25">
      <c r="A515" s="5" t="str">
        <f t="shared" si="406"/>
        <v>b</v>
      </c>
      <c r="B515" s="82" t="s">
        <v>1</v>
      </c>
      <c r="C515" s="85" t="s">
        <v>28</v>
      </c>
      <c r="D515" s="84">
        <v>0</v>
      </c>
      <c r="E515" s="84">
        <v>0</v>
      </c>
      <c r="F515" s="84">
        <v>0</v>
      </c>
      <c r="G515" s="84"/>
      <c r="H515" s="84"/>
      <c r="I515" s="84" t="e">
        <f t="shared" si="409"/>
        <v>#DIV/0!</v>
      </c>
    </row>
    <row r="516" spans="1:10" ht="18" hidden="1" x14ac:dyDescent="0.25">
      <c r="A516" s="5" t="str">
        <f t="shared" si="406"/>
        <v>b</v>
      </c>
      <c r="B516" s="82" t="s">
        <v>1</v>
      </c>
      <c r="C516" s="85" t="s">
        <v>29</v>
      </c>
      <c r="D516" s="84">
        <v>0</v>
      </c>
      <c r="E516" s="84">
        <v>0</v>
      </c>
      <c r="F516" s="84">
        <v>0</v>
      </c>
      <c r="G516" s="84"/>
      <c r="H516" s="84"/>
      <c r="I516" s="84" t="e">
        <f t="shared" si="409"/>
        <v>#DIV/0!</v>
      </c>
    </row>
    <row r="517" spans="1:10" ht="18" hidden="1" x14ac:dyDescent="0.25">
      <c r="A517" s="5" t="str">
        <f t="shared" si="406"/>
        <v>b</v>
      </c>
      <c r="B517" s="82" t="s">
        <v>1</v>
      </c>
      <c r="C517" s="85" t="s">
        <v>30</v>
      </c>
      <c r="D517" s="84">
        <v>0</v>
      </c>
      <c r="E517" s="84">
        <v>0</v>
      </c>
      <c r="F517" s="84">
        <v>0</v>
      </c>
      <c r="G517" s="84"/>
      <c r="H517" s="84"/>
      <c r="I517" s="84" t="e">
        <f t="shared" si="409"/>
        <v>#DIV/0!</v>
      </c>
    </row>
    <row r="518" spans="1:10" ht="18" x14ac:dyDescent="0.25">
      <c r="A518" s="5" t="str">
        <f t="shared" si="406"/>
        <v>a</v>
      </c>
      <c r="B518" s="82" t="s">
        <v>1</v>
      </c>
      <c r="C518" s="85" t="s">
        <v>31</v>
      </c>
      <c r="D518" s="84">
        <f t="shared" ref="D518:D574" si="436">D519+D520</f>
        <v>4479615.7699999996</v>
      </c>
      <c r="E518" s="84">
        <f t="shared" ref="E518:F518" si="437">E519+E520</f>
        <v>5500000</v>
      </c>
      <c r="F518" s="84">
        <f t="shared" si="437"/>
        <v>5278900</v>
      </c>
      <c r="G518" s="84">
        <f t="shared" si="428"/>
        <v>4322750</v>
      </c>
      <c r="H518" s="84">
        <f t="shared" ref="H518" si="438">H519+H520</f>
        <v>3943073.56</v>
      </c>
      <c r="I518" s="84">
        <f t="shared" si="409"/>
        <v>91.216784685674625</v>
      </c>
    </row>
    <row r="519" spans="1:10" ht="30" x14ac:dyDescent="0.25">
      <c r="A519" s="5" t="str">
        <f t="shared" ref="A519:A582" si="439">IF((E519+F519+H519+D519)&gt;0,"a","b")</f>
        <v>a</v>
      </c>
      <c r="B519" s="86"/>
      <c r="C519" s="87" t="s">
        <v>91</v>
      </c>
      <c r="D519" s="88">
        <v>4479615.7699999996</v>
      </c>
      <c r="E519" s="84">
        <v>5500000</v>
      </c>
      <c r="F519" s="84">
        <v>5278900</v>
      </c>
      <c r="G519" s="84">
        <v>4322750</v>
      </c>
      <c r="H519" s="84">
        <v>3943073.56</v>
      </c>
      <c r="I519" s="84">
        <f t="shared" ref="I519:I582" si="440">H519/G519%</f>
        <v>91.216784685674625</v>
      </c>
      <c r="J519" s="54"/>
    </row>
    <row r="520" spans="1:10" ht="30" hidden="1" x14ac:dyDescent="0.25">
      <c r="A520" s="5" t="str">
        <f t="shared" si="439"/>
        <v>b</v>
      </c>
      <c r="B520" s="86"/>
      <c r="C520" s="87" t="s">
        <v>92</v>
      </c>
      <c r="D520" s="88">
        <v>0</v>
      </c>
      <c r="E520" s="88">
        <v>0</v>
      </c>
      <c r="F520" s="88">
        <v>0</v>
      </c>
      <c r="G520" s="88">
        <v>0</v>
      </c>
      <c r="H520" s="88"/>
      <c r="I520" s="88" t="e">
        <f t="shared" si="440"/>
        <v>#DIV/0!</v>
      </c>
    </row>
    <row r="521" spans="1:10" ht="18" hidden="1" x14ac:dyDescent="0.25">
      <c r="A521" s="5" t="str">
        <f t="shared" si="439"/>
        <v>b</v>
      </c>
      <c r="B521" s="82" t="s">
        <v>1</v>
      </c>
      <c r="C521" s="80" t="s">
        <v>32</v>
      </c>
      <c r="D521" s="81">
        <v>0</v>
      </c>
      <c r="E521" s="81">
        <v>0</v>
      </c>
      <c r="F521" s="81">
        <v>0</v>
      </c>
      <c r="G521" s="81">
        <v>0</v>
      </c>
      <c r="H521" s="81"/>
      <c r="I521" s="81" t="e">
        <f t="shared" si="440"/>
        <v>#DIV/0!</v>
      </c>
    </row>
    <row r="522" spans="1:10" ht="18" hidden="1" x14ac:dyDescent="0.25">
      <c r="A522" s="5" t="str">
        <f t="shared" si="439"/>
        <v>b</v>
      </c>
      <c r="B522" s="82" t="s">
        <v>1</v>
      </c>
      <c r="C522" s="80" t="s">
        <v>33</v>
      </c>
      <c r="D522" s="81">
        <v>0</v>
      </c>
      <c r="E522" s="81">
        <v>0</v>
      </c>
      <c r="F522" s="81">
        <v>0</v>
      </c>
      <c r="G522" s="81">
        <v>0</v>
      </c>
      <c r="H522" s="81"/>
      <c r="I522" s="81" t="e">
        <f t="shared" si="440"/>
        <v>#DIV/0!</v>
      </c>
    </row>
    <row r="523" spans="1:10" ht="18" hidden="1" x14ac:dyDescent="0.25">
      <c r="A523" s="5" t="str">
        <f t="shared" si="439"/>
        <v>b</v>
      </c>
      <c r="B523" s="82" t="s">
        <v>1</v>
      </c>
      <c r="C523" s="80" t="s">
        <v>34</v>
      </c>
      <c r="D523" s="81">
        <v>0</v>
      </c>
      <c r="E523" s="81">
        <v>0</v>
      </c>
      <c r="F523" s="81">
        <v>0</v>
      </c>
      <c r="G523" s="81">
        <v>0</v>
      </c>
      <c r="H523" s="81"/>
      <c r="I523" s="81" t="e">
        <f t="shared" si="440"/>
        <v>#DIV/0!</v>
      </c>
    </row>
    <row r="524" spans="1:10" ht="18" x14ac:dyDescent="0.25">
      <c r="A524" s="5" t="str">
        <f t="shared" si="439"/>
        <v>a</v>
      </c>
      <c r="B524" s="67" t="s">
        <v>135</v>
      </c>
      <c r="C524" s="68" t="s">
        <v>77</v>
      </c>
      <c r="D524" s="91">
        <f t="shared" si="430"/>
        <v>48000</v>
      </c>
      <c r="E524" s="91">
        <f t="shared" ref="E524:G538" si="441">E525+E535+E536+E537</f>
        <v>50000</v>
      </c>
      <c r="F524" s="91">
        <f t="shared" si="441"/>
        <v>48000</v>
      </c>
      <c r="G524" s="91">
        <f t="shared" si="441"/>
        <v>36000</v>
      </c>
      <c r="H524" s="91">
        <f t="shared" ref="H524" si="442">H525+H535+H536+H537</f>
        <v>32000</v>
      </c>
      <c r="I524" s="91">
        <f t="shared" si="440"/>
        <v>88.888888888888886</v>
      </c>
      <c r="J524" s="54" t="s">
        <v>223</v>
      </c>
    </row>
    <row r="525" spans="1:10" ht="18" x14ac:dyDescent="0.25">
      <c r="A525" s="5" t="str">
        <f t="shared" si="439"/>
        <v>a</v>
      </c>
      <c r="B525" s="79" t="s">
        <v>1</v>
      </c>
      <c r="C525" s="80" t="s">
        <v>24</v>
      </c>
      <c r="D525" s="81">
        <f t="shared" si="433"/>
        <v>48000</v>
      </c>
      <c r="E525" s="81">
        <f t="shared" ref="E525:G539" si="443">E526+E527+E528+E529+E530+E531+E532</f>
        <v>50000</v>
      </c>
      <c r="F525" s="81">
        <f t="shared" si="443"/>
        <v>48000</v>
      </c>
      <c r="G525" s="81">
        <f t="shared" si="443"/>
        <v>36000</v>
      </c>
      <c r="H525" s="81">
        <f t="shared" ref="H525" si="444">H526+H527+H528+H529+H530+H531+H532</f>
        <v>32000</v>
      </c>
      <c r="I525" s="81">
        <f t="shared" si="440"/>
        <v>88.888888888888886</v>
      </c>
    </row>
    <row r="526" spans="1:10" ht="18" hidden="1" x14ac:dyDescent="0.25">
      <c r="A526" s="5" t="str">
        <f t="shared" si="439"/>
        <v>b</v>
      </c>
      <c r="B526" s="82" t="s">
        <v>1</v>
      </c>
      <c r="C526" s="83" t="s">
        <v>25</v>
      </c>
      <c r="D526" s="84">
        <v>0</v>
      </c>
      <c r="E526" s="84">
        <v>0</v>
      </c>
      <c r="F526" s="84">
        <v>0</v>
      </c>
      <c r="G526" s="84"/>
      <c r="H526" s="84"/>
      <c r="I526" s="84" t="e">
        <f t="shared" si="440"/>
        <v>#DIV/0!</v>
      </c>
    </row>
    <row r="527" spans="1:10" ht="18" hidden="1" x14ac:dyDescent="0.25">
      <c r="A527" s="5" t="str">
        <f t="shared" si="439"/>
        <v>b</v>
      </c>
      <c r="B527" s="82" t="s">
        <v>1</v>
      </c>
      <c r="C527" s="83" t="s">
        <v>26</v>
      </c>
      <c r="D527" s="84">
        <v>0</v>
      </c>
      <c r="E527" s="84">
        <v>0</v>
      </c>
      <c r="F527" s="84">
        <v>0</v>
      </c>
      <c r="G527" s="84"/>
      <c r="H527" s="84"/>
      <c r="I527" s="84" t="e">
        <f t="shared" si="440"/>
        <v>#DIV/0!</v>
      </c>
    </row>
    <row r="528" spans="1:10" ht="18" hidden="1" x14ac:dyDescent="0.25">
      <c r="A528" s="5" t="str">
        <f t="shared" si="439"/>
        <v>b</v>
      </c>
      <c r="B528" s="82" t="s">
        <v>1</v>
      </c>
      <c r="C528" s="83" t="s">
        <v>27</v>
      </c>
      <c r="D528" s="84">
        <v>0</v>
      </c>
      <c r="E528" s="84">
        <v>0</v>
      </c>
      <c r="F528" s="84">
        <v>0</v>
      </c>
      <c r="G528" s="84"/>
      <c r="H528" s="84"/>
      <c r="I528" s="84" t="e">
        <f t="shared" si="440"/>
        <v>#DIV/0!</v>
      </c>
    </row>
    <row r="529" spans="1:10" ht="18" hidden="1" x14ac:dyDescent="0.25">
      <c r="A529" s="5" t="str">
        <f t="shared" si="439"/>
        <v>b</v>
      </c>
      <c r="B529" s="82" t="s">
        <v>1</v>
      </c>
      <c r="C529" s="85" t="s">
        <v>28</v>
      </c>
      <c r="D529" s="84">
        <v>0</v>
      </c>
      <c r="E529" s="84">
        <v>0</v>
      </c>
      <c r="F529" s="84">
        <v>0</v>
      </c>
      <c r="G529" s="84"/>
      <c r="H529" s="84"/>
      <c r="I529" s="84" t="e">
        <f t="shared" si="440"/>
        <v>#DIV/0!</v>
      </c>
    </row>
    <row r="530" spans="1:10" ht="18" hidden="1" x14ac:dyDescent="0.25">
      <c r="A530" s="5" t="str">
        <f t="shared" si="439"/>
        <v>b</v>
      </c>
      <c r="B530" s="82" t="s">
        <v>1</v>
      </c>
      <c r="C530" s="85" t="s">
        <v>29</v>
      </c>
      <c r="D530" s="84">
        <v>0</v>
      </c>
      <c r="E530" s="84">
        <v>0</v>
      </c>
      <c r="F530" s="84">
        <v>0</v>
      </c>
      <c r="G530" s="84"/>
      <c r="H530" s="84"/>
      <c r="I530" s="84" t="e">
        <f t="shared" si="440"/>
        <v>#DIV/0!</v>
      </c>
    </row>
    <row r="531" spans="1:10" ht="18" x14ac:dyDescent="0.25">
      <c r="A531" s="5" t="str">
        <f t="shared" si="439"/>
        <v>a</v>
      </c>
      <c r="B531" s="82" t="s">
        <v>1</v>
      </c>
      <c r="C531" s="85" t="s">
        <v>30</v>
      </c>
      <c r="D531" s="84">
        <v>48000</v>
      </c>
      <c r="E531" s="84">
        <v>50000</v>
      </c>
      <c r="F531" s="84">
        <v>48000</v>
      </c>
      <c r="G531" s="84">
        <v>36000</v>
      </c>
      <c r="H531" s="84">
        <v>32000</v>
      </c>
      <c r="I531" s="84">
        <f t="shared" si="440"/>
        <v>88.888888888888886</v>
      </c>
    </row>
    <row r="532" spans="1:10" ht="18" hidden="1" x14ac:dyDescent="0.25">
      <c r="A532" s="5" t="str">
        <f t="shared" si="439"/>
        <v>b</v>
      </c>
      <c r="B532" s="82" t="s">
        <v>1</v>
      </c>
      <c r="C532" s="85" t="s">
        <v>31</v>
      </c>
      <c r="D532" s="84">
        <f t="shared" si="436"/>
        <v>0</v>
      </c>
      <c r="E532" s="84">
        <f t="shared" ref="E532:G546" si="445">E533+E534</f>
        <v>0</v>
      </c>
      <c r="F532" s="84">
        <f t="shared" si="445"/>
        <v>0</v>
      </c>
      <c r="G532" s="84">
        <f t="shared" si="445"/>
        <v>0</v>
      </c>
      <c r="H532" s="84">
        <f t="shared" ref="H532" si="446">H533+H534</f>
        <v>0</v>
      </c>
      <c r="I532" s="84" t="e">
        <f t="shared" si="440"/>
        <v>#DIV/0!</v>
      </c>
    </row>
    <row r="533" spans="1:10" ht="30" hidden="1" x14ac:dyDescent="0.25">
      <c r="A533" s="5" t="str">
        <f t="shared" si="439"/>
        <v>b</v>
      </c>
      <c r="B533" s="86"/>
      <c r="C533" s="87" t="s">
        <v>91</v>
      </c>
      <c r="D533" s="88">
        <v>0</v>
      </c>
      <c r="E533" s="88">
        <v>0</v>
      </c>
      <c r="F533" s="88">
        <v>0</v>
      </c>
      <c r="G533" s="88"/>
      <c r="H533" s="88"/>
      <c r="I533" s="88" t="e">
        <f t="shared" si="440"/>
        <v>#DIV/0!</v>
      </c>
    </row>
    <row r="534" spans="1:10" ht="30" hidden="1" x14ac:dyDescent="0.25">
      <c r="A534" s="5" t="str">
        <f t="shared" si="439"/>
        <v>b</v>
      </c>
      <c r="B534" s="86"/>
      <c r="C534" s="87" t="s">
        <v>92</v>
      </c>
      <c r="D534" s="88">
        <v>0</v>
      </c>
      <c r="E534" s="88">
        <v>0</v>
      </c>
      <c r="F534" s="88">
        <v>0</v>
      </c>
      <c r="G534" s="88">
        <v>0</v>
      </c>
      <c r="H534" s="88"/>
      <c r="I534" s="88" t="e">
        <f t="shared" si="440"/>
        <v>#DIV/0!</v>
      </c>
    </row>
    <row r="535" spans="1:10" ht="18" hidden="1" x14ac:dyDescent="0.25">
      <c r="A535" s="5" t="str">
        <f t="shared" si="439"/>
        <v>b</v>
      </c>
      <c r="B535" s="82" t="s">
        <v>1</v>
      </c>
      <c r="C535" s="80" t="s">
        <v>32</v>
      </c>
      <c r="D535" s="81">
        <v>0</v>
      </c>
      <c r="E535" s="81">
        <v>0</v>
      </c>
      <c r="F535" s="81">
        <v>0</v>
      </c>
      <c r="G535" s="81">
        <v>0</v>
      </c>
      <c r="H535" s="81"/>
      <c r="I535" s="81" t="e">
        <f t="shared" si="440"/>
        <v>#DIV/0!</v>
      </c>
    </row>
    <row r="536" spans="1:10" ht="18" hidden="1" x14ac:dyDescent="0.25">
      <c r="A536" s="5" t="str">
        <f t="shared" si="439"/>
        <v>b</v>
      </c>
      <c r="B536" s="82" t="s">
        <v>1</v>
      </c>
      <c r="C536" s="80" t="s">
        <v>33</v>
      </c>
      <c r="D536" s="81">
        <v>0</v>
      </c>
      <c r="E536" s="81">
        <v>0</v>
      </c>
      <c r="F536" s="81">
        <v>0</v>
      </c>
      <c r="G536" s="81">
        <v>0</v>
      </c>
      <c r="H536" s="81"/>
      <c r="I536" s="81" t="e">
        <f t="shared" si="440"/>
        <v>#DIV/0!</v>
      </c>
    </row>
    <row r="537" spans="1:10" ht="18" hidden="1" x14ac:dyDescent="0.25">
      <c r="A537" s="5" t="str">
        <f t="shared" si="439"/>
        <v>b</v>
      </c>
      <c r="B537" s="82" t="s">
        <v>1</v>
      </c>
      <c r="C537" s="80" t="s">
        <v>34</v>
      </c>
      <c r="D537" s="81">
        <v>0</v>
      </c>
      <c r="E537" s="81">
        <v>0</v>
      </c>
      <c r="F537" s="81">
        <v>0</v>
      </c>
      <c r="G537" s="81">
        <v>0</v>
      </c>
      <c r="H537" s="81"/>
      <c r="I537" s="81" t="e">
        <f t="shared" si="440"/>
        <v>#DIV/0!</v>
      </c>
    </row>
    <row r="538" spans="1:10" ht="36" x14ac:dyDescent="0.25">
      <c r="A538" s="5" t="str">
        <f t="shared" si="439"/>
        <v>a</v>
      </c>
      <c r="B538" s="67" t="s">
        <v>136</v>
      </c>
      <c r="C538" s="68" t="s">
        <v>78</v>
      </c>
      <c r="D538" s="91">
        <f t="shared" si="430"/>
        <v>390974.5</v>
      </c>
      <c r="E538" s="91">
        <f t="shared" ref="E538:F538" si="447">E539+E549+E550+E551</f>
        <v>380000</v>
      </c>
      <c r="F538" s="91">
        <f t="shared" si="447"/>
        <v>450000</v>
      </c>
      <c r="G538" s="91">
        <f t="shared" si="441"/>
        <v>334350</v>
      </c>
      <c r="H538" s="91">
        <f t="shared" ref="H538" si="448">H539+H549+H550+H551</f>
        <v>280618</v>
      </c>
      <c r="I538" s="91">
        <f t="shared" si="440"/>
        <v>83.92941528338568</v>
      </c>
      <c r="J538" s="54" t="s">
        <v>223</v>
      </c>
    </row>
    <row r="539" spans="1:10" ht="18" x14ac:dyDescent="0.25">
      <c r="A539" s="5" t="str">
        <f t="shared" si="439"/>
        <v>a</v>
      </c>
      <c r="B539" s="79" t="s">
        <v>1</v>
      </c>
      <c r="C539" s="80" t="s">
        <v>24</v>
      </c>
      <c r="D539" s="81">
        <f t="shared" si="433"/>
        <v>390974.5</v>
      </c>
      <c r="E539" s="81">
        <f t="shared" ref="E539:F539" si="449">E540+E541+E542+E543+E544+E545+E546</f>
        <v>380000</v>
      </c>
      <c r="F539" s="81">
        <f t="shared" si="449"/>
        <v>450000</v>
      </c>
      <c r="G539" s="81">
        <f t="shared" si="443"/>
        <v>334350</v>
      </c>
      <c r="H539" s="81">
        <f t="shared" ref="H539" si="450">H540+H541+H542+H543+H544+H545+H546</f>
        <v>280618</v>
      </c>
      <c r="I539" s="81">
        <f t="shared" si="440"/>
        <v>83.92941528338568</v>
      </c>
    </row>
    <row r="540" spans="1:10" ht="18" hidden="1" x14ac:dyDescent="0.25">
      <c r="A540" s="5" t="str">
        <f t="shared" si="439"/>
        <v>b</v>
      </c>
      <c r="B540" s="82" t="s">
        <v>1</v>
      </c>
      <c r="C540" s="83" t="s">
        <v>25</v>
      </c>
      <c r="D540" s="84">
        <v>0</v>
      </c>
      <c r="E540" s="84">
        <v>0</v>
      </c>
      <c r="F540" s="84">
        <v>0</v>
      </c>
      <c r="G540" s="84"/>
      <c r="H540" s="84"/>
      <c r="I540" s="84" t="e">
        <f t="shared" si="440"/>
        <v>#DIV/0!</v>
      </c>
    </row>
    <row r="541" spans="1:10" ht="18" hidden="1" x14ac:dyDescent="0.25">
      <c r="A541" s="5" t="str">
        <f t="shared" si="439"/>
        <v>b</v>
      </c>
      <c r="B541" s="82" t="s">
        <v>1</v>
      </c>
      <c r="C541" s="83" t="s">
        <v>26</v>
      </c>
      <c r="D541" s="84">
        <v>0</v>
      </c>
      <c r="E541" s="84">
        <v>0</v>
      </c>
      <c r="F541" s="84">
        <v>0</v>
      </c>
      <c r="G541" s="84"/>
      <c r="H541" s="84"/>
      <c r="I541" s="84" t="e">
        <f t="shared" si="440"/>
        <v>#DIV/0!</v>
      </c>
    </row>
    <row r="542" spans="1:10" ht="18" hidden="1" x14ac:dyDescent="0.25">
      <c r="A542" s="5" t="str">
        <f t="shared" si="439"/>
        <v>b</v>
      </c>
      <c r="B542" s="82" t="s">
        <v>1</v>
      </c>
      <c r="C542" s="83" t="s">
        <v>27</v>
      </c>
      <c r="D542" s="84">
        <v>0</v>
      </c>
      <c r="E542" s="84">
        <v>0</v>
      </c>
      <c r="F542" s="84">
        <v>0</v>
      </c>
      <c r="G542" s="84"/>
      <c r="H542" s="84"/>
      <c r="I542" s="84" t="e">
        <f t="shared" si="440"/>
        <v>#DIV/0!</v>
      </c>
    </row>
    <row r="543" spans="1:10" ht="18" hidden="1" x14ac:dyDescent="0.25">
      <c r="A543" s="5" t="str">
        <f t="shared" si="439"/>
        <v>b</v>
      </c>
      <c r="B543" s="82" t="s">
        <v>1</v>
      </c>
      <c r="C543" s="85" t="s">
        <v>28</v>
      </c>
      <c r="D543" s="84">
        <v>0</v>
      </c>
      <c r="E543" s="84">
        <v>0</v>
      </c>
      <c r="F543" s="84">
        <v>0</v>
      </c>
      <c r="G543" s="84"/>
      <c r="H543" s="84"/>
      <c r="I543" s="84" t="e">
        <f t="shared" si="440"/>
        <v>#DIV/0!</v>
      </c>
    </row>
    <row r="544" spans="1:10" ht="18" hidden="1" x14ac:dyDescent="0.25">
      <c r="A544" s="5" t="str">
        <f t="shared" si="439"/>
        <v>b</v>
      </c>
      <c r="B544" s="82" t="s">
        <v>1</v>
      </c>
      <c r="C544" s="85" t="s">
        <v>29</v>
      </c>
      <c r="D544" s="84">
        <v>0</v>
      </c>
      <c r="E544" s="84">
        <v>0</v>
      </c>
      <c r="F544" s="84">
        <v>0</v>
      </c>
      <c r="G544" s="84"/>
      <c r="H544" s="84"/>
      <c r="I544" s="84" t="e">
        <f t="shared" si="440"/>
        <v>#DIV/0!</v>
      </c>
    </row>
    <row r="545" spans="1:10" ht="18" x14ac:dyDescent="0.25">
      <c r="A545" s="5" t="str">
        <f t="shared" si="439"/>
        <v>a</v>
      </c>
      <c r="B545" s="82" t="s">
        <v>1</v>
      </c>
      <c r="C545" s="85" t="s">
        <v>30</v>
      </c>
      <c r="D545" s="84">
        <v>390974.5</v>
      </c>
      <c r="E545" s="84">
        <v>380000</v>
      </c>
      <c r="F545" s="84">
        <v>450000</v>
      </c>
      <c r="G545" s="84">
        <v>334350</v>
      </c>
      <c r="H545" s="84">
        <v>280618</v>
      </c>
      <c r="I545" s="84">
        <f t="shared" si="440"/>
        <v>83.92941528338568</v>
      </c>
    </row>
    <row r="546" spans="1:10" ht="18" hidden="1" x14ac:dyDescent="0.25">
      <c r="A546" s="5" t="str">
        <f t="shared" si="439"/>
        <v>b</v>
      </c>
      <c r="B546" s="82" t="s">
        <v>1</v>
      </c>
      <c r="C546" s="85" t="s">
        <v>31</v>
      </c>
      <c r="D546" s="84">
        <f t="shared" si="436"/>
        <v>0</v>
      </c>
      <c r="E546" s="84">
        <f t="shared" ref="E546:F546" si="451">E547+E548</f>
        <v>0</v>
      </c>
      <c r="F546" s="84">
        <f t="shared" si="451"/>
        <v>0</v>
      </c>
      <c r="G546" s="84">
        <f t="shared" si="445"/>
        <v>0</v>
      </c>
      <c r="H546" s="84">
        <f t="shared" ref="H546" si="452">H547+H548</f>
        <v>0</v>
      </c>
      <c r="I546" s="84" t="e">
        <f t="shared" si="440"/>
        <v>#DIV/0!</v>
      </c>
    </row>
    <row r="547" spans="1:10" ht="30" hidden="1" x14ac:dyDescent="0.25">
      <c r="A547" s="5" t="str">
        <f t="shared" si="439"/>
        <v>b</v>
      </c>
      <c r="B547" s="86"/>
      <c r="C547" s="87" t="s">
        <v>91</v>
      </c>
      <c r="D547" s="88">
        <v>0</v>
      </c>
      <c r="E547" s="88">
        <v>0</v>
      </c>
      <c r="F547" s="88">
        <v>0</v>
      </c>
      <c r="G547" s="88"/>
      <c r="H547" s="88"/>
      <c r="I547" s="88" t="e">
        <f t="shared" si="440"/>
        <v>#DIV/0!</v>
      </c>
    </row>
    <row r="548" spans="1:10" ht="30" hidden="1" x14ac:dyDescent="0.25">
      <c r="A548" s="5" t="str">
        <f t="shared" si="439"/>
        <v>b</v>
      </c>
      <c r="B548" s="86"/>
      <c r="C548" s="87" t="s">
        <v>92</v>
      </c>
      <c r="D548" s="88">
        <v>0</v>
      </c>
      <c r="E548" s="88">
        <v>0</v>
      </c>
      <c r="F548" s="88">
        <v>0</v>
      </c>
      <c r="G548" s="88">
        <v>0</v>
      </c>
      <c r="H548" s="88"/>
      <c r="I548" s="88" t="e">
        <f t="shared" si="440"/>
        <v>#DIV/0!</v>
      </c>
    </row>
    <row r="549" spans="1:10" ht="18" hidden="1" x14ac:dyDescent="0.25">
      <c r="A549" s="5" t="str">
        <f t="shared" si="439"/>
        <v>b</v>
      </c>
      <c r="B549" s="82" t="s">
        <v>1</v>
      </c>
      <c r="C549" s="80" t="s">
        <v>32</v>
      </c>
      <c r="D549" s="81">
        <v>0</v>
      </c>
      <c r="E549" s="81">
        <v>0</v>
      </c>
      <c r="F549" s="81">
        <v>0</v>
      </c>
      <c r="G549" s="81">
        <v>0</v>
      </c>
      <c r="H549" s="81"/>
      <c r="I549" s="81" t="e">
        <f t="shared" si="440"/>
        <v>#DIV/0!</v>
      </c>
    </row>
    <row r="550" spans="1:10" ht="18" hidden="1" x14ac:dyDescent="0.25">
      <c r="A550" s="5" t="str">
        <f t="shared" si="439"/>
        <v>b</v>
      </c>
      <c r="B550" s="82" t="s">
        <v>1</v>
      </c>
      <c r="C550" s="80" t="s">
        <v>33</v>
      </c>
      <c r="D550" s="81">
        <v>0</v>
      </c>
      <c r="E550" s="81">
        <v>0</v>
      </c>
      <c r="F550" s="81">
        <v>0</v>
      </c>
      <c r="G550" s="81">
        <v>0</v>
      </c>
      <c r="H550" s="81"/>
      <c r="I550" s="81" t="e">
        <f t="shared" si="440"/>
        <v>#DIV/0!</v>
      </c>
    </row>
    <row r="551" spans="1:10" ht="18" hidden="1" x14ac:dyDescent="0.25">
      <c r="A551" s="5" t="str">
        <f t="shared" si="439"/>
        <v>b</v>
      </c>
      <c r="B551" s="82" t="s">
        <v>1</v>
      </c>
      <c r="C551" s="80" t="s">
        <v>34</v>
      </c>
      <c r="D551" s="81">
        <v>0</v>
      </c>
      <c r="E551" s="81">
        <v>0</v>
      </c>
      <c r="F551" s="81">
        <v>0</v>
      </c>
      <c r="G551" s="81">
        <v>0</v>
      </c>
      <c r="H551" s="81"/>
      <c r="I551" s="81" t="e">
        <f t="shared" si="440"/>
        <v>#DIV/0!</v>
      </c>
    </row>
    <row r="552" spans="1:10" ht="18" x14ac:dyDescent="0.25">
      <c r="A552" s="5" t="str">
        <f t="shared" si="439"/>
        <v>a</v>
      </c>
      <c r="B552" s="67" t="s">
        <v>137</v>
      </c>
      <c r="C552" s="68" t="s">
        <v>79</v>
      </c>
      <c r="D552" s="91">
        <f t="shared" si="430"/>
        <v>7735425</v>
      </c>
      <c r="E552" s="91">
        <f t="shared" ref="E552:G566" si="453">E553+E563+E564+E565</f>
        <v>9200000</v>
      </c>
      <c r="F552" s="91">
        <f t="shared" si="453"/>
        <v>9585000</v>
      </c>
      <c r="G552" s="91">
        <f t="shared" si="453"/>
        <v>6891700</v>
      </c>
      <c r="H552" s="91">
        <f t="shared" ref="H552" si="454">H553+H563+H564+H565</f>
        <v>6102525</v>
      </c>
      <c r="I552" s="91">
        <f t="shared" si="440"/>
        <v>88.548906655832383</v>
      </c>
      <c r="J552" s="54" t="s">
        <v>223</v>
      </c>
    </row>
    <row r="553" spans="1:10" ht="18" x14ac:dyDescent="0.25">
      <c r="A553" s="5" t="str">
        <f t="shared" si="439"/>
        <v>a</v>
      </c>
      <c r="B553" s="79" t="s">
        <v>1</v>
      </c>
      <c r="C553" s="80" t="s">
        <v>24</v>
      </c>
      <c r="D553" s="81">
        <f t="shared" si="433"/>
        <v>7735425</v>
      </c>
      <c r="E553" s="81">
        <f t="shared" ref="E553:G567" si="455">E554+E555+E556+E557+E558+E559+E560</f>
        <v>9200000</v>
      </c>
      <c r="F553" s="81">
        <f t="shared" si="455"/>
        <v>9585000</v>
      </c>
      <c r="G553" s="81">
        <f t="shared" si="455"/>
        <v>6891700</v>
      </c>
      <c r="H553" s="81">
        <f t="shared" ref="H553" si="456">H554+H555+H556+H557+H558+H559+H560</f>
        <v>6102525</v>
      </c>
      <c r="I553" s="81">
        <f t="shared" si="440"/>
        <v>88.548906655832383</v>
      </c>
    </row>
    <row r="554" spans="1:10" ht="18" hidden="1" x14ac:dyDescent="0.25">
      <c r="A554" s="5" t="str">
        <f t="shared" si="439"/>
        <v>b</v>
      </c>
      <c r="B554" s="82" t="s">
        <v>1</v>
      </c>
      <c r="C554" s="83" t="s">
        <v>25</v>
      </c>
      <c r="D554" s="84">
        <v>0</v>
      </c>
      <c r="E554" s="84">
        <v>0</v>
      </c>
      <c r="F554" s="84">
        <v>0</v>
      </c>
      <c r="G554" s="84"/>
      <c r="H554" s="84"/>
      <c r="I554" s="84" t="e">
        <f t="shared" si="440"/>
        <v>#DIV/0!</v>
      </c>
    </row>
    <row r="555" spans="1:10" ht="18" hidden="1" x14ac:dyDescent="0.25">
      <c r="A555" s="5" t="str">
        <f t="shared" si="439"/>
        <v>b</v>
      </c>
      <c r="B555" s="82" t="s">
        <v>1</v>
      </c>
      <c r="C555" s="83" t="s">
        <v>26</v>
      </c>
      <c r="D555" s="84">
        <v>0</v>
      </c>
      <c r="E555" s="84">
        <v>0</v>
      </c>
      <c r="F555" s="84">
        <v>0</v>
      </c>
      <c r="G555" s="84"/>
      <c r="H555" s="84"/>
      <c r="I555" s="84" t="e">
        <f t="shared" si="440"/>
        <v>#DIV/0!</v>
      </c>
    </row>
    <row r="556" spans="1:10" ht="18" hidden="1" x14ac:dyDescent="0.25">
      <c r="A556" s="5" t="str">
        <f t="shared" si="439"/>
        <v>b</v>
      </c>
      <c r="B556" s="82" t="s">
        <v>1</v>
      </c>
      <c r="C556" s="83" t="s">
        <v>27</v>
      </c>
      <c r="D556" s="84">
        <v>0</v>
      </c>
      <c r="E556" s="84">
        <v>0</v>
      </c>
      <c r="F556" s="84">
        <v>0</v>
      </c>
      <c r="G556" s="84"/>
      <c r="H556" s="84"/>
      <c r="I556" s="84" t="e">
        <f t="shared" si="440"/>
        <v>#DIV/0!</v>
      </c>
    </row>
    <row r="557" spans="1:10" ht="18" hidden="1" x14ac:dyDescent="0.25">
      <c r="A557" s="5" t="str">
        <f t="shared" si="439"/>
        <v>b</v>
      </c>
      <c r="B557" s="82" t="s">
        <v>1</v>
      </c>
      <c r="C557" s="85" t="s">
        <v>28</v>
      </c>
      <c r="D557" s="84">
        <v>0</v>
      </c>
      <c r="E557" s="84">
        <v>0</v>
      </c>
      <c r="F557" s="84">
        <v>0</v>
      </c>
      <c r="G557" s="84"/>
      <c r="H557" s="84"/>
      <c r="I557" s="84" t="e">
        <f t="shared" si="440"/>
        <v>#DIV/0!</v>
      </c>
    </row>
    <row r="558" spans="1:10" ht="18" hidden="1" x14ac:dyDescent="0.25">
      <c r="A558" s="5" t="str">
        <f t="shared" si="439"/>
        <v>b</v>
      </c>
      <c r="B558" s="82" t="s">
        <v>1</v>
      </c>
      <c r="C558" s="85" t="s">
        <v>29</v>
      </c>
      <c r="D558" s="84">
        <v>0</v>
      </c>
      <c r="E558" s="84">
        <v>0</v>
      </c>
      <c r="F558" s="84">
        <v>0</v>
      </c>
      <c r="G558" s="84"/>
      <c r="H558" s="84"/>
      <c r="I558" s="84" t="e">
        <f t="shared" si="440"/>
        <v>#DIV/0!</v>
      </c>
    </row>
    <row r="559" spans="1:10" ht="18" x14ac:dyDescent="0.25">
      <c r="A559" s="5" t="str">
        <f t="shared" si="439"/>
        <v>a</v>
      </c>
      <c r="B559" s="82" t="s">
        <v>1</v>
      </c>
      <c r="C559" s="85" t="s">
        <v>30</v>
      </c>
      <c r="D559" s="84">
        <v>7735425</v>
      </c>
      <c r="E559" s="84">
        <v>9200000</v>
      </c>
      <c r="F559" s="84">
        <v>9585000</v>
      </c>
      <c r="G559" s="84">
        <v>6891700</v>
      </c>
      <c r="H559" s="84">
        <v>6102525</v>
      </c>
      <c r="I559" s="84">
        <f t="shared" si="440"/>
        <v>88.548906655832383</v>
      </c>
    </row>
    <row r="560" spans="1:10" ht="18" hidden="1" x14ac:dyDescent="0.25">
      <c r="A560" s="5" t="str">
        <f t="shared" si="439"/>
        <v>b</v>
      </c>
      <c r="B560" s="82" t="s">
        <v>1</v>
      </c>
      <c r="C560" s="85" t="s">
        <v>31</v>
      </c>
      <c r="D560" s="84">
        <f t="shared" si="436"/>
        <v>0</v>
      </c>
      <c r="E560" s="84">
        <f t="shared" ref="E560:G574" si="457">E561+E562</f>
        <v>0</v>
      </c>
      <c r="F560" s="84">
        <f t="shared" si="457"/>
        <v>0</v>
      </c>
      <c r="G560" s="84">
        <f t="shared" si="457"/>
        <v>0</v>
      </c>
      <c r="H560" s="84">
        <f t="shared" ref="H560" si="458">H561+H562</f>
        <v>0</v>
      </c>
      <c r="I560" s="84" t="e">
        <f t="shared" si="440"/>
        <v>#DIV/0!</v>
      </c>
    </row>
    <row r="561" spans="1:10" ht="30" hidden="1" x14ac:dyDescent="0.25">
      <c r="A561" s="5" t="str">
        <f t="shared" si="439"/>
        <v>b</v>
      </c>
      <c r="B561" s="86"/>
      <c r="C561" s="87" t="s">
        <v>91</v>
      </c>
      <c r="D561" s="88">
        <v>0</v>
      </c>
      <c r="E561" s="88">
        <v>0</v>
      </c>
      <c r="F561" s="88">
        <v>0</v>
      </c>
      <c r="G561" s="88"/>
      <c r="H561" s="88"/>
      <c r="I561" s="88" t="e">
        <f t="shared" si="440"/>
        <v>#DIV/0!</v>
      </c>
    </row>
    <row r="562" spans="1:10" ht="30" hidden="1" x14ac:dyDescent="0.25">
      <c r="A562" s="5" t="str">
        <f t="shared" si="439"/>
        <v>b</v>
      </c>
      <c r="B562" s="86"/>
      <c r="C562" s="87" t="s">
        <v>92</v>
      </c>
      <c r="D562" s="88">
        <v>0</v>
      </c>
      <c r="E562" s="88">
        <v>0</v>
      </c>
      <c r="F562" s="88">
        <v>0</v>
      </c>
      <c r="G562" s="88">
        <v>0</v>
      </c>
      <c r="H562" s="88"/>
      <c r="I562" s="88" t="e">
        <f t="shared" si="440"/>
        <v>#DIV/0!</v>
      </c>
    </row>
    <row r="563" spans="1:10" ht="18" hidden="1" x14ac:dyDescent="0.25">
      <c r="A563" s="5" t="str">
        <f t="shared" si="439"/>
        <v>b</v>
      </c>
      <c r="B563" s="82" t="s">
        <v>1</v>
      </c>
      <c r="C563" s="80" t="s">
        <v>32</v>
      </c>
      <c r="D563" s="81">
        <v>0</v>
      </c>
      <c r="E563" s="81">
        <v>0</v>
      </c>
      <c r="F563" s="81">
        <v>0</v>
      </c>
      <c r="G563" s="81">
        <v>0</v>
      </c>
      <c r="H563" s="81"/>
      <c r="I563" s="81" t="e">
        <f t="shared" si="440"/>
        <v>#DIV/0!</v>
      </c>
    </row>
    <row r="564" spans="1:10" ht="18" hidden="1" x14ac:dyDescent="0.25">
      <c r="A564" s="5" t="str">
        <f t="shared" si="439"/>
        <v>b</v>
      </c>
      <c r="B564" s="82" t="s">
        <v>1</v>
      </c>
      <c r="C564" s="80" t="s">
        <v>33</v>
      </c>
      <c r="D564" s="81">
        <v>0</v>
      </c>
      <c r="E564" s="81">
        <v>0</v>
      </c>
      <c r="F564" s="81">
        <v>0</v>
      </c>
      <c r="G564" s="81">
        <v>0</v>
      </c>
      <c r="H564" s="81"/>
      <c r="I564" s="81" t="e">
        <f t="shared" si="440"/>
        <v>#DIV/0!</v>
      </c>
    </row>
    <row r="565" spans="1:10" ht="18" hidden="1" x14ac:dyDescent="0.25">
      <c r="A565" s="5" t="str">
        <f t="shared" si="439"/>
        <v>b</v>
      </c>
      <c r="B565" s="82" t="s">
        <v>1</v>
      </c>
      <c r="C565" s="80" t="s">
        <v>34</v>
      </c>
      <c r="D565" s="81">
        <v>0</v>
      </c>
      <c r="E565" s="81">
        <v>0</v>
      </c>
      <c r="F565" s="81">
        <v>0</v>
      </c>
      <c r="G565" s="81">
        <v>0</v>
      </c>
      <c r="H565" s="81"/>
      <c r="I565" s="81" t="e">
        <f t="shared" si="440"/>
        <v>#DIV/0!</v>
      </c>
    </row>
    <row r="566" spans="1:10" ht="36" x14ac:dyDescent="0.25">
      <c r="A566" s="5" t="str">
        <f t="shared" si="439"/>
        <v>a</v>
      </c>
      <c r="B566" s="67" t="s">
        <v>138</v>
      </c>
      <c r="C566" s="68" t="s">
        <v>80</v>
      </c>
      <c r="D566" s="91">
        <f t="shared" si="430"/>
        <v>2238172</v>
      </c>
      <c r="E566" s="91">
        <f t="shared" ref="E566:F566" si="459">E567+E577+E578+E579</f>
        <v>2700000</v>
      </c>
      <c r="F566" s="91">
        <f t="shared" si="459"/>
        <v>2691200</v>
      </c>
      <c r="G566" s="91">
        <f t="shared" si="453"/>
        <v>2008000</v>
      </c>
      <c r="H566" s="91">
        <f t="shared" ref="H566" si="460">H567+H577+H578+H579</f>
        <v>1708808</v>
      </c>
      <c r="I566" s="91">
        <f t="shared" si="440"/>
        <v>85.1</v>
      </c>
      <c r="J566" s="54" t="s">
        <v>223</v>
      </c>
    </row>
    <row r="567" spans="1:10" ht="18" x14ac:dyDescent="0.25">
      <c r="A567" s="5" t="str">
        <f t="shared" si="439"/>
        <v>a</v>
      </c>
      <c r="B567" s="79" t="s">
        <v>1</v>
      </c>
      <c r="C567" s="80" t="s">
        <v>24</v>
      </c>
      <c r="D567" s="81">
        <f t="shared" si="433"/>
        <v>2238172</v>
      </c>
      <c r="E567" s="81">
        <f t="shared" ref="E567:F567" si="461">E568+E569+E570+E571+E572+E573+E574</f>
        <v>2700000</v>
      </c>
      <c r="F567" s="81">
        <f t="shared" si="461"/>
        <v>2691200</v>
      </c>
      <c r="G567" s="81">
        <f t="shared" si="455"/>
        <v>2008000</v>
      </c>
      <c r="H567" s="81">
        <f t="shared" ref="H567" si="462">H568+H569+H570+H571+H572+H573+H574</f>
        <v>1708808</v>
      </c>
      <c r="I567" s="81">
        <f t="shared" si="440"/>
        <v>85.1</v>
      </c>
    </row>
    <row r="568" spans="1:10" ht="18" hidden="1" x14ac:dyDescent="0.25">
      <c r="A568" s="5" t="str">
        <f t="shared" si="439"/>
        <v>b</v>
      </c>
      <c r="B568" s="82" t="s">
        <v>1</v>
      </c>
      <c r="C568" s="83" t="s">
        <v>25</v>
      </c>
      <c r="D568" s="84">
        <v>0</v>
      </c>
      <c r="E568" s="84">
        <v>0</v>
      </c>
      <c r="F568" s="84">
        <v>0</v>
      </c>
      <c r="G568" s="84"/>
      <c r="H568" s="84"/>
      <c r="I568" s="84" t="e">
        <f t="shared" si="440"/>
        <v>#DIV/0!</v>
      </c>
    </row>
    <row r="569" spans="1:10" ht="18" hidden="1" x14ac:dyDescent="0.25">
      <c r="A569" s="5" t="str">
        <f t="shared" si="439"/>
        <v>b</v>
      </c>
      <c r="B569" s="82" t="s">
        <v>1</v>
      </c>
      <c r="C569" s="83" t="s">
        <v>26</v>
      </c>
      <c r="D569" s="84">
        <v>0</v>
      </c>
      <c r="E569" s="84">
        <v>0</v>
      </c>
      <c r="F569" s="84">
        <v>0</v>
      </c>
      <c r="G569" s="84"/>
      <c r="H569" s="84"/>
      <c r="I569" s="84" t="e">
        <f t="shared" si="440"/>
        <v>#DIV/0!</v>
      </c>
    </row>
    <row r="570" spans="1:10" ht="18" hidden="1" x14ac:dyDescent="0.25">
      <c r="A570" s="5" t="str">
        <f t="shared" si="439"/>
        <v>b</v>
      </c>
      <c r="B570" s="82" t="s">
        <v>1</v>
      </c>
      <c r="C570" s="83" t="s">
        <v>27</v>
      </c>
      <c r="D570" s="84">
        <v>0</v>
      </c>
      <c r="E570" s="84">
        <v>0</v>
      </c>
      <c r="F570" s="84">
        <v>0</v>
      </c>
      <c r="G570" s="84"/>
      <c r="H570" s="84"/>
      <c r="I570" s="84" t="e">
        <f t="shared" si="440"/>
        <v>#DIV/0!</v>
      </c>
    </row>
    <row r="571" spans="1:10" ht="18" hidden="1" x14ac:dyDescent="0.25">
      <c r="A571" s="5" t="str">
        <f t="shared" si="439"/>
        <v>b</v>
      </c>
      <c r="B571" s="82" t="s">
        <v>1</v>
      </c>
      <c r="C571" s="85" t="s">
        <v>28</v>
      </c>
      <c r="D571" s="84">
        <v>0</v>
      </c>
      <c r="E571" s="84">
        <v>0</v>
      </c>
      <c r="F571" s="84">
        <v>0</v>
      </c>
      <c r="G571" s="84"/>
      <c r="H571" s="84"/>
      <c r="I571" s="84" t="e">
        <f t="shared" si="440"/>
        <v>#DIV/0!</v>
      </c>
    </row>
    <row r="572" spans="1:10" ht="18" hidden="1" x14ac:dyDescent="0.25">
      <c r="A572" s="5" t="str">
        <f t="shared" si="439"/>
        <v>b</v>
      </c>
      <c r="B572" s="82" t="s">
        <v>1</v>
      </c>
      <c r="C572" s="85" t="s">
        <v>29</v>
      </c>
      <c r="D572" s="84">
        <v>0</v>
      </c>
      <c r="E572" s="84">
        <v>0</v>
      </c>
      <c r="F572" s="84">
        <v>0</v>
      </c>
      <c r="G572" s="84"/>
      <c r="H572" s="84"/>
      <c r="I572" s="84" t="e">
        <f t="shared" si="440"/>
        <v>#DIV/0!</v>
      </c>
    </row>
    <row r="573" spans="1:10" ht="18" x14ac:dyDescent="0.25">
      <c r="A573" s="5" t="str">
        <f t="shared" si="439"/>
        <v>a</v>
      </c>
      <c r="B573" s="82" t="s">
        <v>1</v>
      </c>
      <c r="C573" s="85" t="s">
        <v>30</v>
      </c>
      <c r="D573" s="84">
        <v>2238172</v>
      </c>
      <c r="E573" s="84">
        <v>2700000</v>
      </c>
      <c r="F573" s="84">
        <v>2691200</v>
      </c>
      <c r="G573" s="84">
        <v>2008000</v>
      </c>
      <c r="H573" s="84">
        <v>1708808</v>
      </c>
      <c r="I573" s="84">
        <f t="shared" si="440"/>
        <v>85.1</v>
      </c>
    </row>
    <row r="574" spans="1:10" ht="18" hidden="1" x14ac:dyDescent="0.25">
      <c r="A574" s="5" t="str">
        <f t="shared" si="439"/>
        <v>b</v>
      </c>
      <c r="B574" s="82" t="s">
        <v>1</v>
      </c>
      <c r="C574" s="85" t="s">
        <v>31</v>
      </c>
      <c r="D574" s="84">
        <f t="shared" si="436"/>
        <v>0</v>
      </c>
      <c r="E574" s="84">
        <f t="shared" ref="E574:F574" si="463">E575+E576</f>
        <v>0</v>
      </c>
      <c r="F574" s="84">
        <f t="shared" si="463"/>
        <v>0</v>
      </c>
      <c r="G574" s="84">
        <f t="shared" si="457"/>
        <v>0</v>
      </c>
      <c r="H574" s="84">
        <f t="shared" ref="H574" si="464">H575+H576</f>
        <v>0</v>
      </c>
      <c r="I574" s="84" t="e">
        <f t="shared" si="440"/>
        <v>#DIV/0!</v>
      </c>
    </row>
    <row r="575" spans="1:10" ht="30" hidden="1" x14ac:dyDescent="0.25">
      <c r="A575" s="5" t="str">
        <f t="shared" si="439"/>
        <v>b</v>
      </c>
      <c r="B575" s="86"/>
      <c r="C575" s="87" t="s">
        <v>91</v>
      </c>
      <c r="D575" s="88">
        <v>0</v>
      </c>
      <c r="E575" s="88">
        <v>0</v>
      </c>
      <c r="F575" s="88">
        <v>0</v>
      </c>
      <c r="G575" s="88"/>
      <c r="H575" s="88"/>
      <c r="I575" s="88" t="e">
        <f t="shared" si="440"/>
        <v>#DIV/0!</v>
      </c>
    </row>
    <row r="576" spans="1:10" ht="30" hidden="1" x14ac:dyDescent="0.25">
      <c r="A576" s="5" t="str">
        <f t="shared" si="439"/>
        <v>b</v>
      </c>
      <c r="B576" s="86"/>
      <c r="C576" s="87" t="s">
        <v>92</v>
      </c>
      <c r="D576" s="88">
        <v>0</v>
      </c>
      <c r="E576" s="88">
        <v>0</v>
      </c>
      <c r="F576" s="88">
        <v>0</v>
      </c>
      <c r="G576" s="88">
        <v>0</v>
      </c>
      <c r="H576" s="88"/>
      <c r="I576" s="88" t="e">
        <f t="shared" si="440"/>
        <v>#DIV/0!</v>
      </c>
    </row>
    <row r="577" spans="1:10" ht="18" hidden="1" x14ac:dyDescent="0.25">
      <c r="A577" s="5" t="str">
        <f t="shared" si="439"/>
        <v>b</v>
      </c>
      <c r="B577" s="82" t="s">
        <v>1</v>
      </c>
      <c r="C577" s="80" t="s">
        <v>32</v>
      </c>
      <c r="D577" s="81">
        <v>0</v>
      </c>
      <c r="E577" s="81">
        <v>0</v>
      </c>
      <c r="F577" s="81">
        <v>0</v>
      </c>
      <c r="G577" s="81">
        <v>0</v>
      </c>
      <c r="H577" s="81"/>
      <c r="I577" s="81" t="e">
        <f t="shared" si="440"/>
        <v>#DIV/0!</v>
      </c>
    </row>
    <row r="578" spans="1:10" ht="18" hidden="1" x14ac:dyDescent="0.25">
      <c r="A578" s="5" t="str">
        <f t="shared" si="439"/>
        <v>b</v>
      </c>
      <c r="B578" s="82" t="s">
        <v>1</v>
      </c>
      <c r="C578" s="80" t="s">
        <v>33</v>
      </c>
      <c r="D578" s="81">
        <v>0</v>
      </c>
      <c r="E578" s="81">
        <v>0</v>
      </c>
      <c r="F578" s="81">
        <v>0</v>
      </c>
      <c r="G578" s="81">
        <v>0</v>
      </c>
      <c r="H578" s="81"/>
      <c r="I578" s="81" t="e">
        <f t="shared" si="440"/>
        <v>#DIV/0!</v>
      </c>
    </row>
    <row r="579" spans="1:10" ht="18" hidden="1" x14ac:dyDescent="0.25">
      <c r="A579" s="5" t="str">
        <f t="shared" si="439"/>
        <v>b</v>
      </c>
      <c r="B579" s="82" t="s">
        <v>1</v>
      </c>
      <c r="C579" s="80" t="s">
        <v>34</v>
      </c>
      <c r="D579" s="81">
        <v>0</v>
      </c>
      <c r="E579" s="81">
        <v>0</v>
      </c>
      <c r="F579" s="81">
        <v>0</v>
      </c>
      <c r="G579" s="81">
        <v>0</v>
      </c>
      <c r="H579" s="81"/>
      <c r="I579" s="81" t="e">
        <f t="shared" si="440"/>
        <v>#DIV/0!</v>
      </c>
    </row>
    <row r="580" spans="1:10" ht="36" x14ac:dyDescent="0.25">
      <c r="A580" s="5" t="str">
        <f t="shared" si="439"/>
        <v>a</v>
      </c>
      <c r="B580" s="67" t="s">
        <v>139</v>
      </c>
      <c r="C580" s="68" t="s">
        <v>81</v>
      </c>
      <c r="D580" s="91">
        <f t="shared" ref="D580:D622" si="465">D581+D591+D592+D593</f>
        <v>748341</v>
      </c>
      <c r="E580" s="91">
        <f t="shared" ref="E580:G594" si="466">E581+E591+E592+E593</f>
        <v>900000</v>
      </c>
      <c r="F580" s="91">
        <f t="shared" si="466"/>
        <v>1083400</v>
      </c>
      <c r="G580" s="91">
        <f t="shared" si="466"/>
        <v>601650</v>
      </c>
      <c r="H580" s="91">
        <f t="shared" ref="H580" si="467">H581+H591+H592+H593</f>
        <v>538021.37</v>
      </c>
      <c r="I580" s="91">
        <f t="shared" si="440"/>
        <v>89.424311476772203</v>
      </c>
      <c r="J580" s="54" t="s">
        <v>223</v>
      </c>
    </row>
    <row r="581" spans="1:10" ht="18" x14ac:dyDescent="0.25">
      <c r="A581" s="5" t="str">
        <f t="shared" si="439"/>
        <v>a</v>
      </c>
      <c r="B581" s="79" t="s">
        <v>1</v>
      </c>
      <c r="C581" s="80" t="s">
        <v>24</v>
      </c>
      <c r="D581" s="81">
        <f t="shared" ref="D581:D623" si="468">D582+D583+D584+D585+D586+D587+D588</f>
        <v>748341</v>
      </c>
      <c r="E581" s="81">
        <f t="shared" ref="E581:G595" si="469">E582+E583+E584+E585+E586+E587+E588</f>
        <v>900000</v>
      </c>
      <c r="F581" s="81">
        <f t="shared" si="469"/>
        <v>1083400</v>
      </c>
      <c r="G581" s="81">
        <f t="shared" si="469"/>
        <v>601650</v>
      </c>
      <c r="H581" s="81">
        <f t="shared" ref="H581" si="470">H582+H583+H584+H585+H586+H587+H588</f>
        <v>538021.37</v>
      </c>
      <c r="I581" s="81">
        <f t="shared" si="440"/>
        <v>89.424311476772203</v>
      </c>
    </row>
    <row r="582" spans="1:10" ht="18" hidden="1" x14ac:dyDescent="0.25">
      <c r="A582" s="5" t="str">
        <f t="shared" si="439"/>
        <v>b</v>
      </c>
      <c r="B582" s="82" t="s">
        <v>1</v>
      </c>
      <c r="C582" s="83" t="s">
        <v>25</v>
      </c>
      <c r="D582" s="84">
        <v>0</v>
      </c>
      <c r="E582" s="84">
        <v>0</v>
      </c>
      <c r="F582" s="84">
        <v>0</v>
      </c>
      <c r="G582" s="84"/>
      <c r="H582" s="84"/>
      <c r="I582" s="84" t="e">
        <f t="shared" si="440"/>
        <v>#DIV/0!</v>
      </c>
    </row>
    <row r="583" spans="1:10" ht="18" x14ac:dyDescent="0.25">
      <c r="A583" s="5" t="str">
        <f t="shared" ref="A583:A646" si="471">IF((E583+F583+H583+D583)&gt;0,"a","b")</f>
        <v>a</v>
      </c>
      <c r="B583" s="82" t="s">
        <v>1</v>
      </c>
      <c r="C583" s="83" t="s">
        <v>26</v>
      </c>
      <c r="D583" s="84">
        <v>748341</v>
      </c>
      <c r="E583" s="84">
        <v>900000</v>
      </c>
      <c r="F583" s="84">
        <v>1083400</v>
      </c>
      <c r="G583" s="84">
        <v>601650</v>
      </c>
      <c r="H583" s="84">
        <v>538021.37</v>
      </c>
      <c r="I583" s="84">
        <f t="shared" ref="I583:I646" si="472">H583/G583%</f>
        <v>89.424311476772203</v>
      </c>
    </row>
    <row r="584" spans="1:10" ht="18" hidden="1" x14ac:dyDescent="0.25">
      <c r="A584" s="5" t="str">
        <f t="shared" si="471"/>
        <v>b</v>
      </c>
      <c r="B584" s="82" t="s">
        <v>1</v>
      </c>
      <c r="C584" s="83" t="s">
        <v>27</v>
      </c>
      <c r="D584" s="84">
        <v>0</v>
      </c>
      <c r="E584" s="84">
        <v>0</v>
      </c>
      <c r="F584" s="84">
        <v>0</v>
      </c>
      <c r="G584" s="84"/>
      <c r="H584" s="84"/>
      <c r="I584" s="84" t="e">
        <f t="shared" si="472"/>
        <v>#DIV/0!</v>
      </c>
    </row>
    <row r="585" spans="1:10" ht="18" hidden="1" x14ac:dyDescent="0.25">
      <c r="A585" s="5" t="str">
        <f t="shared" si="471"/>
        <v>b</v>
      </c>
      <c r="B585" s="82" t="s">
        <v>1</v>
      </c>
      <c r="C585" s="85" t="s">
        <v>28</v>
      </c>
      <c r="D585" s="84">
        <v>0</v>
      </c>
      <c r="E585" s="84">
        <v>0</v>
      </c>
      <c r="F585" s="84">
        <v>0</v>
      </c>
      <c r="G585" s="84"/>
      <c r="H585" s="84"/>
      <c r="I585" s="84" t="e">
        <f t="shared" si="472"/>
        <v>#DIV/0!</v>
      </c>
    </row>
    <row r="586" spans="1:10" ht="18" hidden="1" x14ac:dyDescent="0.25">
      <c r="A586" s="5" t="str">
        <f t="shared" si="471"/>
        <v>b</v>
      </c>
      <c r="B586" s="82" t="s">
        <v>1</v>
      </c>
      <c r="C586" s="85" t="s">
        <v>29</v>
      </c>
      <c r="D586" s="84">
        <v>0</v>
      </c>
      <c r="E586" s="84">
        <v>0</v>
      </c>
      <c r="F586" s="84">
        <v>0</v>
      </c>
      <c r="G586" s="84"/>
      <c r="H586" s="84"/>
      <c r="I586" s="84" t="e">
        <f t="shared" si="472"/>
        <v>#DIV/0!</v>
      </c>
    </row>
    <row r="587" spans="1:10" ht="18" hidden="1" x14ac:dyDescent="0.25">
      <c r="A587" s="5" t="str">
        <f t="shared" si="471"/>
        <v>b</v>
      </c>
      <c r="B587" s="82" t="s">
        <v>1</v>
      </c>
      <c r="C587" s="85" t="s">
        <v>30</v>
      </c>
      <c r="D587" s="84">
        <v>0</v>
      </c>
      <c r="E587" s="84">
        <v>0</v>
      </c>
      <c r="F587" s="84">
        <v>0</v>
      </c>
      <c r="G587" s="84"/>
      <c r="H587" s="84"/>
      <c r="I587" s="84" t="e">
        <f t="shared" si="472"/>
        <v>#DIV/0!</v>
      </c>
    </row>
    <row r="588" spans="1:10" ht="18" hidden="1" x14ac:dyDescent="0.25">
      <c r="A588" s="5" t="str">
        <f t="shared" si="471"/>
        <v>b</v>
      </c>
      <c r="B588" s="82" t="s">
        <v>1</v>
      </c>
      <c r="C588" s="85" t="s">
        <v>31</v>
      </c>
      <c r="D588" s="84">
        <f t="shared" ref="D588:D630" si="473">D589+D590</f>
        <v>0</v>
      </c>
      <c r="E588" s="84">
        <f t="shared" ref="E588:G602" si="474">E589+E590</f>
        <v>0</v>
      </c>
      <c r="F588" s="84">
        <f t="shared" si="474"/>
        <v>0</v>
      </c>
      <c r="G588" s="84">
        <f t="shared" si="474"/>
        <v>0</v>
      </c>
      <c r="H588" s="84">
        <f t="shared" ref="H588" si="475">H589+H590</f>
        <v>0</v>
      </c>
      <c r="I588" s="84" t="e">
        <f t="shared" si="472"/>
        <v>#DIV/0!</v>
      </c>
    </row>
    <row r="589" spans="1:10" ht="30" hidden="1" x14ac:dyDescent="0.25">
      <c r="A589" s="5" t="str">
        <f t="shared" si="471"/>
        <v>b</v>
      </c>
      <c r="B589" s="86"/>
      <c r="C589" s="87" t="s">
        <v>91</v>
      </c>
      <c r="D589" s="88">
        <v>0</v>
      </c>
      <c r="E589" s="88">
        <v>0</v>
      </c>
      <c r="F589" s="88">
        <v>0</v>
      </c>
      <c r="G589" s="88"/>
      <c r="H589" s="88"/>
      <c r="I589" s="88" t="e">
        <f t="shared" si="472"/>
        <v>#DIV/0!</v>
      </c>
    </row>
    <row r="590" spans="1:10" ht="30" hidden="1" x14ac:dyDescent="0.25">
      <c r="A590" s="5" t="str">
        <f t="shared" si="471"/>
        <v>b</v>
      </c>
      <c r="B590" s="86"/>
      <c r="C590" s="87" t="s">
        <v>92</v>
      </c>
      <c r="D590" s="88">
        <v>0</v>
      </c>
      <c r="E590" s="88">
        <v>0</v>
      </c>
      <c r="F590" s="88">
        <v>0</v>
      </c>
      <c r="G590" s="88">
        <v>0</v>
      </c>
      <c r="H590" s="88"/>
      <c r="I590" s="88" t="e">
        <f t="shared" si="472"/>
        <v>#DIV/0!</v>
      </c>
    </row>
    <row r="591" spans="1:10" ht="18" hidden="1" x14ac:dyDescent="0.25">
      <c r="A591" s="5" t="str">
        <f t="shared" si="471"/>
        <v>b</v>
      </c>
      <c r="B591" s="82" t="s">
        <v>1</v>
      </c>
      <c r="C591" s="80" t="s">
        <v>32</v>
      </c>
      <c r="D591" s="81">
        <v>0</v>
      </c>
      <c r="E591" s="81">
        <v>0</v>
      </c>
      <c r="F591" s="81">
        <v>0</v>
      </c>
      <c r="G591" s="81">
        <v>0</v>
      </c>
      <c r="H591" s="81"/>
      <c r="I591" s="81" t="e">
        <f t="shared" si="472"/>
        <v>#DIV/0!</v>
      </c>
    </row>
    <row r="592" spans="1:10" ht="18" hidden="1" x14ac:dyDescent="0.25">
      <c r="A592" s="5" t="str">
        <f t="shared" si="471"/>
        <v>b</v>
      </c>
      <c r="B592" s="82" t="s">
        <v>1</v>
      </c>
      <c r="C592" s="80" t="s">
        <v>33</v>
      </c>
      <c r="D592" s="81">
        <v>0</v>
      </c>
      <c r="E592" s="81">
        <v>0</v>
      </c>
      <c r="F592" s="81">
        <v>0</v>
      </c>
      <c r="G592" s="81">
        <v>0</v>
      </c>
      <c r="H592" s="81"/>
      <c r="I592" s="81" t="e">
        <f t="shared" si="472"/>
        <v>#DIV/0!</v>
      </c>
    </row>
    <row r="593" spans="1:10" ht="18" hidden="1" x14ac:dyDescent="0.25">
      <c r="A593" s="5" t="str">
        <f t="shared" si="471"/>
        <v>b</v>
      </c>
      <c r="B593" s="82" t="s">
        <v>1</v>
      </c>
      <c r="C593" s="80" t="s">
        <v>34</v>
      </c>
      <c r="D593" s="81">
        <v>0</v>
      </c>
      <c r="E593" s="81">
        <v>0</v>
      </c>
      <c r="F593" s="81">
        <v>0</v>
      </c>
      <c r="G593" s="81">
        <v>0</v>
      </c>
      <c r="H593" s="81"/>
      <c r="I593" s="81" t="e">
        <f t="shared" si="472"/>
        <v>#DIV/0!</v>
      </c>
    </row>
    <row r="594" spans="1:10" ht="36" x14ac:dyDescent="0.25">
      <c r="A594" s="5" t="str">
        <f t="shared" si="471"/>
        <v>a</v>
      </c>
      <c r="B594" s="67" t="s">
        <v>140</v>
      </c>
      <c r="C594" s="68" t="s">
        <v>82</v>
      </c>
      <c r="D594" s="91">
        <f t="shared" si="465"/>
        <v>1417386</v>
      </c>
      <c r="E594" s="91">
        <f t="shared" ref="E594:F594" si="476">E595+E605+E606+E607</f>
        <v>2100000</v>
      </c>
      <c r="F594" s="91">
        <f t="shared" si="476"/>
        <v>2276500</v>
      </c>
      <c r="G594" s="91">
        <f t="shared" si="466"/>
        <v>1532450</v>
      </c>
      <c r="H594" s="91">
        <f t="shared" ref="H594" si="477">H595+H605+H606+H607</f>
        <v>1306151</v>
      </c>
      <c r="I594" s="91">
        <f t="shared" si="472"/>
        <v>85.232862409866556</v>
      </c>
      <c r="J594" s="54" t="s">
        <v>223</v>
      </c>
    </row>
    <row r="595" spans="1:10" ht="18" x14ac:dyDescent="0.25">
      <c r="A595" s="5" t="str">
        <f t="shared" si="471"/>
        <v>a</v>
      </c>
      <c r="B595" s="79" t="s">
        <v>1</v>
      </c>
      <c r="C595" s="80" t="s">
        <v>24</v>
      </c>
      <c r="D595" s="81">
        <f t="shared" si="468"/>
        <v>1417386</v>
      </c>
      <c r="E595" s="81">
        <f t="shared" ref="E595:F595" si="478">E596+E597+E598+E599+E600+E601+E602</f>
        <v>2100000</v>
      </c>
      <c r="F595" s="81">
        <f t="shared" si="478"/>
        <v>2276500</v>
      </c>
      <c r="G595" s="81">
        <f t="shared" si="469"/>
        <v>1532450</v>
      </c>
      <c r="H595" s="81">
        <f t="shared" ref="H595" si="479">H596+H597+H598+H599+H600+H601+H602</f>
        <v>1306151</v>
      </c>
      <c r="I595" s="81">
        <f t="shared" si="472"/>
        <v>85.232862409866556</v>
      </c>
    </row>
    <row r="596" spans="1:10" ht="18" hidden="1" x14ac:dyDescent="0.25">
      <c r="A596" s="5" t="str">
        <f t="shared" si="471"/>
        <v>b</v>
      </c>
      <c r="B596" s="82" t="s">
        <v>1</v>
      </c>
      <c r="C596" s="83" t="s">
        <v>25</v>
      </c>
      <c r="D596" s="84">
        <v>0</v>
      </c>
      <c r="E596" s="84">
        <v>0</v>
      </c>
      <c r="F596" s="84">
        <v>0</v>
      </c>
      <c r="G596" s="84"/>
      <c r="H596" s="84"/>
      <c r="I596" s="84" t="e">
        <f t="shared" si="472"/>
        <v>#DIV/0!</v>
      </c>
    </row>
    <row r="597" spans="1:10" ht="18" hidden="1" x14ac:dyDescent="0.25">
      <c r="A597" s="5" t="str">
        <f t="shared" si="471"/>
        <v>b</v>
      </c>
      <c r="B597" s="82" t="s">
        <v>1</v>
      </c>
      <c r="C597" s="83" t="s">
        <v>26</v>
      </c>
      <c r="D597" s="84">
        <v>0</v>
      </c>
      <c r="E597" s="84">
        <v>0</v>
      </c>
      <c r="F597" s="84">
        <v>0</v>
      </c>
      <c r="G597" s="84"/>
      <c r="H597" s="84"/>
      <c r="I597" s="84" t="e">
        <f t="shared" si="472"/>
        <v>#DIV/0!</v>
      </c>
    </row>
    <row r="598" spans="1:10" ht="18" hidden="1" x14ac:dyDescent="0.25">
      <c r="A598" s="5" t="str">
        <f t="shared" si="471"/>
        <v>b</v>
      </c>
      <c r="B598" s="82" t="s">
        <v>1</v>
      </c>
      <c r="C598" s="83" t="s">
        <v>27</v>
      </c>
      <c r="D598" s="84">
        <v>0</v>
      </c>
      <c r="E598" s="84">
        <v>0</v>
      </c>
      <c r="F598" s="84">
        <v>0</v>
      </c>
      <c r="G598" s="84"/>
      <c r="H598" s="84"/>
      <c r="I598" s="84" t="e">
        <f t="shared" si="472"/>
        <v>#DIV/0!</v>
      </c>
    </row>
    <row r="599" spans="1:10" ht="18" hidden="1" x14ac:dyDescent="0.25">
      <c r="A599" s="5" t="str">
        <f t="shared" si="471"/>
        <v>b</v>
      </c>
      <c r="B599" s="82" t="s">
        <v>1</v>
      </c>
      <c r="C599" s="85" t="s">
        <v>28</v>
      </c>
      <c r="D599" s="84">
        <v>0</v>
      </c>
      <c r="E599" s="84">
        <v>0</v>
      </c>
      <c r="F599" s="84">
        <v>0</v>
      </c>
      <c r="G599" s="84"/>
      <c r="H599" s="84"/>
      <c r="I599" s="84" t="e">
        <f t="shared" si="472"/>
        <v>#DIV/0!</v>
      </c>
    </row>
    <row r="600" spans="1:10" ht="18" hidden="1" x14ac:dyDescent="0.25">
      <c r="A600" s="5" t="str">
        <f t="shared" si="471"/>
        <v>b</v>
      </c>
      <c r="B600" s="82" t="s">
        <v>1</v>
      </c>
      <c r="C600" s="85" t="s">
        <v>29</v>
      </c>
      <c r="D600" s="84">
        <v>0</v>
      </c>
      <c r="E600" s="84">
        <v>0</v>
      </c>
      <c r="F600" s="84">
        <v>0</v>
      </c>
      <c r="G600" s="84"/>
      <c r="H600" s="84"/>
      <c r="I600" s="84" t="e">
        <f t="shared" si="472"/>
        <v>#DIV/0!</v>
      </c>
    </row>
    <row r="601" spans="1:10" ht="18" x14ac:dyDescent="0.25">
      <c r="A601" s="5" t="str">
        <f t="shared" si="471"/>
        <v>a</v>
      </c>
      <c r="B601" s="82" t="s">
        <v>1</v>
      </c>
      <c r="C601" s="85" t="s">
        <v>30</v>
      </c>
      <c r="D601" s="84">
        <v>1417386</v>
      </c>
      <c r="E601" s="84">
        <v>2100000</v>
      </c>
      <c r="F601" s="84">
        <v>2276500</v>
      </c>
      <c r="G601" s="84">
        <v>1532450</v>
      </c>
      <c r="H601" s="84">
        <v>1306151</v>
      </c>
      <c r="I601" s="84">
        <f t="shared" si="472"/>
        <v>85.232862409866556</v>
      </c>
    </row>
    <row r="602" spans="1:10" ht="18" hidden="1" x14ac:dyDescent="0.25">
      <c r="A602" s="5" t="str">
        <f t="shared" si="471"/>
        <v>b</v>
      </c>
      <c r="B602" s="82" t="s">
        <v>1</v>
      </c>
      <c r="C602" s="85" t="s">
        <v>31</v>
      </c>
      <c r="D602" s="84">
        <f t="shared" si="473"/>
        <v>0</v>
      </c>
      <c r="E602" s="84">
        <f t="shared" ref="E602:F602" si="480">E603+E604</f>
        <v>0</v>
      </c>
      <c r="F602" s="84">
        <f t="shared" si="480"/>
        <v>0</v>
      </c>
      <c r="G602" s="84">
        <f t="shared" si="474"/>
        <v>0</v>
      </c>
      <c r="H602" s="84">
        <f t="shared" ref="H602" si="481">H603+H604</f>
        <v>0</v>
      </c>
      <c r="I602" s="84" t="e">
        <f t="shared" si="472"/>
        <v>#DIV/0!</v>
      </c>
    </row>
    <row r="603" spans="1:10" ht="30" hidden="1" x14ac:dyDescent="0.25">
      <c r="A603" s="5" t="str">
        <f t="shared" si="471"/>
        <v>b</v>
      </c>
      <c r="B603" s="86"/>
      <c r="C603" s="87" t="s">
        <v>91</v>
      </c>
      <c r="D603" s="88">
        <v>0</v>
      </c>
      <c r="E603" s="88">
        <v>0</v>
      </c>
      <c r="F603" s="88">
        <v>0</v>
      </c>
      <c r="G603" s="88"/>
      <c r="H603" s="88"/>
      <c r="I603" s="88" t="e">
        <f t="shared" si="472"/>
        <v>#DIV/0!</v>
      </c>
    </row>
    <row r="604" spans="1:10" ht="30" hidden="1" x14ac:dyDescent="0.25">
      <c r="A604" s="5" t="str">
        <f t="shared" si="471"/>
        <v>b</v>
      </c>
      <c r="B604" s="86"/>
      <c r="C604" s="87" t="s">
        <v>92</v>
      </c>
      <c r="D604" s="88">
        <v>0</v>
      </c>
      <c r="E604" s="88">
        <v>0</v>
      </c>
      <c r="F604" s="88">
        <v>0</v>
      </c>
      <c r="G604" s="88">
        <v>0</v>
      </c>
      <c r="H604" s="88"/>
      <c r="I604" s="88" t="e">
        <f t="shared" si="472"/>
        <v>#DIV/0!</v>
      </c>
    </row>
    <row r="605" spans="1:10" ht="18" hidden="1" x14ac:dyDescent="0.25">
      <c r="A605" s="5" t="str">
        <f t="shared" si="471"/>
        <v>b</v>
      </c>
      <c r="B605" s="82" t="s">
        <v>1</v>
      </c>
      <c r="C605" s="80" t="s">
        <v>32</v>
      </c>
      <c r="D605" s="81">
        <v>0</v>
      </c>
      <c r="E605" s="81">
        <v>0</v>
      </c>
      <c r="F605" s="81">
        <v>0</v>
      </c>
      <c r="G605" s="81">
        <v>0</v>
      </c>
      <c r="H605" s="81"/>
      <c r="I605" s="81" t="e">
        <f t="shared" si="472"/>
        <v>#DIV/0!</v>
      </c>
    </row>
    <row r="606" spans="1:10" ht="18" hidden="1" x14ac:dyDescent="0.25">
      <c r="A606" s="5" t="str">
        <f t="shared" si="471"/>
        <v>b</v>
      </c>
      <c r="B606" s="82" t="s">
        <v>1</v>
      </c>
      <c r="C606" s="80" t="s">
        <v>33</v>
      </c>
      <c r="D606" s="81">
        <v>0</v>
      </c>
      <c r="E606" s="81">
        <v>0</v>
      </c>
      <c r="F606" s="81">
        <v>0</v>
      </c>
      <c r="G606" s="81">
        <v>0</v>
      </c>
      <c r="H606" s="81"/>
      <c r="I606" s="81" t="e">
        <f t="shared" si="472"/>
        <v>#DIV/0!</v>
      </c>
    </row>
    <row r="607" spans="1:10" ht="18" hidden="1" x14ac:dyDescent="0.25">
      <c r="A607" s="5" t="str">
        <f t="shared" si="471"/>
        <v>b</v>
      </c>
      <c r="B607" s="82" t="s">
        <v>1</v>
      </c>
      <c r="C607" s="80" t="s">
        <v>34</v>
      </c>
      <c r="D607" s="81">
        <v>0</v>
      </c>
      <c r="E607" s="81">
        <v>0</v>
      </c>
      <c r="F607" s="81">
        <v>0</v>
      </c>
      <c r="G607" s="81">
        <v>0</v>
      </c>
      <c r="H607" s="81"/>
      <c r="I607" s="81" t="e">
        <f t="shared" si="472"/>
        <v>#DIV/0!</v>
      </c>
    </row>
    <row r="608" spans="1:10" ht="54" x14ac:dyDescent="0.25">
      <c r="A608" s="5" t="str">
        <f t="shared" si="471"/>
        <v>a</v>
      </c>
      <c r="B608" s="67" t="s">
        <v>141</v>
      </c>
      <c r="C608" s="68" t="s">
        <v>211</v>
      </c>
      <c r="D608" s="91">
        <f t="shared" si="465"/>
        <v>145272.29999999999</v>
      </c>
      <c r="E608" s="91">
        <f t="shared" ref="E608:G622" si="482">E609+E619+E620+E621</f>
        <v>260000</v>
      </c>
      <c r="F608" s="91">
        <f t="shared" si="482"/>
        <v>252000</v>
      </c>
      <c r="G608" s="91">
        <f t="shared" si="482"/>
        <v>165750</v>
      </c>
      <c r="H608" s="91">
        <f t="shared" ref="H608" si="483">H609+H619+H620+H621</f>
        <v>105680.4</v>
      </c>
      <c r="I608" s="91">
        <f t="shared" si="472"/>
        <v>63.758914027149316</v>
      </c>
      <c r="J608" s="54" t="s">
        <v>223</v>
      </c>
    </row>
    <row r="609" spans="1:10" ht="18" x14ac:dyDescent="0.25">
      <c r="A609" s="5" t="str">
        <f t="shared" si="471"/>
        <v>a</v>
      </c>
      <c r="B609" s="79" t="s">
        <v>1</v>
      </c>
      <c r="C609" s="80" t="s">
        <v>24</v>
      </c>
      <c r="D609" s="81">
        <f t="shared" si="468"/>
        <v>145272.29999999999</v>
      </c>
      <c r="E609" s="81">
        <f t="shared" ref="E609:G623" si="484">E610+E611+E612+E613+E614+E615+E616</f>
        <v>260000</v>
      </c>
      <c r="F609" s="81">
        <f t="shared" si="484"/>
        <v>252000</v>
      </c>
      <c r="G609" s="81">
        <f t="shared" si="484"/>
        <v>165750</v>
      </c>
      <c r="H609" s="81">
        <f t="shared" ref="H609" si="485">H610+H611+H612+H613+H614+H615+H616</f>
        <v>105680.4</v>
      </c>
      <c r="I609" s="81">
        <f t="shared" si="472"/>
        <v>63.758914027149316</v>
      </c>
    </row>
    <row r="610" spans="1:10" ht="18" hidden="1" x14ac:dyDescent="0.25">
      <c r="A610" s="5" t="str">
        <f t="shared" si="471"/>
        <v>b</v>
      </c>
      <c r="B610" s="82" t="s">
        <v>1</v>
      </c>
      <c r="C610" s="83" t="s">
        <v>25</v>
      </c>
      <c r="D610" s="84">
        <v>0</v>
      </c>
      <c r="E610" s="84">
        <v>0</v>
      </c>
      <c r="F610" s="84">
        <v>0</v>
      </c>
      <c r="G610" s="84"/>
      <c r="H610" s="84"/>
      <c r="I610" s="84" t="e">
        <f t="shared" si="472"/>
        <v>#DIV/0!</v>
      </c>
    </row>
    <row r="611" spans="1:10" ht="18" hidden="1" x14ac:dyDescent="0.25">
      <c r="A611" s="5" t="str">
        <f t="shared" si="471"/>
        <v>b</v>
      </c>
      <c r="B611" s="82" t="s">
        <v>1</v>
      </c>
      <c r="C611" s="83" t="s">
        <v>26</v>
      </c>
      <c r="D611" s="84">
        <v>0</v>
      </c>
      <c r="E611" s="84">
        <v>0</v>
      </c>
      <c r="F611" s="84">
        <v>0</v>
      </c>
      <c r="G611" s="84"/>
      <c r="H611" s="84"/>
      <c r="I611" s="84" t="e">
        <f t="shared" si="472"/>
        <v>#DIV/0!</v>
      </c>
    </row>
    <row r="612" spans="1:10" ht="18" hidden="1" x14ac:dyDescent="0.25">
      <c r="A612" s="5" t="str">
        <f t="shared" si="471"/>
        <v>b</v>
      </c>
      <c r="B612" s="82" t="s">
        <v>1</v>
      </c>
      <c r="C612" s="83" t="s">
        <v>27</v>
      </c>
      <c r="D612" s="84">
        <v>0</v>
      </c>
      <c r="E612" s="84">
        <v>0</v>
      </c>
      <c r="F612" s="84">
        <v>0</v>
      </c>
      <c r="G612" s="84"/>
      <c r="H612" s="84"/>
      <c r="I612" s="84" t="e">
        <f t="shared" si="472"/>
        <v>#DIV/0!</v>
      </c>
    </row>
    <row r="613" spans="1:10" ht="18" hidden="1" x14ac:dyDescent="0.25">
      <c r="A613" s="5" t="str">
        <f t="shared" si="471"/>
        <v>b</v>
      </c>
      <c r="B613" s="82" t="s">
        <v>1</v>
      </c>
      <c r="C613" s="85" t="s">
        <v>28</v>
      </c>
      <c r="D613" s="84">
        <v>0</v>
      </c>
      <c r="E613" s="84">
        <v>0</v>
      </c>
      <c r="F613" s="84">
        <v>0</v>
      </c>
      <c r="G613" s="84"/>
      <c r="H613" s="84"/>
      <c r="I613" s="84" t="e">
        <f t="shared" si="472"/>
        <v>#DIV/0!</v>
      </c>
    </row>
    <row r="614" spans="1:10" ht="18" hidden="1" x14ac:dyDescent="0.25">
      <c r="A614" s="5" t="str">
        <f t="shared" si="471"/>
        <v>b</v>
      </c>
      <c r="B614" s="82" t="s">
        <v>1</v>
      </c>
      <c r="C614" s="85" t="s">
        <v>29</v>
      </c>
      <c r="D614" s="84">
        <v>0</v>
      </c>
      <c r="E614" s="84">
        <v>0</v>
      </c>
      <c r="F614" s="84">
        <v>0</v>
      </c>
      <c r="G614" s="84"/>
      <c r="H614" s="84"/>
      <c r="I614" s="84" t="e">
        <f t="shared" si="472"/>
        <v>#DIV/0!</v>
      </c>
    </row>
    <row r="615" spans="1:10" ht="18" x14ac:dyDescent="0.25">
      <c r="A615" s="5" t="str">
        <f t="shared" si="471"/>
        <v>a</v>
      </c>
      <c r="B615" s="82" t="s">
        <v>1</v>
      </c>
      <c r="C615" s="85" t="s">
        <v>30</v>
      </c>
      <c r="D615" s="84">
        <v>145272.29999999999</v>
      </c>
      <c r="E615" s="84">
        <v>260000</v>
      </c>
      <c r="F615" s="84">
        <v>252000</v>
      </c>
      <c r="G615" s="84">
        <v>165750</v>
      </c>
      <c r="H615" s="84">
        <v>105680.4</v>
      </c>
      <c r="I615" s="84">
        <f t="shared" si="472"/>
        <v>63.758914027149316</v>
      </c>
    </row>
    <row r="616" spans="1:10" ht="18" hidden="1" x14ac:dyDescent="0.25">
      <c r="A616" s="5" t="str">
        <f t="shared" si="471"/>
        <v>b</v>
      </c>
      <c r="B616" s="82" t="s">
        <v>1</v>
      </c>
      <c r="C616" s="85" t="s">
        <v>31</v>
      </c>
      <c r="D616" s="84">
        <f t="shared" si="473"/>
        <v>0</v>
      </c>
      <c r="E616" s="84">
        <f t="shared" ref="E616:G630" si="486">E617+E618</f>
        <v>0</v>
      </c>
      <c r="F616" s="84">
        <f t="shared" si="486"/>
        <v>0</v>
      </c>
      <c r="G616" s="84">
        <f t="shared" si="486"/>
        <v>0</v>
      </c>
      <c r="H616" s="84">
        <f t="shared" ref="H616" si="487">H617+H618</f>
        <v>0</v>
      </c>
      <c r="I616" s="84" t="e">
        <f t="shared" si="472"/>
        <v>#DIV/0!</v>
      </c>
    </row>
    <row r="617" spans="1:10" ht="30" hidden="1" x14ac:dyDescent="0.25">
      <c r="A617" s="5" t="str">
        <f t="shared" si="471"/>
        <v>b</v>
      </c>
      <c r="B617" s="86"/>
      <c r="C617" s="87" t="s">
        <v>91</v>
      </c>
      <c r="D617" s="88">
        <v>0</v>
      </c>
      <c r="E617" s="88">
        <v>0</v>
      </c>
      <c r="F617" s="88">
        <v>0</v>
      </c>
      <c r="G617" s="88"/>
      <c r="H617" s="88"/>
      <c r="I617" s="88" t="e">
        <f t="shared" si="472"/>
        <v>#DIV/0!</v>
      </c>
    </row>
    <row r="618" spans="1:10" ht="30" hidden="1" x14ac:dyDescent="0.25">
      <c r="A618" s="5" t="str">
        <f t="shared" si="471"/>
        <v>b</v>
      </c>
      <c r="B618" s="86"/>
      <c r="C618" s="87" t="s">
        <v>92</v>
      </c>
      <c r="D618" s="88">
        <v>0</v>
      </c>
      <c r="E618" s="88">
        <v>0</v>
      </c>
      <c r="F618" s="88">
        <v>0</v>
      </c>
      <c r="G618" s="88">
        <v>0</v>
      </c>
      <c r="H618" s="88"/>
      <c r="I618" s="88" t="e">
        <f t="shared" si="472"/>
        <v>#DIV/0!</v>
      </c>
    </row>
    <row r="619" spans="1:10" ht="18" hidden="1" x14ac:dyDescent="0.25">
      <c r="A619" s="5" t="str">
        <f t="shared" si="471"/>
        <v>b</v>
      </c>
      <c r="B619" s="82" t="s">
        <v>1</v>
      </c>
      <c r="C619" s="80" t="s">
        <v>32</v>
      </c>
      <c r="D619" s="81">
        <v>0</v>
      </c>
      <c r="E619" s="81">
        <v>0</v>
      </c>
      <c r="F619" s="81">
        <v>0</v>
      </c>
      <c r="G619" s="81">
        <v>0</v>
      </c>
      <c r="H619" s="81"/>
      <c r="I619" s="81" t="e">
        <f t="shared" si="472"/>
        <v>#DIV/0!</v>
      </c>
    </row>
    <row r="620" spans="1:10" ht="18" hidden="1" x14ac:dyDescent="0.25">
      <c r="A620" s="5" t="str">
        <f t="shared" si="471"/>
        <v>b</v>
      </c>
      <c r="B620" s="82" t="s">
        <v>1</v>
      </c>
      <c r="C620" s="80" t="s">
        <v>33</v>
      </c>
      <c r="D620" s="81">
        <v>0</v>
      </c>
      <c r="E620" s="81">
        <v>0</v>
      </c>
      <c r="F620" s="81">
        <v>0</v>
      </c>
      <c r="G620" s="81">
        <v>0</v>
      </c>
      <c r="H620" s="81"/>
      <c r="I620" s="81" t="e">
        <f t="shared" si="472"/>
        <v>#DIV/0!</v>
      </c>
    </row>
    <row r="621" spans="1:10" ht="18" hidden="1" x14ac:dyDescent="0.25">
      <c r="A621" s="5" t="str">
        <f t="shared" si="471"/>
        <v>b</v>
      </c>
      <c r="B621" s="82" t="s">
        <v>1</v>
      </c>
      <c r="C621" s="80" t="s">
        <v>34</v>
      </c>
      <c r="D621" s="81">
        <v>0</v>
      </c>
      <c r="E621" s="81">
        <v>0</v>
      </c>
      <c r="F621" s="81">
        <v>0</v>
      </c>
      <c r="G621" s="81">
        <v>0</v>
      </c>
      <c r="H621" s="81"/>
      <c r="I621" s="81" t="e">
        <f t="shared" si="472"/>
        <v>#DIV/0!</v>
      </c>
    </row>
    <row r="622" spans="1:10" ht="94.5" customHeight="1" x14ac:dyDescent="0.25">
      <c r="A622" s="5" t="str">
        <f t="shared" si="471"/>
        <v>a</v>
      </c>
      <c r="B622" s="67" t="s">
        <v>142</v>
      </c>
      <c r="C622" s="68" t="s">
        <v>83</v>
      </c>
      <c r="D622" s="91">
        <f t="shared" si="465"/>
        <v>130900</v>
      </c>
      <c r="E622" s="91">
        <f t="shared" ref="E622:F622" si="488">E623+E633+E634+E635</f>
        <v>260000</v>
      </c>
      <c r="F622" s="91">
        <f t="shared" si="488"/>
        <v>255500</v>
      </c>
      <c r="G622" s="91">
        <f t="shared" si="482"/>
        <v>180350</v>
      </c>
      <c r="H622" s="91">
        <f t="shared" ref="H622" si="489">H623+H633+H634+H635</f>
        <v>170100</v>
      </c>
      <c r="I622" s="91">
        <f t="shared" si="472"/>
        <v>94.316606598281126</v>
      </c>
      <c r="J622" s="54" t="s">
        <v>223</v>
      </c>
    </row>
    <row r="623" spans="1:10" ht="18" x14ac:dyDescent="0.25">
      <c r="A623" s="5" t="str">
        <f t="shared" si="471"/>
        <v>a</v>
      </c>
      <c r="B623" s="79" t="s">
        <v>1</v>
      </c>
      <c r="C623" s="80" t="s">
        <v>24</v>
      </c>
      <c r="D623" s="81">
        <f t="shared" si="468"/>
        <v>130900</v>
      </c>
      <c r="E623" s="81">
        <f t="shared" ref="E623:F623" si="490">E624+E625+E626+E627+E628+E629+E630</f>
        <v>260000</v>
      </c>
      <c r="F623" s="81">
        <f t="shared" si="490"/>
        <v>255500</v>
      </c>
      <c r="G623" s="81">
        <f t="shared" si="484"/>
        <v>180350</v>
      </c>
      <c r="H623" s="81">
        <f t="shared" ref="H623" si="491">H624+H625+H626+H627+H628+H629+H630</f>
        <v>170100</v>
      </c>
      <c r="I623" s="81">
        <f t="shared" si="472"/>
        <v>94.316606598281126</v>
      </c>
    </row>
    <row r="624" spans="1:10" ht="18" hidden="1" x14ac:dyDescent="0.25">
      <c r="A624" s="5" t="str">
        <f t="shared" si="471"/>
        <v>b</v>
      </c>
      <c r="B624" s="82" t="s">
        <v>1</v>
      </c>
      <c r="C624" s="83" t="s">
        <v>25</v>
      </c>
      <c r="D624" s="84">
        <v>0</v>
      </c>
      <c r="E624" s="84">
        <v>0</v>
      </c>
      <c r="F624" s="84">
        <v>0</v>
      </c>
      <c r="G624" s="84"/>
      <c r="H624" s="84"/>
      <c r="I624" s="84" t="e">
        <f t="shared" si="472"/>
        <v>#DIV/0!</v>
      </c>
    </row>
    <row r="625" spans="1:10" ht="18" hidden="1" x14ac:dyDescent="0.25">
      <c r="A625" s="5" t="str">
        <f t="shared" si="471"/>
        <v>b</v>
      </c>
      <c r="B625" s="82" t="s">
        <v>1</v>
      </c>
      <c r="C625" s="83" t="s">
        <v>26</v>
      </c>
      <c r="D625" s="84">
        <v>0</v>
      </c>
      <c r="E625" s="84">
        <v>0</v>
      </c>
      <c r="F625" s="84">
        <v>0</v>
      </c>
      <c r="G625" s="84"/>
      <c r="H625" s="84"/>
      <c r="I625" s="84" t="e">
        <f t="shared" si="472"/>
        <v>#DIV/0!</v>
      </c>
    </row>
    <row r="626" spans="1:10" ht="18" hidden="1" x14ac:dyDescent="0.25">
      <c r="A626" s="5" t="str">
        <f t="shared" si="471"/>
        <v>b</v>
      </c>
      <c r="B626" s="82" t="s">
        <v>1</v>
      </c>
      <c r="C626" s="83" t="s">
        <v>27</v>
      </c>
      <c r="D626" s="84">
        <v>0</v>
      </c>
      <c r="E626" s="84">
        <v>0</v>
      </c>
      <c r="F626" s="84">
        <v>0</v>
      </c>
      <c r="G626" s="84"/>
      <c r="H626" s="84"/>
      <c r="I626" s="84" t="e">
        <f t="shared" si="472"/>
        <v>#DIV/0!</v>
      </c>
    </row>
    <row r="627" spans="1:10" ht="18" hidden="1" x14ac:dyDescent="0.25">
      <c r="A627" s="5" t="str">
        <f t="shared" si="471"/>
        <v>b</v>
      </c>
      <c r="B627" s="82" t="s">
        <v>1</v>
      </c>
      <c r="C627" s="85" t="s">
        <v>28</v>
      </c>
      <c r="D627" s="84">
        <v>0</v>
      </c>
      <c r="E627" s="84">
        <v>0</v>
      </c>
      <c r="F627" s="84">
        <v>0</v>
      </c>
      <c r="G627" s="84"/>
      <c r="H627" s="84"/>
      <c r="I627" s="84" t="e">
        <f t="shared" si="472"/>
        <v>#DIV/0!</v>
      </c>
    </row>
    <row r="628" spans="1:10" ht="18" hidden="1" x14ac:dyDescent="0.25">
      <c r="A628" s="5" t="str">
        <f t="shared" si="471"/>
        <v>b</v>
      </c>
      <c r="B628" s="82" t="s">
        <v>1</v>
      </c>
      <c r="C628" s="85" t="s">
        <v>29</v>
      </c>
      <c r="D628" s="84">
        <v>0</v>
      </c>
      <c r="E628" s="84">
        <v>0</v>
      </c>
      <c r="F628" s="84">
        <v>0</v>
      </c>
      <c r="G628" s="84"/>
      <c r="H628" s="84"/>
      <c r="I628" s="84" t="e">
        <f t="shared" si="472"/>
        <v>#DIV/0!</v>
      </c>
    </row>
    <row r="629" spans="1:10" ht="18" x14ac:dyDescent="0.25">
      <c r="A629" s="5" t="str">
        <f t="shared" si="471"/>
        <v>a</v>
      </c>
      <c r="B629" s="82" t="s">
        <v>1</v>
      </c>
      <c r="C629" s="85" t="s">
        <v>30</v>
      </c>
      <c r="D629" s="84">
        <v>130900</v>
      </c>
      <c r="E629" s="84">
        <v>260000</v>
      </c>
      <c r="F629" s="84">
        <v>255500</v>
      </c>
      <c r="G629" s="84">
        <v>180350</v>
      </c>
      <c r="H629" s="84">
        <v>170100</v>
      </c>
      <c r="I629" s="84">
        <f t="shared" si="472"/>
        <v>94.316606598281126</v>
      </c>
    </row>
    <row r="630" spans="1:10" ht="18" hidden="1" x14ac:dyDescent="0.25">
      <c r="A630" s="5" t="str">
        <f t="shared" si="471"/>
        <v>b</v>
      </c>
      <c r="B630" s="82" t="s">
        <v>1</v>
      </c>
      <c r="C630" s="85" t="s">
        <v>31</v>
      </c>
      <c r="D630" s="84">
        <f t="shared" si="473"/>
        <v>0</v>
      </c>
      <c r="E630" s="84">
        <f t="shared" ref="E630:F630" si="492">E631+E632</f>
        <v>0</v>
      </c>
      <c r="F630" s="84">
        <f t="shared" si="492"/>
        <v>0</v>
      </c>
      <c r="G630" s="84">
        <f t="shared" si="486"/>
        <v>0</v>
      </c>
      <c r="H630" s="84">
        <f t="shared" ref="H630" si="493">H631+H632</f>
        <v>0</v>
      </c>
      <c r="I630" s="84" t="e">
        <f t="shared" si="472"/>
        <v>#DIV/0!</v>
      </c>
    </row>
    <row r="631" spans="1:10" ht="30" hidden="1" x14ac:dyDescent="0.25">
      <c r="A631" s="5" t="str">
        <f t="shared" si="471"/>
        <v>b</v>
      </c>
      <c r="B631" s="86"/>
      <c r="C631" s="87" t="s">
        <v>91</v>
      </c>
      <c r="D631" s="88">
        <v>0</v>
      </c>
      <c r="E631" s="88">
        <v>0</v>
      </c>
      <c r="F631" s="88">
        <v>0</v>
      </c>
      <c r="G631" s="88"/>
      <c r="H631" s="88"/>
      <c r="I631" s="88" t="e">
        <f t="shared" si="472"/>
        <v>#DIV/0!</v>
      </c>
    </row>
    <row r="632" spans="1:10" ht="30" hidden="1" x14ac:dyDescent="0.25">
      <c r="A632" s="5" t="str">
        <f t="shared" si="471"/>
        <v>b</v>
      </c>
      <c r="B632" s="86"/>
      <c r="C632" s="87" t="s">
        <v>92</v>
      </c>
      <c r="D632" s="88">
        <v>0</v>
      </c>
      <c r="E632" s="88">
        <v>0</v>
      </c>
      <c r="F632" s="88">
        <v>0</v>
      </c>
      <c r="G632" s="88">
        <v>0</v>
      </c>
      <c r="H632" s="88"/>
      <c r="I632" s="88" t="e">
        <f t="shared" si="472"/>
        <v>#DIV/0!</v>
      </c>
    </row>
    <row r="633" spans="1:10" ht="18" hidden="1" x14ac:dyDescent="0.25">
      <c r="A633" s="5" t="str">
        <f t="shared" si="471"/>
        <v>b</v>
      </c>
      <c r="B633" s="82" t="s">
        <v>1</v>
      </c>
      <c r="C633" s="80" t="s">
        <v>32</v>
      </c>
      <c r="D633" s="81">
        <v>0</v>
      </c>
      <c r="E633" s="81">
        <v>0</v>
      </c>
      <c r="F633" s="81">
        <v>0</v>
      </c>
      <c r="G633" s="81">
        <v>0</v>
      </c>
      <c r="H633" s="81"/>
      <c r="I633" s="81" t="e">
        <f t="shared" si="472"/>
        <v>#DIV/0!</v>
      </c>
    </row>
    <row r="634" spans="1:10" ht="18" hidden="1" x14ac:dyDescent="0.25">
      <c r="A634" s="5" t="str">
        <f t="shared" si="471"/>
        <v>b</v>
      </c>
      <c r="B634" s="82" t="s">
        <v>1</v>
      </c>
      <c r="C634" s="80" t="s">
        <v>33</v>
      </c>
      <c r="D634" s="81">
        <v>0</v>
      </c>
      <c r="E634" s="81">
        <v>0</v>
      </c>
      <c r="F634" s="81">
        <v>0</v>
      </c>
      <c r="G634" s="81">
        <v>0</v>
      </c>
      <c r="H634" s="81"/>
      <c r="I634" s="81" t="e">
        <f t="shared" si="472"/>
        <v>#DIV/0!</v>
      </c>
    </row>
    <row r="635" spans="1:10" ht="18" hidden="1" x14ac:dyDescent="0.25">
      <c r="A635" s="5" t="str">
        <f t="shared" si="471"/>
        <v>b</v>
      </c>
      <c r="B635" s="82" t="s">
        <v>1</v>
      </c>
      <c r="C635" s="80" t="s">
        <v>34</v>
      </c>
      <c r="D635" s="81">
        <v>0</v>
      </c>
      <c r="E635" s="81">
        <v>0</v>
      </c>
      <c r="F635" s="81">
        <v>0</v>
      </c>
      <c r="G635" s="81">
        <v>0</v>
      </c>
      <c r="H635" s="81"/>
      <c r="I635" s="81" t="e">
        <f t="shared" si="472"/>
        <v>#DIV/0!</v>
      </c>
    </row>
    <row r="636" spans="1:10" ht="36" x14ac:dyDescent="0.25">
      <c r="A636" s="5" t="str">
        <f t="shared" si="471"/>
        <v>a</v>
      </c>
      <c r="B636" s="67" t="s">
        <v>143</v>
      </c>
      <c r="C636" s="68" t="s">
        <v>19</v>
      </c>
      <c r="D636" s="69">
        <f t="shared" ref="D636" si="494">D650+D664+D678+D692</f>
        <v>46391180.780000001</v>
      </c>
      <c r="E636" s="69">
        <f t="shared" ref="E636:F636" si="495">E650+E664+E678+E692</f>
        <v>46500000</v>
      </c>
      <c r="F636" s="69">
        <f t="shared" si="495"/>
        <v>46500000</v>
      </c>
      <c r="G636" s="69">
        <f t="shared" ref="G636" si="496">G650+G664+G678+G692</f>
        <v>39521300</v>
      </c>
      <c r="H636" s="69">
        <f t="shared" ref="H636:H649" si="497">H650+H664+H678+H692</f>
        <v>34919311.730000004</v>
      </c>
      <c r="I636" s="69">
        <f t="shared" si="472"/>
        <v>88.355675876046604</v>
      </c>
      <c r="J636" s="54"/>
    </row>
    <row r="637" spans="1:10" ht="18" x14ac:dyDescent="0.25">
      <c r="A637" s="5" t="str">
        <f t="shared" si="471"/>
        <v>a</v>
      </c>
      <c r="B637" s="70" t="s">
        <v>1</v>
      </c>
      <c r="C637" s="71" t="s">
        <v>24</v>
      </c>
      <c r="D637" s="81">
        <f t="shared" ref="D637" si="498">D651+D665+D679+D693</f>
        <v>46391180.780000001</v>
      </c>
      <c r="E637" s="81">
        <f t="shared" ref="E637:F637" si="499">E651+E665+E679+E693</f>
        <v>46500000</v>
      </c>
      <c r="F637" s="81">
        <f t="shared" si="499"/>
        <v>46500000</v>
      </c>
      <c r="G637" s="81">
        <f t="shared" ref="G637" si="500">G651+G665+G679+G693</f>
        <v>39521300</v>
      </c>
      <c r="H637" s="81">
        <f t="shared" si="497"/>
        <v>34919311.730000004</v>
      </c>
      <c r="I637" s="81">
        <f t="shared" si="472"/>
        <v>88.355675876046604</v>
      </c>
      <c r="J637" s="10"/>
    </row>
    <row r="638" spans="1:10" ht="18" hidden="1" x14ac:dyDescent="0.25">
      <c r="A638" s="5" t="str">
        <f t="shared" si="471"/>
        <v>b</v>
      </c>
      <c r="B638" s="73" t="s">
        <v>1</v>
      </c>
      <c r="C638" s="74" t="s">
        <v>25</v>
      </c>
      <c r="D638" s="90">
        <f t="shared" ref="D638" si="501">D652+D666+D680+D694</f>
        <v>0</v>
      </c>
      <c r="E638" s="90">
        <f t="shared" ref="E638:F638" si="502">E652+E666+E680+E694</f>
        <v>0</v>
      </c>
      <c r="F638" s="90">
        <f t="shared" si="502"/>
        <v>0</v>
      </c>
      <c r="G638" s="90">
        <f t="shared" ref="G638" si="503">G652+G666+G680+G694</f>
        <v>0</v>
      </c>
      <c r="H638" s="90">
        <f t="shared" si="497"/>
        <v>0</v>
      </c>
      <c r="I638" s="90" t="e">
        <f t="shared" si="472"/>
        <v>#DIV/0!</v>
      </c>
    </row>
    <row r="639" spans="1:10" ht="18" hidden="1" x14ac:dyDescent="0.25">
      <c r="A639" s="5" t="str">
        <f t="shared" si="471"/>
        <v>b</v>
      </c>
      <c r="B639" s="73" t="s">
        <v>1</v>
      </c>
      <c r="C639" s="74" t="s">
        <v>26</v>
      </c>
      <c r="D639" s="90">
        <f t="shared" ref="D639" si="504">D653+D667+D681+D695</f>
        <v>0</v>
      </c>
      <c r="E639" s="90">
        <f t="shared" ref="E639:F639" si="505">E653+E667+E681+E695</f>
        <v>0</v>
      </c>
      <c r="F639" s="90">
        <f t="shared" si="505"/>
        <v>0</v>
      </c>
      <c r="G639" s="90">
        <f t="shared" ref="G639" si="506">G653+G667+G681+G695</f>
        <v>0</v>
      </c>
      <c r="H639" s="90">
        <f t="shared" si="497"/>
        <v>0</v>
      </c>
      <c r="I639" s="90" t="e">
        <f t="shared" si="472"/>
        <v>#DIV/0!</v>
      </c>
    </row>
    <row r="640" spans="1:10" ht="18" hidden="1" x14ac:dyDescent="0.25">
      <c r="A640" s="5" t="str">
        <f t="shared" si="471"/>
        <v>b</v>
      </c>
      <c r="B640" s="73" t="s">
        <v>1</v>
      </c>
      <c r="C640" s="74" t="s">
        <v>27</v>
      </c>
      <c r="D640" s="90">
        <f t="shared" ref="D640" si="507">D654+D668+D682+D696</f>
        <v>0</v>
      </c>
      <c r="E640" s="90">
        <f t="shared" ref="E640:F640" si="508">E654+E668+E682+E696</f>
        <v>0</v>
      </c>
      <c r="F640" s="90">
        <f t="shared" si="508"/>
        <v>0</v>
      </c>
      <c r="G640" s="90">
        <f t="shared" ref="G640" si="509">G654+G668+G682+G696</f>
        <v>0</v>
      </c>
      <c r="H640" s="90">
        <f t="shared" si="497"/>
        <v>0</v>
      </c>
      <c r="I640" s="90" t="e">
        <f t="shared" si="472"/>
        <v>#DIV/0!</v>
      </c>
    </row>
    <row r="641" spans="1:10" ht="18" hidden="1" x14ac:dyDescent="0.25">
      <c r="A641" s="5" t="str">
        <f t="shared" si="471"/>
        <v>b</v>
      </c>
      <c r="B641" s="73" t="s">
        <v>1</v>
      </c>
      <c r="C641" s="76" t="s">
        <v>28</v>
      </c>
      <c r="D641" s="90">
        <f t="shared" ref="D641" si="510">D655+D669+D683+D697</f>
        <v>0</v>
      </c>
      <c r="E641" s="90">
        <f t="shared" ref="E641:F641" si="511">E655+E669+E683+E697</f>
        <v>0</v>
      </c>
      <c r="F641" s="90">
        <f t="shared" si="511"/>
        <v>0</v>
      </c>
      <c r="G641" s="90">
        <f t="shared" ref="G641" si="512">G655+G669+G683+G697</f>
        <v>0</v>
      </c>
      <c r="H641" s="90">
        <f t="shared" si="497"/>
        <v>0</v>
      </c>
      <c r="I641" s="90" t="e">
        <f t="shared" si="472"/>
        <v>#DIV/0!</v>
      </c>
    </row>
    <row r="642" spans="1:10" ht="18" hidden="1" x14ac:dyDescent="0.25">
      <c r="A642" s="5" t="str">
        <f t="shared" si="471"/>
        <v>b</v>
      </c>
      <c r="B642" s="73" t="s">
        <v>1</v>
      </c>
      <c r="C642" s="76" t="s">
        <v>29</v>
      </c>
      <c r="D642" s="90">
        <f t="shared" ref="D642" si="513">D656+D670+D684+D698</f>
        <v>0</v>
      </c>
      <c r="E642" s="90">
        <f t="shared" ref="E642:F642" si="514">E656+E670+E684+E698</f>
        <v>0</v>
      </c>
      <c r="F642" s="90">
        <f t="shared" si="514"/>
        <v>0</v>
      </c>
      <c r="G642" s="90">
        <f t="shared" ref="G642" si="515">G656+G670+G684+G698</f>
        <v>0</v>
      </c>
      <c r="H642" s="90">
        <f t="shared" si="497"/>
        <v>0</v>
      </c>
      <c r="I642" s="90" t="e">
        <f t="shared" si="472"/>
        <v>#DIV/0!</v>
      </c>
    </row>
    <row r="643" spans="1:10" ht="18" x14ac:dyDescent="0.25">
      <c r="A643" s="5" t="str">
        <f t="shared" si="471"/>
        <v>a</v>
      </c>
      <c r="B643" s="73" t="s">
        <v>1</v>
      </c>
      <c r="C643" s="76" t="s">
        <v>30</v>
      </c>
      <c r="D643" s="89">
        <f t="shared" ref="D643" si="516">D657+D671+D685+D699</f>
        <v>46391180.780000001</v>
      </c>
      <c r="E643" s="89">
        <f t="shared" ref="E643:F643" si="517">E657+E671+E685+E699</f>
        <v>46500000</v>
      </c>
      <c r="F643" s="89">
        <f t="shared" si="517"/>
        <v>46500000</v>
      </c>
      <c r="G643" s="89">
        <f t="shared" ref="G643" si="518">G657+G671+G685+G699</f>
        <v>39521300</v>
      </c>
      <c r="H643" s="89">
        <f t="shared" si="497"/>
        <v>34919311.730000004</v>
      </c>
      <c r="I643" s="89">
        <f t="shared" si="472"/>
        <v>88.355675876046604</v>
      </c>
      <c r="J643" s="10"/>
    </row>
    <row r="644" spans="1:10" ht="18" hidden="1" x14ac:dyDescent="0.25">
      <c r="A644" s="5" t="str">
        <f t="shared" si="471"/>
        <v>b</v>
      </c>
      <c r="B644" s="73" t="s">
        <v>1</v>
      </c>
      <c r="C644" s="76" t="s">
        <v>31</v>
      </c>
      <c r="D644" s="90">
        <f t="shared" ref="D644" si="519">D658+D672+D686+D700</f>
        <v>0</v>
      </c>
      <c r="E644" s="90">
        <f t="shared" ref="E644:F644" si="520">E658+E672+E686+E700</f>
        <v>0</v>
      </c>
      <c r="F644" s="90">
        <f t="shared" si="520"/>
        <v>0</v>
      </c>
      <c r="G644" s="90">
        <f t="shared" ref="G644" si="521">G658+G672+G686+G700</f>
        <v>0</v>
      </c>
      <c r="H644" s="90">
        <f t="shared" si="497"/>
        <v>0</v>
      </c>
      <c r="I644" s="90" t="e">
        <f t="shared" si="472"/>
        <v>#DIV/0!</v>
      </c>
    </row>
    <row r="645" spans="1:10" ht="30" hidden="1" x14ac:dyDescent="0.25">
      <c r="A645" s="5" t="str">
        <f t="shared" si="471"/>
        <v>b</v>
      </c>
      <c r="B645" s="77"/>
      <c r="C645" s="78" t="s">
        <v>91</v>
      </c>
      <c r="D645" s="90">
        <f t="shared" ref="D645" si="522">D659+D673+D687+D701</f>
        <v>0</v>
      </c>
      <c r="E645" s="90">
        <f t="shared" ref="E645:F645" si="523">E659+E673+E687+E701</f>
        <v>0</v>
      </c>
      <c r="F645" s="90">
        <f t="shared" si="523"/>
        <v>0</v>
      </c>
      <c r="G645" s="90">
        <f t="shared" ref="G645" si="524">G659+G673+G687+G701</f>
        <v>0</v>
      </c>
      <c r="H645" s="90">
        <f t="shared" si="497"/>
        <v>0</v>
      </c>
      <c r="I645" s="90" t="e">
        <f t="shared" si="472"/>
        <v>#DIV/0!</v>
      </c>
    </row>
    <row r="646" spans="1:10" ht="30" hidden="1" x14ac:dyDescent="0.25">
      <c r="A646" s="5" t="str">
        <f t="shared" si="471"/>
        <v>b</v>
      </c>
      <c r="B646" s="77"/>
      <c r="C646" s="78" t="s">
        <v>92</v>
      </c>
      <c r="D646" s="90">
        <f t="shared" ref="D646" si="525">D660+D674+D688+D702</f>
        <v>0</v>
      </c>
      <c r="E646" s="90">
        <f t="shared" ref="E646:F646" si="526">E660+E674+E688+E702</f>
        <v>0</v>
      </c>
      <c r="F646" s="90">
        <f t="shared" si="526"/>
        <v>0</v>
      </c>
      <c r="G646" s="90">
        <f t="shared" ref="G646" si="527">G660+G674+G688+G702</f>
        <v>0</v>
      </c>
      <c r="H646" s="90">
        <f t="shared" si="497"/>
        <v>0</v>
      </c>
      <c r="I646" s="90" t="e">
        <f t="shared" si="472"/>
        <v>#DIV/0!</v>
      </c>
    </row>
    <row r="647" spans="1:10" ht="18" hidden="1" x14ac:dyDescent="0.25">
      <c r="A647" s="5" t="str">
        <f t="shared" ref="A647:A710" si="528">IF((E647+F647+H647+D647)&gt;0,"a","b")</f>
        <v>b</v>
      </c>
      <c r="B647" s="70" t="s">
        <v>1</v>
      </c>
      <c r="C647" s="71" t="s">
        <v>32</v>
      </c>
      <c r="D647" s="81">
        <f t="shared" ref="D647" si="529">D661+D675+D689+D703</f>
        <v>0</v>
      </c>
      <c r="E647" s="81">
        <f t="shared" ref="E647:F647" si="530">E661+E675+E689+E703</f>
        <v>0</v>
      </c>
      <c r="F647" s="81">
        <f t="shared" si="530"/>
        <v>0</v>
      </c>
      <c r="G647" s="81">
        <f t="shared" ref="G647" si="531">G661+G675+G689+G703</f>
        <v>0</v>
      </c>
      <c r="H647" s="81">
        <f t="shared" si="497"/>
        <v>0</v>
      </c>
      <c r="I647" s="81" t="e">
        <f t="shared" ref="I647:I710" si="532">H647/G647%</f>
        <v>#DIV/0!</v>
      </c>
    </row>
    <row r="648" spans="1:10" ht="18" hidden="1" x14ac:dyDescent="0.25">
      <c r="A648" s="5" t="str">
        <f t="shared" si="528"/>
        <v>b</v>
      </c>
      <c r="B648" s="70" t="s">
        <v>1</v>
      </c>
      <c r="C648" s="71" t="s">
        <v>33</v>
      </c>
      <c r="D648" s="81">
        <f t="shared" ref="D648" si="533">D662+D676+D690+D704</f>
        <v>0</v>
      </c>
      <c r="E648" s="81">
        <f t="shared" ref="E648:F648" si="534">E662+E676+E690+E704</f>
        <v>0</v>
      </c>
      <c r="F648" s="81">
        <f t="shared" si="534"/>
        <v>0</v>
      </c>
      <c r="G648" s="81">
        <f t="shared" ref="G648" si="535">G662+G676+G690+G704</f>
        <v>0</v>
      </c>
      <c r="H648" s="81">
        <f t="shared" si="497"/>
        <v>0</v>
      </c>
      <c r="I648" s="81" t="e">
        <f t="shared" si="532"/>
        <v>#DIV/0!</v>
      </c>
    </row>
    <row r="649" spans="1:10" ht="18" hidden="1" x14ac:dyDescent="0.25">
      <c r="A649" s="5" t="str">
        <f t="shared" si="528"/>
        <v>b</v>
      </c>
      <c r="B649" s="70" t="s">
        <v>1</v>
      </c>
      <c r="C649" s="71" t="s">
        <v>34</v>
      </c>
      <c r="D649" s="81">
        <f t="shared" ref="D649" si="536">D663+D677+D691+D705</f>
        <v>0</v>
      </c>
      <c r="E649" s="81">
        <f t="shared" ref="E649:F649" si="537">E663+E677+E691+E705</f>
        <v>0</v>
      </c>
      <c r="F649" s="81">
        <f t="shared" si="537"/>
        <v>0</v>
      </c>
      <c r="G649" s="81">
        <f t="shared" ref="G649" si="538">G663+G677+G691+G705</f>
        <v>0</v>
      </c>
      <c r="H649" s="81">
        <f t="shared" si="497"/>
        <v>0</v>
      </c>
      <c r="I649" s="81" t="e">
        <f t="shared" si="532"/>
        <v>#DIV/0!</v>
      </c>
    </row>
    <row r="650" spans="1:10" ht="54" x14ac:dyDescent="0.25">
      <c r="A650" s="5" t="str">
        <f t="shared" si="528"/>
        <v>a</v>
      </c>
      <c r="B650" s="67" t="s">
        <v>144</v>
      </c>
      <c r="C650" s="68" t="s">
        <v>84</v>
      </c>
      <c r="D650" s="91">
        <f t="shared" ref="D650:D706" si="539">D651+D661+D662+D663</f>
        <v>29138698.079999998</v>
      </c>
      <c r="E650" s="91">
        <f t="shared" ref="E650:G650" si="540">E651+E661+E662+E663</f>
        <v>30000000</v>
      </c>
      <c r="F650" s="91">
        <f t="shared" si="540"/>
        <v>30000000</v>
      </c>
      <c r="G650" s="91">
        <f t="shared" si="540"/>
        <v>25218250</v>
      </c>
      <c r="H650" s="91">
        <f t="shared" ref="H650" si="541">H651+H661+H662+H663</f>
        <v>22330237</v>
      </c>
      <c r="I650" s="91">
        <f t="shared" si="532"/>
        <v>88.547924618084124</v>
      </c>
      <c r="J650" s="54" t="s">
        <v>223</v>
      </c>
    </row>
    <row r="651" spans="1:10" ht="18" x14ac:dyDescent="0.25">
      <c r="A651" s="5" t="str">
        <f t="shared" si="528"/>
        <v>a</v>
      </c>
      <c r="B651" s="79" t="s">
        <v>1</v>
      </c>
      <c r="C651" s="80" t="s">
        <v>24</v>
      </c>
      <c r="D651" s="81">
        <f t="shared" ref="D651:D707" si="542">D652+D653+D654+D655+D656+D657+D658</f>
        <v>29138698.079999998</v>
      </c>
      <c r="E651" s="81">
        <f t="shared" ref="E651:G651" si="543">E652+E653+E654+E655+E656+E657+E658</f>
        <v>30000000</v>
      </c>
      <c r="F651" s="81">
        <f t="shared" si="543"/>
        <v>30000000</v>
      </c>
      <c r="G651" s="81">
        <f t="shared" si="543"/>
        <v>25218250</v>
      </c>
      <c r="H651" s="81">
        <f t="shared" ref="H651" si="544">H652+H653+H654+H655+H656+H657+H658</f>
        <v>22330237</v>
      </c>
      <c r="I651" s="81">
        <f t="shared" si="532"/>
        <v>88.547924618084124</v>
      </c>
    </row>
    <row r="652" spans="1:10" ht="18" hidden="1" x14ac:dyDescent="0.25">
      <c r="A652" s="5" t="str">
        <f t="shared" si="528"/>
        <v>b</v>
      </c>
      <c r="B652" s="82" t="s">
        <v>1</v>
      </c>
      <c r="C652" s="83" t="s">
        <v>25</v>
      </c>
      <c r="D652" s="84">
        <v>0</v>
      </c>
      <c r="E652" s="84">
        <v>0</v>
      </c>
      <c r="F652" s="84">
        <v>0</v>
      </c>
      <c r="G652" s="84"/>
      <c r="H652" s="84"/>
      <c r="I652" s="84" t="e">
        <f t="shared" si="532"/>
        <v>#DIV/0!</v>
      </c>
    </row>
    <row r="653" spans="1:10" ht="18" hidden="1" x14ac:dyDescent="0.25">
      <c r="A653" s="5" t="str">
        <f t="shared" si="528"/>
        <v>b</v>
      </c>
      <c r="B653" s="82" t="s">
        <v>1</v>
      </c>
      <c r="C653" s="83" t="s">
        <v>26</v>
      </c>
      <c r="D653" s="84">
        <v>0</v>
      </c>
      <c r="E653" s="84">
        <v>0</v>
      </c>
      <c r="F653" s="84">
        <v>0</v>
      </c>
      <c r="G653" s="84"/>
      <c r="H653" s="84"/>
      <c r="I653" s="84" t="e">
        <f t="shared" si="532"/>
        <v>#DIV/0!</v>
      </c>
    </row>
    <row r="654" spans="1:10" ht="18" hidden="1" x14ac:dyDescent="0.25">
      <c r="A654" s="5" t="str">
        <f t="shared" si="528"/>
        <v>b</v>
      </c>
      <c r="B654" s="82" t="s">
        <v>1</v>
      </c>
      <c r="C654" s="83" t="s">
        <v>27</v>
      </c>
      <c r="D654" s="84">
        <v>0</v>
      </c>
      <c r="E654" s="84">
        <v>0</v>
      </c>
      <c r="F654" s="84">
        <v>0</v>
      </c>
      <c r="G654" s="84"/>
      <c r="H654" s="84"/>
      <c r="I654" s="84" t="e">
        <f t="shared" si="532"/>
        <v>#DIV/0!</v>
      </c>
    </row>
    <row r="655" spans="1:10" ht="18" hidden="1" x14ac:dyDescent="0.25">
      <c r="A655" s="5" t="str">
        <f t="shared" si="528"/>
        <v>b</v>
      </c>
      <c r="B655" s="82" t="s">
        <v>1</v>
      </c>
      <c r="C655" s="85" t="s">
        <v>28</v>
      </c>
      <c r="D655" s="84">
        <v>0</v>
      </c>
      <c r="E655" s="84">
        <v>0</v>
      </c>
      <c r="F655" s="84">
        <v>0</v>
      </c>
      <c r="G655" s="84"/>
      <c r="H655" s="84"/>
      <c r="I655" s="84" t="e">
        <f t="shared" si="532"/>
        <v>#DIV/0!</v>
      </c>
    </row>
    <row r="656" spans="1:10" ht="18" hidden="1" x14ac:dyDescent="0.25">
      <c r="A656" s="5" t="str">
        <f t="shared" si="528"/>
        <v>b</v>
      </c>
      <c r="B656" s="82" t="s">
        <v>1</v>
      </c>
      <c r="C656" s="85" t="s">
        <v>29</v>
      </c>
      <c r="D656" s="84">
        <v>0</v>
      </c>
      <c r="E656" s="84">
        <v>0</v>
      </c>
      <c r="F656" s="84">
        <v>0</v>
      </c>
      <c r="G656" s="84"/>
      <c r="H656" s="84"/>
      <c r="I656" s="84" t="e">
        <f t="shared" si="532"/>
        <v>#DIV/0!</v>
      </c>
    </row>
    <row r="657" spans="1:10" ht="18" x14ac:dyDescent="0.25">
      <c r="A657" s="5" t="str">
        <f t="shared" si="528"/>
        <v>a</v>
      </c>
      <c r="B657" s="82" t="s">
        <v>1</v>
      </c>
      <c r="C657" s="85" t="s">
        <v>30</v>
      </c>
      <c r="D657" s="84">
        <v>29138698.079999998</v>
      </c>
      <c r="E657" s="84">
        <v>30000000</v>
      </c>
      <c r="F657" s="84">
        <v>30000000</v>
      </c>
      <c r="G657" s="84">
        <v>25218250</v>
      </c>
      <c r="H657" s="84">
        <v>22330237</v>
      </c>
      <c r="I657" s="84">
        <f t="shared" si="532"/>
        <v>88.547924618084124</v>
      </c>
    </row>
    <row r="658" spans="1:10" ht="18" hidden="1" x14ac:dyDescent="0.25">
      <c r="A658" s="5" t="str">
        <f t="shared" si="528"/>
        <v>b</v>
      </c>
      <c r="B658" s="82" t="s">
        <v>1</v>
      </c>
      <c r="C658" s="85" t="s">
        <v>31</v>
      </c>
      <c r="D658" s="84">
        <f t="shared" ref="D658:D714" si="545">D659+D660</f>
        <v>0</v>
      </c>
      <c r="E658" s="84">
        <f t="shared" ref="E658:G658" si="546">E659+E660</f>
        <v>0</v>
      </c>
      <c r="F658" s="84">
        <f t="shared" si="546"/>
        <v>0</v>
      </c>
      <c r="G658" s="84">
        <f t="shared" si="546"/>
        <v>0</v>
      </c>
      <c r="H658" s="84">
        <f t="shared" ref="H658" si="547">H659+H660</f>
        <v>0</v>
      </c>
      <c r="I658" s="84" t="e">
        <f t="shared" si="532"/>
        <v>#DIV/0!</v>
      </c>
    </row>
    <row r="659" spans="1:10" ht="30" hidden="1" x14ac:dyDescent="0.25">
      <c r="A659" s="5" t="str">
        <f t="shared" si="528"/>
        <v>b</v>
      </c>
      <c r="B659" s="86"/>
      <c r="C659" s="87" t="s">
        <v>91</v>
      </c>
      <c r="D659" s="88">
        <v>0</v>
      </c>
      <c r="E659" s="88">
        <v>0</v>
      </c>
      <c r="F659" s="88">
        <v>0</v>
      </c>
      <c r="G659" s="88"/>
      <c r="H659" s="88"/>
      <c r="I659" s="88" t="e">
        <f t="shared" si="532"/>
        <v>#DIV/0!</v>
      </c>
    </row>
    <row r="660" spans="1:10" ht="30" hidden="1" x14ac:dyDescent="0.25">
      <c r="A660" s="5" t="str">
        <f t="shared" si="528"/>
        <v>b</v>
      </c>
      <c r="B660" s="86"/>
      <c r="C660" s="87" t="s">
        <v>92</v>
      </c>
      <c r="D660" s="88">
        <v>0</v>
      </c>
      <c r="E660" s="88">
        <v>0</v>
      </c>
      <c r="F660" s="88">
        <v>0</v>
      </c>
      <c r="G660" s="88">
        <v>0</v>
      </c>
      <c r="H660" s="88"/>
      <c r="I660" s="88" t="e">
        <f t="shared" si="532"/>
        <v>#DIV/0!</v>
      </c>
    </row>
    <row r="661" spans="1:10" ht="18" hidden="1" x14ac:dyDescent="0.25">
      <c r="A661" s="5" t="str">
        <f t="shared" si="528"/>
        <v>b</v>
      </c>
      <c r="B661" s="82" t="s">
        <v>1</v>
      </c>
      <c r="C661" s="80" t="s">
        <v>32</v>
      </c>
      <c r="D661" s="81">
        <v>0</v>
      </c>
      <c r="E661" s="81">
        <v>0</v>
      </c>
      <c r="F661" s="81">
        <v>0</v>
      </c>
      <c r="G661" s="81">
        <v>0</v>
      </c>
      <c r="H661" s="81"/>
      <c r="I661" s="81" t="e">
        <f t="shared" si="532"/>
        <v>#DIV/0!</v>
      </c>
    </row>
    <row r="662" spans="1:10" ht="18" hidden="1" x14ac:dyDescent="0.25">
      <c r="A662" s="5" t="str">
        <f t="shared" si="528"/>
        <v>b</v>
      </c>
      <c r="B662" s="82" t="s">
        <v>1</v>
      </c>
      <c r="C662" s="80" t="s">
        <v>33</v>
      </c>
      <c r="D662" s="81">
        <v>0</v>
      </c>
      <c r="E662" s="81">
        <v>0</v>
      </c>
      <c r="F662" s="81">
        <v>0</v>
      </c>
      <c r="G662" s="81">
        <v>0</v>
      </c>
      <c r="H662" s="81"/>
      <c r="I662" s="81" t="e">
        <f t="shared" si="532"/>
        <v>#DIV/0!</v>
      </c>
    </row>
    <row r="663" spans="1:10" ht="18" hidden="1" x14ac:dyDescent="0.25">
      <c r="A663" s="5" t="str">
        <f t="shared" si="528"/>
        <v>b</v>
      </c>
      <c r="B663" s="82" t="s">
        <v>1</v>
      </c>
      <c r="C663" s="80" t="s">
        <v>34</v>
      </c>
      <c r="D663" s="81">
        <v>0</v>
      </c>
      <c r="E663" s="81">
        <v>0</v>
      </c>
      <c r="F663" s="81">
        <v>0</v>
      </c>
      <c r="G663" s="81">
        <v>0</v>
      </c>
      <c r="H663" s="81"/>
      <c r="I663" s="81" t="e">
        <f t="shared" si="532"/>
        <v>#DIV/0!</v>
      </c>
    </row>
    <row r="664" spans="1:10" ht="54" x14ac:dyDescent="0.25">
      <c r="A664" s="5" t="str">
        <f t="shared" si="528"/>
        <v>a</v>
      </c>
      <c r="B664" s="67" t="s">
        <v>145</v>
      </c>
      <c r="C664" s="68" t="s">
        <v>146</v>
      </c>
      <c r="D664" s="91">
        <f t="shared" si="539"/>
        <v>3648036.6</v>
      </c>
      <c r="E664" s="91">
        <f t="shared" ref="E664:G664" si="548">E665+E675+E676+E677</f>
        <v>4000000</v>
      </c>
      <c r="F664" s="91">
        <f t="shared" si="548"/>
        <v>4000000</v>
      </c>
      <c r="G664" s="91">
        <f t="shared" si="548"/>
        <v>3227650</v>
      </c>
      <c r="H664" s="91">
        <f t="shared" ref="H664" si="549">H665+H675+H676+H677</f>
        <v>2844386.8</v>
      </c>
      <c r="I664" s="91">
        <f t="shared" si="532"/>
        <v>88.125627004167114</v>
      </c>
      <c r="J664" s="54" t="s">
        <v>223</v>
      </c>
    </row>
    <row r="665" spans="1:10" ht="18" x14ac:dyDescent="0.25">
      <c r="A665" s="5" t="str">
        <f t="shared" si="528"/>
        <v>a</v>
      </c>
      <c r="B665" s="79" t="s">
        <v>1</v>
      </c>
      <c r="C665" s="80" t="s">
        <v>24</v>
      </c>
      <c r="D665" s="81">
        <f t="shared" si="542"/>
        <v>3648036.6</v>
      </c>
      <c r="E665" s="81">
        <f t="shared" ref="E665:G665" si="550">E666+E667+E668+E669+E670+E671+E672</f>
        <v>4000000</v>
      </c>
      <c r="F665" s="81">
        <f t="shared" si="550"/>
        <v>4000000</v>
      </c>
      <c r="G665" s="81">
        <f t="shared" si="550"/>
        <v>3227650</v>
      </c>
      <c r="H665" s="81">
        <f t="shared" ref="H665" si="551">H666+H667+H668+H669+H670+H671+H672</f>
        <v>2844386.8</v>
      </c>
      <c r="I665" s="81">
        <f t="shared" si="532"/>
        <v>88.125627004167114</v>
      </c>
    </row>
    <row r="666" spans="1:10" ht="18" hidden="1" x14ac:dyDescent="0.25">
      <c r="A666" s="5" t="str">
        <f t="shared" si="528"/>
        <v>b</v>
      </c>
      <c r="B666" s="82" t="s">
        <v>1</v>
      </c>
      <c r="C666" s="83" t="s">
        <v>25</v>
      </c>
      <c r="D666" s="84">
        <v>0</v>
      </c>
      <c r="E666" s="84">
        <v>0</v>
      </c>
      <c r="F666" s="84">
        <v>0</v>
      </c>
      <c r="G666" s="84"/>
      <c r="H666" s="84"/>
      <c r="I666" s="84" t="e">
        <f t="shared" si="532"/>
        <v>#DIV/0!</v>
      </c>
    </row>
    <row r="667" spans="1:10" ht="18" hidden="1" x14ac:dyDescent="0.25">
      <c r="A667" s="5" t="str">
        <f t="shared" si="528"/>
        <v>b</v>
      </c>
      <c r="B667" s="82" t="s">
        <v>1</v>
      </c>
      <c r="C667" s="83" t="s">
        <v>26</v>
      </c>
      <c r="D667" s="84">
        <v>0</v>
      </c>
      <c r="E667" s="84">
        <v>0</v>
      </c>
      <c r="F667" s="84">
        <v>0</v>
      </c>
      <c r="G667" s="84"/>
      <c r="H667" s="84"/>
      <c r="I667" s="84" t="e">
        <f t="shared" si="532"/>
        <v>#DIV/0!</v>
      </c>
    </row>
    <row r="668" spans="1:10" ht="18" hidden="1" x14ac:dyDescent="0.25">
      <c r="A668" s="5" t="str">
        <f t="shared" si="528"/>
        <v>b</v>
      </c>
      <c r="B668" s="82" t="s">
        <v>1</v>
      </c>
      <c r="C668" s="83" t="s">
        <v>27</v>
      </c>
      <c r="D668" s="84">
        <v>0</v>
      </c>
      <c r="E668" s="84">
        <v>0</v>
      </c>
      <c r="F668" s="84">
        <v>0</v>
      </c>
      <c r="G668" s="84"/>
      <c r="H668" s="84"/>
      <c r="I668" s="84" t="e">
        <f t="shared" si="532"/>
        <v>#DIV/0!</v>
      </c>
    </row>
    <row r="669" spans="1:10" ht="18" hidden="1" x14ac:dyDescent="0.25">
      <c r="A669" s="5" t="str">
        <f t="shared" si="528"/>
        <v>b</v>
      </c>
      <c r="B669" s="82" t="s">
        <v>1</v>
      </c>
      <c r="C669" s="85" t="s">
        <v>28</v>
      </c>
      <c r="D669" s="84">
        <v>0</v>
      </c>
      <c r="E669" s="84">
        <v>0</v>
      </c>
      <c r="F669" s="84">
        <v>0</v>
      </c>
      <c r="G669" s="84"/>
      <c r="H669" s="84"/>
      <c r="I669" s="84" t="e">
        <f t="shared" si="532"/>
        <v>#DIV/0!</v>
      </c>
    </row>
    <row r="670" spans="1:10" ht="18" hidden="1" x14ac:dyDescent="0.25">
      <c r="A670" s="5" t="str">
        <f t="shared" si="528"/>
        <v>b</v>
      </c>
      <c r="B670" s="82" t="s">
        <v>1</v>
      </c>
      <c r="C670" s="85" t="s">
        <v>29</v>
      </c>
      <c r="D670" s="84">
        <v>0</v>
      </c>
      <c r="E670" s="84">
        <v>0</v>
      </c>
      <c r="F670" s="84">
        <v>0</v>
      </c>
      <c r="G670" s="84"/>
      <c r="H670" s="84"/>
      <c r="I670" s="84" t="e">
        <f t="shared" si="532"/>
        <v>#DIV/0!</v>
      </c>
    </row>
    <row r="671" spans="1:10" ht="18" x14ac:dyDescent="0.25">
      <c r="A671" s="5" t="str">
        <f t="shared" si="528"/>
        <v>a</v>
      </c>
      <c r="B671" s="82" t="s">
        <v>1</v>
      </c>
      <c r="C671" s="85" t="s">
        <v>30</v>
      </c>
      <c r="D671" s="84">
        <v>3648036.6</v>
      </c>
      <c r="E671" s="84">
        <v>4000000</v>
      </c>
      <c r="F671" s="84">
        <v>4000000</v>
      </c>
      <c r="G671" s="84">
        <v>3227650</v>
      </c>
      <c r="H671" s="84">
        <v>2844386.8</v>
      </c>
      <c r="I671" s="84">
        <f t="shared" si="532"/>
        <v>88.125627004167114</v>
      </c>
    </row>
    <row r="672" spans="1:10" ht="18" hidden="1" x14ac:dyDescent="0.25">
      <c r="A672" s="5" t="str">
        <f t="shared" si="528"/>
        <v>b</v>
      </c>
      <c r="B672" s="82" t="s">
        <v>1</v>
      </c>
      <c r="C672" s="85" t="s">
        <v>31</v>
      </c>
      <c r="D672" s="84">
        <f t="shared" si="545"/>
        <v>0</v>
      </c>
      <c r="E672" s="84">
        <f t="shared" ref="E672:G672" si="552">E673+E674</f>
        <v>0</v>
      </c>
      <c r="F672" s="84">
        <f t="shared" si="552"/>
        <v>0</v>
      </c>
      <c r="G672" s="84">
        <f t="shared" si="552"/>
        <v>0</v>
      </c>
      <c r="H672" s="84">
        <f t="shared" ref="H672" si="553">H673+H674</f>
        <v>0</v>
      </c>
      <c r="I672" s="84" t="e">
        <f t="shared" si="532"/>
        <v>#DIV/0!</v>
      </c>
    </row>
    <row r="673" spans="1:10" ht="30" hidden="1" x14ac:dyDescent="0.25">
      <c r="A673" s="5" t="str">
        <f t="shared" si="528"/>
        <v>b</v>
      </c>
      <c r="B673" s="86"/>
      <c r="C673" s="87" t="s">
        <v>91</v>
      </c>
      <c r="D673" s="88">
        <v>0</v>
      </c>
      <c r="E673" s="88">
        <v>0</v>
      </c>
      <c r="F673" s="88">
        <v>0</v>
      </c>
      <c r="G673" s="88"/>
      <c r="H673" s="88"/>
      <c r="I673" s="88" t="e">
        <f t="shared" si="532"/>
        <v>#DIV/0!</v>
      </c>
    </row>
    <row r="674" spans="1:10" ht="30" hidden="1" x14ac:dyDescent="0.25">
      <c r="A674" s="5" t="str">
        <f t="shared" si="528"/>
        <v>b</v>
      </c>
      <c r="B674" s="86"/>
      <c r="C674" s="87" t="s">
        <v>92</v>
      </c>
      <c r="D674" s="88">
        <v>0</v>
      </c>
      <c r="E674" s="88">
        <v>0</v>
      </c>
      <c r="F674" s="88">
        <v>0</v>
      </c>
      <c r="G674" s="88">
        <v>0</v>
      </c>
      <c r="H674" s="88"/>
      <c r="I674" s="88" t="e">
        <f t="shared" si="532"/>
        <v>#DIV/0!</v>
      </c>
    </row>
    <row r="675" spans="1:10" ht="18" hidden="1" x14ac:dyDescent="0.25">
      <c r="A675" s="5" t="str">
        <f t="shared" si="528"/>
        <v>b</v>
      </c>
      <c r="B675" s="82" t="s">
        <v>1</v>
      </c>
      <c r="C675" s="80" t="s">
        <v>32</v>
      </c>
      <c r="D675" s="81">
        <v>0</v>
      </c>
      <c r="E675" s="81">
        <v>0</v>
      </c>
      <c r="F675" s="81">
        <v>0</v>
      </c>
      <c r="G675" s="81">
        <v>0</v>
      </c>
      <c r="H675" s="81"/>
      <c r="I675" s="81" t="e">
        <f t="shared" si="532"/>
        <v>#DIV/0!</v>
      </c>
    </row>
    <row r="676" spans="1:10" ht="18" hidden="1" x14ac:dyDescent="0.25">
      <c r="A676" s="5" t="str">
        <f t="shared" si="528"/>
        <v>b</v>
      </c>
      <c r="B676" s="82" t="s">
        <v>1</v>
      </c>
      <c r="C676" s="80" t="s">
        <v>33</v>
      </c>
      <c r="D676" s="81">
        <v>0</v>
      </c>
      <c r="E676" s="81">
        <v>0</v>
      </c>
      <c r="F676" s="81">
        <v>0</v>
      </c>
      <c r="G676" s="81">
        <v>0</v>
      </c>
      <c r="H676" s="81"/>
      <c r="I676" s="81" t="e">
        <f t="shared" si="532"/>
        <v>#DIV/0!</v>
      </c>
    </row>
    <row r="677" spans="1:10" ht="18" hidden="1" x14ac:dyDescent="0.25">
      <c r="A677" s="5" t="str">
        <f t="shared" si="528"/>
        <v>b</v>
      </c>
      <c r="B677" s="82" t="s">
        <v>1</v>
      </c>
      <c r="C677" s="80" t="s">
        <v>34</v>
      </c>
      <c r="D677" s="81">
        <v>0</v>
      </c>
      <c r="E677" s="81">
        <v>0</v>
      </c>
      <c r="F677" s="81">
        <v>0</v>
      </c>
      <c r="G677" s="81">
        <v>0</v>
      </c>
      <c r="H677" s="81"/>
      <c r="I677" s="81" t="e">
        <f t="shared" si="532"/>
        <v>#DIV/0!</v>
      </c>
    </row>
    <row r="678" spans="1:10" ht="54" x14ac:dyDescent="0.25">
      <c r="A678" s="5" t="str">
        <f t="shared" si="528"/>
        <v>a</v>
      </c>
      <c r="B678" s="67" t="s">
        <v>147</v>
      </c>
      <c r="C678" s="68" t="s">
        <v>20</v>
      </c>
      <c r="D678" s="91">
        <f t="shared" si="539"/>
        <v>4451455.5</v>
      </c>
      <c r="E678" s="91">
        <f t="shared" ref="E678:G678" si="554">E679+E689+E690+E691</f>
        <v>4500000</v>
      </c>
      <c r="F678" s="91">
        <f t="shared" si="554"/>
        <v>4500000</v>
      </c>
      <c r="G678" s="91">
        <f t="shared" si="554"/>
        <v>3813850</v>
      </c>
      <c r="H678" s="91">
        <f t="shared" ref="H678" si="555">H679+H689+H690+H691</f>
        <v>3341680</v>
      </c>
      <c r="I678" s="91">
        <f t="shared" si="532"/>
        <v>87.619596995162368</v>
      </c>
      <c r="J678" s="54" t="s">
        <v>223</v>
      </c>
    </row>
    <row r="679" spans="1:10" ht="18" x14ac:dyDescent="0.25">
      <c r="A679" s="5" t="str">
        <f t="shared" si="528"/>
        <v>a</v>
      </c>
      <c r="B679" s="79" t="s">
        <v>1</v>
      </c>
      <c r="C679" s="80" t="s">
        <v>24</v>
      </c>
      <c r="D679" s="81">
        <f t="shared" si="542"/>
        <v>4451455.5</v>
      </c>
      <c r="E679" s="81">
        <f t="shared" ref="E679:G679" si="556">E680+E681+E682+E683+E684+E685+E686</f>
        <v>4500000</v>
      </c>
      <c r="F679" s="81">
        <f t="shared" si="556"/>
        <v>4500000</v>
      </c>
      <c r="G679" s="81">
        <f t="shared" si="556"/>
        <v>3813850</v>
      </c>
      <c r="H679" s="81">
        <f t="shared" ref="H679" si="557">H680+H681+H682+H683+H684+H685+H686</f>
        <v>3341680</v>
      </c>
      <c r="I679" s="81">
        <f t="shared" si="532"/>
        <v>87.619596995162368</v>
      </c>
    </row>
    <row r="680" spans="1:10" ht="18" hidden="1" x14ac:dyDescent="0.25">
      <c r="A680" s="5" t="str">
        <f t="shared" si="528"/>
        <v>b</v>
      </c>
      <c r="B680" s="82" t="s">
        <v>1</v>
      </c>
      <c r="C680" s="83" t="s">
        <v>25</v>
      </c>
      <c r="D680" s="84">
        <v>0</v>
      </c>
      <c r="E680" s="84">
        <v>0</v>
      </c>
      <c r="F680" s="84">
        <v>0</v>
      </c>
      <c r="G680" s="84"/>
      <c r="H680" s="84"/>
      <c r="I680" s="84" t="e">
        <f t="shared" si="532"/>
        <v>#DIV/0!</v>
      </c>
    </row>
    <row r="681" spans="1:10" ht="18" hidden="1" x14ac:dyDescent="0.25">
      <c r="A681" s="5" t="str">
        <f t="shared" si="528"/>
        <v>b</v>
      </c>
      <c r="B681" s="82" t="s">
        <v>1</v>
      </c>
      <c r="C681" s="83" t="s">
        <v>26</v>
      </c>
      <c r="D681" s="84">
        <v>0</v>
      </c>
      <c r="E681" s="84">
        <v>0</v>
      </c>
      <c r="F681" s="84">
        <v>0</v>
      </c>
      <c r="G681" s="84"/>
      <c r="H681" s="84"/>
      <c r="I681" s="84" t="e">
        <f t="shared" si="532"/>
        <v>#DIV/0!</v>
      </c>
    </row>
    <row r="682" spans="1:10" ht="18" hidden="1" x14ac:dyDescent="0.25">
      <c r="A682" s="5" t="str">
        <f t="shared" si="528"/>
        <v>b</v>
      </c>
      <c r="B682" s="82" t="s">
        <v>1</v>
      </c>
      <c r="C682" s="83" t="s">
        <v>27</v>
      </c>
      <c r="D682" s="84">
        <v>0</v>
      </c>
      <c r="E682" s="84">
        <v>0</v>
      </c>
      <c r="F682" s="84">
        <v>0</v>
      </c>
      <c r="G682" s="84"/>
      <c r="H682" s="84"/>
      <c r="I682" s="84" t="e">
        <f t="shared" si="532"/>
        <v>#DIV/0!</v>
      </c>
    </row>
    <row r="683" spans="1:10" ht="18" hidden="1" x14ac:dyDescent="0.25">
      <c r="A683" s="5" t="str">
        <f t="shared" si="528"/>
        <v>b</v>
      </c>
      <c r="B683" s="82" t="s">
        <v>1</v>
      </c>
      <c r="C683" s="85" t="s">
        <v>28</v>
      </c>
      <c r="D683" s="84">
        <v>0</v>
      </c>
      <c r="E683" s="84">
        <v>0</v>
      </c>
      <c r="F683" s="84">
        <v>0</v>
      </c>
      <c r="G683" s="84"/>
      <c r="H683" s="84"/>
      <c r="I683" s="84" t="e">
        <f t="shared" si="532"/>
        <v>#DIV/0!</v>
      </c>
    </row>
    <row r="684" spans="1:10" ht="18" hidden="1" x14ac:dyDescent="0.25">
      <c r="A684" s="5" t="str">
        <f t="shared" si="528"/>
        <v>b</v>
      </c>
      <c r="B684" s="82" t="s">
        <v>1</v>
      </c>
      <c r="C684" s="85" t="s">
        <v>29</v>
      </c>
      <c r="D684" s="84">
        <v>0</v>
      </c>
      <c r="E684" s="84">
        <v>0</v>
      </c>
      <c r="F684" s="84">
        <v>0</v>
      </c>
      <c r="G684" s="84"/>
      <c r="H684" s="84"/>
      <c r="I684" s="84" t="e">
        <f t="shared" si="532"/>
        <v>#DIV/0!</v>
      </c>
    </row>
    <row r="685" spans="1:10" ht="18" x14ac:dyDescent="0.25">
      <c r="A685" s="5" t="str">
        <f t="shared" si="528"/>
        <v>a</v>
      </c>
      <c r="B685" s="82" t="s">
        <v>1</v>
      </c>
      <c r="C685" s="85" t="s">
        <v>30</v>
      </c>
      <c r="D685" s="84">
        <v>4451455.5</v>
      </c>
      <c r="E685" s="84">
        <v>4500000</v>
      </c>
      <c r="F685" s="84">
        <v>4500000</v>
      </c>
      <c r="G685" s="84">
        <v>3813850</v>
      </c>
      <c r="H685" s="84">
        <v>3341680</v>
      </c>
      <c r="I685" s="84">
        <f t="shared" si="532"/>
        <v>87.619596995162368</v>
      </c>
    </row>
    <row r="686" spans="1:10" ht="18" hidden="1" x14ac:dyDescent="0.25">
      <c r="A686" s="5" t="str">
        <f t="shared" si="528"/>
        <v>b</v>
      </c>
      <c r="B686" s="82" t="s">
        <v>1</v>
      </c>
      <c r="C686" s="85" t="s">
        <v>31</v>
      </c>
      <c r="D686" s="84">
        <f t="shared" si="545"/>
        <v>0</v>
      </c>
      <c r="E686" s="84">
        <f t="shared" ref="E686:G686" si="558">E687+E688</f>
        <v>0</v>
      </c>
      <c r="F686" s="84">
        <f t="shared" si="558"/>
        <v>0</v>
      </c>
      <c r="G686" s="84">
        <f t="shared" si="558"/>
        <v>0</v>
      </c>
      <c r="H686" s="84">
        <f t="shared" ref="H686" si="559">H687+H688</f>
        <v>0</v>
      </c>
      <c r="I686" s="84" t="e">
        <f t="shared" si="532"/>
        <v>#DIV/0!</v>
      </c>
    </row>
    <row r="687" spans="1:10" ht="30" hidden="1" x14ac:dyDescent="0.25">
      <c r="A687" s="5" t="str">
        <f t="shared" si="528"/>
        <v>b</v>
      </c>
      <c r="B687" s="86"/>
      <c r="C687" s="87" t="s">
        <v>91</v>
      </c>
      <c r="D687" s="88">
        <v>0</v>
      </c>
      <c r="E687" s="88">
        <v>0</v>
      </c>
      <c r="F687" s="88">
        <v>0</v>
      </c>
      <c r="G687" s="88"/>
      <c r="H687" s="88"/>
      <c r="I687" s="88" t="e">
        <f t="shared" si="532"/>
        <v>#DIV/0!</v>
      </c>
    </row>
    <row r="688" spans="1:10" ht="30" hidden="1" x14ac:dyDescent="0.25">
      <c r="A688" s="5" t="str">
        <f t="shared" si="528"/>
        <v>b</v>
      </c>
      <c r="B688" s="86"/>
      <c r="C688" s="87" t="s">
        <v>92</v>
      </c>
      <c r="D688" s="88">
        <v>0</v>
      </c>
      <c r="E688" s="88">
        <v>0</v>
      </c>
      <c r="F688" s="88">
        <v>0</v>
      </c>
      <c r="G688" s="88">
        <v>0</v>
      </c>
      <c r="H688" s="88"/>
      <c r="I688" s="88" t="e">
        <f t="shared" si="532"/>
        <v>#DIV/0!</v>
      </c>
    </row>
    <row r="689" spans="1:10" ht="18" hidden="1" x14ac:dyDescent="0.25">
      <c r="A689" s="5" t="str">
        <f t="shared" si="528"/>
        <v>b</v>
      </c>
      <c r="B689" s="82" t="s">
        <v>1</v>
      </c>
      <c r="C689" s="80" t="s">
        <v>32</v>
      </c>
      <c r="D689" s="81">
        <v>0</v>
      </c>
      <c r="E689" s="81">
        <v>0</v>
      </c>
      <c r="F689" s="81">
        <v>0</v>
      </c>
      <c r="G689" s="81">
        <v>0</v>
      </c>
      <c r="H689" s="81"/>
      <c r="I689" s="81" t="e">
        <f t="shared" si="532"/>
        <v>#DIV/0!</v>
      </c>
    </row>
    <row r="690" spans="1:10" ht="18" hidden="1" x14ac:dyDescent="0.25">
      <c r="A690" s="5" t="str">
        <f t="shared" si="528"/>
        <v>b</v>
      </c>
      <c r="B690" s="82" t="s">
        <v>1</v>
      </c>
      <c r="C690" s="80" t="s">
        <v>33</v>
      </c>
      <c r="D690" s="81">
        <v>0</v>
      </c>
      <c r="E690" s="81">
        <v>0</v>
      </c>
      <c r="F690" s="81">
        <v>0</v>
      </c>
      <c r="G690" s="81">
        <v>0</v>
      </c>
      <c r="H690" s="81"/>
      <c r="I690" s="81" t="e">
        <f t="shared" si="532"/>
        <v>#DIV/0!</v>
      </c>
    </row>
    <row r="691" spans="1:10" ht="18" hidden="1" x14ac:dyDescent="0.25">
      <c r="A691" s="5" t="str">
        <f t="shared" si="528"/>
        <v>b</v>
      </c>
      <c r="B691" s="82" t="s">
        <v>1</v>
      </c>
      <c r="C691" s="80" t="s">
        <v>34</v>
      </c>
      <c r="D691" s="81">
        <v>0</v>
      </c>
      <c r="E691" s="81">
        <v>0</v>
      </c>
      <c r="F691" s="81">
        <v>0</v>
      </c>
      <c r="G691" s="81">
        <v>0</v>
      </c>
      <c r="H691" s="81"/>
      <c r="I691" s="81" t="e">
        <f t="shared" si="532"/>
        <v>#DIV/0!</v>
      </c>
    </row>
    <row r="692" spans="1:10" ht="54" x14ac:dyDescent="0.25">
      <c r="A692" s="5" t="str">
        <f t="shared" si="528"/>
        <v>a</v>
      </c>
      <c r="B692" s="67" t="s">
        <v>148</v>
      </c>
      <c r="C692" s="68" t="s">
        <v>21</v>
      </c>
      <c r="D692" s="91">
        <f t="shared" si="539"/>
        <v>9152990.5999999996</v>
      </c>
      <c r="E692" s="91">
        <f t="shared" ref="E692:G692" si="560">E693+E703+E704+E705</f>
        <v>8000000</v>
      </c>
      <c r="F692" s="91">
        <f t="shared" si="560"/>
        <v>8000000</v>
      </c>
      <c r="G692" s="91">
        <f t="shared" si="560"/>
        <v>7261550</v>
      </c>
      <c r="H692" s="91">
        <f t="shared" ref="H692" si="561">H693+H703+H704+H705</f>
        <v>6403007.9299999997</v>
      </c>
      <c r="I692" s="91">
        <f t="shared" si="532"/>
        <v>88.176875873608253</v>
      </c>
      <c r="J692" s="54" t="s">
        <v>223</v>
      </c>
    </row>
    <row r="693" spans="1:10" ht="18" x14ac:dyDescent="0.25">
      <c r="A693" s="5" t="str">
        <f t="shared" si="528"/>
        <v>a</v>
      </c>
      <c r="B693" s="79" t="s">
        <v>1</v>
      </c>
      <c r="C693" s="80" t="s">
        <v>24</v>
      </c>
      <c r="D693" s="81">
        <f t="shared" si="542"/>
        <v>9152990.5999999996</v>
      </c>
      <c r="E693" s="81">
        <f t="shared" ref="E693:G693" si="562">E694+E695+E696+E697+E698+E699+E700</f>
        <v>8000000</v>
      </c>
      <c r="F693" s="81">
        <f t="shared" si="562"/>
        <v>8000000</v>
      </c>
      <c r="G693" s="81">
        <f t="shared" si="562"/>
        <v>7261550</v>
      </c>
      <c r="H693" s="81">
        <f t="shared" ref="H693" si="563">H694+H695+H696+H697+H698+H699+H700</f>
        <v>6403007.9299999997</v>
      </c>
      <c r="I693" s="81">
        <f t="shared" si="532"/>
        <v>88.176875873608253</v>
      </c>
    </row>
    <row r="694" spans="1:10" ht="18" hidden="1" x14ac:dyDescent="0.25">
      <c r="A694" s="5" t="str">
        <f t="shared" si="528"/>
        <v>b</v>
      </c>
      <c r="B694" s="82" t="s">
        <v>1</v>
      </c>
      <c r="C694" s="83" t="s">
        <v>25</v>
      </c>
      <c r="D694" s="84">
        <v>0</v>
      </c>
      <c r="E694" s="84">
        <v>0</v>
      </c>
      <c r="F694" s="84">
        <v>0</v>
      </c>
      <c r="G694" s="84"/>
      <c r="H694" s="84"/>
      <c r="I694" s="84" t="e">
        <f t="shared" si="532"/>
        <v>#DIV/0!</v>
      </c>
    </row>
    <row r="695" spans="1:10" ht="18" hidden="1" x14ac:dyDescent="0.25">
      <c r="A695" s="5" t="str">
        <f t="shared" si="528"/>
        <v>b</v>
      </c>
      <c r="B695" s="82" t="s">
        <v>1</v>
      </c>
      <c r="C695" s="83" t="s">
        <v>26</v>
      </c>
      <c r="D695" s="84">
        <v>0</v>
      </c>
      <c r="E695" s="84">
        <v>0</v>
      </c>
      <c r="F695" s="84">
        <v>0</v>
      </c>
      <c r="G695" s="84"/>
      <c r="H695" s="84"/>
      <c r="I695" s="84" t="e">
        <f t="shared" si="532"/>
        <v>#DIV/0!</v>
      </c>
    </row>
    <row r="696" spans="1:10" ht="18" hidden="1" x14ac:dyDescent="0.25">
      <c r="A696" s="5" t="str">
        <f t="shared" si="528"/>
        <v>b</v>
      </c>
      <c r="B696" s="82" t="s">
        <v>1</v>
      </c>
      <c r="C696" s="83" t="s">
        <v>27</v>
      </c>
      <c r="D696" s="84">
        <v>0</v>
      </c>
      <c r="E696" s="84">
        <v>0</v>
      </c>
      <c r="F696" s="84">
        <v>0</v>
      </c>
      <c r="G696" s="84"/>
      <c r="H696" s="84"/>
      <c r="I696" s="84" t="e">
        <f t="shared" si="532"/>
        <v>#DIV/0!</v>
      </c>
    </row>
    <row r="697" spans="1:10" ht="18" hidden="1" x14ac:dyDescent="0.25">
      <c r="A697" s="5" t="str">
        <f t="shared" si="528"/>
        <v>b</v>
      </c>
      <c r="B697" s="82" t="s">
        <v>1</v>
      </c>
      <c r="C697" s="85" t="s">
        <v>28</v>
      </c>
      <c r="D697" s="84">
        <v>0</v>
      </c>
      <c r="E697" s="84">
        <v>0</v>
      </c>
      <c r="F697" s="84">
        <v>0</v>
      </c>
      <c r="G697" s="84"/>
      <c r="H697" s="84"/>
      <c r="I697" s="84" t="e">
        <f t="shared" si="532"/>
        <v>#DIV/0!</v>
      </c>
    </row>
    <row r="698" spans="1:10" ht="18" hidden="1" x14ac:dyDescent="0.25">
      <c r="A698" s="5" t="str">
        <f t="shared" si="528"/>
        <v>b</v>
      </c>
      <c r="B698" s="82" t="s">
        <v>1</v>
      </c>
      <c r="C698" s="85" t="s">
        <v>29</v>
      </c>
      <c r="D698" s="84">
        <v>0</v>
      </c>
      <c r="E698" s="84">
        <v>0</v>
      </c>
      <c r="F698" s="84">
        <v>0</v>
      </c>
      <c r="G698" s="84"/>
      <c r="H698" s="84"/>
      <c r="I698" s="84" t="e">
        <f t="shared" si="532"/>
        <v>#DIV/0!</v>
      </c>
    </row>
    <row r="699" spans="1:10" ht="18" x14ac:dyDescent="0.25">
      <c r="A699" s="5" t="str">
        <f t="shared" si="528"/>
        <v>a</v>
      </c>
      <c r="B699" s="82" t="s">
        <v>1</v>
      </c>
      <c r="C699" s="85" t="s">
        <v>30</v>
      </c>
      <c r="D699" s="84">
        <v>9152990.5999999996</v>
      </c>
      <c r="E699" s="84">
        <v>8000000</v>
      </c>
      <c r="F699" s="84">
        <v>8000000</v>
      </c>
      <c r="G699" s="84">
        <v>7261550</v>
      </c>
      <c r="H699" s="84">
        <v>6403007.9299999997</v>
      </c>
      <c r="I699" s="84">
        <f t="shared" si="532"/>
        <v>88.176875873608253</v>
      </c>
    </row>
    <row r="700" spans="1:10" ht="18" hidden="1" x14ac:dyDescent="0.25">
      <c r="A700" s="5" t="str">
        <f t="shared" si="528"/>
        <v>b</v>
      </c>
      <c r="B700" s="82" t="s">
        <v>1</v>
      </c>
      <c r="C700" s="85" t="s">
        <v>31</v>
      </c>
      <c r="D700" s="84">
        <f t="shared" si="545"/>
        <v>0</v>
      </c>
      <c r="E700" s="84">
        <f t="shared" ref="E700:G700" si="564">E701+E702</f>
        <v>0</v>
      </c>
      <c r="F700" s="84">
        <f t="shared" si="564"/>
        <v>0</v>
      </c>
      <c r="G700" s="84">
        <f t="shared" si="564"/>
        <v>0</v>
      </c>
      <c r="H700" s="84">
        <f t="shared" ref="H700" si="565">H701+H702</f>
        <v>0</v>
      </c>
      <c r="I700" s="84" t="e">
        <f t="shared" si="532"/>
        <v>#DIV/0!</v>
      </c>
    </row>
    <row r="701" spans="1:10" ht="30" hidden="1" x14ac:dyDescent="0.25">
      <c r="A701" s="5" t="str">
        <f t="shared" si="528"/>
        <v>b</v>
      </c>
      <c r="B701" s="86"/>
      <c r="C701" s="87" t="s">
        <v>91</v>
      </c>
      <c r="D701" s="88">
        <v>0</v>
      </c>
      <c r="E701" s="88">
        <v>0</v>
      </c>
      <c r="F701" s="88">
        <v>0</v>
      </c>
      <c r="G701" s="88"/>
      <c r="H701" s="88"/>
      <c r="I701" s="88" t="e">
        <f t="shared" si="532"/>
        <v>#DIV/0!</v>
      </c>
    </row>
    <row r="702" spans="1:10" ht="30" hidden="1" x14ac:dyDescent="0.25">
      <c r="A702" s="5" t="str">
        <f t="shared" si="528"/>
        <v>b</v>
      </c>
      <c r="B702" s="86"/>
      <c r="C702" s="87" t="s">
        <v>92</v>
      </c>
      <c r="D702" s="88">
        <v>0</v>
      </c>
      <c r="E702" s="88">
        <v>0</v>
      </c>
      <c r="F702" s="88">
        <v>0</v>
      </c>
      <c r="G702" s="88">
        <v>0</v>
      </c>
      <c r="H702" s="88"/>
      <c r="I702" s="88" t="e">
        <f t="shared" si="532"/>
        <v>#DIV/0!</v>
      </c>
    </row>
    <row r="703" spans="1:10" ht="18" hidden="1" x14ac:dyDescent="0.25">
      <c r="A703" s="5" t="str">
        <f t="shared" si="528"/>
        <v>b</v>
      </c>
      <c r="B703" s="82" t="s">
        <v>1</v>
      </c>
      <c r="C703" s="80" t="s">
        <v>32</v>
      </c>
      <c r="D703" s="81">
        <v>0</v>
      </c>
      <c r="E703" s="81">
        <v>0</v>
      </c>
      <c r="F703" s="81">
        <v>0</v>
      </c>
      <c r="G703" s="81">
        <v>0</v>
      </c>
      <c r="H703" s="81"/>
      <c r="I703" s="81" t="e">
        <f t="shared" si="532"/>
        <v>#DIV/0!</v>
      </c>
    </row>
    <row r="704" spans="1:10" ht="18" hidden="1" x14ac:dyDescent="0.25">
      <c r="A704" s="5" t="str">
        <f t="shared" si="528"/>
        <v>b</v>
      </c>
      <c r="B704" s="82" t="s">
        <v>1</v>
      </c>
      <c r="C704" s="80" t="s">
        <v>33</v>
      </c>
      <c r="D704" s="81">
        <v>0</v>
      </c>
      <c r="E704" s="81">
        <v>0</v>
      </c>
      <c r="F704" s="81">
        <v>0</v>
      </c>
      <c r="G704" s="81">
        <v>0</v>
      </c>
      <c r="H704" s="81"/>
      <c r="I704" s="81" t="e">
        <f t="shared" si="532"/>
        <v>#DIV/0!</v>
      </c>
    </row>
    <row r="705" spans="1:10" ht="18" hidden="1" x14ac:dyDescent="0.25">
      <c r="A705" s="5" t="str">
        <f t="shared" si="528"/>
        <v>b</v>
      </c>
      <c r="B705" s="82" t="s">
        <v>1</v>
      </c>
      <c r="C705" s="80" t="s">
        <v>34</v>
      </c>
      <c r="D705" s="81">
        <v>0</v>
      </c>
      <c r="E705" s="81">
        <v>0</v>
      </c>
      <c r="F705" s="81">
        <v>0</v>
      </c>
      <c r="G705" s="81">
        <v>0</v>
      </c>
      <c r="H705" s="81"/>
      <c r="I705" s="81" t="e">
        <f t="shared" si="532"/>
        <v>#DIV/0!</v>
      </c>
    </row>
    <row r="706" spans="1:10" ht="77.25" customHeight="1" x14ac:dyDescent="0.25">
      <c r="A706" s="5" t="str">
        <f t="shared" si="528"/>
        <v>a</v>
      </c>
      <c r="B706" s="67" t="s">
        <v>149</v>
      </c>
      <c r="C706" s="68" t="s">
        <v>85</v>
      </c>
      <c r="D706" s="91">
        <f t="shared" si="539"/>
        <v>6063789.0900000008</v>
      </c>
      <c r="E706" s="69">
        <f t="shared" ref="E706:G706" si="566">E707+E717+E718+E719</f>
        <v>6500000</v>
      </c>
      <c r="F706" s="69">
        <f t="shared" si="566"/>
        <v>6500000</v>
      </c>
      <c r="G706" s="69">
        <f t="shared" si="566"/>
        <v>4784700</v>
      </c>
      <c r="H706" s="69">
        <f>H707+H717+H718+H719</f>
        <v>3902706.4999999995</v>
      </c>
      <c r="I706" s="69">
        <f t="shared" si="532"/>
        <v>81.566378247330022</v>
      </c>
      <c r="J706" s="54" t="s">
        <v>224</v>
      </c>
    </row>
    <row r="707" spans="1:10" ht="18" x14ac:dyDescent="0.25">
      <c r="A707" s="5" t="str">
        <f t="shared" si="528"/>
        <v>a</v>
      </c>
      <c r="B707" s="79" t="s">
        <v>1</v>
      </c>
      <c r="C707" s="80" t="s">
        <v>24</v>
      </c>
      <c r="D707" s="81">
        <f t="shared" si="542"/>
        <v>5982081.1900000004</v>
      </c>
      <c r="E707" s="81">
        <f t="shared" ref="E707:G707" si="567">E708+E709+E710+E711+E712+E713+E714</f>
        <v>6395000</v>
      </c>
      <c r="F707" s="81">
        <f t="shared" si="567"/>
        <v>6395000</v>
      </c>
      <c r="G707" s="81">
        <f t="shared" si="567"/>
        <v>4679700</v>
      </c>
      <c r="H707" s="81">
        <f>H708+H709+H710+H711+H712+H713+H714</f>
        <v>3854956.7899999996</v>
      </c>
      <c r="I707" s="81">
        <f t="shared" si="532"/>
        <v>82.376152103767325</v>
      </c>
      <c r="J707" s="10"/>
    </row>
    <row r="708" spans="1:10" ht="18" hidden="1" x14ac:dyDescent="0.25">
      <c r="A708" s="5" t="str">
        <f t="shared" si="528"/>
        <v>b</v>
      </c>
      <c r="B708" s="82" t="s">
        <v>1</v>
      </c>
      <c r="C708" s="83" t="s">
        <v>25</v>
      </c>
      <c r="D708" s="84">
        <v>0</v>
      </c>
      <c r="E708" s="84">
        <v>0</v>
      </c>
      <c r="F708" s="84">
        <v>0</v>
      </c>
      <c r="G708" s="84"/>
      <c r="H708" s="84"/>
      <c r="I708" s="84" t="e">
        <f t="shared" si="532"/>
        <v>#DIV/0!</v>
      </c>
    </row>
    <row r="709" spans="1:10" ht="18" x14ac:dyDescent="0.25">
      <c r="A709" s="5" t="str">
        <f t="shared" si="528"/>
        <v>a</v>
      </c>
      <c r="B709" s="82" t="s">
        <v>1</v>
      </c>
      <c r="C709" s="83" t="s">
        <v>26</v>
      </c>
      <c r="D709" s="84">
        <v>5865937.7800000003</v>
      </c>
      <c r="E709" s="84">
        <v>6316000</v>
      </c>
      <c r="F709" s="84">
        <v>6304000</v>
      </c>
      <c r="G709" s="84">
        <v>4598700</v>
      </c>
      <c r="H709" s="84">
        <v>3790098.78</v>
      </c>
      <c r="I709" s="84">
        <f t="shared" si="532"/>
        <v>82.416743427490374</v>
      </c>
      <c r="J709" s="10"/>
    </row>
    <row r="710" spans="1:10" ht="18" hidden="1" x14ac:dyDescent="0.25">
      <c r="A710" s="5" t="str">
        <f t="shared" si="528"/>
        <v>b</v>
      </c>
      <c r="B710" s="82" t="s">
        <v>1</v>
      </c>
      <c r="C710" s="83" t="s">
        <v>27</v>
      </c>
      <c r="D710" s="84">
        <v>0</v>
      </c>
      <c r="E710" s="84">
        <v>0</v>
      </c>
      <c r="F710" s="84">
        <v>0</v>
      </c>
      <c r="G710" s="84"/>
      <c r="H710" s="84"/>
      <c r="I710" s="84" t="e">
        <f t="shared" si="532"/>
        <v>#DIV/0!</v>
      </c>
    </row>
    <row r="711" spans="1:10" ht="18" hidden="1" x14ac:dyDescent="0.25">
      <c r="A711" s="5" t="str">
        <f t="shared" ref="A711:A774" si="568">IF((E711+F711+H711+D711)&gt;0,"a","b")</f>
        <v>b</v>
      </c>
      <c r="B711" s="82" t="s">
        <v>1</v>
      </c>
      <c r="C711" s="85" t="s">
        <v>28</v>
      </c>
      <c r="D711" s="84">
        <v>0</v>
      </c>
      <c r="E711" s="84">
        <v>0</v>
      </c>
      <c r="F711" s="84">
        <v>0</v>
      </c>
      <c r="G711" s="84"/>
      <c r="H711" s="84"/>
      <c r="I711" s="84" t="e">
        <f t="shared" ref="I711:I774" si="569">H711/G711%</f>
        <v>#DIV/0!</v>
      </c>
    </row>
    <row r="712" spans="1:10" ht="18" hidden="1" x14ac:dyDescent="0.25">
      <c r="A712" s="5" t="str">
        <f t="shared" si="568"/>
        <v>b</v>
      </c>
      <c r="B712" s="82" t="s">
        <v>1</v>
      </c>
      <c r="C712" s="85" t="s">
        <v>29</v>
      </c>
      <c r="D712" s="84">
        <v>0</v>
      </c>
      <c r="E712" s="84">
        <v>0</v>
      </c>
      <c r="F712" s="84">
        <v>0</v>
      </c>
      <c r="G712" s="84"/>
      <c r="H712" s="84"/>
      <c r="I712" s="84" t="e">
        <f t="shared" si="569"/>
        <v>#DIV/0!</v>
      </c>
    </row>
    <row r="713" spans="1:10" ht="18" x14ac:dyDescent="0.25">
      <c r="A713" s="5" t="str">
        <f t="shared" si="568"/>
        <v>a</v>
      </c>
      <c r="B713" s="82" t="s">
        <v>1</v>
      </c>
      <c r="C713" s="85" t="s">
        <v>30</v>
      </c>
      <c r="D713" s="84">
        <v>31600.5</v>
      </c>
      <c r="E713" s="84">
        <v>30000</v>
      </c>
      <c r="F713" s="84">
        <v>42000</v>
      </c>
      <c r="G713" s="84">
        <v>33000</v>
      </c>
      <c r="H713" s="84">
        <v>27918.73</v>
      </c>
      <c r="I713" s="84">
        <f t="shared" si="569"/>
        <v>84.602212121212119</v>
      </c>
      <c r="J713" s="10"/>
    </row>
    <row r="714" spans="1:10" ht="18" x14ac:dyDescent="0.25">
      <c r="A714" s="5" t="str">
        <f t="shared" si="568"/>
        <v>a</v>
      </c>
      <c r="B714" s="82" t="s">
        <v>1</v>
      </c>
      <c r="C714" s="85" t="s">
        <v>31</v>
      </c>
      <c r="D714" s="84">
        <f t="shared" si="545"/>
        <v>84542.91</v>
      </c>
      <c r="E714" s="84">
        <f t="shared" ref="E714:G714" si="570">E715+E716</f>
        <v>49000</v>
      </c>
      <c r="F714" s="84">
        <f t="shared" si="570"/>
        <v>49000</v>
      </c>
      <c r="G714" s="84">
        <f t="shared" si="570"/>
        <v>48000</v>
      </c>
      <c r="H714" s="84">
        <f>H715+H716</f>
        <v>36939.279999999999</v>
      </c>
      <c r="I714" s="84">
        <f t="shared" si="569"/>
        <v>76.956833333333336</v>
      </c>
      <c r="J714" s="10"/>
    </row>
    <row r="715" spans="1:10" ht="30" x14ac:dyDescent="0.25">
      <c r="A715" s="5" t="str">
        <f t="shared" si="568"/>
        <v>a</v>
      </c>
      <c r="B715" s="86"/>
      <c r="C715" s="87" t="s">
        <v>91</v>
      </c>
      <c r="D715" s="88">
        <v>84542.91</v>
      </c>
      <c r="E715" s="88">
        <v>49000</v>
      </c>
      <c r="F715" s="88">
        <v>49000</v>
      </c>
      <c r="G715" s="88">
        <v>48000</v>
      </c>
      <c r="H715" s="88">
        <v>36939.279999999999</v>
      </c>
      <c r="I715" s="88">
        <f t="shared" si="569"/>
        <v>76.956833333333336</v>
      </c>
    </row>
    <row r="716" spans="1:10" ht="30" hidden="1" x14ac:dyDescent="0.25">
      <c r="A716" s="5" t="str">
        <f t="shared" si="568"/>
        <v>b</v>
      </c>
      <c r="B716" s="86"/>
      <c r="C716" s="87" t="s">
        <v>92</v>
      </c>
      <c r="D716" s="88">
        <v>0</v>
      </c>
      <c r="E716" s="88">
        <v>0</v>
      </c>
      <c r="F716" s="88">
        <v>0</v>
      </c>
      <c r="G716" s="88">
        <v>0</v>
      </c>
      <c r="H716" s="88"/>
      <c r="I716" s="88" t="e">
        <f t="shared" si="569"/>
        <v>#DIV/0!</v>
      </c>
    </row>
    <row r="717" spans="1:10" ht="18" x14ac:dyDescent="0.25">
      <c r="A717" s="5" t="str">
        <f t="shared" si="568"/>
        <v>a</v>
      </c>
      <c r="B717" s="82" t="s">
        <v>1</v>
      </c>
      <c r="C717" s="80" t="s">
        <v>32</v>
      </c>
      <c r="D717" s="81">
        <v>81707.899999999994</v>
      </c>
      <c r="E717" s="81">
        <v>105000</v>
      </c>
      <c r="F717" s="81">
        <v>105000</v>
      </c>
      <c r="G717" s="81">
        <v>105000</v>
      </c>
      <c r="H717" s="81">
        <v>47749.71</v>
      </c>
      <c r="I717" s="81">
        <f t="shared" si="569"/>
        <v>45.475914285714282</v>
      </c>
      <c r="J717" s="10"/>
    </row>
    <row r="718" spans="1:10" ht="18" hidden="1" x14ac:dyDescent="0.25">
      <c r="A718" s="5" t="str">
        <f t="shared" si="568"/>
        <v>b</v>
      </c>
      <c r="B718" s="82" t="s">
        <v>1</v>
      </c>
      <c r="C718" s="80" t="s">
        <v>33</v>
      </c>
      <c r="D718" s="81">
        <v>0</v>
      </c>
      <c r="E718" s="81">
        <v>0</v>
      </c>
      <c r="F718" s="81">
        <v>0</v>
      </c>
      <c r="G718" s="81">
        <v>0</v>
      </c>
      <c r="H718" s="81"/>
      <c r="I718" s="81" t="e">
        <f t="shared" si="569"/>
        <v>#DIV/0!</v>
      </c>
    </row>
    <row r="719" spans="1:10" ht="18" hidden="1" x14ac:dyDescent="0.25">
      <c r="A719" s="5" t="str">
        <f t="shared" si="568"/>
        <v>b</v>
      </c>
      <c r="B719" s="82" t="s">
        <v>1</v>
      </c>
      <c r="C719" s="80" t="s">
        <v>34</v>
      </c>
      <c r="D719" s="81">
        <v>0</v>
      </c>
      <c r="E719" s="81">
        <v>0</v>
      </c>
      <c r="F719" s="81">
        <v>0</v>
      </c>
      <c r="G719" s="81">
        <v>0</v>
      </c>
      <c r="H719" s="81"/>
      <c r="I719" s="81" t="e">
        <f t="shared" si="569"/>
        <v>#DIV/0!</v>
      </c>
    </row>
    <row r="720" spans="1:10" ht="35.25" customHeight="1" x14ac:dyDescent="0.25">
      <c r="A720" s="5" t="str">
        <f t="shared" si="568"/>
        <v>a</v>
      </c>
      <c r="B720" s="67" t="s">
        <v>150</v>
      </c>
      <c r="C720" s="68" t="s">
        <v>6</v>
      </c>
      <c r="D720" s="69">
        <f t="shared" ref="D720" si="571">D734+D748+D1070+D1266</f>
        <v>1012217753.6999999</v>
      </c>
      <c r="E720" s="69">
        <f t="shared" ref="E720" si="572">E734+E748+E1070+E1266</f>
        <v>1044565000</v>
      </c>
      <c r="F720" s="69">
        <f t="shared" ref="F720:G720" si="573">F734+F748+F1070+F1266</f>
        <v>1044153000</v>
      </c>
      <c r="G720" s="69">
        <f t="shared" si="573"/>
        <v>783785400</v>
      </c>
      <c r="H720" s="69">
        <f t="shared" ref="H720" si="574">H734+H748+H1070+H1266</f>
        <v>716960705.0999999</v>
      </c>
      <c r="I720" s="69">
        <f t="shared" si="569"/>
        <v>91.474108231666463</v>
      </c>
      <c r="J720" s="10"/>
    </row>
    <row r="721" spans="1:10" ht="18" x14ac:dyDescent="0.25">
      <c r="A721" s="5" t="str">
        <f t="shared" si="568"/>
        <v>a</v>
      </c>
      <c r="B721" s="70" t="s">
        <v>1</v>
      </c>
      <c r="C721" s="71" t="s">
        <v>24</v>
      </c>
      <c r="D721" s="72">
        <f t="shared" ref="D721" si="575">D735+D749+D1071+D1267</f>
        <v>1010873880.4200001</v>
      </c>
      <c r="E721" s="72">
        <f t="shared" ref="E721" si="576">E735+E749+E1071+E1267</f>
        <v>1044332000</v>
      </c>
      <c r="F721" s="72">
        <f t="shared" ref="F721:G721" si="577">F735+F749+F1071+F1267</f>
        <v>1043841700</v>
      </c>
      <c r="G721" s="72">
        <f t="shared" si="577"/>
        <v>783474100</v>
      </c>
      <c r="H721" s="72">
        <f t="shared" ref="H721" si="578">H735+H749+H1071+H1267</f>
        <v>716848354.07999992</v>
      </c>
      <c r="I721" s="72">
        <f t="shared" si="569"/>
        <v>91.496113793678688</v>
      </c>
      <c r="J721" s="10"/>
    </row>
    <row r="722" spans="1:10" ht="18" hidden="1" x14ac:dyDescent="0.25">
      <c r="A722" s="5" t="str">
        <f t="shared" si="568"/>
        <v>b</v>
      </c>
      <c r="B722" s="73" t="s">
        <v>1</v>
      </c>
      <c r="C722" s="74" t="s">
        <v>25</v>
      </c>
      <c r="D722" s="69">
        <f t="shared" ref="D722" si="579">D736+D750+D1072+D1268</f>
        <v>0</v>
      </c>
      <c r="E722" s="69">
        <f t="shared" ref="E722" si="580">E736+E750+E1072+E1268</f>
        <v>0</v>
      </c>
      <c r="F722" s="69">
        <f t="shared" ref="F722:G722" si="581">F736+F750+F1072+F1268</f>
        <v>0</v>
      </c>
      <c r="G722" s="69">
        <f t="shared" si="581"/>
        <v>0</v>
      </c>
      <c r="H722" s="69">
        <f t="shared" ref="H722" si="582">H736+H750+H1072+H1268</f>
        <v>0</v>
      </c>
      <c r="I722" s="69" t="e">
        <f t="shared" si="569"/>
        <v>#DIV/0!</v>
      </c>
    </row>
    <row r="723" spans="1:10" ht="18" x14ac:dyDescent="0.25">
      <c r="A723" s="5" t="str">
        <f t="shared" si="568"/>
        <v>a</v>
      </c>
      <c r="B723" s="73" t="s">
        <v>1</v>
      </c>
      <c r="C723" s="74" t="s">
        <v>26</v>
      </c>
      <c r="D723" s="75">
        <f t="shared" ref="D723" si="583">D737+D751+D1073+D1269</f>
        <v>72515835.460000008</v>
      </c>
      <c r="E723" s="75">
        <f t="shared" ref="E723" si="584">E737+E751+E1073+E1269</f>
        <v>84957000</v>
      </c>
      <c r="F723" s="75">
        <f t="shared" ref="F723:G723" si="585">F737+F751+F1073+F1269</f>
        <v>85129050</v>
      </c>
      <c r="G723" s="75">
        <f t="shared" si="585"/>
        <v>57215150</v>
      </c>
      <c r="H723" s="75">
        <f t="shared" ref="H723" si="586">H737+H751+H1073+H1269</f>
        <v>38938324.340000004</v>
      </c>
      <c r="I723" s="75">
        <f t="shared" si="569"/>
        <v>68.055968288119502</v>
      </c>
      <c r="J723" s="10"/>
    </row>
    <row r="724" spans="1:10" ht="18" hidden="1" x14ac:dyDescent="0.25">
      <c r="A724" s="5" t="str">
        <f t="shared" si="568"/>
        <v>b</v>
      </c>
      <c r="B724" s="73" t="s">
        <v>1</v>
      </c>
      <c r="C724" s="74" t="s">
        <v>27</v>
      </c>
      <c r="D724" s="69">
        <f t="shared" ref="D724" si="587">D738+D752+D1074+D1270</f>
        <v>0</v>
      </c>
      <c r="E724" s="69">
        <f t="shared" ref="E724" si="588">E738+E752+E1074+E1270</f>
        <v>0</v>
      </c>
      <c r="F724" s="69">
        <f t="shared" ref="F724:G724" si="589">F738+F752+F1074+F1270</f>
        <v>0</v>
      </c>
      <c r="G724" s="69">
        <f t="shared" si="589"/>
        <v>0</v>
      </c>
      <c r="H724" s="69">
        <f t="shared" ref="H724" si="590">H738+H752+H1074+H1270</f>
        <v>0</v>
      </c>
      <c r="I724" s="69" t="e">
        <f t="shared" si="569"/>
        <v>#DIV/0!</v>
      </c>
    </row>
    <row r="725" spans="1:10" ht="18" hidden="1" x14ac:dyDescent="0.25">
      <c r="A725" s="5" t="str">
        <f t="shared" si="568"/>
        <v>b</v>
      </c>
      <c r="B725" s="73" t="s">
        <v>1</v>
      </c>
      <c r="C725" s="76" t="s">
        <v>28</v>
      </c>
      <c r="D725" s="69">
        <f t="shared" ref="D725" si="591">D739+D753+D1075+D1271</f>
        <v>0</v>
      </c>
      <c r="E725" s="69">
        <f t="shared" ref="E725" si="592">E739+E753+E1075+E1271</f>
        <v>0</v>
      </c>
      <c r="F725" s="69">
        <f t="shared" ref="F725:G725" si="593">F739+F753+F1075+F1271</f>
        <v>0</v>
      </c>
      <c r="G725" s="69">
        <f t="shared" si="593"/>
        <v>0</v>
      </c>
      <c r="H725" s="69">
        <f t="shared" ref="H725" si="594">H739+H753+H1075+H1271</f>
        <v>0</v>
      </c>
      <c r="I725" s="69" t="e">
        <f t="shared" si="569"/>
        <v>#DIV/0!</v>
      </c>
    </row>
    <row r="726" spans="1:10" ht="18" hidden="1" x14ac:dyDescent="0.25">
      <c r="A726" s="5" t="str">
        <f t="shared" si="568"/>
        <v>b</v>
      </c>
      <c r="B726" s="73" t="s">
        <v>1</v>
      </c>
      <c r="C726" s="76" t="s">
        <v>29</v>
      </c>
      <c r="D726" s="69">
        <f t="shared" ref="D726" si="595">D740+D754+D1076+D1272</f>
        <v>0</v>
      </c>
      <c r="E726" s="69">
        <f t="shared" ref="E726" si="596">E740+E754+E1076+E1272</f>
        <v>0</v>
      </c>
      <c r="F726" s="69">
        <f t="shared" ref="F726:G726" si="597">F740+F754+F1076+F1272</f>
        <v>0</v>
      </c>
      <c r="G726" s="69">
        <f t="shared" si="597"/>
        <v>0</v>
      </c>
      <c r="H726" s="69">
        <f t="shared" ref="H726" si="598">H740+H754+H1076+H1272</f>
        <v>0</v>
      </c>
      <c r="I726" s="69" t="e">
        <f t="shared" si="569"/>
        <v>#DIV/0!</v>
      </c>
    </row>
    <row r="727" spans="1:10" ht="18" x14ac:dyDescent="0.25">
      <c r="A727" s="5" t="str">
        <f t="shared" si="568"/>
        <v>a</v>
      </c>
      <c r="B727" s="73" t="s">
        <v>1</v>
      </c>
      <c r="C727" s="76" t="s">
        <v>30</v>
      </c>
      <c r="D727" s="75">
        <f t="shared" ref="D727" si="599">D741+D755+D1077+D1273</f>
        <v>937305233.83999991</v>
      </c>
      <c r="E727" s="75">
        <f t="shared" ref="E727" si="600">E741+E755+E1077+E1273</f>
        <v>958598000</v>
      </c>
      <c r="F727" s="75">
        <f t="shared" ref="F727:G727" si="601">F741+F755+F1077+F1273</f>
        <v>957505140</v>
      </c>
      <c r="G727" s="75">
        <f t="shared" si="601"/>
        <v>725243440</v>
      </c>
      <c r="H727" s="75">
        <f t="shared" ref="H727" si="602">H741+H755+H1077+H1273</f>
        <v>677456257.03000009</v>
      </c>
      <c r="I727" s="75">
        <f t="shared" si="569"/>
        <v>93.410876909138267</v>
      </c>
      <c r="J727" s="10"/>
    </row>
    <row r="728" spans="1:10" ht="18" x14ac:dyDescent="0.25">
      <c r="A728" s="5" t="str">
        <f t="shared" si="568"/>
        <v>a</v>
      </c>
      <c r="B728" s="73" t="s">
        <v>1</v>
      </c>
      <c r="C728" s="76" t="s">
        <v>31</v>
      </c>
      <c r="D728" s="75">
        <f t="shared" ref="D728" si="603">D742+D756+D1078+D1274</f>
        <v>1052811.1200000001</v>
      </c>
      <c r="E728" s="75">
        <f t="shared" ref="E728" si="604">E742+E756+E1078+E1274</f>
        <v>777000</v>
      </c>
      <c r="F728" s="75">
        <f t="shared" ref="F728:G728" si="605">F742+F756+F1078+F1274</f>
        <v>1207510</v>
      </c>
      <c r="G728" s="75">
        <f t="shared" si="605"/>
        <v>1015510</v>
      </c>
      <c r="H728" s="75">
        <f t="shared" ref="H728" si="606">H742+H756+H1078+H1274</f>
        <v>453772.71</v>
      </c>
      <c r="I728" s="75">
        <f t="shared" si="569"/>
        <v>44.684218766924992</v>
      </c>
      <c r="J728" s="10"/>
    </row>
    <row r="729" spans="1:10" ht="30" x14ac:dyDescent="0.25">
      <c r="A729" s="5" t="str">
        <f t="shared" si="568"/>
        <v>a</v>
      </c>
      <c r="B729" s="77"/>
      <c r="C729" s="78" t="s">
        <v>91</v>
      </c>
      <c r="D729" s="69">
        <f t="shared" ref="D729" si="607">D743+D757+D1079+D1275</f>
        <v>1052811.1200000001</v>
      </c>
      <c r="E729" s="69">
        <f t="shared" ref="E729" si="608">E743+E757+E1079+E1275</f>
        <v>777000</v>
      </c>
      <c r="F729" s="69">
        <f t="shared" ref="F729:G729" si="609">F743+F757+F1079+F1275</f>
        <v>1207510</v>
      </c>
      <c r="G729" s="69">
        <f t="shared" si="609"/>
        <v>1015510</v>
      </c>
      <c r="H729" s="69">
        <f t="shared" ref="H729" si="610">H743+H757+H1079+H1275</f>
        <v>453772.71</v>
      </c>
      <c r="I729" s="69">
        <f t="shared" si="569"/>
        <v>44.684218766924992</v>
      </c>
    </row>
    <row r="730" spans="1:10" ht="30" hidden="1" x14ac:dyDescent="0.25">
      <c r="A730" s="5" t="str">
        <f t="shared" si="568"/>
        <v>b</v>
      </c>
      <c r="B730" s="77"/>
      <c r="C730" s="78" t="s">
        <v>92</v>
      </c>
      <c r="D730" s="69">
        <f t="shared" ref="D730" si="611">D744+D758+D1080+D1276</f>
        <v>0</v>
      </c>
      <c r="E730" s="69">
        <f t="shared" ref="E730" si="612">E744+E758+E1080+E1276</f>
        <v>0</v>
      </c>
      <c r="F730" s="69">
        <f t="shared" ref="F730:G730" si="613">F744+F758+F1080+F1276</f>
        <v>0</v>
      </c>
      <c r="G730" s="69">
        <f t="shared" si="613"/>
        <v>0</v>
      </c>
      <c r="H730" s="69">
        <f t="shared" ref="H730" si="614">H744+H758+H1080+H1276</f>
        <v>0</v>
      </c>
      <c r="I730" s="69" t="e">
        <f t="shared" si="569"/>
        <v>#DIV/0!</v>
      </c>
    </row>
    <row r="731" spans="1:10" ht="18" x14ac:dyDescent="0.25">
      <c r="A731" s="5" t="str">
        <f t="shared" si="568"/>
        <v>a</v>
      </c>
      <c r="B731" s="70" t="s">
        <v>1</v>
      </c>
      <c r="C731" s="71" t="s">
        <v>32</v>
      </c>
      <c r="D731" s="72">
        <f t="shared" ref="D731" si="615">D745+D759+D1081+D1277</f>
        <v>1343873.2799999998</v>
      </c>
      <c r="E731" s="72">
        <f t="shared" ref="E731" si="616">E745+E759+E1081+E1277</f>
        <v>233000</v>
      </c>
      <c r="F731" s="72">
        <f t="shared" ref="F731:G731" si="617">F745+F759+F1081+F1277</f>
        <v>311300</v>
      </c>
      <c r="G731" s="72">
        <f t="shared" si="617"/>
        <v>311300</v>
      </c>
      <c r="H731" s="72">
        <f t="shared" ref="H731" si="618">H745+H759+H1081+H1277</f>
        <v>112351.01999999999</v>
      </c>
      <c r="I731" s="72">
        <f t="shared" si="569"/>
        <v>36.090915515579823</v>
      </c>
      <c r="J731" s="10"/>
    </row>
    <row r="732" spans="1:10" ht="18" hidden="1" x14ac:dyDescent="0.25">
      <c r="A732" s="5" t="str">
        <f t="shared" si="568"/>
        <v>b</v>
      </c>
      <c r="B732" s="70" t="s">
        <v>1</v>
      </c>
      <c r="C732" s="71" t="s">
        <v>33</v>
      </c>
      <c r="D732" s="72">
        <f t="shared" ref="D732" si="619">D746+D760+D1082+D1278</f>
        <v>0</v>
      </c>
      <c r="E732" s="72">
        <f t="shared" ref="E732" si="620">E746+E760+E1082+E1278</f>
        <v>0</v>
      </c>
      <c r="F732" s="72">
        <f t="shared" ref="F732:G732" si="621">F746+F760+F1082+F1278</f>
        <v>0</v>
      </c>
      <c r="G732" s="72">
        <f t="shared" si="621"/>
        <v>0</v>
      </c>
      <c r="H732" s="72">
        <f t="shared" ref="H732" si="622">H746+H760+H1082+H1278</f>
        <v>0</v>
      </c>
      <c r="I732" s="72" t="e">
        <f t="shared" si="569"/>
        <v>#DIV/0!</v>
      </c>
    </row>
    <row r="733" spans="1:10" ht="18" hidden="1" x14ac:dyDescent="0.25">
      <c r="A733" s="5" t="str">
        <f t="shared" si="568"/>
        <v>b</v>
      </c>
      <c r="B733" s="70" t="s">
        <v>1</v>
      </c>
      <c r="C733" s="71" t="s">
        <v>34</v>
      </c>
      <c r="D733" s="72">
        <f t="shared" ref="D733" si="623">D747+D761+D1083+D1279</f>
        <v>0</v>
      </c>
      <c r="E733" s="72">
        <f t="shared" ref="E733" si="624">E747+E761+E1083+E1279</f>
        <v>0</v>
      </c>
      <c r="F733" s="72">
        <f t="shared" ref="F733:G733" si="625">F747+F761+F1083+F1279</f>
        <v>0</v>
      </c>
      <c r="G733" s="72">
        <f t="shared" si="625"/>
        <v>0</v>
      </c>
      <c r="H733" s="72">
        <f t="shared" ref="H733" si="626">H747+H761+H1083+H1279</f>
        <v>0</v>
      </c>
      <c r="I733" s="72" t="e">
        <f t="shared" si="569"/>
        <v>#DIV/0!</v>
      </c>
    </row>
    <row r="734" spans="1:10" ht="36" x14ac:dyDescent="0.25">
      <c r="A734" s="5" t="str">
        <f t="shared" si="568"/>
        <v>a</v>
      </c>
      <c r="B734" s="67" t="s">
        <v>151</v>
      </c>
      <c r="C734" s="68" t="s">
        <v>43</v>
      </c>
      <c r="D734" s="91">
        <f t="shared" ref="D734" si="627">D735+D745+D746+D747</f>
        <v>760375098.13999999</v>
      </c>
      <c r="E734" s="69">
        <f t="shared" ref="E734:G734" si="628">E735+E745+E746+E747</f>
        <v>754000000</v>
      </c>
      <c r="F734" s="69">
        <f t="shared" si="628"/>
        <v>754000000</v>
      </c>
      <c r="G734" s="69">
        <f t="shared" si="628"/>
        <v>576554900</v>
      </c>
      <c r="H734" s="69">
        <f>H735+H745+H746+H747</f>
        <v>552125358.11000001</v>
      </c>
      <c r="I734" s="69">
        <f t="shared" si="569"/>
        <v>95.762842031175182</v>
      </c>
      <c r="J734" s="54" t="s">
        <v>223</v>
      </c>
    </row>
    <row r="735" spans="1:10" ht="18" x14ac:dyDescent="0.25">
      <c r="A735" s="5" t="str">
        <f t="shared" si="568"/>
        <v>a</v>
      </c>
      <c r="B735" s="79" t="s">
        <v>1</v>
      </c>
      <c r="C735" s="80" t="s">
        <v>24</v>
      </c>
      <c r="D735" s="81">
        <f t="shared" ref="D735" si="629">D736+D737+D738+D739+D740+D741+D742</f>
        <v>760375098.13999999</v>
      </c>
      <c r="E735" s="72">
        <f t="shared" ref="E735:G735" si="630">E736+E737+E738+E739+E740+E741+E742</f>
        <v>754000000</v>
      </c>
      <c r="F735" s="72">
        <f t="shared" si="630"/>
        <v>754000000</v>
      </c>
      <c r="G735" s="72">
        <f t="shared" si="630"/>
        <v>576554900</v>
      </c>
      <c r="H735" s="72">
        <f>H736+H737+H738+H739+H740+H741+H742</f>
        <v>552125358.11000001</v>
      </c>
      <c r="I735" s="72">
        <f t="shared" si="569"/>
        <v>95.762842031175182</v>
      </c>
      <c r="J735" s="10"/>
    </row>
    <row r="736" spans="1:10" ht="18" hidden="1" x14ac:dyDescent="0.25">
      <c r="A736" s="5" t="str">
        <f t="shared" si="568"/>
        <v>b</v>
      </c>
      <c r="B736" s="82" t="s">
        <v>1</v>
      </c>
      <c r="C736" s="83" t="s">
        <v>25</v>
      </c>
      <c r="D736" s="84">
        <v>0</v>
      </c>
      <c r="E736" s="69">
        <v>0</v>
      </c>
      <c r="F736" s="69">
        <v>0</v>
      </c>
      <c r="G736" s="69"/>
      <c r="H736" s="69"/>
      <c r="I736" s="69" t="e">
        <f t="shared" si="569"/>
        <v>#DIV/0!</v>
      </c>
    </row>
    <row r="737" spans="1:10" ht="18" x14ac:dyDescent="0.25">
      <c r="A737" s="5" t="str">
        <f t="shared" si="568"/>
        <v>a</v>
      </c>
      <c r="B737" s="82" t="s">
        <v>1</v>
      </c>
      <c r="C737" s="83" t="s">
        <v>26</v>
      </c>
      <c r="D737" s="84">
        <v>3841512.34</v>
      </c>
      <c r="E737" s="75">
        <v>4000000</v>
      </c>
      <c r="F737" s="75">
        <v>3940000</v>
      </c>
      <c r="G737" s="75">
        <v>2780400</v>
      </c>
      <c r="H737" s="75">
        <v>2416467.27</v>
      </c>
      <c r="I737" s="75">
        <f t="shared" si="569"/>
        <v>86.91077794561933</v>
      </c>
      <c r="J737" s="10"/>
    </row>
    <row r="738" spans="1:10" ht="18" hidden="1" x14ac:dyDescent="0.25">
      <c r="A738" s="5" t="str">
        <f t="shared" si="568"/>
        <v>b</v>
      </c>
      <c r="B738" s="82" t="s">
        <v>1</v>
      </c>
      <c r="C738" s="83" t="s">
        <v>27</v>
      </c>
      <c r="D738" s="84">
        <v>0</v>
      </c>
      <c r="E738" s="69">
        <v>0</v>
      </c>
      <c r="F738" s="69">
        <v>0</v>
      </c>
      <c r="G738" s="69"/>
      <c r="H738" s="69"/>
      <c r="I738" s="69" t="e">
        <f t="shared" si="569"/>
        <v>#DIV/0!</v>
      </c>
    </row>
    <row r="739" spans="1:10" ht="18" hidden="1" x14ac:dyDescent="0.25">
      <c r="A739" s="5" t="str">
        <f t="shared" si="568"/>
        <v>b</v>
      </c>
      <c r="B739" s="82" t="s">
        <v>1</v>
      </c>
      <c r="C739" s="85" t="s">
        <v>28</v>
      </c>
      <c r="D739" s="84">
        <v>0</v>
      </c>
      <c r="E739" s="69">
        <v>0</v>
      </c>
      <c r="F739" s="69">
        <v>0</v>
      </c>
      <c r="G739" s="69"/>
      <c r="H739" s="69"/>
      <c r="I739" s="69" t="e">
        <f t="shared" si="569"/>
        <v>#DIV/0!</v>
      </c>
    </row>
    <row r="740" spans="1:10" ht="18" hidden="1" x14ac:dyDescent="0.25">
      <c r="A740" s="5" t="str">
        <f t="shared" si="568"/>
        <v>b</v>
      </c>
      <c r="B740" s="82" t="s">
        <v>1</v>
      </c>
      <c r="C740" s="85" t="s">
        <v>29</v>
      </c>
      <c r="D740" s="84">
        <v>0</v>
      </c>
      <c r="E740" s="69">
        <v>0</v>
      </c>
      <c r="F740" s="69">
        <v>0</v>
      </c>
      <c r="G740" s="69"/>
      <c r="H740" s="69"/>
      <c r="I740" s="69" t="e">
        <f t="shared" si="569"/>
        <v>#DIV/0!</v>
      </c>
    </row>
    <row r="741" spans="1:10" ht="18" x14ac:dyDescent="0.25">
      <c r="A741" s="5" t="str">
        <f t="shared" si="568"/>
        <v>a</v>
      </c>
      <c r="B741" s="82" t="s">
        <v>1</v>
      </c>
      <c r="C741" s="85" t="s">
        <v>30</v>
      </c>
      <c r="D741" s="84">
        <v>756533085.79999995</v>
      </c>
      <c r="E741" s="75">
        <v>750000000</v>
      </c>
      <c r="F741" s="75">
        <v>750000000</v>
      </c>
      <c r="G741" s="75">
        <v>573714500</v>
      </c>
      <c r="H741" s="75">
        <v>549677264.13999999</v>
      </c>
      <c r="I741" s="75">
        <f t="shared" si="569"/>
        <v>95.810244318384832</v>
      </c>
      <c r="J741" s="10"/>
    </row>
    <row r="742" spans="1:10" ht="18" x14ac:dyDescent="0.25">
      <c r="A742" s="5" t="str">
        <f t="shared" si="568"/>
        <v>a</v>
      </c>
      <c r="B742" s="82" t="s">
        <v>1</v>
      </c>
      <c r="C742" s="85" t="s">
        <v>31</v>
      </c>
      <c r="D742" s="84">
        <f t="shared" ref="D742" si="631">D743+D744</f>
        <v>500</v>
      </c>
      <c r="E742" s="75">
        <f t="shared" ref="E742:G742" si="632">E743+E744</f>
        <v>0</v>
      </c>
      <c r="F742" s="75">
        <f t="shared" si="632"/>
        <v>60000</v>
      </c>
      <c r="G742" s="75">
        <f t="shared" si="632"/>
        <v>60000</v>
      </c>
      <c r="H742" s="75">
        <f>H743+H744</f>
        <v>31626.7</v>
      </c>
      <c r="I742" s="75">
        <f t="shared" si="569"/>
        <v>52.711166666666671</v>
      </c>
      <c r="J742" s="10"/>
    </row>
    <row r="743" spans="1:10" ht="30" x14ac:dyDescent="0.25">
      <c r="A743" s="5" t="str">
        <f t="shared" si="568"/>
        <v>a</v>
      </c>
      <c r="B743" s="86"/>
      <c r="C743" s="87" t="s">
        <v>91</v>
      </c>
      <c r="D743" s="88">
        <v>500</v>
      </c>
      <c r="E743" s="69">
        <v>0</v>
      </c>
      <c r="F743" s="69">
        <v>60000</v>
      </c>
      <c r="G743" s="69">
        <v>60000</v>
      </c>
      <c r="H743" s="69">
        <v>31626.7</v>
      </c>
      <c r="I743" s="69">
        <f t="shared" si="569"/>
        <v>52.711166666666671</v>
      </c>
    </row>
    <row r="744" spans="1:10" ht="30" hidden="1" x14ac:dyDescent="0.25">
      <c r="A744" s="5" t="str">
        <f t="shared" si="568"/>
        <v>b</v>
      </c>
      <c r="B744" s="86"/>
      <c r="C744" s="87" t="s">
        <v>92</v>
      </c>
      <c r="D744" s="88">
        <v>0</v>
      </c>
      <c r="E744" s="69">
        <v>0</v>
      </c>
      <c r="F744" s="69">
        <v>0</v>
      </c>
      <c r="G744" s="69">
        <v>0</v>
      </c>
      <c r="H744" s="69"/>
      <c r="I744" s="69" t="e">
        <f t="shared" si="569"/>
        <v>#DIV/0!</v>
      </c>
    </row>
    <row r="745" spans="1:10" ht="18" hidden="1" x14ac:dyDescent="0.25">
      <c r="A745" s="5" t="str">
        <f t="shared" si="568"/>
        <v>b</v>
      </c>
      <c r="B745" s="82" t="s">
        <v>1</v>
      </c>
      <c r="C745" s="80" t="s">
        <v>32</v>
      </c>
      <c r="D745" s="81">
        <v>0</v>
      </c>
      <c r="E745" s="72">
        <v>0</v>
      </c>
      <c r="F745" s="72">
        <v>0</v>
      </c>
      <c r="G745" s="72">
        <v>0</v>
      </c>
      <c r="H745" s="72"/>
      <c r="I745" s="72" t="e">
        <f t="shared" si="569"/>
        <v>#DIV/0!</v>
      </c>
    </row>
    <row r="746" spans="1:10" ht="18" hidden="1" x14ac:dyDescent="0.25">
      <c r="A746" s="5" t="str">
        <f t="shared" si="568"/>
        <v>b</v>
      </c>
      <c r="B746" s="82" t="s">
        <v>1</v>
      </c>
      <c r="C746" s="80" t="s">
        <v>33</v>
      </c>
      <c r="D746" s="81">
        <v>0</v>
      </c>
      <c r="E746" s="72">
        <v>0</v>
      </c>
      <c r="F746" s="72">
        <v>0</v>
      </c>
      <c r="G746" s="72">
        <v>0</v>
      </c>
      <c r="H746" s="72"/>
      <c r="I746" s="72" t="e">
        <f t="shared" si="569"/>
        <v>#DIV/0!</v>
      </c>
    </row>
    <row r="747" spans="1:10" ht="18" hidden="1" x14ac:dyDescent="0.25">
      <c r="A747" s="5" t="str">
        <f t="shared" si="568"/>
        <v>b</v>
      </c>
      <c r="B747" s="82" t="s">
        <v>1</v>
      </c>
      <c r="C747" s="80" t="s">
        <v>34</v>
      </c>
      <c r="D747" s="81">
        <v>0</v>
      </c>
      <c r="E747" s="72">
        <v>0</v>
      </c>
      <c r="F747" s="72">
        <v>0</v>
      </c>
      <c r="G747" s="72">
        <v>0</v>
      </c>
      <c r="H747" s="72"/>
      <c r="I747" s="72" t="e">
        <f t="shared" si="569"/>
        <v>#DIV/0!</v>
      </c>
    </row>
    <row r="748" spans="1:10" ht="30.75" customHeight="1" x14ac:dyDescent="0.25">
      <c r="A748" s="5" t="str">
        <f t="shared" si="568"/>
        <v>a</v>
      </c>
      <c r="B748" s="67" t="s">
        <v>152</v>
      </c>
      <c r="C748" s="68" t="s">
        <v>44</v>
      </c>
      <c r="D748" s="69">
        <f>D762+D776+D790+D804+D818+D832+D888+D944+D986+D1000+D1014+D1056</f>
        <v>72330066.679999992</v>
      </c>
      <c r="E748" s="69">
        <f t="shared" ref="E748:F748" si="633">E762+E776+E790+E804+E818+E832+E888+E944+E986+E1000+E1014</f>
        <v>89400000</v>
      </c>
      <c r="F748" s="69">
        <f t="shared" si="633"/>
        <v>89093000</v>
      </c>
      <c r="G748" s="69">
        <f t="shared" ref="G748:H748" si="634">G762+G776+G790+G804+G818+G832+G888+G944+G986+G1000+G1014</f>
        <v>58857400</v>
      </c>
      <c r="H748" s="69">
        <f t="shared" si="634"/>
        <v>40722493.670000002</v>
      </c>
      <c r="I748" s="69">
        <f t="shared" si="569"/>
        <v>69.18840055795873</v>
      </c>
      <c r="J748" s="10"/>
    </row>
    <row r="749" spans="1:10" ht="18" x14ac:dyDescent="0.25">
      <c r="A749" s="5" t="str">
        <f t="shared" si="568"/>
        <v>a</v>
      </c>
      <c r="B749" s="70" t="s">
        <v>1</v>
      </c>
      <c r="C749" s="71" t="s">
        <v>24</v>
      </c>
      <c r="D749" s="72">
        <f t="shared" ref="D749:D761" si="635">D763+D777+D791+D805+D819+D833+D889+D945+D987+D1001+D1015+D1057</f>
        <v>71621518.469999999</v>
      </c>
      <c r="E749" s="72">
        <f t="shared" ref="E749:F749" si="636">E763+E777+E791+E805+E819+E833+E889+E945+E987+E1001+E1015</f>
        <v>89300000</v>
      </c>
      <c r="F749" s="72">
        <f t="shared" si="636"/>
        <v>88938300</v>
      </c>
      <c r="G749" s="72">
        <f t="shared" ref="G749:H749" si="637">G763+G777+G791+G805+G819+G833+G889+G945+G987+G1001+G1015</f>
        <v>58702700</v>
      </c>
      <c r="H749" s="72">
        <f t="shared" si="637"/>
        <v>40667882.670000002</v>
      </c>
      <c r="I749" s="72">
        <f t="shared" si="569"/>
        <v>69.27770387052044</v>
      </c>
      <c r="J749" s="10"/>
    </row>
    <row r="750" spans="1:10" ht="18" hidden="1" x14ac:dyDescent="0.25">
      <c r="A750" s="5" t="str">
        <f t="shared" si="568"/>
        <v>b</v>
      </c>
      <c r="B750" s="73" t="s">
        <v>1</v>
      </c>
      <c r="C750" s="74" t="s">
        <v>25</v>
      </c>
      <c r="D750" s="69">
        <f t="shared" si="635"/>
        <v>0</v>
      </c>
      <c r="E750" s="69">
        <f t="shared" ref="E750:F750" si="638">E764+E778+E792+E806+E820+E834+E890+E946+E988+E1002+E1016</f>
        <v>0</v>
      </c>
      <c r="F750" s="69">
        <f t="shared" si="638"/>
        <v>0</v>
      </c>
      <c r="G750" s="69">
        <f t="shared" ref="G750:H750" si="639">G764+G778+G792+G806+G820+G834+G890+G946+G988+G1002+G1016</f>
        <v>0</v>
      </c>
      <c r="H750" s="69">
        <f t="shared" si="639"/>
        <v>0</v>
      </c>
      <c r="I750" s="69" t="e">
        <f t="shared" si="569"/>
        <v>#DIV/0!</v>
      </c>
    </row>
    <row r="751" spans="1:10" ht="18" x14ac:dyDescent="0.25">
      <c r="A751" s="5" t="str">
        <f t="shared" si="568"/>
        <v>a</v>
      </c>
      <c r="B751" s="73" t="s">
        <v>1</v>
      </c>
      <c r="C751" s="74" t="s">
        <v>26</v>
      </c>
      <c r="D751" s="75">
        <f t="shared" si="635"/>
        <v>34419215.450000003</v>
      </c>
      <c r="E751" s="75">
        <f t="shared" ref="E751:F751" si="640">E765+E779+E793+E807+E821+E835+E891+E947+E989+E1003+E1017</f>
        <v>41549000</v>
      </c>
      <c r="F751" s="75">
        <f t="shared" si="640"/>
        <v>41191300</v>
      </c>
      <c r="G751" s="75">
        <f t="shared" ref="G751:H751" si="641">G765+G779+G793+G807+G821+G835+G891+G947+G989+G1003+G1017</f>
        <v>24977350</v>
      </c>
      <c r="H751" s="75">
        <f t="shared" si="641"/>
        <v>14924572.35</v>
      </c>
      <c r="I751" s="75">
        <f t="shared" si="569"/>
        <v>59.752425097138008</v>
      </c>
      <c r="J751" s="10"/>
    </row>
    <row r="752" spans="1:10" ht="18" hidden="1" x14ac:dyDescent="0.25">
      <c r="A752" s="5" t="str">
        <f t="shared" si="568"/>
        <v>b</v>
      </c>
      <c r="B752" s="73" t="s">
        <v>1</v>
      </c>
      <c r="C752" s="74" t="s">
        <v>27</v>
      </c>
      <c r="D752" s="69">
        <f t="shared" si="635"/>
        <v>0</v>
      </c>
      <c r="E752" s="69">
        <f t="shared" ref="E752:F752" si="642">E766+E780+E794+E808+E822+E836+E892+E948+E990+E1004+E1018</f>
        <v>0</v>
      </c>
      <c r="F752" s="69">
        <f t="shared" si="642"/>
        <v>0</v>
      </c>
      <c r="G752" s="69">
        <f t="shared" ref="G752:H752" si="643">G766+G780+G794+G808+G822+G836+G892+G948+G990+G1004+G1018</f>
        <v>0</v>
      </c>
      <c r="H752" s="69">
        <f t="shared" si="643"/>
        <v>0</v>
      </c>
      <c r="I752" s="69" t="e">
        <f t="shared" si="569"/>
        <v>#DIV/0!</v>
      </c>
    </row>
    <row r="753" spans="1:10" ht="18" hidden="1" x14ac:dyDescent="0.25">
      <c r="A753" s="5" t="str">
        <f t="shared" si="568"/>
        <v>b</v>
      </c>
      <c r="B753" s="73" t="s">
        <v>1</v>
      </c>
      <c r="C753" s="76" t="s">
        <v>28</v>
      </c>
      <c r="D753" s="69">
        <f t="shared" si="635"/>
        <v>0</v>
      </c>
      <c r="E753" s="69">
        <f t="shared" ref="E753:F753" si="644">E767+E781+E795+E809+E823+E837+E893+E949+E991+E1005+E1019</f>
        <v>0</v>
      </c>
      <c r="F753" s="69">
        <f t="shared" si="644"/>
        <v>0</v>
      </c>
      <c r="G753" s="69">
        <f t="shared" ref="G753:H753" si="645">G767+G781+G795+G809+G823+G837+G893+G949+G991+G1005+G1019</f>
        <v>0</v>
      </c>
      <c r="H753" s="69">
        <f t="shared" si="645"/>
        <v>0</v>
      </c>
      <c r="I753" s="69" t="e">
        <f t="shared" si="569"/>
        <v>#DIV/0!</v>
      </c>
    </row>
    <row r="754" spans="1:10" ht="18" hidden="1" x14ac:dyDescent="0.25">
      <c r="A754" s="5" t="str">
        <f t="shared" si="568"/>
        <v>b</v>
      </c>
      <c r="B754" s="73" t="s">
        <v>1</v>
      </c>
      <c r="C754" s="76" t="s">
        <v>29</v>
      </c>
      <c r="D754" s="69">
        <f t="shared" si="635"/>
        <v>0</v>
      </c>
      <c r="E754" s="69">
        <f t="shared" ref="E754:F754" si="646">E768+E782+E796+E810+E824+E838+E894+E950+E992+E1006+E1020</f>
        <v>0</v>
      </c>
      <c r="F754" s="69">
        <f t="shared" si="646"/>
        <v>0</v>
      </c>
      <c r="G754" s="69">
        <f t="shared" ref="G754:H754" si="647">G768+G782+G796+G810+G824+G838+G894+G950+G992+G1006+G1020</f>
        <v>0</v>
      </c>
      <c r="H754" s="69">
        <f t="shared" si="647"/>
        <v>0</v>
      </c>
      <c r="I754" s="69" t="e">
        <f t="shared" si="569"/>
        <v>#DIV/0!</v>
      </c>
    </row>
    <row r="755" spans="1:10" ht="18" x14ac:dyDescent="0.25">
      <c r="A755" s="5" t="str">
        <f t="shared" si="568"/>
        <v>a</v>
      </c>
      <c r="B755" s="73" t="s">
        <v>1</v>
      </c>
      <c r="C755" s="76" t="s">
        <v>30</v>
      </c>
      <c r="D755" s="75">
        <f t="shared" si="635"/>
        <v>37202303.020000003</v>
      </c>
      <c r="E755" s="75">
        <f t="shared" ref="E755:F755" si="648">E769+E783+E797+E811+E825+E839+E895+E951+E993+E1007+E1021</f>
        <v>47751000</v>
      </c>
      <c r="F755" s="75">
        <f t="shared" si="648"/>
        <v>47577000</v>
      </c>
      <c r="G755" s="75">
        <f t="shared" ref="G755:H755" si="649">G769+G783+G797+G811+G825+G839+G895+G951+G993+G1007+G1021</f>
        <v>33555350</v>
      </c>
      <c r="H755" s="75">
        <f t="shared" si="649"/>
        <v>25704310.32</v>
      </c>
      <c r="I755" s="75">
        <f t="shared" si="569"/>
        <v>76.602718553077224</v>
      </c>
      <c r="J755" s="10"/>
    </row>
    <row r="756" spans="1:10" ht="18" x14ac:dyDescent="0.25">
      <c r="A756" s="5" t="str">
        <f t="shared" si="568"/>
        <v>a</v>
      </c>
      <c r="B756" s="73" t="s">
        <v>1</v>
      </c>
      <c r="C756" s="76" t="s">
        <v>31</v>
      </c>
      <c r="D756" s="69">
        <f t="shared" si="635"/>
        <v>0</v>
      </c>
      <c r="E756" s="69">
        <f t="shared" ref="E756:F756" si="650">E770+E784+E798+E812+E826+E840+E896+E952+E994+E1008+E1022</f>
        <v>0</v>
      </c>
      <c r="F756" s="69">
        <f t="shared" si="650"/>
        <v>170000</v>
      </c>
      <c r="G756" s="69">
        <f t="shared" ref="G756:H756" si="651">G770+G784+G798+G812+G826+G840+G896+G952+G994+G1008+G1022</f>
        <v>170000</v>
      </c>
      <c r="H756" s="69">
        <f t="shared" si="651"/>
        <v>39000</v>
      </c>
      <c r="I756" s="69">
        <f t="shared" si="569"/>
        <v>22.941176470588236</v>
      </c>
    </row>
    <row r="757" spans="1:10" ht="30" x14ac:dyDescent="0.25">
      <c r="A757" s="5" t="str">
        <f t="shared" si="568"/>
        <v>a</v>
      </c>
      <c r="B757" s="77"/>
      <c r="C757" s="78" t="s">
        <v>91</v>
      </c>
      <c r="D757" s="69">
        <f t="shared" si="635"/>
        <v>0</v>
      </c>
      <c r="E757" s="69">
        <f t="shared" ref="E757:F757" si="652">E771+E785+E799+E813+E827+E841+E897+E953+E995+E1009+E1023</f>
        <v>0</v>
      </c>
      <c r="F757" s="69">
        <f t="shared" si="652"/>
        <v>170000</v>
      </c>
      <c r="G757" s="69">
        <f t="shared" ref="G757:H757" si="653">G771+G785+G799+G813+G827+G841+G897+G953+G995+G1009+G1023</f>
        <v>170000</v>
      </c>
      <c r="H757" s="69">
        <f t="shared" si="653"/>
        <v>39000</v>
      </c>
      <c r="I757" s="69">
        <f t="shared" si="569"/>
        <v>22.941176470588236</v>
      </c>
    </row>
    <row r="758" spans="1:10" ht="30" hidden="1" x14ac:dyDescent="0.25">
      <c r="A758" s="5" t="str">
        <f t="shared" si="568"/>
        <v>b</v>
      </c>
      <c r="B758" s="77"/>
      <c r="C758" s="78" t="s">
        <v>92</v>
      </c>
      <c r="D758" s="69">
        <f t="shared" si="635"/>
        <v>0</v>
      </c>
      <c r="E758" s="69">
        <f t="shared" ref="E758:F758" si="654">E772+E786+E800+E814+E828+E842+E898+E954+E996+E1010+E1024</f>
        <v>0</v>
      </c>
      <c r="F758" s="69">
        <f t="shared" si="654"/>
        <v>0</v>
      </c>
      <c r="G758" s="69">
        <f t="shared" ref="G758:H758" si="655">G772+G786+G800+G814+G828+G842+G898+G954+G996+G1010+G1024</f>
        <v>0</v>
      </c>
      <c r="H758" s="69">
        <f t="shared" si="655"/>
        <v>0</v>
      </c>
      <c r="I758" s="69" t="e">
        <f t="shared" si="569"/>
        <v>#DIV/0!</v>
      </c>
    </row>
    <row r="759" spans="1:10" ht="18" x14ac:dyDescent="0.25">
      <c r="A759" s="5" t="str">
        <f t="shared" si="568"/>
        <v>a</v>
      </c>
      <c r="B759" s="70" t="s">
        <v>1</v>
      </c>
      <c r="C759" s="71" t="s">
        <v>32</v>
      </c>
      <c r="D759" s="72">
        <f t="shared" si="635"/>
        <v>708548.21</v>
      </c>
      <c r="E759" s="72">
        <f t="shared" ref="E759:F759" si="656">E773+E787+E801+E815+E829+E843+E899+E955+E997+E1011+E1025</f>
        <v>100000</v>
      </c>
      <c r="F759" s="72">
        <f t="shared" si="656"/>
        <v>154700</v>
      </c>
      <c r="G759" s="72">
        <f t="shared" ref="G759:H759" si="657">G773+G787+G801+G815+G829+G843+G899+G955+G997+G1011+G1025</f>
        <v>154700</v>
      </c>
      <c r="H759" s="72">
        <f t="shared" si="657"/>
        <v>54611</v>
      </c>
      <c r="I759" s="72">
        <f t="shared" si="569"/>
        <v>35.301228183581124</v>
      </c>
      <c r="J759" s="10"/>
    </row>
    <row r="760" spans="1:10" ht="18" hidden="1" x14ac:dyDescent="0.25">
      <c r="A760" s="5" t="str">
        <f t="shared" si="568"/>
        <v>b</v>
      </c>
      <c r="B760" s="70" t="s">
        <v>1</v>
      </c>
      <c r="C760" s="71" t="s">
        <v>33</v>
      </c>
      <c r="D760" s="72">
        <f t="shared" si="635"/>
        <v>0</v>
      </c>
      <c r="E760" s="72">
        <f t="shared" ref="E760:F760" si="658">E774+E788+E802+E816+E830+E844+E900+E956+E998+E1012+E1026</f>
        <v>0</v>
      </c>
      <c r="F760" s="72">
        <f t="shared" si="658"/>
        <v>0</v>
      </c>
      <c r="G760" s="72">
        <f t="shared" ref="G760:H760" si="659">G774+G788+G802+G816+G830+G844+G900+G956+G998+G1012+G1026</f>
        <v>0</v>
      </c>
      <c r="H760" s="72">
        <f t="shared" si="659"/>
        <v>0</v>
      </c>
      <c r="I760" s="72" t="e">
        <f t="shared" si="569"/>
        <v>#DIV/0!</v>
      </c>
    </row>
    <row r="761" spans="1:10" ht="18" hidden="1" x14ac:dyDescent="0.25">
      <c r="A761" s="5" t="str">
        <f t="shared" si="568"/>
        <v>b</v>
      </c>
      <c r="B761" s="70" t="s">
        <v>1</v>
      </c>
      <c r="C761" s="71" t="s">
        <v>34</v>
      </c>
      <c r="D761" s="72">
        <f t="shared" si="635"/>
        <v>0</v>
      </c>
      <c r="E761" s="72">
        <f t="shared" ref="E761:F761" si="660">E775+E789+E803+E817+E831+E845+E901+E957+E999+E1013+E1027</f>
        <v>0</v>
      </c>
      <c r="F761" s="72">
        <f t="shared" si="660"/>
        <v>0</v>
      </c>
      <c r="G761" s="72">
        <f t="shared" ref="G761:H761" si="661">G775+G789+G803+G817+G831+G845+G901+G957+G999+G1013+G1027</f>
        <v>0</v>
      </c>
      <c r="H761" s="72">
        <f t="shared" si="661"/>
        <v>0</v>
      </c>
      <c r="I761" s="72" t="e">
        <f t="shared" si="569"/>
        <v>#DIV/0!</v>
      </c>
    </row>
    <row r="762" spans="1:10" ht="54" x14ac:dyDescent="0.25">
      <c r="A762" s="5" t="str">
        <f t="shared" si="568"/>
        <v>a</v>
      </c>
      <c r="B762" s="67" t="s">
        <v>153</v>
      </c>
      <c r="C762" s="68" t="s">
        <v>45</v>
      </c>
      <c r="D762" s="69">
        <f t="shared" ref="D762" si="662">D763+D773+D774+D775</f>
        <v>1289796.43</v>
      </c>
      <c r="E762" s="69">
        <f t="shared" ref="E762:G762" si="663">E763+E773+E774+E775</f>
        <v>1800000</v>
      </c>
      <c r="F762" s="69">
        <f t="shared" si="663"/>
        <v>2485000</v>
      </c>
      <c r="G762" s="69">
        <f t="shared" si="663"/>
        <v>2013600</v>
      </c>
      <c r="H762" s="69">
        <f>H763+H773+H774+H775</f>
        <v>834928.12</v>
      </c>
      <c r="I762" s="69">
        <f t="shared" si="569"/>
        <v>41.464447755264203</v>
      </c>
      <c r="J762" s="54" t="s">
        <v>222</v>
      </c>
    </row>
    <row r="763" spans="1:10" ht="18" x14ac:dyDescent="0.25">
      <c r="A763" s="5" t="str">
        <f t="shared" si="568"/>
        <v>a</v>
      </c>
      <c r="B763" s="79" t="s">
        <v>1</v>
      </c>
      <c r="C763" s="80" t="s">
        <v>24</v>
      </c>
      <c r="D763" s="81">
        <f t="shared" ref="D763" si="664">D764+D765+D766+D767+D768+D769+D770</f>
        <v>1289796.43</v>
      </c>
      <c r="E763" s="81">
        <f t="shared" ref="E763:G763" si="665">E764+E765+E766+E767+E768+E769+E770</f>
        <v>1800000</v>
      </c>
      <c r="F763" s="81">
        <f t="shared" si="665"/>
        <v>2485000</v>
      </c>
      <c r="G763" s="81">
        <f t="shared" si="665"/>
        <v>2013600</v>
      </c>
      <c r="H763" s="81">
        <f>H764+H765+H766+H767+H768+H769+H770</f>
        <v>834928.12</v>
      </c>
      <c r="I763" s="81">
        <f t="shared" si="569"/>
        <v>41.464447755264203</v>
      </c>
      <c r="J763" s="10"/>
    </row>
    <row r="764" spans="1:10" ht="18" hidden="1" x14ac:dyDescent="0.25">
      <c r="A764" s="5" t="str">
        <f t="shared" si="568"/>
        <v>b</v>
      </c>
      <c r="B764" s="82" t="s">
        <v>1</v>
      </c>
      <c r="C764" s="83" t="s">
        <v>25</v>
      </c>
      <c r="D764" s="84">
        <v>0</v>
      </c>
      <c r="E764" s="84">
        <v>0</v>
      </c>
      <c r="F764" s="84">
        <v>0</v>
      </c>
      <c r="G764" s="84"/>
      <c r="H764" s="84"/>
      <c r="I764" s="84" t="e">
        <f t="shared" si="569"/>
        <v>#DIV/0!</v>
      </c>
    </row>
    <row r="765" spans="1:10" ht="18" x14ac:dyDescent="0.25">
      <c r="A765" s="5" t="str">
        <f t="shared" si="568"/>
        <v>a</v>
      </c>
      <c r="B765" s="82" t="s">
        <v>1</v>
      </c>
      <c r="C765" s="83" t="s">
        <v>26</v>
      </c>
      <c r="D765" s="84">
        <v>1289796.43</v>
      </c>
      <c r="E765" s="84">
        <v>1800000</v>
      </c>
      <c r="F765" s="84">
        <v>2485000</v>
      </c>
      <c r="G765" s="84">
        <v>2013600</v>
      </c>
      <c r="H765" s="84">
        <v>834928.12</v>
      </c>
      <c r="I765" s="84">
        <f t="shared" si="569"/>
        <v>41.464447755264203</v>
      </c>
      <c r="J765" s="10"/>
    </row>
    <row r="766" spans="1:10" ht="18" hidden="1" x14ac:dyDescent="0.25">
      <c r="A766" s="5" t="str">
        <f t="shared" si="568"/>
        <v>b</v>
      </c>
      <c r="B766" s="82" t="s">
        <v>1</v>
      </c>
      <c r="C766" s="83" t="s">
        <v>27</v>
      </c>
      <c r="D766" s="84">
        <v>0</v>
      </c>
      <c r="E766" s="84">
        <v>0</v>
      </c>
      <c r="F766" s="84">
        <v>0</v>
      </c>
      <c r="G766" s="84"/>
      <c r="H766" s="84"/>
      <c r="I766" s="84" t="e">
        <f t="shared" si="569"/>
        <v>#DIV/0!</v>
      </c>
    </row>
    <row r="767" spans="1:10" ht="18" hidden="1" x14ac:dyDescent="0.25">
      <c r="A767" s="5" t="str">
        <f t="shared" si="568"/>
        <v>b</v>
      </c>
      <c r="B767" s="82" t="s">
        <v>1</v>
      </c>
      <c r="C767" s="85" t="s">
        <v>28</v>
      </c>
      <c r="D767" s="84">
        <v>0</v>
      </c>
      <c r="E767" s="84">
        <v>0</v>
      </c>
      <c r="F767" s="84">
        <v>0</v>
      </c>
      <c r="G767" s="84"/>
      <c r="H767" s="84"/>
      <c r="I767" s="84" t="e">
        <f t="shared" si="569"/>
        <v>#DIV/0!</v>
      </c>
    </row>
    <row r="768" spans="1:10" ht="18" hidden="1" x14ac:dyDescent="0.25">
      <c r="A768" s="5" t="str">
        <f t="shared" si="568"/>
        <v>b</v>
      </c>
      <c r="B768" s="82" t="s">
        <v>1</v>
      </c>
      <c r="C768" s="85" t="s">
        <v>29</v>
      </c>
      <c r="D768" s="84">
        <v>0</v>
      </c>
      <c r="E768" s="84">
        <v>0</v>
      </c>
      <c r="F768" s="84">
        <v>0</v>
      </c>
      <c r="G768" s="84"/>
      <c r="H768" s="84"/>
      <c r="I768" s="84" t="e">
        <f t="shared" si="569"/>
        <v>#DIV/0!</v>
      </c>
    </row>
    <row r="769" spans="1:10" ht="18" hidden="1" x14ac:dyDescent="0.25">
      <c r="A769" s="5" t="str">
        <f t="shared" si="568"/>
        <v>b</v>
      </c>
      <c r="B769" s="82" t="s">
        <v>1</v>
      </c>
      <c r="C769" s="85" t="s">
        <v>30</v>
      </c>
      <c r="D769" s="84">
        <v>0</v>
      </c>
      <c r="E769" s="84">
        <v>0</v>
      </c>
      <c r="F769" s="84">
        <v>0</v>
      </c>
      <c r="G769" s="84"/>
      <c r="H769" s="84"/>
      <c r="I769" s="84" t="e">
        <f t="shared" si="569"/>
        <v>#DIV/0!</v>
      </c>
    </row>
    <row r="770" spans="1:10" ht="18" hidden="1" x14ac:dyDescent="0.25">
      <c r="A770" s="5" t="str">
        <f t="shared" si="568"/>
        <v>b</v>
      </c>
      <c r="B770" s="82" t="s">
        <v>1</v>
      </c>
      <c r="C770" s="85" t="s">
        <v>31</v>
      </c>
      <c r="D770" s="84">
        <f t="shared" ref="D770" si="666">D771+D772</f>
        <v>0</v>
      </c>
      <c r="E770" s="84">
        <f t="shared" ref="E770:G770" si="667">E771+E772</f>
        <v>0</v>
      </c>
      <c r="F770" s="84">
        <f t="shared" si="667"/>
        <v>0</v>
      </c>
      <c r="G770" s="84">
        <f t="shared" si="667"/>
        <v>0</v>
      </c>
      <c r="H770" s="84">
        <f>H771+H772</f>
        <v>0</v>
      </c>
      <c r="I770" s="84" t="e">
        <f t="shared" si="569"/>
        <v>#DIV/0!</v>
      </c>
    </row>
    <row r="771" spans="1:10" ht="30" hidden="1" x14ac:dyDescent="0.25">
      <c r="A771" s="5" t="str">
        <f t="shared" si="568"/>
        <v>b</v>
      </c>
      <c r="B771" s="86"/>
      <c r="C771" s="87" t="s">
        <v>91</v>
      </c>
      <c r="D771" s="88">
        <v>0</v>
      </c>
      <c r="E771" s="88">
        <v>0</v>
      </c>
      <c r="F771" s="88">
        <v>0</v>
      </c>
      <c r="G771" s="88"/>
      <c r="H771" s="88"/>
      <c r="I771" s="88" t="e">
        <f t="shared" si="569"/>
        <v>#DIV/0!</v>
      </c>
    </row>
    <row r="772" spans="1:10" ht="30" hidden="1" x14ac:dyDescent="0.25">
      <c r="A772" s="5" t="str">
        <f t="shared" si="568"/>
        <v>b</v>
      </c>
      <c r="B772" s="86"/>
      <c r="C772" s="87" t="s">
        <v>92</v>
      </c>
      <c r="D772" s="88">
        <v>0</v>
      </c>
      <c r="E772" s="88">
        <v>0</v>
      </c>
      <c r="F772" s="88">
        <v>0</v>
      </c>
      <c r="G772" s="88">
        <v>0</v>
      </c>
      <c r="H772" s="88"/>
      <c r="I772" s="88" t="e">
        <f t="shared" si="569"/>
        <v>#DIV/0!</v>
      </c>
    </row>
    <row r="773" spans="1:10" ht="18" hidden="1" x14ac:dyDescent="0.25">
      <c r="A773" s="5" t="str">
        <f t="shared" si="568"/>
        <v>b</v>
      </c>
      <c r="B773" s="82" t="s">
        <v>1</v>
      </c>
      <c r="C773" s="80" t="s">
        <v>32</v>
      </c>
      <c r="D773" s="81">
        <v>0</v>
      </c>
      <c r="E773" s="81">
        <v>0</v>
      </c>
      <c r="F773" s="81">
        <v>0</v>
      </c>
      <c r="G773" s="81">
        <v>0</v>
      </c>
      <c r="H773" s="81"/>
      <c r="I773" s="81" t="e">
        <f t="shared" si="569"/>
        <v>#DIV/0!</v>
      </c>
    </row>
    <row r="774" spans="1:10" ht="18" hidden="1" x14ac:dyDescent="0.25">
      <c r="A774" s="5" t="str">
        <f t="shared" si="568"/>
        <v>b</v>
      </c>
      <c r="B774" s="82" t="s">
        <v>1</v>
      </c>
      <c r="C774" s="80" t="s">
        <v>33</v>
      </c>
      <c r="D774" s="81">
        <v>0</v>
      </c>
      <c r="E774" s="81">
        <v>0</v>
      </c>
      <c r="F774" s="81">
        <v>0</v>
      </c>
      <c r="G774" s="81">
        <v>0</v>
      </c>
      <c r="H774" s="81"/>
      <c r="I774" s="81" t="e">
        <f t="shared" si="569"/>
        <v>#DIV/0!</v>
      </c>
    </row>
    <row r="775" spans="1:10" ht="18" hidden="1" x14ac:dyDescent="0.25">
      <c r="A775" s="5" t="str">
        <f t="shared" ref="A775:A838" si="668">IF((E775+F775+H775+D775)&gt;0,"a","b")</f>
        <v>b</v>
      </c>
      <c r="B775" s="82" t="s">
        <v>1</v>
      </c>
      <c r="C775" s="80" t="s">
        <v>34</v>
      </c>
      <c r="D775" s="81">
        <v>0</v>
      </c>
      <c r="E775" s="81">
        <v>0</v>
      </c>
      <c r="F775" s="81">
        <v>0</v>
      </c>
      <c r="G775" s="81">
        <v>0</v>
      </c>
      <c r="H775" s="81"/>
      <c r="I775" s="81" t="e">
        <f t="shared" ref="I775:I838" si="669">H775/G775%</f>
        <v>#DIV/0!</v>
      </c>
    </row>
    <row r="776" spans="1:10" ht="54" x14ac:dyDescent="0.25">
      <c r="A776" s="5" t="str">
        <f t="shared" si="668"/>
        <v>a</v>
      </c>
      <c r="B776" s="67" t="s">
        <v>154</v>
      </c>
      <c r="C776" s="68" t="s">
        <v>46</v>
      </c>
      <c r="D776" s="69">
        <f t="shared" ref="D776" si="670">D777+D787+D788+D789</f>
        <v>21802837.409999996</v>
      </c>
      <c r="E776" s="69">
        <f t="shared" ref="E776:G776" si="671">E777+E787+E788+E789</f>
        <v>22400000</v>
      </c>
      <c r="F776" s="69">
        <f t="shared" si="671"/>
        <v>21956000</v>
      </c>
      <c r="G776" s="69">
        <f t="shared" si="671"/>
        <v>12048000</v>
      </c>
      <c r="H776" s="69">
        <f t="shared" ref="H776" si="672">H777+H787+H788+H789</f>
        <v>8700382.8900000006</v>
      </c>
      <c r="I776" s="69">
        <f t="shared" si="669"/>
        <v>72.214333416334668</v>
      </c>
      <c r="J776" s="54" t="s">
        <v>222</v>
      </c>
    </row>
    <row r="777" spans="1:10" ht="18" x14ac:dyDescent="0.25">
      <c r="A777" s="5" t="str">
        <f t="shared" si="668"/>
        <v>a</v>
      </c>
      <c r="B777" s="79" t="s">
        <v>1</v>
      </c>
      <c r="C777" s="80" t="s">
        <v>24</v>
      </c>
      <c r="D777" s="81">
        <f t="shared" ref="D777" si="673">D778+D779+D780+D781+D782+D783+D784</f>
        <v>21128189.079999998</v>
      </c>
      <c r="E777" s="81">
        <f t="shared" ref="E777:G777" si="674">E778+E779+E780+E781+E782+E783+E784</f>
        <v>22300000</v>
      </c>
      <c r="F777" s="81">
        <f t="shared" si="674"/>
        <v>21801300</v>
      </c>
      <c r="G777" s="81">
        <f t="shared" si="674"/>
        <v>11893300</v>
      </c>
      <c r="H777" s="81">
        <f t="shared" ref="H777" si="675">H778+H779+H780+H781+H782+H783+H784</f>
        <v>8645771.8900000006</v>
      </c>
      <c r="I777" s="81">
        <f t="shared" si="669"/>
        <v>72.694474115678574</v>
      </c>
      <c r="J777" s="10"/>
    </row>
    <row r="778" spans="1:10" ht="18" hidden="1" x14ac:dyDescent="0.25">
      <c r="A778" s="5" t="str">
        <f t="shared" si="668"/>
        <v>b</v>
      </c>
      <c r="B778" s="82" t="s">
        <v>1</v>
      </c>
      <c r="C778" s="83" t="s">
        <v>25</v>
      </c>
      <c r="D778" s="84">
        <v>0</v>
      </c>
      <c r="E778" s="84">
        <v>0</v>
      </c>
      <c r="F778" s="84">
        <v>0</v>
      </c>
      <c r="G778" s="84"/>
      <c r="H778" s="84"/>
      <c r="I778" s="84" t="e">
        <f t="shared" si="669"/>
        <v>#DIV/0!</v>
      </c>
    </row>
    <row r="779" spans="1:10" ht="18" x14ac:dyDescent="0.25">
      <c r="A779" s="5" t="str">
        <f t="shared" si="668"/>
        <v>a</v>
      </c>
      <c r="B779" s="82" t="s">
        <v>1</v>
      </c>
      <c r="C779" s="83" t="s">
        <v>26</v>
      </c>
      <c r="D779" s="84">
        <v>21110931.079999998</v>
      </c>
      <c r="E779" s="84">
        <v>22270000</v>
      </c>
      <c r="F779" s="84">
        <v>21741300</v>
      </c>
      <c r="G779" s="84">
        <v>11833300</v>
      </c>
      <c r="H779" s="84">
        <v>8599084.8900000006</v>
      </c>
      <c r="I779" s="84">
        <f t="shared" si="669"/>
        <v>72.668527714162579</v>
      </c>
      <c r="J779" s="10"/>
    </row>
    <row r="780" spans="1:10" ht="18" hidden="1" x14ac:dyDescent="0.25">
      <c r="A780" s="5" t="str">
        <f t="shared" si="668"/>
        <v>b</v>
      </c>
      <c r="B780" s="82" t="s">
        <v>1</v>
      </c>
      <c r="C780" s="83" t="s">
        <v>27</v>
      </c>
      <c r="D780" s="84">
        <v>0</v>
      </c>
      <c r="E780" s="84">
        <v>0</v>
      </c>
      <c r="F780" s="84">
        <v>0</v>
      </c>
      <c r="G780" s="84"/>
      <c r="H780" s="84"/>
      <c r="I780" s="84" t="e">
        <f t="shared" si="669"/>
        <v>#DIV/0!</v>
      </c>
    </row>
    <row r="781" spans="1:10" ht="18" hidden="1" x14ac:dyDescent="0.25">
      <c r="A781" s="5" t="str">
        <f t="shared" si="668"/>
        <v>b</v>
      </c>
      <c r="B781" s="82" t="s">
        <v>1</v>
      </c>
      <c r="C781" s="85" t="s">
        <v>28</v>
      </c>
      <c r="D781" s="84">
        <v>0</v>
      </c>
      <c r="E781" s="84">
        <v>0</v>
      </c>
      <c r="F781" s="84">
        <v>0</v>
      </c>
      <c r="G781" s="84"/>
      <c r="H781" s="84"/>
      <c r="I781" s="84" t="e">
        <f t="shared" si="669"/>
        <v>#DIV/0!</v>
      </c>
    </row>
    <row r="782" spans="1:10" ht="18" hidden="1" x14ac:dyDescent="0.25">
      <c r="A782" s="5" t="str">
        <f t="shared" si="668"/>
        <v>b</v>
      </c>
      <c r="B782" s="82" t="s">
        <v>1</v>
      </c>
      <c r="C782" s="85" t="s">
        <v>29</v>
      </c>
      <c r="D782" s="84">
        <v>0</v>
      </c>
      <c r="E782" s="84">
        <v>0</v>
      </c>
      <c r="F782" s="84">
        <v>0</v>
      </c>
      <c r="G782" s="84"/>
      <c r="H782" s="84"/>
      <c r="I782" s="84" t="e">
        <f t="shared" si="669"/>
        <v>#DIV/0!</v>
      </c>
    </row>
    <row r="783" spans="1:10" ht="18" x14ac:dyDescent="0.25">
      <c r="A783" s="5" t="str">
        <f t="shared" si="668"/>
        <v>a</v>
      </c>
      <c r="B783" s="82" t="s">
        <v>1</v>
      </c>
      <c r="C783" s="85" t="s">
        <v>30</v>
      </c>
      <c r="D783" s="84">
        <v>17258</v>
      </c>
      <c r="E783" s="84">
        <v>30000</v>
      </c>
      <c r="F783" s="84">
        <v>60000</v>
      </c>
      <c r="G783" s="84">
        <v>60000</v>
      </c>
      <c r="H783" s="84">
        <v>46687</v>
      </c>
      <c r="I783" s="84">
        <f t="shared" si="669"/>
        <v>77.811666666666667</v>
      </c>
      <c r="J783" s="10"/>
    </row>
    <row r="784" spans="1:10" ht="18" hidden="1" x14ac:dyDescent="0.25">
      <c r="A784" s="5" t="str">
        <f t="shared" si="668"/>
        <v>b</v>
      </c>
      <c r="B784" s="82" t="s">
        <v>1</v>
      </c>
      <c r="C784" s="85" t="s">
        <v>31</v>
      </c>
      <c r="D784" s="84">
        <f t="shared" ref="D784" si="676">D785+D786</f>
        <v>0</v>
      </c>
      <c r="E784" s="84">
        <f t="shared" ref="E784:G784" si="677">E785+E786</f>
        <v>0</v>
      </c>
      <c r="F784" s="84">
        <f t="shared" si="677"/>
        <v>0</v>
      </c>
      <c r="G784" s="84">
        <f t="shared" si="677"/>
        <v>0</v>
      </c>
      <c r="H784" s="84">
        <f t="shared" ref="H784" si="678">H785+H786</f>
        <v>0</v>
      </c>
      <c r="I784" s="84" t="e">
        <f t="shared" si="669"/>
        <v>#DIV/0!</v>
      </c>
    </row>
    <row r="785" spans="1:10" ht="30" hidden="1" x14ac:dyDescent="0.25">
      <c r="A785" s="5" t="str">
        <f t="shared" si="668"/>
        <v>b</v>
      </c>
      <c r="B785" s="86"/>
      <c r="C785" s="87" t="s">
        <v>91</v>
      </c>
      <c r="D785" s="88">
        <v>0</v>
      </c>
      <c r="E785" s="88">
        <v>0</v>
      </c>
      <c r="F785" s="88">
        <v>0</v>
      </c>
      <c r="G785" s="88"/>
      <c r="H785" s="88"/>
      <c r="I785" s="88" t="e">
        <f t="shared" si="669"/>
        <v>#DIV/0!</v>
      </c>
    </row>
    <row r="786" spans="1:10" ht="30" hidden="1" x14ac:dyDescent="0.25">
      <c r="A786" s="5" t="str">
        <f t="shared" si="668"/>
        <v>b</v>
      </c>
      <c r="B786" s="86"/>
      <c r="C786" s="87" t="s">
        <v>92</v>
      </c>
      <c r="D786" s="88">
        <v>0</v>
      </c>
      <c r="E786" s="88">
        <v>0</v>
      </c>
      <c r="F786" s="88">
        <v>0</v>
      </c>
      <c r="G786" s="88">
        <v>0</v>
      </c>
      <c r="H786" s="88"/>
      <c r="I786" s="88" t="e">
        <f t="shared" si="669"/>
        <v>#DIV/0!</v>
      </c>
    </row>
    <row r="787" spans="1:10" ht="18" x14ac:dyDescent="0.25">
      <c r="A787" s="5" t="str">
        <f t="shared" si="668"/>
        <v>a</v>
      </c>
      <c r="B787" s="82" t="s">
        <v>1</v>
      </c>
      <c r="C787" s="80" t="s">
        <v>32</v>
      </c>
      <c r="D787" s="81">
        <v>674648.33</v>
      </c>
      <c r="E787" s="81">
        <v>100000</v>
      </c>
      <c r="F787" s="81">
        <v>154700</v>
      </c>
      <c r="G787" s="81">
        <v>154700</v>
      </c>
      <c r="H787" s="81">
        <v>54611</v>
      </c>
      <c r="I787" s="81">
        <f t="shared" si="669"/>
        <v>35.301228183581124</v>
      </c>
      <c r="J787" s="10"/>
    </row>
    <row r="788" spans="1:10" ht="18" hidden="1" x14ac:dyDescent="0.25">
      <c r="A788" s="5" t="str">
        <f t="shared" si="668"/>
        <v>b</v>
      </c>
      <c r="B788" s="82" t="s">
        <v>1</v>
      </c>
      <c r="C788" s="80" t="s">
        <v>33</v>
      </c>
      <c r="D788" s="81">
        <v>0</v>
      </c>
      <c r="E788" s="81">
        <v>0</v>
      </c>
      <c r="F788" s="81">
        <v>0</v>
      </c>
      <c r="G788" s="81">
        <v>0</v>
      </c>
      <c r="H788" s="81"/>
      <c r="I788" s="81" t="e">
        <f t="shared" si="669"/>
        <v>#DIV/0!</v>
      </c>
    </row>
    <row r="789" spans="1:10" ht="18" hidden="1" x14ac:dyDescent="0.25">
      <c r="A789" s="5" t="str">
        <f t="shared" si="668"/>
        <v>b</v>
      </c>
      <c r="B789" s="82" t="s">
        <v>1</v>
      </c>
      <c r="C789" s="80" t="s">
        <v>34</v>
      </c>
      <c r="D789" s="81">
        <v>0</v>
      </c>
      <c r="E789" s="81">
        <v>0</v>
      </c>
      <c r="F789" s="81">
        <v>0</v>
      </c>
      <c r="G789" s="81">
        <v>0</v>
      </c>
      <c r="H789" s="81"/>
      <c r="I789" s="81" t="e">
        <f t="shared" si="669"/>
        <v>#DIV/0!</v>
      </c>
    </row>
    <row r="790" spans="1:10" ht="54" x14ac:dyDescent="0.25">
      <c r="A790" s="5" t="str">
        <f t="shared" si="668"/>
        <v>a</v>
      </c>
      <c r="B790" s="67" t="s">
        <v>155</v>
      </c>
      <c r="C790" s="68" t="s">
        <v>7</v>
      </c>
      <c r="D790" s="69">
        <f t="shared" ref="D790" si="679">D791+D801+D802+D803</f>
        <v>1671378.07</v>
      </c>
      <c r="E790" s="69">
        <f t="shared" ref="E790:G790" si="680">E791+E801+E802+E803</f>
        <v>1700000</v>
      </c>
      <c r="F790" s="69">
        <f t="shared" si="680"/>
        <v>1700000</v>
      </c>
      <c r="G790" s="69">
        <f t="shared" si="680"/>
        <v>1450000</v>
      </c>
      <c r="H790" s="69">
        <f t="shared" ref="H790" si="681">H791+H801+H802+H803</f>
        <v>1233803.24</v>
      </c>
      <c r="I790" s="69">
        <f t="shared" si="669"/>
        <v>85.08987862068966</v>
      </c>
      <c r="J790" s="54" t="s">
        <v>222</v>
      </c>
    </row>
    <row r="791" spans="1:10" ht="18" x14ac:dyDescent="0.25">
      <c r="A791" s="5" t="str">
        <f t="shared" si="668"/>
        <v>a</v>
      </c>
      <c r="B791" s="79" t="s">
        <v>1</v>
      </c>
      <c r="C791" s="80" t="s">
        <v>24</v>
      </c>
      <c r="D791" s="81">
        <f t="shared" ref="D791" si="682">D792+D793+D794+D795+D796+D797+D798</f>
        <v>1671378.07</v>
      </c>
      <c r="E791" s="81">
        <f t="shared" ref="E791:G791" si="683">E792+E793+E794+E795+E796+E797+E798</f>
        <v>1700000</v>
      </c>
      <c r="F791" s="81">
        <f t="shared" si="683"/>
        <v>1700000</v>
      </c>
      <c r="G791" s="81">
        <f t="shared" si="683"/>
        <v>1450000</v>
      </c>
      <c r="H791" s="81">
        <f t="shared" ref="H791" si="684">H792+H793+H794+H795+H796+H797+H798</f>
        <v>1233803.24</v>
      </c>
      <c r="I791" s="81">
        <f t="shared" si="669"/>
        <v>85.08987862068966</v>
      </c>
      <c r="J791" s="10"/>
    </row>
    <row r="792" spans="1:10" ht="18" hidden="1" x14ac:dyDescent="0.25">
      <c r="A792" s="5" t="str">
        <f t="shared" si="668"/>
        <v>b</v>
      </c>
      <c r="B792" s="82" t="s">
        <v>1</v>
      </c>
      <c r="C792" s="83" t="s">
        <v>25</v>
      </c>
      <c r="D792" s="84">
        <v>0</v>
      </c>
      <c r="E792" s="84">
        <v>0</v>
      </c>
      <c r="F792" s="84">
        <v>0</v>
      </c>
      <c r="G792" s="84"/>
      <c r="H792" s="84"/>
      <c r="I792" s="84" t="e">
        <f t="shared" si="669"/>
        <v>#DIV/0!</v>
      </c>
    </row>
    <row r="793" spans="1:10" ht="18" x14ac:dyDescent="0.25">
      <c r="A793" s="5" t="str">
        <f t="shared" si="668"/>
        <v>a</v>
      </c>
      <c r="B793" s="82" t="s">
        <v>1</v>
      </c>
      <c r="C793" s="83" t="s">
        <v>26</v>
      </c>
      <c r="D793" s="84">
        <v>1671378.07</v>
      </c>
      <c r="E793" s="84">
        <v>1700000</v>
      </c>
      <c r="F793" s="84">
        <v>1700000</v>
      </c>
      <c r="G793" s="84">
        <v>1450000</v>
      </c>
      <c r="H793" s="84">
        <v>1233803.24</v>
      </c>
      <c r="I793" s="84">
        <f t="shared" si="669"/>
        <v>85.08987862068966</v>
      </c>
      <c r="J793" s="10"/>
    </row>
    <row r="794" spans="1:10" ht="18" hidden="1" x14ac:dyDescent="0.25">
      <c r="A794" s="5" t="str">
        <f t="shared" si="668"/>
        <v>b</v>
      </c>
      <c r="B794" s="82" t="s">
        <v>1</v>
      </c>
      <c r="C794" s="83" t="s">
        <v>27</v>
      </c>
      <c r="D794" s="84">
        <v>0</v>
      </c>
      <c r="E794" s="84">
        <v>0</v>
      </c>
      <c r="F794" s="84">
        <v>0</v>
      </c>
      <c r="G794" s="84"/>
      <c r="H794" s="84"/>
      <c r="I794" s="84" t="e">
        <f t="shared" si="669"/>
        <v>#DIV/0!</v>
      </c>
    </row>
    <row r="795" spans="1:10" ht="18" hidden="1" x14ac:dyDescent="0.25">
      <c r="A795" s="5" t="str">
        <f t="shared" si="668"/>
        <v>b</v>
      </c>
      <c r="B795" s="82" t="s">
        <v>1</v>
      </c>
      <c r="C795" s="85" t="s">
        <v>28</v>
      </c>
      <c r="D795" s="84">
        <v>0</v>
      </c>
      <c r="E795" s="84">
        <v>0</v>
      </c>
      <c r="F795" s="84">
        <v>0</v>
      </c>
      <c r="G795" s="84"/>
      <c r="H795" s="84"/>
      <c r="I795" s="84" t="e">
        <f t="shared" si="669"/>
        <v>#DIV/0!</v>
      </c>
    </row>
    <row r="796" spans="1:10" ht="18" hidden="1" x14ac:dyDescent="0.25">
      <c r="A796" s="5" t="str">
        <f t="shared" si="668"/>
        <v>b</v>
      </c>
      <c r="B796" s="82" t="s">
        <v>1</v>
      </c>
      <c r="C796" s="85" t="s">
        <v>29</v>
      </c>
      <c r="D796" s="84">
        <v>0</v>
      </c>
      <c r="E796" s="84">
        <v>0</v>
      </c>
      <c r="F796" s="84">
        <v>0</v>
      </c>
      <c r="G796" s="84"/>
      <c r="H796" s="84"/>
      <c r="I796" s="84" t="e">
        <f t="shared" si="669"/>
        <v>#DIV/0!</v>
      </c>
    </row>
    <row r="797" spans="1:10" ht="18" hidden="1" x14ac:dyDescent="0.25">
      <c r="A797" s="5" t="str">
        <f t="shared" si="668"/>
        <v>b</v>
      </c>
      <c r="B797" s="82" t="s">
        <v>1</v>
      </c>
      <c r="C797" s="85" t="s">
        <v>30</v>
      </c>
      <c r="D797" s="84">
        <v>0</v>
      </c>
      <c r="E797" s="84">
        <v>0</v>
      </c>
      <c r="F797" s="84">
        <v>0</v>
      </c>
      <c r="G797" s="84"/>
      <c r="H797" s="84"/>
      <c r="I797" s="84" t="e">
        <f t="shared" si="669"/>
        <v>#DIV/0!</v>
      </c>
    </row>
    <row r="798" spans="1:10" ht="18" hidden="1" x14ac:dyDescent="0.25">
      <c r="A798" s="5" t="str">
        <f t="shared" si="668"/>
        <v>b</v>
      </c>
      <c r="B798" s="82" t="s">
        <v>1</v>
      </c>
      <c r="C798" s="85" t="s">
        <v>31</v>
      </c>
      <c r="D798" s="84">
        <f t="shared" ref="D798" si="685">D799+D800</f>
        <v>0</v>
      </c>
      <c r="E798" s="84">
        <f t="shared" ref="E798:G798" si="686">E799+E800</f>
        <v>0</v>
      </c>
      <c r="F798" s="84">
        <f t="shared" si="686"/>
        <v>0</v>
      </c>
      <c r="G798" s="84">
        <f t="shared" si="686"/>
        <v>0</v>
      </c>
      <c r="H798" s="84">
        <f t="shared" ref="H798" si="687">H799+H800</f>
        <v>0</v>
      </c>
      <c r="I798" s="84" t="e">
        <f t="shared" si="669"/>
        <v>#DIV/0!</v>
      </c>
    </row>
    <row r="799" spans="1:10" ht="30" hidden="1" x14ac:dyDescent="0.25">
      <c r="A799" s="5" t="str">
        <f t="shared" si="668"/>
        <v>b</v>
      </c>
      <c r="B799" s="86"/>
      <c r="C799" s="87" t="s">
        <v>91</v>
      </c>
      <c r="D799" s="88">
        <v>0</v>
      </c>
      <c r="E799" s="88">
        <v>0</v>
      </c>
      <c r="F799" s="88">
        <v>0</v>
      </c>
      <c r="G799" s="88"/>
      <c r="H799" s="88"/>
      <c r="I799" s="88" t="e">
        <f t="shared" si="669"/>
        <v>#DIV/0!</v>
      </c>
    </row>
    <row r="800" spans="1:10" ht="30" hidden="1" x14ac:dyDescent="0.25">
      <c r="A800" s="5" t="str">
        <f t="shared" si="668"/>
        <v>b</v>
      </c>
      <c r="B800" s="86"/>
      <c r="C800" s="87" t="s">
        <v>92</v>
      </c>
      <c r="D800" s="88">
        <v>0</v>
      </c>
      <c r="E800" s="88">
        <v>0</v>
      </c>
      <c r="F800" s="88">
        <v>0</v>
      </c>
      <c r="G800" s="88">
        <v>0</v>
      </c>
      <c r="H800" s="88"/>
      <c r="I800" s="88" t="e">
        <f t="shared" si="669"/>
        <v>#DIV/0!</v>
      </c>
    </row>
    <row r="801" spans="1:10" ht="18" hidden="1" x14ac:dyDescent="0.25">
      <c r="A801" s="5" t="str">
        <f t="shared" si="668"/>
        <v>b</v>
      </c>
      <c r="B801" s="82" t="s">
        <v>1</v>
      </c>
      <c r="C801" s="80" t="s">
        <v>32</v>
      </c>
      <c r="D801" s="81">
        <v>0</v>
      </c>
      <c r="E801" s="81">
        <v>0</v>
      </c>
      <c r="F801" s="81">
        <v>0</v>
      </c>
      <c r="G801" s="81">
        <v>0</v>
      </c>
      <c r="H801" s="81"/>
      <c r="I801" s="81" t="e">
        <f t="shared" si="669"/>
        <v>#DIV/0!</v>
      </c>
    </row>
    <row r="802" spans="1:10" ht="18" hidden="1" x14ac:dyDescent="0.25">
      <c r="A802" s="5" t="str">
        <f t="shared" si="668"/>
        <v>b</v>
      </c>
      <c r="B802" s="82" t="s">
        <v>1</v>
      </c>
      <c r="C802" s="80" t="s">
        <v>33</v>
      </c>
      <c r="D802" s="81">
        <v>0</v>
      </c>
      <c r="E802" s="81">
        <v>0</v>
      </c>
      <c r="F802" s="81">
        <v>0</v>
      </c>
      <c r="G802" s="81">
        <v>0</v>
      </c>
      <c r="H802" s="81"/>
      <c r="I802" s="81" t="e">
        <f t="shared" si="669"/>
        <v>#DIV/0!</v>
      </c>
    </row>
    <row r="803" spans="1:10" ht="18" hidden="1" x14ac:dyDescent="0.25">
      <c r="A803" s="5" t="str">
        <f t="shared" si="668"/>
        <v>b</v>
      </c>
      <c r="B803" s="82" t="s">
        <v>1</v>
      </c>
      <c r="C803" s="80" t="s">
        <v>34</v>
      </c>
      <c r="D803" s="81">
        <v>0</v>
      </c>
      <c r="E803" s="81">
        <v>0</v>
      </c>
      <c r="F803" s="81">
        <v>0</v>
      </c>
      <c r="G803" s="81">
        <v>0</v>
      </c>
      <c r="H803" s="81"/>
      <c r="I803" s="81" t="e">
        <f t="shared" si="669"/>
        <v>#DIV/0!</v>
      </c>
    </row>
    <row r="804" spans="1:10" ht="54" x14ac:dyDescent="0.25">
      <c r="A804" s="5" t="str">
        <f t="shared" si="668"/>
        <v>a</v>
      </c>
      <c r="B804" s="67" t="s">
        <v>155</v>
      </c>
      <c r="C804" s="68" t="s">
        <v>47</v>
      </c>
      <c r="D804" s="69">
        <f t="shared" ref="D804" si="688">D805+D815+D816+D817</f>
        <v>1469476</v>
      </c>
      <c r="E804" s="69">
        <f t="shared" ref="E804:G804" si="689">E805+E815+E816+E817</f>
        <v>1800000</v>
      </c>
      <c r="F804" s="69">
        <f t="shared" si="689"/>
        <v>1800000</v>
      </c>
      <c r="G804" s="69">
        <f t="shared" si="689"/>
        <v>1400000</v>
      </c>
      <c r="H804" s="69">
        <f t="shared" ref="H804" si="690">H805+H815+H816+H817</f>
        <v>1012175</v>
      </c>
      <c r="I804" s="69">
        <f t="shared" si="669"/>
        <v>72.29821428571428</v>
      </c>
      <c r="J804" s="54" t="s">
        <v>222</v>
      </c>
    </row>
    <row r="805" spans="1:10" ht="18" x14ac:dyDescent="0.25">
      <c r="A805" s="5" t="str">
        <f t="shared" si="668"/>
        <v>a</v>
      </c>
      <c r="B805" s="79" t="s">
        <v>1</v>
      </c>
      <c r="C805" s="80" t="s">
        <v>24</v>
      </c>
      <c r="D805" s="81">
        <f t="shared" ref="D805" si="691">D806+D807+D808+D809+D810+D811+D812</f>
        <v>1469476</v>
      </c>
      <c r="E805" s="81">
        <f t="shared" ref="E805:G805" si="692">E806+E807+E808+E809+E810+E811+E812</f>
        <v>1800000</v>
      </c>
      <c r="F805" s="81">
        <f t="shared" si="692"/>
        <v>1800000</v>
      </c>
      <c r="G805" s="81">
        <f t="shared" si="692"/>
        <v>1400000</v>
      </c>
      <c r="H805" s="81">
        <f t="shared" ref="H805" si="693">H806+H807+H808+H809+H810+H811+H812</f>
        <v>1012175</v>
      </c>
      <c r="I805" s="81">
        <f t="shared" si="669"/>
        <v>72.29821428571428</v>
      </c>
      <c r="J805" s="10"/>
    </row>
    <row r="806" spans="1:10" ht="18" hidden="1" x14ac:dyDescent="0.25">
      <c r="A806" s="5" t="str">
        <f t="shared" si="668"/>
        <v>b</v>
      </c>
      <c r="B806" s="82" t="s">
        <v>1</v>
      </c>
      <c r="C806" s="83" t="s">
        <v>25</v>
      </c>
      <c r="D806" s="84">
        <v>0</v>
      </c>
      <c r="E806" s="84">
        <v>0</v>
      </c>
      <c r="F806" s="84">
        <v>0</v>
      </c>
      <c r="G806" s="84"/>
      <c r="H806" s="84"/>
      <c r="I806" s="84" t="e">
        <f t="shared" si="669"/>
        <v>#DIV/0!</v>
      </c>
    </row>
    <row r="807" spans="1:10" ht="18" x14ac:dyDescent="0.25">
      <c r="A807" s="5" t="str">
        <f t="shared" si="668"/>
        <v>a</v>
      </c>
      <c r="B807" s="82" t="s">
        <v>1</v>
      </c>
      <c r="C807" s="83" t="s">
        <v>26</v>
      </c>
      <c r="D807" s="84">
        <v>1469476</v>
      </c>
      <c r="E807" s="84">
        <v>1800000</v>
      </c>
      <c r="F807" s="84">
        <v>1800000</v>
      </c>
      <c r="G807" s="84">
        <v>1400000</v>
      </c>
      <c r="H807" s="84">
        <v>1012175</v>
      </c>
      <c r="I807" s="84">
        <f t="shared" si="669"/>
        <v>72.29821428571428</v>
      </c>
      <c r="J807" s="10"/>
    </row>
    <row r="808" spans="1:10" ht="18" hidden="1" x14ac:dyDescent="0.25">
      <c r="A808" s="5" t="str">
        <f t="shared" si="668"/>
        <v>b</v>
      </c>
      <c r="B808" s="82" t="s">
        <v>1</v>
      </c>
      <c r="C808" s="83" t="s">
        <v>27</v>
      </c>
      <c r="D808" s="84">
        <v>0</v>
      </c>
      <c r="E808" s="84">
        <v>0</v>
      </c>
      <c r="F808" s="84">
        <v>0</v>
      </c>
      <c r="G808" s="84"/>
      <c r="H808" s="84"/>
      <c r="I808" s="84" t="e">
        <f t="shared" si="669"/>
        <v>#DIV/0!</v>
      </c>
    </row>
    <row r="809" spans="1:10" ht="18" hidden="1" x14ac:dyDescent="0.25">
      <c r="A809" s="5" t="str">
        <f t="shared" si="668"/>
        <v>b</v>
      </c>
      <c r="B809" s="82" t="s">
        <v>1</v>
      </c>
      <c r="C809" s="85" t="s">
        <v>28</v>
      </c>
      <c r="D809" s="84">
        <v>0</v>
      </c>
      <c r="E809" s="84">
        <v>0</v>
      </c>
      <c r="F809" s="84">
        <v>0</v>
      </c>
      <c r="G809" s="84"/>
      <c r="H809" s="84"/>
      <c r="I809" s="84" t="e">
        <f t="shared" si="669"/>
        <v>#DIV/0!</v>
      </c>
    </row>
    <row r="810" spans="1:10" ht="18" hidden="1" x14ac:dyDescent="0.25">
      <c r="A810" s="5" t="str">
        <f t="shared" si="668"/>
        <v>b</v>
      </c>
      <c r="B810" s="82" t="s">
        <v>1</v>
      </c>
      <c r="C810" s="85" t="s">
        <v>29</v>
      </c>
      <c r="D810" s="84">
        <v>0</v>
      </c>
      <c r="E810" s="84">
        <v>0</v>
      </c>
      <c r="F810" s="84">
        <v>0</v>
      </c>
      <c r="G810" s="84"/>
      <c r="H810" s="84"/>
      <c r="I810" s="84" t="e">
        <f t="shared" si="669"/>
        <v>#DIV/0!</v>
      </c>
    </row>
    <row r="811" spans="1:10" ht="18" hidden="1" x14ac:dyDescent="0.25">
      <c r="A811" s="5" t="str">
        <f t="shared" si="668"/>
        <v>b</v>
      </c>
      <c r="B811" s="82" t="s">
        <v>1</v>
      </c>
      <c r="C811" s="85" t="s">
        <v>30</v>
      </c>
      <c r="D811" s="84">
        <v>0</v>
      </c>
      <c r="E811" s="84">
        <v>0</v>
      </c>
      <c r="F811" s="84">
        <v>0</v>
      </c>
      <c r="G811" s="84"/>
      <c r="H811" s="84"/>
      <c r="I811" s="84" t="e">
        <f t="shared" si="669"/>
        <v>#DIV/0!</v>
      </c>
    </row>
    <row r="812" spans="1:10" ht="18" hidden="1" x14ac:dyDescent="0.25">
      <c r="A812" s="5" t="str">
        <f t="shared" si="668"/>
        <v>b</v>
      </c>
      <c r="B812" s="82" t="s">
        <v>1</v>
      </c>
      <c r="C812" s="85" t="s">
        <v>31</v>
      </c>
      <c r="D812" s="84">
        <f t="shared" ref="D812" si="694">D813+D814</f>
        <v>0</v>
      </c>
      <c r="E812" s="84">
        <f t="shared" ref="E812:G812" si="695">E813+E814</f>
        <v>0</v>
      </c>
      <c r="F812" s="84">
        <f t="shared" si="695"/>
        <v>0</v>
      </c>
      <c r="G812" s="84">
        <f t="shared" si="695"/>
        <v>0</v>
      </c>
      <c r="H812" s="84">
        <f t="shared" ref="H812" si="696">H813+H814</f>
        <v>0</v>
      </c>
      <c r="I812" s="84" t="e">
        <f t="shared" si="669"/>
        <v>#DIV/0!</v>
      </c>
    </row>
    <row r="813" spans="1:10" ht="30" hidden="1" x14ac:dyDescent="0.25">
      <c r="A813" s="5" t="str">
        <f t="shared" si="668"/>
        <v>b</v>
      </c>
      <c r="B813" s="86"/>
      <c r="C813" s="87" t="s">
        <v>91</v>
      </c>
      <c r="D813" s="88">
        <v>0</v>
      </c>
      <c r="E813" s="88">
        <v>0</v>
      </c>
      <c r="F813" s="88">
        <v>0</v>
      </c>
      <c r="G813" s="88"/>
      <c r="H813" s="88"/>
      <c r="I813" s="88" t="e">
        <f t="shared" si="669"/>
        <v>#DIV/0!</v>
      </c>
    </row>
    <row r="814" spans="1:10" ht="30" hidden="1" x14ac:dyDescent="0.25">
      <c r="A814" s="5" t="str">
        <f t="shared" si="668"/>
        <v>b</v>
      </c>
      <c r="B814" s="86"/>
      <c r="C814" s="87" t="s">
        <v>92</v>
      </c>
      <c r="D814" s="88">
        <v>0</v>
      </c>
      <c r="E814" s="88">
        <v>0</v>
      </c>
      <c r="F814" s="88">
        <v>0</v>
      </c>
      <c r="G814" s="88">
        <v>0</v>
      </c>
      <c r="H814" s="88"/>
      <c r="I814" s="88" t="e">
        <f t="shared" si="669"/>
        <v>#DIV/0!</v>
      </c>
    </row>
    <row r="815" spans="1:10" ht="18" hidden="1" x14ac:dyDescent="0.25">
      <c r="A815" s="5" t="str">
        <f t="shared" si="668"/>
        <v>b</v>
      </c>
      <c r="B815" s="82" t="s">
        <v>1</v>
      </c>
      <c r="C815" s="80" t="s">
        <v>32</v>
      </c>
      <c r="D815" s="81">
        <v>0</v>
      </c>
      <c r="E815" s="81">
        <v>0</v>
      </c>
      <c r="F815" s="81">
        <v>0</v>
      </c>
      <c r="G815" s="81">
        <v>0</v>
      </c>
      <c r="H815" s="81"/>
      <c r="I815" s="81" t="e">
        <f t="shared" si="669"/>
        <v>#DIV/0!</v>
      </c>
    </row>
    <row r="816" spans="1:10" ht="18" hidden="1" x14ac:dyDescent="0.25">
      <c r="A816" s="5" t="str">
        <f t="shared" si="668"/>
        <v>b</v>
      </c>
      <c r="B816" s="82" t="s">
        <v>1</v>
      </c>
      <c r="C816" s="80" t="s">
        <v>33</v>
      </c>
      <c r="D816" s="81">
        <v>0</v>
      </c>
      <c r="E816" s="81">
        <v>0</v>
      </c>
      <c r="F816" s="81">
        <v>0</v>
      </c>
      <c r="G816" s="81">
        <v>0</v>
      </c>
      <c r="H816" s="81"/>
      <c r="I816" s="81" t="e">
        <f t="shared" si="669"/>
        <v>#DIV/0!</v>
      </c>
    </row>
    <row r="817" spans="1:10" ht="18" hidden="1" x14ac:dyDescent="0.25">
      <c r="A817" s="5" t="str">
        <f t="shared" si="668"/>
        <v>b</v>
      </c>
      <c r="B817" s="82" t="s">
        <v>1</v>
      </c>
      <c r="C817" s="80" t="s">
        <v>34</v>
      </c>
      <c r="D817" s="81">
        <v>0</v>
      </c>
      <c r="E817" s="81">
        <v>0</v>
      </c>
      <c r="F817" s="81">
        <v>0</v>
      </c>
      <c r="G817" s="81">
        <v>0</v>
      </c>
      <c r="H817" s="81"/>
      <c r="I817" s="81" t="e">
        <f t="shared" si="669"/>
        <v>#DIV/0!</v>
      </c>
    </row>
    <row r="818" spans="1:10" ht="72" x14ac:dyDescent="0.25">
      <c r="A818" s="5" t="str">
        <f t="shared" si="668"/>
        <v>a</v>
      </c>
      <c r="B818" s="67" t="s">
        <v>156</v>
      </c>
      <c r="C818" s="68" t="s">
        <v>157</v>
      </c>
      <c r="D818" s="69">
        <f t="shared" ref="D818" si="697">D819+D829+D830+D831</f>
        <v>226539.17</v>
      </c>
      <c r="E818" s="69">
        <f t="shared" ref="E818:G818" si="698">E819+E829+E830+E831</f>
        <v>260000</v>
      </c>
      <c r="F818" s="69">
        <f t="shared" si="698"/>
        <v>238000</v>
      </c>
      <c r="G818" s="69">
        <f t="shared" si="698"/>
        <v>180000</v>
      </c>
      <c r="H818" s="69">
        <f t="shared" ref="H818" si="699">H819+H829+H830+H831</f>
        <v>140763.29999999999</v>
      </c>
      <c r="I818" s="69">
        <f t="shared" si="669"/>
        <v>78.201833333333326</v>
      </c>
      <c r="J818" s="54" t="s">
        <v>222</v>
      </c>
    </row>
    <row r="819" spans="1:10" ht="18" x14ac:dyDescent="0.25">
      <c r="A819" s="5" t="str">
        <f t="shared" si="668"/>
        <v>a</v>
      </c>
      <c r="B819" s="79" t="s">
        <v>1</v>
      </c>
      <c r="C819" s="80" t="s">
        <v>24</v>
      </c>
      <c r="D819" s="81">
        <f t="shared" ref="D819" si="700">D820+D821+D822+D823+D824+D825+D826</f>
        <v>226539.17</v>
      </c>
      <c r="E819" s="81">
        <f t="shared" ref="E819:G819" si="701">E820+E821+E822+E823+E824+E825+E826</f>
        <v>260000</v>
      </c>
      <c r="F819" s="81">
        <f t="shared" si="701"/>
        <v>238000</v>
      </c>
      <c r="G819" s="81">
        <f t="shared" si="701"/>
        <v>180000</v>
      </c>
      <c r="H819" s="81">
        <f t="shared" ref="H819" si="702">H820+H821+H822+H823+H824+H825+H826</f>
        <v>140763.29999999999</v>
      </c>
      <c r="I819" s="81">
        <f t="shared" si="669"/>
        <v>78.201833333333326</v>
      </c>
      <c r="J819" s="10"/>
    </row>
    <row r="820" spans="1:10" ht="18" hidden="1" x14ac:dyDescent="0.25">
      <c r="A820" s="5" t="str">
        <f t="shared" si="668"/>
        <v>b</v>
      </c>
      <c r="B820" s="82" t="s">
        <v>1</v>
      </c>
      <c r="C820" s="83" t="s">
        <v>25</v>
      </c>
      <c r="D820" s="84">
        <v>0</v>
      </c>
      <c r="E820" s="84">
        <v>0</v>
      </c>
      <c r="F820" s="84">
        <v>0</v>
      </c>
      <c r="G820" s="84"/>
      <c r="H820" s="84"/>
      <c r="I820" s="84" t="e">
        <f t="shared" si="669"/>
        <v>#DIV/0!</v>
      </c>
    </row>
    <row r="821" spans="1:10" ht="18" x14ac:dyDescent="0.25">
      <c r="A821" s="5" t="str">
        <f t="shared" si="668"/>
        <v>a</v>
      </c>
      <c r="B821" s="82" t="s">
        <v>1</v>
      </c>
      <c r="C821" s="83" t="s">
        <v>26</v>
      </c>
      <c r="D821" s="84">
        <v>226539.17</v>
      </c>
      <c r="E821" s="84">
        <v>260000</v>
      </c>
      <c r="F821" s="84">
        <v>238000</v>
      </c>
      <c r="G821" s="84">
        <v>180000</v>
      </c>
      <c r="H821" s="84">
        <v>140763.29999999999</v>
      </c>
      <c r="I821" s="84">
        <f t="shared" si="669"/>
        <v>78.201833333333326</v>
      </c>
      <c r="J821" s="10"/>
    </row>
    <row r="822" spans="1:10" ht="18" hidden="1" x14ac:dyDescent="0.25">
      <c r="A822" s="5" t="str">
        <f t="shared" si="668"/>
        <v>b</v>
      </c>
      <c r="B822" s="82" t="s">
        <v>1</v>
      </c>
      <c r="C822" s="83" t="s">
        <v>27</v>
      </c>
      <c r="D822" s="84">
        <v>0</v>
      </c>
      <c r="E822" s="84">
        <v>0</v>
      </c>
      <c r="F822" s="84">
        <v>0</v>
      </c>
      <c r="G822" s="84"/>
      <c r="H822" s="84"/>
      <c r="I822" s="84" t="e">
        <f t="shared" si="669"/>
        <v>#DIV/0!</v>
      </c>
    </row>
    <row r="823" spans="1:10" ht="18" hidden="1" x14ac:dyDescent="0.25">
      <c r="A823" s="5" t="str">
        <f t="shared" si="668"/>
        <v>b</v>
      </c>
      <c r="B823" s="82" t="s">
        <v>1</v>
      </c>
      <c r="C823" s="85" t="s">
        <v>28</v>
      </c>
      <c r="D823" s="84">
        <v>0</v>
      </c>
      <c r="E823" s="84">
        <v>0</v>
      </c>
      <c r="F823" s="84">
        <v>0</v>
      </c>
      <c r="G823" s="84"/>
      <c r="H823" s="84"/>
      <c r="I823" s="84" t="e">
        <f t="shared" si="669"/>
        <v>#DIV/0!</v>
      </c>
    </row>
    <row r="824" spans="1:10" ht="18" hidden="1" x14ac:dyDescent="0.25">
      <c r="A824" s="5" t="str">
        <f t="shared" si="668"/>
        <v>b</v>
      </c>
      <c r="B824" s="82" t="s">
        <v>1</v>
      </c>
      <c r="C824" s="85" t="s">
        <v>29</v>
      </c>
      <c r="D824" s="84">
        <v>0</v>
      </c>
      <c r="E824" s="84">
        <v>0</v>
      </c>
      <c r="F824" s="84">
        <v>0</v>
      </c>
      <c r="G824" s="84"/>
      <c r="H824" s="84"/>
      <c r="I824" s="84" t="e">
        <f t="shared" si="669"/>
        <v>#DIV/0!</v>
      </c>
    </row>
    <row r="825" spans="1:10" ht="18" hidden="1" x14ac:dyDescent="0.25">
      <c r="A825" s="5" t="str">
        <f t="shared" si="668"/>
        <v>b</v>
      </c>
      <c r="B825" s="82" t="s">
        <v>1</v>
      </c>
      <c r="C825" s="85" t="s">
        <v>30</v>
      </c>
      <c r="D825" s="84">
        <v>0</v>
      </c>
      <c r="E825" s="84">
        <v>0</v>
      </c>
      <c r="F825" s="84">
        <v>0</v>
      </c>
      <c r="G825" s="84"/>
      <c r="H825" s="84"/>
      <c r="I825" s="84" t="e">
        <f t="shared" si="669"/>
        <v>#DIV/0!</v>
      </c>
    </row>
    <row r="826" spans="1:10" ht="18" hidden="1" x14ac:dyDescent="0.25">
      <c r="A826" s="5" t="str">
        <f t="shared" si="668"/>
        <v>b</v>
      </c>
      <c r="B826" s="82" t="s">
        <v>1</v>
      </c>
      <c r="C826" s="85" t="s">
        <v>31</v>
      </c>
      <c r="D826" s="84">
        <f t="shared" ref="D826" si="703">D827+D828</f>
        <v>0</v>
      </c>
      <c r="E826" s="84">
        <f t="shared" ref="E826:G826" si="704">E827+E828</f>
        <v>0</v>
      </c>
      <c r="F826" s="84">
        <f t="shared" si="704"/>
        <v>0</v>
      </c>
      <c r="G826" s="84">
        <f t="shared" si="704"/>
        <v>0</v>
      </c>
      <c r="H826" s="84">
        <f t="shared" ref="H826" si="705">H827+H828</f>
        <v>0</v>
      </c>
      <c r="I826" s="84" t="e">
        <f t="shared" si="669"/>
        <v>#DIV/0!</v>
      </c>
    </row>
    <row r="827" spans="1:10" ht="30" hidden="1" x14ac:dyDescent="0.25">
      <c r="A827" s="5" t="str">
        <f t="shared" si="668"/>
        <v>b</v>
      </c>
      <c r="B827" s="86"/>
      <c r="C827" s="87" t="s">
        <v>91</v>
      </c>
      <c r="D827" s="88">
        <v>0</v>
      </c>
      <c r="E827" s="88">
        <v>0</v>
      </c>
      <c r="F827" s="88">
        <v>0</v>
      </c>
      <c r="G827" s="88"/>
      <c r="H827" s="88"/>
      <c r="I827" s="88" t="e">
        <f t="shared" si="669"/>
        <v>#DIV/0!</v>
      </c>
    </row>
    <row r="828" spans="1:10" ht="30" hidden="1" x14ac:dyDescent="0.25">
      <c r="A828" s="5" t="str">
        <f t="shared" si="668"/>
        <v>b</v>
      </c>
      <c r="B828" s="86"/>
      <c r="C828" s="87" t="s">
        <v>92</v>
      </c>
      <c r="D828" s="88">
        <v>0</v>
      </c>
      <c r="E828" s="88">
        <v>0</v>
      </c>
      <c r="F828" s="88">
        <v>0</v>
      </c>
      <c r="G828" s="88">
        <v>0</v>
      </c>
      <c r="H828" s="88"/>
      <c r="I828" s="88" t="e">
        <f t="shared" si="669"/>
        <v>#DIV/0!</v>
      </c>
    </row>
    <row r="829" spans="1:10" ht="18" hidden="1" x14ac:dyDescent="0.25">
      <c r="A829" s="5" t="str">
        <f t="shared" si="668"/>
        <v>b</v>
      </c>
      <c r="B829" s="82" t="s">
        <v>1</v>
      </c>
      <c r="C829" s="80" t="s">
        <v>32</v>
      </c>
      <c r="D829" s="81">
        <v>0</v>
      </c>
      <c r="E829" s="81">
        <v>0</v>
      </c>
      <c r="F829" s="81">
        <v>0</v>
      </c>
      <c r="G829" s="81">
        <v>0</v>
      </c>
      <c r="H829" s="81"/>
      <c r="I829" s="81" t="e">
        <f t="shared" si="669"/>
        <v>#DIV/0!</v>
      </c>
    </row>
    <row r="830" spans="1:10" ht="18" hidden="1" x14ac:dyDescent="0.25">
      <c r="A830" s="5" t="str">
        <f t="shared" si="668"/>
        <v>b</v>
      </c>
      <c r="B830" s="82" t="s">
        <v>1</v>
      </c>
      <c r="C830" s="80" t="s">
        <v>33</v>
      </c>
      <c r="D830" s="81">
        <v>0</v>
      </c>
      <c r="E830" s="81">
        <v>0</v>
      </c>
      <c r="F830" s="81">
        <v>0</v>
      </c>
      <c r="G830" s="81">
        <v>0</v>
      </c>
      <c r="H830" s="81"/>
      <c r="I830" s="81" t="e">
        <f t="shared" si="669"/>
        <v>#DIV/0!</v>
      </c>
    </row>
    <row r="831" spans="1:10" ht="18" hidden="1" x14ac:dyDescent="0.25">
      <c r="A831" s="5" t="str">
        <f t="shared" si="668"/>
        <v>b</v>
      </c>
      <c r="B831" s="82" t="s">
        <v>1</v>
      </c>
      <c r="C831" s="80" t="s">
        <v>34</v>
      </c>
      <c r="D831" s="81">
        <v>0</v>
      </c>
      <c r="E831" s="81">
        <v>0</v>
      </c>
      <c r="F831" s="81">
        <v>0</v>
      </c>
      <c r="G831" s="81">
        <v>0</v>
      </c>
      <c r="H831" s="81"/>
      <c r="I831" s="81" t="e">
        <f t="shared" si="669"/>
        <v>#DIV/0!</v>
      </c>
    </row>
    <row r="832" spans="1:10" ht="18" x14ac:dyDescent="0.25">
      <c r="A832" s="5" t="str">
        <f t="shared" si="668"/>
        <v>a</v>
      </c>
      <c r="B832" s="67" t="s">
        <v>158</v>
      </c>
      <c r="C832" s="68" t="s">
        <v>48</v>
      </c>
      <c r="D832" s="69">
        <f t="shared" ref="D832" si="706">D846+D860+D874</f>
        <v>13229660.609999999</v>
      </c>
      <c r="E832" s="69">
        <f t="shared" ref="E832:F832" si="707">E846+E860+E874</f>
        <v>15670000</v>
      </c>
      <c r="F832" s="69">
        <f t="shared" si="707"/>
        <v>15670000</v>
      </c>
      <c r="G832" s="69">
        <f t="shared" ref="G832:H832" si="708">G846+G860+G874</f>
        <v>11364300</v>
      </c>
      <c r="H832" s="69">
        <f t="shared" si="708"/>
        <v>8621183.6099999994</v>
      </c>
      <c r="I832" s="69">
        <f t="shared" si="669"/>
        <v>75.861985428051</v>
      </c>
      <c r="J832" s="10"/>
    </row>
    <row r="833" spans="1:10" ht="18" x14ac:dyDescent="0.25">
      <c r="A833" s="5" t="str">
        <f t="shared" si="668"/>
        <v>a</v>
      </c>
      <c r="B833" s="70" t="s">
        <v>1</v>
      </c>
      <c r="C833" s="71" t="s">
        <v>24</v>
      </c>
      <c r="D833" s="81">
        <f t="shared" ref="D833" si="709">D847+D861+D875</f>
        <v>13229660.609999999</v>
      </c>
      <c r="E833" s="81">
        <f t="shared" ref="E833:F833" si="710">E847+E861+E875</f>
        <v>15670000</v>
      </c>
      <c r="F833" s="81">
        <f t="shared" si="710"/>
        <v>15670000</v>
      </c>
      <c r="G833" s="81">
        <f t="shared" ref="G833:H833" si="711">G847+G861+G875</f>
        <v>11364300</v>
      </c>
      <c r="H833" s="81">
        <f t="shared" si="711"/>
        <v>8621183.6099999994</v>
      </c>
      <c r="I833" s="81">
        <f t="shared" si="669"/>
        <v>75.861985428051</v>
      </c>
      <c r="J833" s="10"/>
    </row>
    <row r="834" spans="1:10" ht="18" hidden="1" x14ac:dyDescent="0.25">
      <c r="A834" s="5" t="str">
        <f t="shared" si="668"/>
        <v>b</v>
      </c>
      <c r="B834" s="73" t="s">
        <v>1</v>
      </c>
      <c r="C834" s="74" t="s">
        <v>25</v>
      </c>
      <c r="D834" s="90">
        <f t="shared" ref="D834" si="712">D848+D862+D876</f>
        <v>0</v>
      </c>
      <c r="E834" s="90">
        <f t="shared" ref="E834:F834" si="713">E848+E862+E876</f>
        <v>0</v>
      </c>
      <c r="F834" s="90">
        <f t="shared" si="713"/>
        <v>0</v>
      </c>
      <c r="G834" s="90">
        <f t="shared" ref="G834:H834" si="714">G848+G862+G876</f>
        <v>0</v>
      </c>
      <c r="H834" s="90">
        <f t="shared" si="714"/>
        <v>0</v>
      </c>
      <c r="I834" s="90" t="e">
        <f t="shared" si="669"/>
        <v>#DIV/0!</v>
      </c>
    </row>
    <row r="835" spans="1:10" ht="18" x14ac:dyDescent="0.25">
      <c r="A835" s="5" t="str">
        <f t="shared" si="668"/>
        <v>a</v>
      </c>
      <c r="B835" s="73" t="s">
        <v>1</v>
      </c>
      <c r="C835" s="74" t="s">
        <v>26</v>
      </c>
      <c r="D835" s="89">
        <f t="shared" ref="D835" si="715">D849+D863+D877</f>
        <v>1750468.0299999998</v>
      </c>
      <c r="E835" s="89">
        <f t="shared" ref="E835:F835" si="716">E849+E863+E877</f>
        <v>2600000</v>
      </c>
      <c r="F835" s="89">
        <f t="shared" si="716"/>
        <v>2600000</v>
      </c>
      <c r="G835" s="89">
        <f t="shared" ref="G835:H835" si="717">G849+G863+G877</f>
        <v>1870000</v>
      </c>
      <c r="H835" s="89">
        <f t="shared" si="717"/>
        <v>1360173.8599999999</v>
      </c>
      <c r="I835" s="89">
        <f t="shared" si="669"/>
        <v>72.73657005347593</v>
      </c>
      <c r="J835" s="10"/>
    </row>
    <row r="836" spans="1:10" ht="18" hidden="1" x14ac:dyDescent="0.25">
      <c r="A836" s="5" t="str">
        <f t="shared" si="668"/>
        <v>b</v>
      </c>
      <c r="B836" s="73" t="s">
        <v>1</v>
      </c>
      <c r="C836" s="74" t="s">
        <v>27</v>
      </c>
      <c r="D836" s="90">
        <f t="shared" ref="D836" si="718">D850+D864+D878</f>
        <v>0</v>
      </c>
      <c r="E836" s="90">
        <f t="shared" ref="E836:F836" si="719">E850+E864+E878</f>
        <v>0</v>
      </c>
      <c r="F836" s="90">
        <f t="shared" si="719"/>
        <v>0</v>
      </c>
      <c r="G836" s="90">
        <f t="shared" ref="G836:H836" si="720">G850+G864+G878</f>
        <v>0</v>
      </c>
      <c r="H836" s="90">
        <f t="shared" si="720"/>
        <v>0</v>
      </c>
      <c r="I836" s="90" t="e">
        <f t="shared" si="669"/>
        <v>#DIV/0!</v>
      </c>
    </row>
    <row r="837" spans="1:10" ht="18" hidden="1" x14ac:dyDescent="0.25">
      <c r="A837" s="5" t="str">
        <f t="shared" si="668"/>
        <v>b</v>
      </c>
      <c r="B837" s="73" t="s">
        <v>1</v>
      </c>
      <c r="C837" s="76" t="s">
        <v>28</v>
      </c>
      <c r="D837" s="90">
        <f t="shared" ref="D837" si="721">D851+D865+D879</f>
        <v>0</v>
      </c>
      <c r="E837" s="90">
        <f t="shared" ref="E837:F837" si="722">E851+E865+E879</f>
        <v>0</v>
      </c>
      <c r="F837" s="90">
        <f t="shared" si="722"/>
        <v>0</v>
      </c>
      <c r="G837" s="90">
        <f t="shared" ref="G837:H837" si="723">G851+G865+G879</f>
        <v>0</v>
      </c>
      <c r="H837" s="90">
        <f t="shared" si="723"/>
        <v>0</v>
      </c>
      <c r="I837" s="90" t="e">
        <f t="shared" si="669"/>
        <v>#DIV/0!</v>
      </c>
    </row>
    <row r="838" spans="1:10" ht="18" hidden="1" x14ac:dyDescent="0.25">
      <c r="A838" s="5" t="str">
        <f t="shared" si="668"/>
        <v>b</v>
      </c>
      <c r="B838" s="73" t="s">
        <v>1</v>
      </c>
      <c r="C838" s="76" t="s">
        <v>29</v>
      </c>
      <c r="D838" s="90">
        <f t="shared" ref="D838" si="724">D852+D866+D880</f>
        <v>0</v>
      </c>
      <c r="E838" s="90">
        <f t="shared" ref="E838:F838" si="725">E852+E866+E880</f>
        <v>0</v>
      </c>
      <c r="F838" s="90">
        <f t="shared" si="725"/>
        <v>0</v>
      </c>
      <c r="G838" s="90">
        <f t="shared" ref="G838:H838" si="726">G852+G866+G880</f>
        <v>0</v>
      </c>
      <c r="H838" s="90">
        <f t="shared" si="726"/>
        <v>0</v>
      </c>
      <c r="I838" s="90" t="e">
        <f t="shared" si="669"/>
        <v>#DIV/0!</v>
      </c>
    </row>
    <row r="839" spans="1:10" ht="18" x14ac:dyDescent="0.25">
      <c r="A839" s="5" t="str">
        <f t="shared" ref="A839:A902" si="727">IF((E839+F839+H839+D839)&gt;0,"a","b")</f>
        <v>a</v>
      </c>
      <c r="B839" s="73" t="s">
        <v>1</v>
      </c>
      <c r="C839" s="76" t="s">
        <v>30</v>
      </c>
      <c r="D839" s="89">
        <f t="shared" ref="D839" si="728">D853+D867+D881</f>
        <v>11479192.58</v>
      </c>
      <c r="E839" s="89">
        <f t="shared" ref="E839:F839" si="729">E853+E867+E881</f>
        <v>13070000</v>
      </c>
      <c r="F839" s="89">
        <f t="shared" si="729"/>
        <v>13070000</v>
      </c>
      <c r="G839" s="89">
        <f t="shared" ref="G839:H839" si="730">G853+G867+G881</f>
        <v>9494300</v>
      </c>
      <c r="H839" s="89">
        <f t="shared" si="730"/>
        <v>7261009.75</v>
      </c>
      <c r="I839" s="89">
        <f t="shared" ref="I839:I902" si="731">H839/G839%</f>
        <v>76.477568119819253</v>
      </c>
      <c r="J839" s="10"/>
    </row>
    <row r="840" spans="1:10" ht="18" hidden="1" x14ac:dyDescent="0.25">
      <c r="A840" s="5" t="str">
        <f t="shared" si="727"/>
        <v>b</v>
      </c>
      <c r="B840" s="73" t="s">
        <v>1</v>
      </c>
      <c r="C840" s="76" t="s">
        <v>31</v>
      </c>
      <c r="D840" s="90">
        <f t="shared" ref="D840" si="732">D854+D868+D882</f>
        <v>0</v>
      </c>
      <c r="E840" s="90">
        <f t="shared" ref="E840:F840" si="733">E854+E868+E882</f>
        <v>0</v>
      </c>
      <c r="F840" s="90">
        <f t="shared" si="733"/>
        <v>0</v>
      </c>
      <c r="G840" s="90">
        <f t="shared" ref="G840:H840" si="734">G854+G868+G882</f>
        <v>0</v>
      </c>
      <c r="H840" s="90">
        <f t="shared" si="734"/>
        <v>0</v>
      </c>
      <c r="I840" s="90" t="e">
        <f t="shared" si="731"/>
        <v>#DIV/0!</v>
      </c>
    </row>
    <row r="841" spans="1:10" ht="30" hidden="1" x14ac:dyDescent="0.25">
      <c r="A841" s="5" t="str">
        <f t="shared" si="727"/>
        <v>b</v>
      </c>
      <c r="B841" s="77"/>
      <c r="C841" s="78" t="s">
        <v>91</v>
      </c>
      <c r="D841" s="90">
        <f t="shared" ref="D841" si="735">D855+D869+D883</f>
        <v>0</v>
      </c>
      <c r="E841" s="90">
        <f t="shared" ref="E841:F841" si="736">E855+E869+E883</f>
        <v>0</v>
      </c>
      <c r="F841" s="90">
        <f t="shared" si="736"/>
        <v>0</v>
      </c>
      <c r="G841" s="90">
        <f t="shared" ref="G841:H841" si="737">G855+G869+G883</f>
        <v>0</v>
      </c>
      <c r="H841" s="90">
        <f t="shared" si="737"/>
        <v>0</v>
      </c>
      <c r="I841" s="90" t="e">
        <f t="shared" si="731"/>
        <v>#DIV/0!</v>
      </c>
    </row>
    <row r="842" spans="1:10" ht="30" hidden="1" x14ac:dyDescent="0.25">
      <c r="A842" s="5" t="str">
        <f t="shared" si="727"/>
        <v>b</v>
      </c>
      <c r="B842" s="77"/>
      <c r="C842" s="78" t="s">
        <v>92</v>
      </c>
      <c r="D842" s="90">
        <f t="shared" ref="D842" si="738">D856+D870+D884</f>
        <v>0</v>
      </c>
      <c r="E842" s="90">
        <f t="shared" ref="E842:F842" si="739">E856+E870+E884</f>
        <v>0</v>
      </c>
      <c r="F842" s="90">
        <f t="shared" si="739"/>
        <v>0</v>
      </c>
      <c r="G842" s="90">
        <f t="shared" ref="G842:H842" si="740">G856+G870+G884</f>
        <v>0</v>
      </c>
      <c r="H842" s="90">
        <f t="shared" si="740"/>
        <v>0</v>
      </c>
      <c r="I842" s="90" t="e">
        <f t="shared" si="731"/>
        <v>#DIV/0!</v>
      </c>
    </row>
    <row r="843" spans="1:10" ht="18" hidden="1" x14ac:dyDescent="0.25">
      <c r="A843" s="5" t="str">
        <f t="shared" si="727"/>
        <v>b</v>
      </c>
      <c r="B843" s="70" t="s">
        <v>1</v>
      </c>
      <c r="C843" s="71" t="s">
        <v>32</v>
      </c>
      <c r="D843" s="81">
        <f t="shared" ref="D843" si="741">D857+D871+D885</f>
        <v>0</v>
      </c>
      <c r="E843" s="81">
        <f t="shared" ref="E843:F843" si="742">E857+E871+E885</f>
        <v>0</v>
      </c>
      <c r="F843" s="81">
        <f t="shared" si="742"/>
        <v>0</v>
      </c>
      <c r="G843" s="81">
        <f t="shared" ref="G843:H843" si="743">G857+G871+G885</f>
        <v>0</v>
      </c>
      <c r="H843" s="81">
        <f t="shared" si="743"/>
        <v>0</v>
      </c>
      <c r="I843" s="81" t="e">
        <f t="shared" si="731"/>
        <v>#DIV/0!</v>
      </c>
    </row>
    <row r="844" spans="1:10" ht="18" hidden="1" x14ac:dyDescent="0.25">
      <c r="A844" s="5" t="str">
        <f t="shared" si="727"/>
        <v>b</v>
      </c>
      <c r="B844" s="70" t="s">
        <v>1</v>
      </c>
      <c r="C844" s="71" t="s">
        <v>33</v>
      </c>
      <c r="D844" s="81">
        <f t="shared" ref="D844" si="744">D858+D872+D886</f>
        <v>0</v>
      </c>
      <c r="E844" s="81">
        <f t="shared" ref="E844:F844" si="745">E858+E872+E886</f>
        <v>0</v>
      </c>
      <c r="F844" s="81">
        <f t="shared" si="745"/>
        <v>0</v>
      </c>
      <c r="G844" s="81">
        <f t="shared" ref="G844:H844" si="746">G858+G872+G886</f>
        <v>0</v>
      </c>
      <c r="H844" s="81">
        <f t="shared" si="746"/>
        <v>0</v>
      </c>
      <c r="I844" s="81" t="e">
        <f t="shared" si="731"/>
        <v>#DIV/0!</v>
      </c>
    </row>
    <row r="845" spans="1:10" ht="18" hidden="1" x14ac:dyDescent="0.25">
      <c r="A845" s="5" t="str">
        <f t="shared" si="727"/>
        <v>b</v>
      </c>
      <c r="B845" s="70" t="s">
        <v>1</v>
      </c>
      <c r="C845" s="71" t="s">
        <v>34</v>
      </c>
      <c r="D845" s="81">
        <f t="shared" ref="D845" si="747">D859+D873+D887</f>
        <v>0</v>
      </c>
      <c r="E845" s="81">
        <f t="shared" ref="E845:F845" si="748">E859+E873+E887</f>
        <v>0</v>
      </c>
      <c r="F845" s="81">
        <f t="shared" si="748"/>
        <v>0</v>
      </c>
      <c r="G845" s="81">
        <f t="shared" ref="G845:H845" si="749">G859+G873+G887</f>
        <v>0</v>
      </c>
      <c r="H845" s="81">
        <f t="shared" si="749"/>
        <v>0</v>
      </c>
      <c r="I845" s="81" t="e">
        <f t="shared" si="731"/>
        <v>#DIV/0!</v>
      </c>
    </row>
    <row r="846" spans="1:10" ht="37.5" customHeight="1" x14ac:dyDescent="0.25">
      <c r="A846" s="5" t="str">
        <f t="shared" si="727"/>
        <v>a</v>
      </c>
      <c r="B846" s="67" t="s">
        <v>159</v>
      </c>
      <c r="C846" s="68" t="s">
        <v>48</v>
      </c>
      <c r="D846" s="69">
        <f t="shared" ref="D846" si="750">D847+D857+D858+D859</f>
        <v>11203823.609999999</v>
      </c>
      <c r="E846" s="91">
        <f t="shared" ref="E846:G846" si="751">E847+E857+E858+E859</f>
        <v>12660000</v>
      </c>
      <c r="F846" s="91">
        <f t="shared" si="751"/>
        <v>12660200</v>
      </c>
      <c r="G846" s="91">
        <f t="shared" si="751"/>
        <v>9189500</v>
      </c>
      <c r="H846" s="91">
        <f>H847+H857+H858+H859</f>
        <v>7112347.71</v>
      </c>
      <c r="I846" s="91">
        <f t="shared" si="731"/>
        <v>77.396460199140321</v>
      </c>
      <c r="J846" s="54" t="s">
        <v>223</v>
      </c>
    </row>
    <row r="847" spans="1:10" ht="18" x14ac:dyDescent="0.25">
      <c r="A847" s="5" t="str">
        <f t="shared" si="727"/>
        <v>a</v>
      </c>
      <c r="B847" s="79" t="s">
        <v>1</v>
      </c>
      <c r="C847" s="80" t="s">
        <v>24</v>
      </c>
      <c r="D847" s="81">
        <f t="shared" ref="D847" si="752">D848+D849+D850+D851+D852+D853+D854</f>
        <v>11203823.609999999</v>
      </c>
      <c r="E847" s="81">
        <f t="shared" ref="E847:G847" si="753">E848+E849+E850+E851+E852+E853+E854</f>
        <v>12660000</v>
      </c>
      <c r="F847" s="81">
        <f t="shared" si="753"/>
        <v>12660200</v>
      </c>
      <c r="G847" s="81">
        <f t="shared" si="753"/>
        <v>9189500</v>
      </c>
      <c r="H847" s="81">
        <f>H848+H849+H850+H851+H852+H853+H854</f>
        <v>7112347.71</v>
      </c>
      <c r="I847" s="81">
        <f t="shared" si="731"/>
        <v>77.396460199140321</v>
      </c>
    </row>
    <row r="848" spans="1:10" ht="18" hidden="1" x14ac:dyDescent="0.25">
      <c r="A848" s="5" t="str">
        <f t="shared" si="727"/>
        <v>b</v>
      </c>
      <c r="B848" s="82" t="s">
        <v>1</v>
      </c>
      <c r="C848" s="83" t="s">
        <v>25</v>
      </c>
      <c r="D848" s="84">
        <v>0</v>
      </c>
      <c r="E848" s="84">
        <v>0</v>
      </c>
      <c r="F848" s="84">
        <v>0</v>
      </c>
      <c r="G848" s="84"/>
      <c r="H848" s="84"/>
      <c r="I848" s="84" t="e">
        <f t="shared" si="731"/>
        <v>#DIV/0!</v>
      </c>
    </row>
    <row r="849" spans="1:10" ht="18" x14ac:dyDescent="0.25">
      <c r="A849" s="5" t="str">
        <f t="shared" si="727"/>
        <v>a</v>
      </c>
      <c r="B849" s="82" t="s">
        <v>1</v>
      </c>
      <c r="C849" s="83" t="s">
        <v>26</v>
      </c>
      <c r="D849" s="84">
        <v>0</v>
      </c>
      <c r="E849" s="84">
        <v>0</v>
      </c>
      <c r="F849" s="84">
        <v>200</v>
      </c>
      <c r="G849" s="84">
        <v>200</v>
      </c>
      <c r="H849" s="84">
        <v>0</v>
      </c>
      <c r="I849" s="84">
        <f t="shared" si="731"/>
        <v>0</v>
      </c>
    </row>
    <row r="850" spans="1:10" ht="18" hidden="1" x14ac:dyDescent="0.25">
      <c r="A850" s="5" t="str">
        <f t="shared" si="727"/>
        <v>b</v>
      </c>
      <c r="B850" s="82" t="s">
        <v>1</v>
      </c>
      <c r="C850" s="83" t="s">
        <v>27</v>
      </c>
      <c r="D850" s="84">
        <v>0</v>
      </c>
      <c r="E850" s="84">
        <v>0</v>
      </c>
      <c r="F850" s="84">
        <v>0</v>
      </c>
      <c r="G850" s="84"/>
      <c r="H850" s="84"/>
      <c r="I850" s="84" t="e">
        <f t="shared" si="731"/>
        <v>#DIV/0!</v>
      </c>
    </row>
    <row r="851" spans="1:10" ht="18" hidden="1" x14ac:dyDescent="0.25">
      <c r="A851" s="5" t="str">
        <f t="shared" si="727"/>
        <v>b</v>
      </c>
      <c r="B851" s="82" t="s">
        <v>1</v>
      </c>
      <c r="C851" s="85" t="s">
        <v>28</v>
      </c>
      <c r="D851" s="84">
        <v>0</v>
      </c>
      <c r="E851" s="84">
        <v>0</v>
      </c>
      <c r="F851" s="84">
        <v>0</v>
      </c>
      <c r="G851" s="84"/>
      <c r="H851" s="84"/>
      <c r="I851" s="84" t="e">
        <f t="shared" si="731"/>
        <v>#DIV/0!</v>
      </c>
    </row>
    <row r="852" spans="1:10" ht="18" hidden="1" x14ac:dyDescent="0.25">
      <c r="A852" s="5" t="str">
        <f t="shared" si="727"/>
        <v>b</v>
      </c>
      <c r="B852" s="82" t="s">
        <v>1</v>
      </c>
      <c r="C852" s="85" t="s">
        <v>29</v>
      </c>
      <c r="D852" s="84">
        <v>0</v>
      </c>
      <c r="E852" s="84">
        <v>0</v>
      </c>
      <c r="F852" s="84">
        <v>0</v>
      </c>
      <c r="G852" s="84"/>
      <c r="H852" s="84"/>
      <c r="I852" s="84" t="e">
        <f t="shared" si="731"/>
        <v>#DIV/0!</v>
      </c>
    </row>
    <row r="853" spans="1:10" ht="18" x14ac:dyDescent="0.25">
      <c r="A853" s="5" t="str">
        <f t="shared" si="727"/>
        <v>a</v>
      </c>
      <c r="B853" s="82" t="s">
        <v>1</v>
      </c>
      <c r="C853" s="85" t="s">
        <v>30</v>
      </c>
      <c r="D853" s="84">
        <v>11203823.609999999</v>
      </c>
      <c r="E853" s="84">
        <v>12660000</v>
      </c>
      <c r="F853" s="84">
        <v>12660000</v>
      </c>
      <c r="G853" s="84">
        <v>9189300</v>
      </c>
      <c r="H853" s="84">
        <v>7112347.71</v>
      </c>
      <c r="I853" s="84">
        <f t="shared" si="731"/>
        <v>77.398144690019919</v>
      </c>
    </row>
    <row r="854" spans="1:10" ht="18" hidden="1" x14ac:dyDescent="0.25">
      <c r="A854" s="5" t="str">
        <f t="shared" si="727"/>
        <v>b</v>
      </c>
      <c r="B854" s="82" t="s">
        <v>1</v>
      </c>
      <c r="C854" s="85" t="s">
        <v>31</v>
      </c>
      <c r="D854" s="84">
        <f t="shared" ref="D854" si="754">D855+D856</f>
        <v>0</v>
      </c>
      <c r="E854" s="84">
        <f t="shared" ref="E854:G854" si="755">E855+E856</f>
        <v>0</v>
      </c>
      <c r="F854" s="84">
        <f t="shared" si="755"/>
        <v>0</v>
      </c>
      <c r="G854" s="84">
        <f t="shared" si="755"/>
        <v>0</v>
      </c>
      <c r="H854" s="84">
        <f>H855+H856</f>
        <v>0</v>
      </c>
      <c r="I854" s="84" t="e">
        <f t="shared" si="731"/>
        <v>#DIV/0!</v>
      </c>
    </row>
    <row r="855" spans="1:10" ht="30" hidden="1" x14ac:dyDescent="0.25">
      <c r="A855" s="5" t="str">
        <f t="shared" si="727"/>
        <v>b</v>
      </c>
      <c r="B855" s="86"/>
      <c r="C855" s="87" t="s">
        <v>91</v>
      </c>
      <c r="D855" s="88">
        <v>0</v>
      </c>
      <c r="E855" s="88">
        <v>0</v>
      </c>
      <c r="F855" s="88">
        <v>0</v>
      </c>
      <c r="G855" s="88"/>
      <c r="H855" s="88"/>
      <c r="I855" s="88" t="e">
        <f t="shared" si="731"/>
        <v>#DIV/0!</v>
      </c>
    </row>
    <row r="856" spans="1:10" ht="30" hidden="1" x14ac:dyDescent="0.25">
      <c r="A856" s="5" t="str">
        <f t="shared" si="727"/>
        <v>b</v>
      </c>
      <c r="B856" s="86"/>
      <c r="C856" s="87" t="s">
        <v>92</v>
      </c>
      <c r="D856" s="88">
        <v>0</v>
      </c>
      <c r="E856" s="88">
        <v>0</v>
      </c>
      <c r="F856" s="88">
        <v>0</v>
      </c>
      <c r="G856" s="88">
        <v>0</v>
      </c>
      <c r="H856" s="88"/>
      <c r="I856" s="88" t="e">
        <f t="shared" si="731"/>
        <v>#DIV/0!</v>
      </c>
    </row>
    <row r="857" spans="1:10" ht="18" hidden="1" x14ac:dyDescent="0.25">
      <c r="A857" s="5" t="str">
        <f t="shared" si="727"/>
        <v>b</v>
      </c>
      <c r="B857" s="82" t="s">
        <v>1</v>
      </c>
      <c r="C857" s="80" t="s">
        <v>32</v>
      </c>
      <c r="D857" s="81">
        <v>0</v>
      </c>
      <c r="E857" s="81">
        <v>0</v>
      </c>
      <c r="F857" s="81">
        <v>0</v>
      </c>
      <c r="G857" s="81">
        <v>0</v>
      </c>
      <c r="H857" s="81"/>
      <c r="I857" s="81" t="e">
        <f t="shared" si="731"/>
        <v>#DIV/0!</v>
      </c>
    </row>
    <row r="858" spans="1:10" ht="18" hidden="1" x14ac:dyDescent="0.25">
      <c r="A858" s="5" t="str">
        <f t="shared" si="727"/>
        <v>b</v>
      </c>
      <c r="B858" s="82" t="s">
        <v>1</v>
      </c>
      <c r="C858" s="80" t="s">
        <v>33</v>
      </c>
      <c r="D858" s="81">
        <v>0</v>
      </c>
      <c r="E858" s="81">
        <v>0</v>
      </c>
      <c r="F858" s="81">
        <v>0</v>
      </c>
      <c r="G858" s="81">
        <v>0</v>
      </c>
      <c r="H858" s="81"/>
      <c r="I858" s="81" t="e">
        <f t="shared" si="731"/>
        <v>#DIV/0!</v>
      </c>
    </row>
    <row r="859" spans="1:10" ht="18" hidden="1" x14ac:dyDescent="0.25">
      <c r="A859" s="5" t="str">
        <f t="shared" si="727"/>
        <v>b</v>
      </c>
      <c r="B859" s="82" t="s">
        <v>1</v>
      </c>
      <c r="C859" s="80" t="s">
        <v>34</v>
      </c>
      <c r="D859" s="81">
        <v>0</v>
      </c>
      <c r="E859" s="81">
        <v>0</v>
      </c>
      <c r="F859" s="81">
        <v>0</v>
      </c>
      <c r="G859" s="81">
        <v>0</v>
      </c>
      <c r="H859" s="81"/>
      <c r="I859" s="81" t="e">
        <f t="shared" si="731"/>
        <v>#DIV/0!</v>
      </c>
    </row>
    <row r="860" spans="1:10" ht="72" x14ac:dyDescent="0.25">
      <c r="A860" s="5" t="str">
        <f t="shared" si="727"/>
        <v>a</v>
      </c>
      <c r="B860" s="67" t="s">
        <v>160</v>
      </c>
      <c r="C860" s="68" t="s">
        <v>18</v>
      </c>
      <c r="D860" s="69">
        <f t="shared" ref="D860" si="756">D861+D871+D872+D873</f>
        <v>968101.46</v>
      </c>
      <c r="E860" s="91">
        <f t="shared" ref="E860:G860" si="757">E861+E871+E872+E873</f>
        <v>1350000</v>
      </c>
      <c r="F860" s="91">
        <f t="shared" si="757"/>
        <v>1349800</v>
      </c>
      <c r="G860" s="91">
        <f t="shared" si="757"/>
        <v>949800</v>
      </c>
      <c r="H860" s="91">
        <f>H861+H871+H872+H873</f>
        <v>525044</v>
      </c>
      <c r="I860" s="91">
        <f t="shared" si="731"/>
        <v>55.279427247841653</v>
      </c>
      <c r="J860" s="54" t="s">
        <v>222</v>
      </c>
    </row>
    <row r="861" spans="1:10" ht="18" x14ac:dyDescent="0.25">
      <c r="A861" s="5" t="str">
        <f t="shared" si="727"/>
        <v>a</v>
      </c>
      <c r="B861" s="79" t="s">
        <v>1</v>
      </c>
      <c r="C861" s="80" t="s">
        <v>24</v>
      </c>
      <c r="D861" s="81">
        <f t="shared" ref="D861" si="758">D862+D863+D864+D865+D866+D867+D868</f>
        <v>968101.46</v>
      </c>
      <c r="E861" s="81">
        <f t="shared" ref="E861:G861" si="759">E862+E863+E864+E865+E866+E867+E868</f>
        <v>1350000</v>
      </c>
      <c r="F861" s="81">
        <f t="shared" si="759"/>
        <v>1349800</v>
      </c>
      <c r="G861" s="81">
        <f t="shared" si="759"/>
        <v>949800</v>
      </c>
      <c r="H861" s="81">
        <f>H862+H863+H864+H865+H866+H867+H868</f>
        <v>525044</v>
      </c>
      <c r="I861" s="81">
        <f t="shared" si="731"/>
        <v>55.279427247841653</v>
      </c>
    </row>
    <row r="862" spans="1:10" ht="18" hidden="1" x14ac:dyDescent="0.25">
      <c r="A862" s="5" t="str">
        <f t="shared" si="727"/>
        <v>b</v>
      </c>
      <c r="B862" s="82" t="s">
        <v>1</v>
      </c>
      <c r="C862" s="83" t="s">
        <v>25</v>
      </c>
      <c r="D862" s="84">
        <v>0</v>
      </c>
      <c r="E862" s="84">
        <v>0</v>
      </c>
      <c r="F862" s="84">
        <v>0</v>
      </c>
      <c r="G862" s="84"/>
      <c r="H862" s="84"/>
      <c r="I862" s="84" t="e">
        <f t="shared" si="731"/>
        <v>#DIV/0!</v>
      </c>
    </row>
    <row r="863" spans="1:10" ht="18" x14ac:dyDescent="0.25">
      <c r="A863" s="5" t="str">
        <f t="shared" si="727"/>
        <v>a</v>
      </c>
      <c r="B863" s="82" t="s">
        <v>1</v>
      </c>
      <c r="C863" s="83" t="s">
        <v>26</v>
      </c>
      <c r="D863" s="84">
        <v>968101.46</v>
      </c>
      <c r="E863" s="84">
        <v>1350000</v>
      </c>
      <c r="F863" s="84">
        <v>1349800</v>
      </c>
      <c r="G863" s="84">
        <v>949800</v>
      </c>
      <c r="H863" s="84">
        <v>525044</v>
      </c>
      <c r="I863" s="84">
        <f t="shared" si="731"/>
        <v>55.279427247841653</v>
      </c>
    </row>
    <row r="864" spans="1:10" ht="18" hidden="1" x14ac:dyDescent="0.25">
      <c r="A864" s="5" t="str">
        <f t="shared" si="727"/>
        <v>b</v>
      </c>
      <c r="B864" s="82" t="s">
        <v>1</v>
      </c>
      <c r="C864" s="83" t="s">
        <v>27</v>
      </c>
      <c r="D864" s="84">
        <v>0</v>
      </c>
      <c r="E864" s="84">
        <v>0</v>
      </c>
      <c r="F864" s="84">
        <v>0</v>
      </c>
      <c r="G864" s="84"/>
      <c r="H864" s="84"/>
      <c r="I864" s="84" t="e">
        <f t="shared" si="731"/>
        <v>#DIV/0!</v>
      </c>
    </row>
    <row r="865" spans="1:10" ht="18" hidden="1" x14ac:dyDescent="0.25">
      <c r="A865" s="5" t="str">
        <f t="shared" si="727"/>
        <v>b</v>
      </c>
      <c r="B865" s="82" t="s">
        <v>1</v>
      </c>
      <c r="C865" s="85" t="s">
        <v>28</v>
      </c>
      <c r="D865" s="84">
        <v>0</v>
      </c>
      <c r="E865" s="84">
        <v>0</v>
      </c>
      <c r="F865" s="84">
        <v>0</v>
      </c>
      <c r="G865" s="84"/>
      <c r="H865" s="84"/>
      <c r="I865" s="84" t="e">
        <f t="shared" si="731"/>
        <v>#DIV/0!</v>
      </c>
    </row>
    <row r="866" spans="1:10" ht="18" hidden="1" x14ac:dyDescent="0.25">
      <c r="A866" s="5" t="str">
        <f t="shared" si="727"/>
        <v>b</v>
      </c>
      <c r="B866" s="82" t="s">
        <v>1</v>
      </c>
      <c r="C866" s="85" t="s">
        <v>29</v>
      </c>
      <c r="D866" s="84">
        <v>0</v>
      </c>
      <c r="E866" s="84">
        <v>0</v>
      </c>
      <c r="F866" s="84">
        <v>0</v>
      </c>
      <c r="G866" s="84"/>
      <c r="H866" s="84"/>
      <c r="I866" s="84" t="e">
        <f t="shared" si="731"/>
        <v>#DIV/0!</v>
      </c>
    </row>
    <row r="867" spans="1:10" ht="18" hidden="1" x14ac:dyDescent="0.25">
      <c r="A867" s="5" t="str">
        <f t="shared" si="727"/>
        <v>b</v>
      </c>
      <c r="B867" s="82" t="s">
        <v>1</v>
      </c>
      <c r="C867" s="85" t="s">
        <v>30</v>
      </c>
      <c r="D867" s="84">
        <v>0</v>
      </c>
      <c r="E867" s="84">
        <v>0</v>
      </c>
      <c r="F867" s="84">
        <v>0</v>
      </c>
      <c r="G867" s="84"/>
      <c r="H867" s="84"/>
      <c r="I867" s="84" t="e">
        <f t="shared" si="731"/>
        <v>#DIV/0!</v>
      </c>
    </row>
    <row r="868" spans="1:10" ht="18" hidden="1" x14ac:dyDescent="0.25">
      <c r="A868" s="5" t="str">
        <f t="shared" si="727"/>
        <v>b</v>
      </c>
      <c r="B868" s="82" t="s">
        <v>1</v>
      </c>
      <c r="C868" s="85" t="s">
        <v>31</v>
      </c>
      <c r="D868" s="84">
        <f t="shared" ref="D868" si="760">D869+D870</f>
        <v>0</v>
      </c>
      <c r="E868" s="84">
        <f t="shared" ref="E868:G868" si="761">E869+E870</f>
        <v>0</v>
      </c>
      <c r="F868" s="84">
        <f t="shared" si="761"/>
        <v>0</v>
      </c>
      <c r="G868" s="84">
        <f t="shared" si="761"/>
        <v>0</v>
      </c>
      <c r="H868" s="84">
        <f>H869+H870</f>
        <v>0</v>
      </c>
      <c r="I868" s="84" t="e">
        <f t="shared" si="731"/>
        <v>#DIV/0!</v>
      </c>
    </row>
    <row r="869" spans="1:10" ht="30" hidden="1" x14ac:dyDescent="0.25">
      <c r="A869" s="5" t="str">
        <f t="shared" si="727"/>
        <v>b</v>
      </c>
      <c r="B869" s="86"/>
      <c r="C869" s="87" t="s">
        <v>91</v>
      </c>
      <c r="D869" s="88">
        <v>0</v>
      </c>
      <c r="E869" s="88">
        <v>0</v>
      </c>
      <c r="F869" s="88">
        <v>0</v>
      </c>
      <c r="G869" s="88"/>
      <c r="H869" s="88"/>
      <c r="I869" s="88" t="e">
        <f t="shared" si="731"/>
        <v>#DIV/0!</v>
      </c>
    </row>
    <row r="870" spans="1:10" ht="30" hidden="1" x14ac:dyDescent="0.25">
      <c r="A870" s="5" t="str">
        <f t="shared" si="727"/>
        <v>b</v>
      </c>
      <c r="B870" s="86"/>
      <c r="C870" s="87" t="s">
        <v>92</v>
      </c>
      <c r="D870" s="88">
        <v>0</v>
      </c>
      <c r="E870" s="88">
        <v>0</v>
      </c>
      <c r="F870" s="88">
        <v>0</v>
      </c>
      <c r="G870" s="88">
        <v>0</v>
      </c>
      <c r="H870" s="88"/>
      <c r="I870" s="88" t="e">
        <f t="shared" si="731"/>
        <v>#DIV/0!</v>
      </c>
    </row>
    <row r="871" spans="1:10" ht="18" hidden="1" x14ac:dyDescent="0.25">
      <c r="A871" s="5" t="str">
        <f t="shared" si="727"/>
        <v>b</v>
      </c>
      <c r="B871" s="82" t="s">
        <v>1</v>
      </c>
      <c r="C871" s="80" t="s">
        <v>32</v>
      </c>
      <c r="D871" s="81">
        <v>0</v>
      </c>
      <c r="E871" s="81">
        <v>0</v>
      </c>
      <c r="F871" s="81">
        <v>0</v>
      </c>
      <c r="G871" s="81">
        <v>0</v>
      </c>
      <c r="H871" s="81"/>
      <c r="I871" s="81" t="e">
        <f t="shared" si="731"/>
        <v>#DIV/0!</v>
      </c>
    </row>
    <row r="872" spans="1:10" ht="18" hidden="1" x14ac:dyDescent="0.25">
      <c r="A872" s="5" t="str">
        <f t="shared" si="727"/>
        <v>b</v>
      </c>
      <c r="B872" s="82" t="s">
        <v>1</v>
      </c>
      <c r="C872" s="80" t="s">
        <v>33</v>
      </c>
      <c r="D872" s="81">
        <v>0</v>
      </c>
      <c r="E872" s="81">
        <v>0</v>
      </c>
      <c r="F872" s="81">
        <v>0</v>
      </c>
      <c r="G872" s="81">
        <v>0</v>
      </c>
      <c r="H872" s="81"/>
      <c r="I872" s="81" t="e">
        <f t="shared" si="731"/>
        <v>#DIV/0!</v>
      </c>
    </row>
    <row r="873" spans="1:10" ht="18" hidden="1" x14ac:dyDescent="0.25">
      <c r="A873" s="5" t="str">
        <f t="shared" si="727"/>
        <v>b</v>
      </c>
      <c r="B873" s="82" t="s">
        <v>1</v>
      </c>
      <c r="C873" s="80" t="s">
        <v>34</v>
      </c>
      <c r="D873" s="81">
        <v>0</v>
      </c>
      <c r="E873" s="81">
        <v>0</v>
      </c>
      <c r="F873" s="81">
        <v>0</v>
      </c>
      <c r="G873" s="81">
        <v>0</v>
      </c>
      <c r="H873" s="81"/>
      <c r="I873" s="81" t="e">
        <f t="shared" si="731"/>
        <v>#DIV/0!</v>
      </c>
    </row>
    <row r="874" spans="1:10" ht="69" customHeight="1" x14ac:dyDescent="0.25">
      <c r="A874" s="5" t="str">
        <f t="shared" si="727"/>
        <v>a</v>
      </c>
      <c r="B874" s="67" t="s">
        <v>161</v>
      </c>
      <c r="C874" s="68" t="s">
        <v>49</v>
      </c>
      <c r="D874" s="69">
        <f t="shared" ref="D874" si="762">D875+D885+D886+D887</f>
        <v>1057735.54</v>
      </c>
      <c r="E874" s="91">
        <f t="shared" ref="E874:G874" si="763">E875+E885+E886+E887</f>
        <v>1660000</v>
      </c>
      <c r="F874" s="91">
        <f t="shared" si="763"/>
        <v>1660000</v>
      </c>
      <c r="G874" s="91">
        <f t="shared" si="763"/>
        <v>1225000</v>
      </c>
      <c r="H874" s="91">
        <f>H875+H885+H886+H887</f>
        <v>983791.9</v>
      </c>
      <c r="I874" s="91">
        <f t="shared" si="731"/>
        <v>80.309542857142858</v>
      </c>
      <c r="J874" s="54" t="s">
        <v>222</v>
      </c>
    </row>
    <row r="875" spans="1:10" ht="18" x14ac:dyDescent="0.25">
      <c r="A875" s="5" t="str">
        <f t="shared" si="727"/>
        <v>a</v>
      </c>
      <c r="B875" s="79" t="s">
        <v>1</v>
      </c>
      <c r="C875" s="80" t="s">
        <v>24</v>
      </c>
      <c r="D875" s="81">
        <f t="shared" ref="D875" si="764">D876+D877+D878+D879+D880+D881+D882</f>
        <v>1057735.54</v>
      </c>
      <c r="E875" s="81">
        <f t="shared" ref="E875:G875" si="765">E876+E877+E878+E879+E880+E881+E882</f>
        <v>1660000</v>
      </c>
      <c r="F875" s="81">
        <f t="shared" si="765"/>
        <v>1660000</v>
      </c>
      <c r="G875" s="81">
        <f t="shared" si="765"/>
        <v>1225000</v>
      </c>
      <c r="H875" s="81">
        <f>H876+H877+H878+H879+H880+H881+H882</f>
        <v>983791.9</v>
      </c>
      <c r="I875" s="81">
        <f t="shared" si="731"/>
        <v>80.309542857142858</v>
      </c>
    </row>
    <row r="876" spans="1:10" ht="18" hidden="1" x14ac:dyDescent="0.25">
      <c r="A876" s="5" t="str">
        <f t="shared" si="727"/>
        <v>b</v>
      </c>
      <c r="B876" s="82" t="s">
        <v>1</v>
      </c>
      <c r="C876" s="83" t="s">
        <v>25</v>
      </c>
      <c r="D876" s="84">
        <v>0</v>
      </c>
      <c r="E876" s="84">
        <v>0</v>
      </c>
      <c r="F876" s="84">
        <v>0</v>
      </c>
      <c r="G876" s="84"/>
      <c r="H876" s="84"/>
      <c r="I876" s="84" t="e">
        <f t="shared" si="731"/>
        <v>#DIV/0!</v>
      </c>
    </row>
    <row r="877" spans="1:10" ht="18" x14ac:dyDescent="0.25">
      <c r="A877" s="5" t="str">
        <f t="shared" si="727"/>
        <v>a</v>
      </c>
      <c r="B877" s="82" t="s">
        <v>1</v>
      </c>
      <c r="C877" s="83" t="s">
        <v>26</v>
      </c>
      <c r="D877" s="84">
        <v>782366.57</v>
      </c>
      <c r="E877" s="84">
        <v>1250000</v>
      </c>
      <c r="F877" s="84">
        <v>1250000</v>
      </c>
      <c r="G877" s="84">
        <v>920000</v>
      </c>
      <c r="H877" s="84">
        <v>835129.86</v>
      </c>
      <c r="I877" s="84">
        <f t="shared" si="731"/>
        <v>90.774984782608698</v>
      </c>
    </row>
    <row r="878" spans="1:10" ht="18" hidden="1" x14ac:dyDescent="0.25">
      <c r="A878" s="5" t="str">
        <f t="shared" si="727"/>
        <v>b</v>
      </c>
      <c r="B878" s="82" t="s">
        <v>1</v>
      </c>
      <c r="C878" s="83" t="s">
        <v>27</v>
      </c>
      <c r="D878" s="84">
        <v>0</v>
      </c>
      <c r="E878" s="84">
        <v>0</v>
      </c>
      <c r="F878" s="84">
        <v>0</v>
      </c>
      <c r="G878" s="84"/>
      <c r="H878" s="84"/>
      <c r="I878" s="84" t="e">
        <f t="shared" si="731"/>
        <v>#DIV/0!</v>
      </c>
    </row>
    <row r="879" spans="1:10" ht="18" hidden="1" x14ac:dyDescent="0.25">
      <c r="A879" s="5" t="str">
        <f t="shared" si="727"/>
        <v>b</v>
      </c>
      <c r="B879" s="82" t="s">
        <v>1</v>
      </c>
      <c r="C879" s="85" t="s">
        <v>28</v>
      </c>
      <c r="D879" s="84">
        <v>0</v>
      </c>
      <c r="E879" s="84">
        <v>0</v>
      </c>
      <c r="F879" s="84">
        <v>0</v>
      </c>
      <c r="G879" s="84"/>
      <c r="H879" s="84"/>
      <c r="I879" s="84" t="e">
        <f t="shared" si="731"/>
        <v>#DIV/0!</v>
      </c>
    </row>
    <row r="880" spans="1:10" ht="18" hidden="1" x14ac:dyDescent="0.25">
      <c r="A880" s="5" t="str">
        <f t="shared" si="727"/>
        <v>b</v>
      </c>
      <c r="B880" s="82" t="s">
        <v>1</v>
      </c>
      <c r="C880" s="85" t="s">
        <v>29</v>
      </c>
      <c r="D880" s="84">
        <v>0</v>
      </c>
      <c r="E880" s="84">
        <v>0</v>
      </c>
      <c r="F880" s="84">
        <v>0</v>
      </c>
      <c r="G880" s="84"/>
      <c r="H880" s="84"/>
      <c r="I880" s="84" t="e">
        <f t="shared" si="731"/>
        <v>#DIV/0!</v>
      </c>
    </row>
    <row r="881" spans="1:10" ht="18" x14ac:dyDescent="0.25">
      <c r="A881" s="5" t="str">
        <f t="shared" si="727"/>
        <v>a</v>
      </c>
      <c r="B881" s="82" t="s">
        <v>1</v>
      </c>
      <c r="C881" s="85" t="s">
        <v>30</v>
      </c>
      <c r="D881" s="84">
        <v>275368.96999999997</v>
      </c>
      <c r="E881" s="84">
        <v>410000</v>
      </c>
      <c r="F881" s="84">
        <v>410000</v>
      </c>
      <c r="G881" s="84">
        <v>305000</v>
      </c>
      <c r="H881" s="84">
        <v>148662.04</v>
      </c>
      <c r="I881" s="84">
        <f t="shared" si="731"/>
        <v>48.741652459016393</v>
      </c>
    </row>
    <row r="882" spans="1:10" ht="18" hidden="1" x14ac:dyDescent="0.25">
      <c r="A882" s="5" t="str">
        <f t="shared" si="727"/>
        <v>b</v>
      </c>
      <c r="B882" s="82" t="s">
        <v>1</v>
      </c>
      <c r="C882" s="85" t="s">
        <v>31</v>
      </c>
      <c r="D882" s="84">
        <f t="shared" ref="D882" si="766">D883+D884</f>
        <v>0</v>
      </c>
      <c r="E882" s="84">
        <f t="shared" ref="E882:G882" si="767">E883+E884</f>
        <v>0</v>
      </c>
      <c r="F882" s="84">
        <f t="shared" si="767"/>
        <v>0</v>
      </c>
      <c r="G882" s="84">
        <f t="shared" si="767"/>
        <v>0</v>
      </c>
      <c r="H882" s="84">
        <f>H883+H884</f>
        <v>0</v>
      </c>
      <c r="I882" s="84" t="e">
        <f t="shared" si="731"/>
        <v>#DIV/0!</v>
      </c>
    </row>
    <row r="883" spans="1:10" ht="30" hidden="1" x14ac:dyDescent="0.25">
      <c r="A883" s="5" t="str">
        <f t="shared" si="727"/>
        <v>b</v>
      </c>
      <c r="B883" s="86"/>
      <c r="C883" s="87" t="s">
        <v>91</v>
      </c>
      <c r="D883" s="88">
        <v>0</v>
      </c>
      <c r="E883" s="88">
        <v>0</v>
      </c>
      <c r="F883" s="88">
        <v>0</v>
      </c>
      <c r="G883" s="88"/>
      <c r="H883" s="88"/>
      <c r="I883" s="88" t="e">
        <f t="shared" si="731"/>
        <v>#DIV/0!</v>
      </c>
    </row>
    <row r="884" spans="1:10" ht="30" hidden="1" x14ac:dyDescent="0.25">
      <c r="A884" s="5" t="str">
        <f t="shared" si="727"/>
        <v>b</v>
      </c>
      <c r="B884" s="86"/>
      <c r="C884" s="87" t="s">
        <v>92</v>
      </c>
      <c r="D884" s="88">
        <v>0</v>
      </c>
      <c r="E884" s="88">
        <v>0</v>
      </c>
      <c r="F884" s="88">
        <v>0</v>
      </c>
      <c r="G884" s="88">
        <v>0</v>
      </c>
      <c r="H884" s="88"/>
      <c r="I884" s="88" t="e">
        <f t="shared" si="731"/>
        <v>#DIV/0!</v>
      </c>
    </row>
    <row r="885" spans="1:10" ht="18" hidden="1" x14ac:dyDescent="0.25">
      <c r="A885" s="5" t="str">
        <f t="shared" si="727"/>
        <v>b</v>
      </c>
      <c r="B885" s="82" t="s">
        <v>1</v>
      </c>
      <c r="C885" s="80" t="s">
        <v>32</v>
      </c>
      <c r="D885" s="81">
        <v>0</v>
      </c>
      <c r="E885" s="81">
        <v>0</v>
      </c>
      <c r="F885" s="81">
        <v>0</v>
      </c>
      <c r="G885" s="81">
        <v>0</v>
      </c>
      <c r="H885" s="81"/>
      <c r="I885" s="81" t="e">
        <f t="shared" si="731"/>
        <v>#DIV/0!</v>
      </c>
    </row>
    <row r="886" spans="1:10" ht="18" hidden="1" x14ac:dyDescent="0.25">
      <c r="A886" s="5" t="str">
        <f t="shared" si="727"/>
        <v>b</v>
      </c>
      <c r="B886" s="82" t="s">
        <v>1</v>
      </c>
      <c r="C886" s="80" t="s">
        <v>33</v>
      </c>
      <c r="D886" s="81">
        <v>0</v>
      </c>
      <c r="E886" s="81">
        <v>0</v>
      </c>
      <c r="F886" s="81">
        <v>0</v>
      </c>
      <c r="G886" s="81">
        <v>0</v>
      </c>
      <c r="H886" s="81"/>
      <c r="I886" s="81" t="e">
        <f t="shared" si="731"/>
        <v>#DIV/0!</v>
      </c>
    </row>
    <row r="887" spans="1:10" ht="18" hidden="1" x14ac:dyDescent="0.25">
      <c r="A887" s="5" t="str">
        <f t="shared" si="727"/>
        <v>b</v>
      </c>
      <c r="B887" s="82" t="s">
        <v>1</v>
      </c>
      <c r="C887" s="80" t="s">
        <v>34</v>
      </c>
      <c r="D887" s="81">
        <v>0</v>
      </c>
      <c r="E887" s="81">
        <v>0</v>
      </c>
      <c r="F887" s="81">
        <v>0</v>
      </c>
      <c r="G887" s="81">
        <v>0</v>
      </c>
      <c r="H887" s="81"/>
      <c r="I887" s="81" t="e">
        <f t="shared" si="731"/>
        <v>#DIV/0!</v>
      </c>
    </row>
    <row r="888" spans="1:10" ht="18" x14ac:dyDescent="0.25">
      <c r="A888" s="5" t="str">
        <f t="shared" si="727"/>
        <v>a</v>
      </c>
      <c r="B888" s="67" t="s">
        <v>162</v>
      </c>
      <c r="C888" s="68" t="s">
        <v>163</v>
      </c>
      <c r="D888" s="69">
        <f t="shared" ref="D888" si="768">D902+D916+D930</f>
        <v>9298898.6799999997</v>
      </c>
      <c r="E888" s="69">
        <f t="shared" ref="E888:F888" si="769">E902+E916+E930</f>
        <v>12520000</v>
      </c>
      <c r="F888" s="69">
        <f t="shared" si="769"/>
        <v>12520000</v>
      </c>
      <c r="G888" s="69">
        <f t="shared" ref="G888:H888" si="770">G902+G916+G930</f>
        <v>7873050</v>
      </c>
      <c r="H888" s="69">
        <f t="shared" si="770"/>
        <v>4590015.5600000005</v>
      </c>
      <c r="I888" s="69">
        <f t="shared" si="731"/>
        <v>58.300348149700568</v>
      </c>
      <c r="J888" s="10"/>
    </row>
    <row r="889" spans="1:10" ht="18" x14ac:dyDescent="0.25">
      <c r="A889" s="5" t="str">
        <f t="shared" si="727"/>
        <v>a</v>
      </c>
      <c r="B889" s="70" t="s">
        <v>1</v>
      </c>
      <c r="C889" s="71" t="s">
        <v>24</v>
      </c>
      <c r="D889" s="81">
        <f t="shared" ref="D889" si="771">D903+D917+D931</f>
        <v>9298898.6799999997</v>
      </c>
      <c r="E889" s="81">
        <f t="shared" ref="E889:F889" si="772">E903+E917+E931</f>
        <v>12520000</v>
      </c>
      <c r="F889" s="81">
        <f t="shared" si="772"/>
        <v>12520000</v>
      </c>
      <c r="G889" s="81">
        <f t="shared" ref="G889:H889" si="773">G903+G917+G931</f>
        <v>7873050</v>
      </c>
      <c r="H889" s="81">
        <f t="shared" si="773"/>
        <v>4590015.5600000005</v>
      </c>
      <c r="I889" s="81">
        <f t="shared" si="731"/>
        <v>58.300348149700568</v>
      </c>
      <c r="J889" s="10"/>
    </row>
    <row r="890" spans="1:10" ht="18" hidden="1" x14ac:dyDescent="0.25">
      <c r="A890" s="5" t="str">
        <f t="shared" si="727"/>
        <v>b</v>
      </c>
      <c r="B890" s="73" t="s">
        <v>1</v>
      </c>
      <c r="C890" s="74" t="s">
        <v>25</v>
      </c>
      <c r="D890" s="90">
        <f t="shared" ref="D890" si="774">D904+D918+D932</f>
        <v>0</v>
      </c>
      <c r="E890" s="90">
        <f t="shared" ref="E890:F890" si="775">E904+E918+E932</f>
        <v>0</v>
      </c>
      <c r="F890" s="90">
        <f t="shared" si="775"/>
        <v>0</v>
      </c>
      <c r="G890" s="90">
        <f t="shared" ref="G890:H890" si="776">G904+G918+G932</f>
        <v>0</v>
      </c>
      <c r="H890" s="90">
        <f t="shared" si="776"/>
        <v>0</v>
      </c>
      <c r="I890" s="90" t="e">
        <f t="shared" si="731"/>
        <v>#DIV/0!</v>
      </c>
    </row>
    <row r="891" spans="1:10" ht="18" x14ac:dyDescent="0.25">
      <c r="A891" s="5" t="str">
        <f t="shared" si="727"/>
        <v>a</v>
      </c>
      <c r="B891" s="73" t="s">
        <v>1</v>
      </c>
      <c r="C891" s="74" t="s">
        <v>26</v>
      </c>
      <c r="D891" s="89">
        <f t="shared" ref="D891" si="777">D905+D919+D933</f>
        <v>3475054.3200000003</v>
      </c>
      <c r="E891" s="89">
        <f t="shared" ref="E891:F891" si="778">E905+E919+E933</f>
        <v>6415000</v>
      </c>
      <c r="F891" s="89">
        <f t="shared" si="778"/>
        <v>6070000</v>
      </c>
      <c r="G891" s="89">
        <f t="shared" ref="G891:H891" si="779">G905+G919+G933</f>
        <v>3470000</v>
      </c>
      <c r="H891" s="89">
        <f t="shared" si="779"/>
        <v>642670.63</v>
      </c>
      <c r="I891" s="89">
        <f t="shared" si="731"/>
        <v>18.520767435158501</v>
      </c>
      <c r="J891" s="10"/>
    </row>
    <row r="892" spans="1:10" ht="18" hidden="1" x14ac:dyDescent="0.25">
      <c r="A892" s="5" t="str">
        <f t="shared" si="727"/>
        <v>b</v>
      </c>
      <c r="B892" s="73" t="s">
        <v>1</v>
      </c>
      <c r="C892" s="74" t="s">
        <v>27</v>
      </c>
      <c r="D892" s="90">
        <f t="shared" ref="D892" si="780">D906+D920+D934</f>
        <v>0</v>
      </c>
      <c r="E892" s="90">
        <f t="shared" ref="E892:F892" si="781">E906+E920+E934</f>
        <v>0</v>
      </c>
      <c r="F892" s="90">
        <f t="shared" si="781"/>
        <v>0</v>
      </c>
      <c r="G892" s="90">
        <f t="shared" ref="G892:H892" si="782">G906+G920+G934</f>
        <v>0</v>
      </c>
      <c r="H892" s="90">
        <f t="shared" si="782"/>
        <v>0</v>
      </c>
      <c r="I892" s="90" t="e">
        <f t="shared" si="731"/>
        <v>#DIV/0!</v>
      </c>
    </row>
    <row r="893" spans="1:10" ht="18" hidden="1" x14ac:dyDescent="0.25">
      <c r="A893" s="5" t="str">
        <f t="shared" si="727"/>
        <v>b</v>
      </c>
      <c r="B893" s="73" t="s">
        <v>1</v>
      </c>
      <c r="C893" s="76" t="s">
        <v>28</v>
      </c>
      <c r="D893" s="90">
        <f t="shared" ref="D893" si="783">D907+D921+D935</f>
        <v>0</v>
      </c>
      <c r="E893" s="90">
        <f t="shared" ref="E893:F893" si="784">E907+E921+E935</f>
        <v>0</v>
      </c>
      <c r="F893" s="90">
        <f t="shared" si="784"/>
        <v>0</v>
      </c>
      <c r="G893" s="90">
        <f t="shared" ref="G893:H893" si="785">G907+G921+G935</f>
        <v>0</v>
      </c>
      <c r="H893" s="90">
        <f t="shared" si="785"/>
        <v>0</v>
      </c>
      <c r="I893" s="90" t="e">
        <f t="shared" si="731"/>
        <v>#DIV/0!</v>
      </c>
    </row>
    <row r="894" spans="1:10" ht="18" hidden="1" x14ac:dyDescent="0.25">
      <c r="A894" s="5" t="str">
        <f t="shared" si="727"/>
        <v>b</v>
      </c>
      <c r="B894" s="73" t="s">
        <v>1</v>
      </c>
      <c r="C894" s="76" t="s">
        <v>29</v>
      </c>
      <c r="D894" s="90">
        <f t="shared" ref="D894" si="786">D908+D922+D936</f>
        <v>0</v>
      </c>
      <c r="E894" s="90">
        <f t="shared" ref="E894:F894" si="787">E908+E922+E936</f>
        <v>0</v>
      </c>
      <c r="F894" s="90">
        <f t="shared" si="787"/>
        <v>0</v>
      </c>
      <c r="G894" s="90">
        <f t="shared" ref="G894:H894" si="788">G908+G922+G936</f>
        <v>0</v>
      </c>
      <c r="H894" s="90">
        <f t="shared" si="788"/>
        <v>0</v>
      </c>
      <c r="I894" s="90" t="e">
        <f t="shared" si="731"/>
        <v>#DIV/0!</v>
      </c>
    </row>
    <row r="895" spans="1:10" ht="18" x14ac:dyDescent="0.25">
      <c r="A895" s="5" t="str">
        <f t="shared" si="727"/>
        <v>a</v>
      </c>
      <c r="B895" s="73" t="s">
        <v>1</v>
      </c>
      <c r="C895" s="76" t="s">
        <v>30</v>
      </c>
      <c r="D895" s="89">
        <f t="shared" ref="D895" si="789">D909+D923+D937</f>
        <v>5823844.3600000003</v>
      </c>
      <c r="E895" s="89">
        <f t="shared" ref="E895:F895" si="790">E909+E923+E937</f>
        <v>6105000</v>
      </c>
      <c r="F895" s="89">
        <f t="shared" si="790"/>
        <v>6450000</v>
      </c>
      <c r="G895" s="89">
        <f t="shared" ref="G895:H895" si="791">G909+G923+G937</f>
        <v>4403050</v>
      </c>
      <c r="H895" s="89">
        <f t="shared" si="791"/>
        <v>3947344.93</v>
      </c>
      <c r="I895" s="89">
        <f t="shared" si="731"/>
        <v>89.650240855770434</v>
      </c>
      <c r="J895" s="10"/>
    </row>
    <row r="896" spans="1:10" ht="18" hidden="1" x14ac:dyDescent="0.25">
      <c r="A896" s="5" t="str">
        <f t="shared" si="727"/>
        <v>b</v>
      </c>
      <c r="B896" s="73" t="s">
        <v>1</v>
      </c>
      <c r="C896" s="76" t="s">
        <v>31</v>
      </c>
      <c r="D896" s="90">
        <f t="shared" ref="D896" si="792">D910+D924+D938</f>
        <v>0</v>
      </c>
      <c r="E896" s="90">
        <f t="shared" ref="E896:F896" si="793">E910+E924+E938</f>
        <v>0</v>
      </c>
      <c r="F896" s="90">
        <f t="shared" si="793"/>
        <v>0</v>
      </c>
      <c r="G896" s="90">
        <f t="shared" ref="G896:H896" si="794">G910+G924+G938</f>
        <v>0</v>
      </c>
      <c r="H896" s="90">
        <f t="shared" si="794"/>
        <v>0</v>
      </c>
      <c r="I896" s="90" t="e">
        <f t="shared" si="731"/>
        <v>#DIV/0!</v>
      </c>
    </row>
    <row r="897" spans="1:10" ht="30" hidden="1" x14ac:dyDescent="0.25">
      <c r="A897" s="5" t="str">
        <f t="shared" si="727"/>
        <v>b</v>
      </c>
      <c r="B897" s="77"/>
      <c r="C897" s="78" t="s">
        <v>91</v>
      </c>
      <c r="D897" s="90">
        <f t="shared" ref="D897" si="795">D911+D925+D939</f>
        <v>0</v>
      </c>
      <c r="E897" s="90">
        <f t="shared" ref="E897:F897" si="796">E911+E925+E939</f>
        <v>0</v>
      </c>
      <c r="F897" s="90">
        <f t="shared" si="796"/>
        <v>0</v>
      </c>
      <c r="G897" s="90">
        <f t="shared" ref="G897:H897" si="797">G911+G925+G939</f>
        <v>0</v>
      </c>
      <c r="H897" s="90">
        <f t="shared" si="797"/>
        <v>0</v>
      </c>
      <c r="I897" s="90" t="e">
        <f t="shared" si="731"/>
        <v>#DIV/0!</v>
      </c>
    </row>
    <row r="898" spans="1:10" ht="30" hidden="1" x14ac:dyDescent="0.25">
      <c r="A898" s="5" t="str">
        <f t="shared" si="727"/>
        <v>b</v>
      </c>
      <c r="B898" s="77"/>
      <c r="C898" s="78" t="s">
        <v>92</v>
      </c>
      <c r="D898" s="90">
        <f t="shared" ref="D898" si="798">D912+D926+D940</f>
        <v>0</v>
      </c>
      <c r="E898" s="90">
        <f t="shared" ref="E898:F898" si="799">E912+E926+E940</f>
        <v>0</v>
      </c>
      <c r="F898" s="90">
        <f t="shared" si="799"/>
        <v>0</v>
      </c>
      <c r="G898" s="90">
        <f t="shared" ref="G898:H898" si="800">G912+G926+G940</f>
        <v>0</v>
      </c>
      <c r="H898" s="90">
        <f t="shared" si="800"/>
        <v>0</v>
      </c>
      <c r="I898" s="90" t="e">
        <f t="shared" si="731"/>
        <v>#DIV/0!</v>
      </c>
    </row>
    <row r="899" spans="1:10" ht="18" hidden="1" x14ac:dyDescent="0.25">
      <c r="A899" s="5" t="str">
        <f t="shared" si="727"/>
        <v>b</v>
      </c>
      <c r="B899" s="70" t="s">
        <v>1</v>
      </c>
      <c r="C899" s="71" t="s">
        <v>32</v>
      </c>
      <c r="D899" s="81">
        <f t="shared" ref="D899" si="801">D913+D927+D941</f>
        <v>0</v>
      </c>
      <c r="E899" s="81">
        <f t="shared" ref="E899:F899" si="802">E913+E927+E941</f>
        <v>0</v>
      </c>
      <c r="F899" s="81">
        <f t="shared" si="802"/>
        <v>0</v>
      </c>
      <c r="G899" s="81">
        <f t="shared" ref="G899:H899" si="803">G913+G927+G941</f>
        <v>0</v>
      </c>
      <c r="H899" s="81">
        <f t="shared" si="803"/>
        <v>0</v>
      </c>
      <c r="I899" s="81" t="e">
        <f t="shared" si="731"/>
        <v>#DIV/0!</v>
      </c>
    </row>
    <row r="900" spans="1:10" ht="18" hidden="1" x14ac:dyDescent="0.25">
      <c r="A900" s="5" t="str">
        <f t="shared" si="727"/>
        <v>b</v>
      </c>
      <c r="B900" s="70" t="s">
        <v>1</v>
      </c>
      <c r="C900" s="71" t="s">
        <v>33</v>
      </c>
      <c r="D900" s="81">
        <f t="shared" ref="D900" si="804">D914+D928+D942</f>
        <v>0</v>
      </c>
      <c r="E900" s="81">
        <f t="shared" ref="E900:F900" si="805">E914+E928+E942</f>
        <v>0</v>
      </c>
      <c r="F900" s="81">
        <f t="shared" si="805"/>
        <v>0</v>
      </c>
      <c r="G900" s="81">
        <f t="shared" ref="G900:H900" si="806">G914+G928+G942</f>
        <v>0</v>
      </c>
      <c r="H900" s="81">
        <f t="shared" si="806"/>
        <v>0</v>
      </c>
      <c r="I900" s="81" t="e">
        <f t="shared" si="731"/>
        <v>#DIV/0!</v>
      </c>
    </row>
    <row r="901" spans="1:10" ht="18" hidden="1" x14ac:dyDescent="0.25">
      <c r="A901" s="5" t="str">
        <f t="shared" si="727"/>
        <v>b</v>
      </c>
      <c r="B901" s="70" t="s">
        <v>1</v>
      </c>
      <c r="C901" s="71" t="s">
        <v>34</v>
      </c>
      <c r="D901" s="81">
        <f t="shared" ref="D901" si="807">D915+D929+D943</f>
        <v>0</v>
      </c>
      <c r="E901" s="81">
        <f t="shared" ref="E901:F901" si="808">E915+E929+E943</f>
        <v>0</v>
      </c>
      <c r="F901" s="81">
        <f t="shared" si="808"/>
        <v>0</v>
      </c>
      <c r="G901" s="81">
        <f t="shared" ref="G901:H901" si="809">G915+G929+G943</f>
        <v>0</v>
      </c>
      <c r="H901" s="81">
        <f t="shared" si="809"/>
        <v>0</v>
      </c>
      <c r="I901" s="81" t="e">
        <f t="shared" si="731"/>
        <v>#DIV/0!</v>
      </c>
    </row>
    <row r="902" spans="1:10" ht="18" x14ac:dyDescent="0.25">
      <c r="A902" s="5" t="str">
        <f t="shared" si="727"/>
        <v>a</v>
      </c>
      <c r="B902" s="67" t="s">
        <v>164</v>
      </c>
      <c r="C902" s="68" t="s">
        <v>165</v>
      </c>
      <c r="D902" s="69">
        <f t="shared" ref="D902" si="810">D903+D913+D914+D915</f>
        <v>5823844.3600000003</v>
      </c>
      <c r="E902" s="91">
        <f t="shared" ref="E902:G902" si="811">E903+E913+E914+E915</f>
        <v>6105000</v>
      </c>
      <c r="F902" s="91">
        <f t="shared" si="811"/>
        <v>6450000</v>
      </c>
      <c r="G902" s="91">
        <f t="shared" si="811"/>
        <v>4403050</v>
      </c>
      <c r="H902" s="91">
        <f>H903+H913+H914+H915</f>
        <v>3947344.93</v>
      </c>
      <c r="I902" s="91">
        <f t="shared" si="731"/>
        <v>89.650240855770434</v>
      </c>
      <c r="J902" s="54" t="s">
        <v>223</v>
      </c>
    </row>
    <row r="903" spans="1:10" ht="18" x14ac:dyDescent="0.25">
      <c r="A903" s="5" t="str">
        <f t="shared" ref="A903:A966" si="812">IF((E903+F903+H903+D903)&gt;0,"a","b")</f>
        <v>a</v>
      </c>
      <c r="B903" s="79" t="s">
        <v>1</v>
      </c>
      <c r="C903" s="80" t="s">
        <v>24</v>
      </c>
      <c r="D903" s="81">
        <f t="shared" ref="D903" si="813">D904+D905+D906+D907+D908+D909+D910</f>
        <v>5823844.3600000003</v>
      </c>
      <c r="E903" s="81">
        <f t="shared" ref="E903:G903" si="814">E904+E905+E906+E907+E908+E909+E910</f>
        <v>6105000</v>
      </c>
      <c r="F903" s="81">
        <f t="shared" si="814"/>
        <v>6450000</v>
      </c>
      <c r="G903" s="81">
        <f t="shared" si="814"/>
        <v>4403050</v>
      </c>
      <c r="H903" s="81">
        <f>H904+H905+H906+H907+H908+H909+H910</f>
        <v>3947344.93</v>
      </c>
      <c r="I903" s="81">
        <f t="shared" ref="I903:I966" si="815">H903/G903%</f>
        <v>89.650240855770434</v>
      </c>
    </row>
    <row r="904" spans="1:10" ht="18" hidden="1" x14ac:dyDescent="0.25">
      <c r="A904" s="5" t="str">
        <f t="shared" si="812"/>
        <v>b</v>
      </c>
      <c r="B904" s="82" t="s">
        <v>1</v>
      </c>
      <c r="C904" s="83" t="s">
        <v>25</v>
      </c>
      <c r="D904" s="84">
        <v>0</v>
      </c>
      <c r="E904" s="84">
        <v>0</v>
      </c>
      <c r="F904" s="84">
        <v>0</v>
      </c>
      <c r="G904" s="84"/>
      <c r="H904" s="84"/>
      <c r="I904" s="84" t="e">
        <f t="shared" si="815"/>
        <v>#DIV/0!</v>
      </c>
    </row>
    <row r="905" spans="1:10" ht="18" hidden="1" x14ac:dyDescent="0.25">
      <c r="A905" s="5" t="str">
        <f t="shared" si="812"/>
        <v>b</v>
      </c>
      <c r="B905" s="82" t="s">
        <v>1</v>
      </c>
      <c r="C905" s="83" t="s">
        <v>26</v>
      </c>
      <c r="D905" s="84">
        <v>0</v>
      </c>
      <c r="E905" s="84">
        <v>0</v>
      </c>
      <c r="F905" s="84">
        <v>0</v>
      </c>
      <c r="G905" s="84"/>
      <c r="H905" s="84"/>
      <c r="I905" s="84" t="e">
        <f t="shared" si="815"/>
        <v>#DIV/0!</v>
      </c>
    </row>
    <row r="906" spans="1:10" ht="18" hidden="1" x14ac:dyDescent="0.25">
      <c r="A906" s="5" t="str">
        <f t="shared" si="812"/>
        <v>b</v>
      </c>
      <c r="B906" s="82" t="s">
        <v>1</v>
      </c>
      <c r="C906" s="83" t="s">
        <v>27</v>
      </c>
      <c r="D906" s="84">
        <v>0</v>
      </c>
      <c r="E906" s="84">
        <v>0</v>
      </c>
      <c r="F906" s="84">
        <v>0</v>
      </c>
      <c r="G906" s="84"/>
      <c r="H906" s="84"/>
      <c r="I906" s="84" t="e">
        <f t="shared" si="815"/>
        <v>#DIV/0!</v>
      </c>
    </row>
    <row r="907" spans="1:10" ht="18" hidden="1" x14ac:dyDescent="0.25">
      <c r="A907" s="5" t="str">
        <f t="shared" si="812"/>
        <v>b</v>
      </c>
      <c r="B907" s="82" t="s">
        <v>1</v>
      </c>
      <c r="C907" s="85" t="s">
        <v>28</v>
      </c>
      <c r="D907" s="84">
        <v>0</v>
      </c>
      <c r="E907" s="84">
        <v>0</v>
      </c>
      <c r="F907" s="84">
        <v>0</v>
      </c>
      <c r="G907" s="84"/>
      <c r="H907" s="84"/>
      <c r="I907" s="84" t="e">
        <f t="shared" si="815"/>
        <v>#DIV/0!</v>
      </c>
    </row>
    <row r="908" spans="1:10" ht="18" hidden="1" x14ac:dyDescent="0.25">
      <c r="A908" s="5" t="str">
        <f t="shared" si="812"/>
        <v>b</v>
      </c>
      <c r="B908" s="82" t="s">
        <v>1</v>
      </c>
      <c r="C908" s="85" t="s">
        <v>29</v>
      </c>
      <c r="D908" s="84">
        <v>0</v>
      </c>
      <c r="E908" s="84">
        <v>0</v>
      </c>
      <c r="F908" s="84">
        <v>0</v>
      </c>
      <c r="G908" s="84"/>
      <c r="H908" s="84"/>
      <c r="I908" s="84" t="e">
        <f t="shared" si="815"/>
        <v>#DIV/0!</v>
      </c>
    </row>
    <row r="909" spans="1:10" ht="18" x14ac:dyDescent="0.25">
      <c r="A909" s="5" t="str">
        <f t="shared" si="812"/>
        <v>a</v>
      </c>
      <c r="B909" s="82" t="s">
        <v>1</v>
      </c>
      <c r="C909" s="85" t="s">
        <v>30</v>
      </c>
      <c r="D909" s="84">
        <v>5823844.3600000003</v>
      </c>
      <c r="E909" s="84">
        <v>6105000</v>
      </c>
      <c r="F909" s="84">
        <v>6450000</v>
      </c>
      <c r="G909" s="84">
        <v>4403050</v>
      </c>
      <c r="H909" s="84">
        <v>3947344.93</v>
      </c>
      <c r="I909" s="84">
        <f t="shared" si="815"/>
        <v>89.650240855770434</v>
      </c>
    </row>
    <row r="910" spans="1:10" ht="18" hidden="1" x14ac:dyDescent="0.25">
      <c r="A910" s="5" t="str">
        <f t="shared" si="812"/>
        <v>b</v>
      </c>
      <c r="B910" s="82" t="s">
        <v>1</v>
      </c>
      <c r="C910" s="85" t="s">
        <v>31</v>
      </c>
      <c r="D910" s="84">
        <f t="shared" ref="D910" si="816">D911+D912</f>
        <v>0</v>
      </c>
      <c r="E910" s="84">
        <f t="shared" ref="E910:G910" si="817">E911+E912</f>
        <v>0</v>
      </c>
      <c r="F910" s="84">
        <f t="shared" si="817"/>
        <v>0</v>
      </c>
      <c r="G910" s="84">
        <f t="shared" si="817"/>
        <v>0</v>
      </c>
      <c r="H910" s="84">
        <f>H911+H912</f>
        <v>0</v>
      </c>
      <c r="I910" s="84" t="e">
        <f t="shared" si="815"/>
        <v>#DIV/0!</v>
      </c>
    </row>
    <row r="911" spans="1:10" ht="30" hidden="1" x14ac:dyDescent="0.25">
      <c r="A911" s="5" t="str">
        <f t="shared" si="812"/>
        <v>b</v>
      </c>
      <c r="B911" s="86"/>
      <c r="C911" s="87" t="s">
        <v>91</v>
      </c>
      <c r="D911" s="88">
        <v>0</v>
      </c>
      <c r="E911" s="88">
        <v>0</v>
      </c>
      <c r="F911" s="88">
        <v>0</v>
      </c>
      <c r="G911" s="88"/>
      <c r="H911" s="88"/>
      <c r="I911" s="88" t="e">
        <f t="shared" si="815"/>
        <v>#DIV/0!</v>
      </c>
    </row>
    <row r="912" spans="1:10" ht="30" hidden="1" x14ac:dyDescent="0.25">
      <c r="A912" s="5" t="str">
        <f t="shared" si="812"/>
        <v>b</v>
      </c>
      <c r="B912" s="86"/>
      <c r="C912" s="87" t="s">
        <v>92</v>
      </c>
      <c r="D912" s="88">
        <v>0</v>
      </c>
      <c r="E912" s="88">
        <v>0</v>
      </c>
      <c r="F912" s="88">
        <v>0</v>
      </c>
      <c r="G912" s="88">
        <v>0</v>
      </c>
      <c r="H912" s="88"/>
      <c r="I912" s="88" t="e">
        <f t="shared" si="815"/>
        <v>#DIV/0!</v>
      </c>
    </row>
    <row r="913" spans="1:10" ht="18" hidden="1" x14ac:dyDescent="0.25">
      <c r="A913" s="5" t="str">
        <f t="shared" si="812"/>
        <v>b</v>
      </c>
      <c r="B913" s="82" t="s">
        <v>1</v>
      </c>
      <c r="C913" s="80" t="s">
        <v>32</v>
      </c>
      <c r="D913" s="81">
        <v>0</v>
      </c>
      <c r="E913" s="81">
        <v>0</v>
      </c>
      <c r="F913" s="81">
        <v>0</v>
      </c>
      <c r="G913" s="81">
        <v>0</v>
      </c>
      <c r="H913" s="81"/>
      <c r="I913" s="81" t="e">
        <f t="shared" si="815"/>
        <v>#DIV/0!</v>
      </c>
    </row>
    <row r="914" spans="1:10" ht="18" hidden="1" x14ac:dyDescent="0.25">
      <c r="A914" s="5" t="str">
        <f t="shared" si="812"/>
        <v>b</v>
      </c>
      <c r="B914" s="82" t="s">
        <v>1</v>
      </c>
      <c r="C914" s="80" t="s">
        <v>33</v>
      </c>
      <c r="D914" s="81">
        <v>0</v>
      </c>
      <c r="E914" s="81">
        <v>0</v>
      </c>
      <c r="F914" s="81">
        <v>0</v>
      </c>
      <c r="G914" s="81">
        <v>0</v>
      </c>
      <c r="H914" s="81"/>
      <c r="I914" s="81" t="e">
        <f t="shared" si="815"/>
        <v>#DIV/0!</v>
      </c>
    </row>
    <row r="915" spans="1:10" ht="18" hidden="1" x14ac:dyDescent="0.25">
      <c r="A915" s="5" t="str">
        <f t="shared" si="812"/>
        <v>b</v>
      </c>
      <c r="B915" s="82" t="s">
        <v>1</v>
      </c>
      <c r="C915" s="80" t="s">
        <v>34</v>
      </c>
      <c r="D915" s="81">
        <v>0</v>
      </c>
      <c r="E915" s="81">
        <v>0</v>
      </c>
      <c r="F915" s="81">
        <v>0</v>
      </c>
      <c r="G915" s="81">
        <v>0</v>
      </c>
      <c r="H915" s="81"/>
      <c r="I915" s="81" t="e">
        <f t="shared" si="815"/>
        <v>#DIV/0!</v>
      </c>
    </row>
    <row r="916" spans="1:10" ht="72" x14ac:dyDescent="0.25">
      <c r="A916" s="5" t="str">
        <f t="shared" si="812"/>
        <v>a</v>
      </c>
      <c r="B916" s="67" t="s">
        <v>166</v>
      </c>
      <c r="C916" s="68" t="s">
        <v>167</v>
      </c>
      <c r="D916" s="69">
        <f t="shared" ref="D916" si="818">D917+D927+D928+D929</f>
        <v>1838236.51</v>
      </c>
      <c r="E916" s="91">
        <f t="shared" ref="E916:G916" si="819">E917+E927+E928+E929</f>
        <v>4000000</v>
      </c>
      <c r="F916" s="91">
        <f t="shared" si="819"/>
        <v>3880000</v>
      </c>
      <c r="G916" s="91">
        <f t="shared" si="819"/>
        <v>3260000</v>
      </c>
      <c r="H916" s="91">
        <f>H917+H927+H928+H929</f>
        <v>642670.63</v>
      </c>
      <c r="I916" s="91">
        <f t="shared" si="815"/>
        <v>19.71382300613497</v>
      </c>
      <c r="J916" s="54" t="s">
        <v>222</v>
      </c>
    </row>
    <row r="917" spans="1:10" ht="18" x14ac:dyDescent="0.25">
      <c r="A917" s="5" t="str">
        <f t="shared" si="812"/>
        <v>a</v>
      </c>
      <c r="B917" s="79" t="s">
        <v>1</v>
      </c>
      <c r="C917" s="80" t="s">
        <v>24</v>
      </c>
      <c r="D917" s="81">
        <f t="shared" ref="D917" si="820">D918+D919+D920+D921+D922+D923+D924</f>
        <v>1838236.51</v>
      </c>
      <c r="E917" s="81">
        <f t="shared" ref="E917:G917" si="821">E918+E919+E920+E921+E922+E923+E924</f>
        <v>4000000</v>
      </c>
      <c r="F917" s="81">
        <f t="shared" si="821"/>
        <v>3880000</v>
      </c>
      <c r="G917" s="81">
        <f t="shared" si="821"/>
        <v>3260000</v>
      </c>
      <c r="H917" s="81">
        <f>H918+H919+H920+H921+H922+H923+H924</f>
        <v>642670.63</v>
      </c>
      <c r="I917" s="81">
        <f t="shared" si="815"/>
        <v>19.71382300613497</v>
      </c>
    </row>
    <row r="918" spans="1:10" ht="18" hidden="1" x14ac:dyDescent="0.25">
      <c r="A918" s="5" t="str">
        <f t="shared" si="812"/>
        <v>b</v>
      </c>
      <c r="B918" s="82" t="s">
        <v>1</v>
      </c>
      <c r="C918" s="83" t="s">
        <v>25</v>
      </c>
      <c r="D918" s="84">
        <v>0</v>
      </c>
      <c r="E918" s="84">
        <v>0</v>
      </c>
      <c r="F918" s="84">
        <v>0</v>
      </c>
      <c r="G918" s="84"/>
      <c r="H918" s="84"/>
      <c r="I918" s="84" t="e">
        <f t="shared" si="815"/>
        <v>#DIV/0!</v>
      </c>
    </row>
    <row r="919" spans="1:10" ht="18" x14ac:dyDescent="0.25">
      <c r="A919" s="5" t="str">
        <f t="shared" si="812"/>
        <v>a</v>
      </c>
      <c r="B919" s="82" t="s">
        <v>1</v>
      </c>
      <c r="C919" s="83" t="s">
        <v>26</v>
      </c>
      <c r="D919" s="84">
        <v>1838236.51</v>
      </c>
      <c r="E919" s="84">
        <v>4000000</v>
      </c>
      <c r="F919" s="84">
        <v>3880000</v>
      </c>
      <c r="G919" s="84">
        <v>3260000</v>
      </c>
      <c r="H919" s="84">
        <v>642670.63</v>
      </c>
      <c r="I919" s="84">
        <f t="shared" si="815"/>
        <v>19.71382300613497</v>
      </c>
    </row>
    <row r="920" spans="1:10" ht="18" hidden="1" x14ac:dyDescent="0.25">
      <c r="A920" s="5" t="str">
        <f t="shared" si="812"/>
        <v>b</v>
      </c>
      <c r="B920" s="82" t="s">
        <v>1</v>
      </c>
      <c r="C920" s="83" t="s">
        <v>27</v>
      </c>
      <c r="D920" s="84">
        <v>0</v>
      </c>
      <c r="E920" s="84">
        <v>0</v>
      </c>
      <c r="F920" s="84">
        <v>0</v>
      </c>
      <c r="G920" s="84"/>
      <c r="H920" s="84"/>
      <c r="I920" s="84" t="e">
        <f t="shared" si="815"/>
        <v>#DIV/0!</v>
      </c>
    </row>
    <row r="921" spans="1:10" ht="18" hidden="1" x14ac:dyDescent="0.25">
      <c r="A921" s="5" t="str">
        <f t="shared" si="812"/>
        <v>b</v>
      </c>
      <c r="B921" s="82" t="s">
        <v>1</v>
      </c>
      <c r="C921" s="85" t="s">
        <v>28</v>
      </c>
      <c r="D921" s="84">
        <v>0</v>
      </c>
      <c r="E921" s="84">
        <v>0</v>
      </c>
      <c r="F921" s="84">
        <v>0</v>
      </c>
      <c r="G921" s="84"/>
      <c r="H921" s="84"/>
      <c r="I921" s="84" t="e">
        <f t="shared" si="815"/>
        <v>#DIV/0!</v>
      </c>
    </row>
    <row r="922" spans="1:10" ht="18" hidden="1" x14ac:dyDescent="0.25">
      <c r="A922" s="5" t="str">
        <f t="shared" si="812"/>
        <v>b</v>
      </c>
      <c r="B922" s="82" t="s">
        <v>1</v>
      </c>
      <c r="C922" s="85" t="s">
        <v>29</v>
      </c>
      <c r="D922" s="84">
        <v>0</v>
      </c>
      <c r="E922" s="84">
        <v>0</v>
      </c>
      <c r="F922" s="84">
        <v>0</v>
      </c>
      <c r="G922" s="84"/>
      <c r="H922" s="84"/>
      <c r="I922" s="84" t="e">
        <f t="shared" si="815"/>
        <v>#DIV/0!</v>
      </c>
    </row>
    <row r="923" spans="1:10" ht="18" hidden="1" x14ac:dyDescent="0.25">
      <c r="A923" s="5" t="str">
        <f t="shared" si="812"/>
        <v>b</v>
      </c>
      <c r="B923" s="82" t="s">
        <v>1</v>
      </c>
      <c r="C923" s="85" t="s">
        <v>30</v>
      </c>
      <c r="D923" s="84">
        <v>0</v>
      </c>
      <c r="E923" s="84">
        <v>0</v>
      </c>
      <c r="F923" s="84">
        <v>0</v>
      </c>
      <c r="G923" s="84"/>
      <c r="H923" s="84"/>
      <c r="I923" s="84" t="e">
        <f t="shared" si="815"/>
        <v>#DIV/0!</v>
      </c>
    </row>
    <row r="924" spans="1:10" ht="18" hidden="1" x14ac:dyDescent="0.25">
      <c r="A924" s="5" t="str">
        <f t="shared" si="812"/>
        <v>b</v>
      </c>
      <c r="B924" s="82" t="s">
        <v>1</v>
      </c>
      <c r="C924" s="85" t="s">
        <v>31</v>
      </c>
      <c r="D924" s="84">
        <f t="shared" ref="D924" si="822">D925+D926</f>
        <v>0</v>
      </c>
      <c r="E924" s="84">
        <f t="shared" ref="E924:G924" si="823">E925+E926</f>
        <v>0</v>
      </c>
      <c r="F924" s="84">
        <f t="shared" si="823"/>
        <v>0</v>
      </c>
      <c r="G924" s="84">
        <f t="shared" si="823"/>
        <v>0</v>
      </c>
      <c r="H924" s="84">
        <f>H925+H926</f>
        <v>0</v>
      </c>
      <c r="I924" s="84" t="e">
        <f t="shared" si="815"/>
        <v>#DIV/0!</v>
      </c>
    </row>
    <row r="925" spans="1:10" ht="30" hidden="1" x14ac:dyDescent="0.25">
      <c r="A925" s="5" t="str">
        <f t="shared" si="812"/>
        <v>b</v>
      </c>
      <c r="B925" s="86"/>
      <c r="C925" s="87" t="s">
        <v>91</v>
      </c>
      <c r="D925" s="88">
        <v>0</v>
      </c>
      <c r="E925" s="88">
        <v>0</v>
      </c>
      <c r="F925" s="88">
        <v>0</v>
      </c>
      <c r="G925" s="88"/>
      <c r="H925" s="88"/>
      <c r="I925" s="88" t="e">
        <f t="shared" si="815"/>
        <v>#DIV/0!</v>
      </c>
    </row>
    <row r="926" spans="1:10" ht="30" hidden="1" x14ac:dyDescent="0.25">
      <c r="A926" s="5" t="str">
        <f t="shared" si="812"/>
        <v>b</v>
      </c>
      <c r="B926" s="86"/>
      <c r="C926" s="87" t="s">
        <v>92</v>
      </c>
      <c r="D926" s="88">
        <v>0</v>
      </c>
      <c r="E926" s="88">
        <v>0</v>
      </c>
      <c r="F926" s="88">
        <v>0</v>
      </c>
      <c r="G926" s="88">
        <v>0</v>
      </c>
      <c r="H926" s="88"/>
      <c r="I926" s="88" t="e">
        <f t="shared" si="815"/>
        <v>#DIV/0!</v>
      </c>
    </row>
    <row r="927" spans="1:10" ht="18" hidden="1" x14ac:dyDescent="0.25">
      <c r="A927" s="5" t="str">
        <f t="shared" si="812"/>
        <v>b</v>
      </c>
      <c r="B927" s="82" t="s">
        <v>1</v>
      </c>
      <c r="C927" s="80" t="s">
        <v>32</v>
      </c>
      <c r="D927" s="81">
        <v>0</v>
      </c>
      <c r="E927" s="81">
        <v>0</v>
      </c>
      <c r="F927" s="81">
        <v>0</v>
      </c>
      <c r="G927" s="81">
        <v>0</v>
      </c>
      <c r="H927" s="81"/>
      <c r="I927" s="81" t="e">
        <f t="shared" si="815"/>
        <v>#DIV/0!</v>
      </c>
    </row>
    <row r="928" spans="1:10" ht="18" hidden="1" x14ac:dyDescent="0.25">
      <c r="A928" s="5" t="str">
        <f t="shared" si="812"/>
        <v>b</v>
      </c>
      <c r="B928" s="82" t="s">
        <v>1</v>
      </c>
      <c r="C928" s="80" t="s">
        <v>33</v>
      </c>
      <c r="D928" s="81">
        <v>0</v>
      </c>
      <c r="E928" s="81">
        <v>0</v>
      </c>
      <c r="F928" s="81">
        <v>0</v>
      </c>
      <c r="G928" s="81">
        <v>0</v>
      </c>
      <c r="H928" s="81"/>
      <c r="I928" s="81" t="e">
        <f t="shared" si="815"/>
        <v>#DIV/0!</v>
      </c>
    </row>
    <row r="929" spans="1:10" ht="18" hidden="1" x14ac:dyDescent="0.25">
      <c r="A929" s="5" t="str">
        <f t="shared" si="812"/>
        <v>b</v>
      </c>
      <c r="B929" s="82" t="s">
        <v>1</v>
      </c>
      <c r="C929" s="80" t="s">
        <v>34</v>
      </c>
      <c r="D929" s="81">
        <v>0</v>
      </c>
      <c r="E929" s="81">
        <v>0</v>
      </c>
      <c r="F929" s="81">
        <v>0</v>
      </c>
      <c r="G929" s="81">
        <v>0</v>
      </c>
      <c r="H929" s="81"/>
      <c r="I929" s="81" t="e">
        <f t="shared" si="815"/>
        <v>#DIV/0!</v>
      </c>
    </row>
    <row r="930" spans="1:10" ht="126" x14ac:dyDescent="0.25">
      <c r="A930" s="5" t="str">
        <f t="shared" si="812"/>
        <v>a</v>
      </c>
      <c r="B930" s="67" t="s">
        <v>168</v>
      </c>
      <c r="C930" s="68" t="s">
        <v>8</v>
      </c>
      <c r="D930" s="69">
        <f t="shared" ref="D930" si="824">D931+D941+D942+D943</f>
        <v>1636817.81</v>
      </c>
      <c r="E930" s="91">
        <f t="shared" ref="E930:G930" si="825">E931+E941+E942+E943</f>
        <v>2415000</v>
      </c>
      <c r="F930" s="91">
        <f t="shared" si="825"/>
        <v>2190000</v>
      </c>
      <c r="G930" s="91">
        <f t="shared" si="825"/>
        <v>210000</v>
      </c>
      <c r="H930" s="91">
        <f>H931+H941+H942+H943</f>
        <v>0</v>
      </c>
      <c r="I930" s="91">
        <f t="shared" si="815"/>
        <v>0</v>
      </c>
      <c r="J930" s="54" t="s">
        <v>222</v>
      </c>
    </row>
    <row r="931" spans="1:10" ht="18" x14ac:dyDescent="0.25">
      <c r="A931" s="5" t="str">
        <f t="shared" si="812"/>
        <v>a</v>
      </c>
      <c r="B931" s="79" t="s">
        <v>1</v>
      </c>
      <c r="C931" s="80" t="s">
        <v>24</v>
      </c>
      <c r="D931" s="81">
        <f t="shared" ref="D931" si="826">D932+D933+D934+D935+D936+D937+D938</f>
        <v>1636817.81</v>
      </c>
      <c r="E931" s="81">
        <f t="shared" ref="E931:G931" si="827">E932+E933+E934+E935+E936+E937+E938</f>
        <v>2415000</v>
      </c>
      <c r="F931" s="81">
        <f t="shared" si="827"/>
        <v>2190000</v>
      </c>
      <c r="G931" s="81">
        <f t="shared" si="827"/>
        <v>210000</v>
      </c>
      <c r="H931" s="81">
        <f>H932+H933+H934+H935+H936+H937+H938</f>
        <v>0</v>
      </c>
      <c r="I931" s="81">
        <f t="shared" si="815"/>
        <v>0</v>
      </c>
    </row>
    <row r="932" spans="1:10" ht="18" hidden="1" x14ac:dyDescent="0.25">
      <c r="A932" s="5" t="str">
        <f t="shared" si="812"/>
        <v>b</v>
      </c>
      <c r="B932" s="82" t="s">
        <v>1</v>
      </c>
      <c r="C932" s="83" t="s">
        <v>25</v>
      </c>
      <c r="D932" s="84">
        <v>0</v>
      </c>
      <c r="E932" s="84">
        <v>0</v>
      </c>
      <c r="F932" s="84">
        <v>0</v>
      </c>
      <c r="G932" s="84"/>
      <c r="H932" s="84"/>
      <c r="I932" s="84" t="e">
        <f t="shared" si="815"/>
        <v>#DIV/0!</v>
      </c>
    </row>
    <row r="933" spans="1:10" ht="18" x14ac:dyDescent="0.25">
      <c r="A933" s="5" t="str">
        <f t="shared" si="812"/>
        <v>a</v>
      </c>
      <c r="B933" s="82" t="s">
        <v>1</v>
      </c>
      <c r="C933" s="83" t="s">
        <v>26</v>
      </c>
      <c r="D933" s="84">
        <v>1636817.81</v>
      </c>
      <c r="E933" s="84">
        <v>2415000</v>
      </c>
      <c r="F933" s="84">
        <v>2190000</v>
      </c>
      <c r="G933" s="84">
        <v>210000</v>
      </c>
      <c r="H933" s="84">
        <v>0</v>
      </c>
      <c r="I933" s="84">
        <f t="shared" si="815"/>
        <v>0</v>
      </c>
    </row>
    <row r="934" spans="1:10" ht="18" hidden="1" x14ac:dyDescent="0.25">
      <c r="A934" s="5" t="str">
        <f t="shared" si="812"/>
        <v>b</v>
      </c>
      <c r="B934" s="82" t="s">
        <v>1</v>
      </c>
      <c r="C934" s="83" t="s">
        <v>27</v>
      </c>
      <c r="D934" s="84">
        <v>0</v>
      </c>
      <c r="E934" s="84">
        <v>0</v>
      </c>
      <c r="F934" s="84">
        <v>0</v>
      </c>
      <c r="G934" s="84"/>
      <c r="H934" s="84"/>
      <c r="I934" s="84" t="e">
        <f t="shared" si="815"/>
        <v>#DIV/0!</v>
      </c>
    </row>
    <row r="935" spans="1:10" ht="18" hidden="1" x14ac:dyDescent="0.25">
      <c r="A935" s="5" t="str">
        <f t="shared" si="812"/>
        <v>b</v>
      </c>
      <c r="B935" s="82" t="s">
        <v>1</v>
      </c>
      <c r="C935" s="85" t="s">
        <v>28</v>
      </c>
      <c r="D935" s="84">
        <v>0</v>
      </c>
      <c r="E935" s="84">
        <v>0</v>
      </c>
      <c r="F935" s="84">
        <v>0</v>
      </c>
      <c r="G935" s="84"/>
      <c r="H935" s="84"/>
      <c r="I935" s="84" t="e">
        <f t="shared" si="815"/>
        <v>#DIV/0!</v>
      </c>
    </row>
    <row r="936" spans="1:10" ht="18" hidden="1" x14ac:dyDescent="0.25">
      <c r="A936" s="5" t="str">
        <f t="shared" si="812"/>
        <v>b</v>
      </c>
      <c r="B936" s="82" t="s">
        <v>1</v>
      </c>
      <c r="C936" s="85" t="s">
        <v>29</v>
      </c>
      <c r="D936" s="84">
        <v>0</v>
      </c>
      <c r="E936" s="84">
        <v>0</v>
      </c>
      <c r="F936" s="84">
        <v>0</v>
      </c>
      <c r="G936" s="84"/>
      <c r="H936" s="84"/>
      <c r="I936" s="84" t="e">
        <f t="shared" si="815"/>
        <v>#DIV/0!</v>
      </c>
    </row>
    <row r="937" spans="1:10" ht="18" hidden="1" x14ac:dyDescent="0.25">
      <c r="A937" s="5" t="str">
        <f t="shared" si="812"/>
        <v>b</v>
      </c>
      <c r="B937" s="82" t="s">
        <v>1</v>
      </c>
      <c r="C937" s="85" t="s">
        <v>30</v>
      </c>
      <c r="D937" s="84">
        <v>0</v>
      </c>
      <c r="E937" s="84">
        <v>0</v>
      </c>
      <c r="F937" s="84">
        <v>0</v>
      </c>
      <c r="G937" s="84"/>
      <c r="H937" s="84"/>
      <c r="I937" s="84" t="e">
        <f t="shared" si="815"/>
        <v>#DIV/0!</v>
      </c>
    </row>
    <row r="938" spans="1:10" ht="18" hidden="1" x14ac:dyDescent="0.25">
      <c r="A938" s="5" t="str">
        <f t="shared" si="812"/>
        <v>b</v>
      </c>
      <c r="B938" s="82" t="s">
        <v>1</v>
      </c>
      <c r="C938" s="85" t="s">
        <v>31</v>
      </c>
      <c r="D938" s="84">
        <f t="shared" ref="D938" si="828">D939+D940</f>
        <v>0</v>
      </c>
      <c r="E938" s="84">
        <f t="shared" ref="E938:G938" si="829">E939+E940</f>
        <v>0</v>
      </c>
      <c r="F938" s="84">
        <f t="shared" si="829"/>
        <v>0</v>
      </c>
      <c r="G938" s="84">
        <f t="shared" si="829"/>
        <v>0</v>
      </c>
      <c r="H938" s="84">
        <f>H939+H940</f>
        <v>0</v>
      </c>
      <c r="I938" s="84" t="e">
        <f t="shared" si="815"/>
        <v>#DIV/0!</v>
      </c>
    </row>
    <row r="939" spans="1:10" ht="30" hidden="1" x14ac:dyDescent="0.25">
      <c r="A939" s="5" t="str">
        <f t="shared" si="812"/>
        <v>b</v>
      </c>
      <c r="B939" s="86"/>
      <c r="C939" s="87" t="s">
        <v>91</v>
      </c>
      <c r="D939" s="88">
        <v>0</v>
      </c>
      <c r="E939" s="88">
        <v>0</v>
      </c>
      <c r="F939" s="88">
        <v>0</v>
      </c>
      <c r="G939" s="88"/>
      <c r="H939" s="88"/>
      <c r="I939" s="88" t="e">
        <f t="shared" si="815"/>
        <v>#DIV/0!</v>
      </c>
    </row>
    <row r="940" spans="1:10" ht="30" hidden="1" x14ac:dyDescent="0.25">
      <c r="A940" s="5" t="str">
        <f t="shared" si="812"/>
        <v>b</v>
      </c>
      <c r="B940" s="86"/>
      <c r="C940" s="87" t="s">
        <v>92</v>
      </c>
      <c r="D940" s="88">
        <v>0</v>
      </c>
      <c r="E940" s="88">
        <v>0</v>
      </c>
      <c r="F940" s="88">
        <v>0</v>
      </c>
      <c r="G940" s="88">
        <v>0</v>
      </c>
      <c r="H940" s="88"/>
      <c r="I940" s="88" t="e">
        <f t="shared" si="815"/>
        <v>#DIV/0!</v>
      </c>
    </row>
    <row r="941" spans="1:10" ht="18" hidden="1" x14ac:dyDescent="0.25">
      <c r="A941" s="5" t="str">
        <f t="shared" si="812"/>
        <v>b</v>
      </c>
      <c r="B941" s="82" t="s">
        <v>1</v>
      </c>
      <c r="C941" s="80" t="s">
        <v>32</v>
      </c>
      <c r="D941" s="81">
        <v>0</v>
      </c>
      <c r="E941" s="81">
        <v>0</v>
      </c>
      <c r="F941" s="81">
        <v>0</v>
      </c>
      <c r="G941" s="81">
        <v>0</v>
      </c>
      <c r="H941" s="81"/>
      <c r="I941" s="81" t="e">
        <f t="shared" si="815"/>
        <v>#DIV/0!</v>
      </c>
    </row>
    <row r="942" spans="1:10" ht="18" hidden="1" x14ac:dyDescent="0.25">
      <c r="A942" s="5" t="str">
        <f t="shared" si="812"/>
        <v>b</v>
      </c>
      <c r="B942" s="82" t="s">
        <v>1</v>
      </c>
      <c r="C942" s="80" t="s">
        <v>33</v>
      </c>
      <c r="D942" s="81">
        <v>0</v>
      </c>
      <c r="E942" s="81">
        <v>0</v>
      </c>
      <c r="F942" s="81">
        <v>0</v>
      </c>
      <c r="G942" s="81">
        <v>0</v>
      </c>
      <c r="H942" s="81"/>
      <c r="I942" s="81" t="e">
        <f t="shared" si="815"/>
        <v>#DIV/0!</v>
      </c>
    </row>
    <row r="943" spans="1:10" ht="18" hidden="1" x14ac:dyDescent="0.25">
      <c r="A943" s="5" t="str">
        <f t="shared" si="812"/>
        <v>b</v>
      </c>
      <c r="B943" s="82" t="s">
        <v>1</v>
      </c>
      <c r="C943" s="80" t="s">
        <v>34</v>
      </c>
      <c r="D943" s="81">
        <v>0</v>
      </c>
      <c r="E943" s="81">
        <v>0</v>
      </c>
      <c r="F943" s="81">
        <v>0</v>
      </c>
      <c r="G943" s="81">
        <v>0</v>
      </c>
      <c r="H943" s="81"/>
      <c r="I943" s="81" t="e">
        <f t="shared" si="815"/>
        <v>#DIV/0!</v>
      </c>
    </row>
    <row r="944" spans="1:10" ht="18" x14ac:dyDescent="0.25">
      <c r="A944" s="5" t="str">
        <f t="shared" si="812"/>
        <v>a</v>
      </c>
      <c r="B944" s="67" t="s">
        <v>169</v>
      </c>
      <c r="C944" s="68" t="s">
        <v>50</v>
      </c>
      <c r="D944" s="69">
        <f t="shared" ref="D944" si="830">D958+D972</f>
        <v>5885083.0099999998</v>
      </c>
      <c r="E944" s="69">
        <f t="shared" ref="E944:F944" si="831">E958+E972</f>
        <v>8000000</v>
      </c>
      <c r="F944" s="69">
        <f t="shared" si="831"/>
        <v>7781000</v>
      </c>
      <c r="G944" s="69">
        <f t="shared" ref="G944:H944" si="832">G958+G972</f>
        <v>5622300</v>
      </c>
      <c r="H944" s="69">
        <f t="shared" si="832"/>
        <v>4509637.2299999995</v>
      </c>
      <c r="I944" s="69">
        <f t="shared" si="815"/>
        <v>80.209829251373989</v>
      </c>
      <c r="J944" s="10"/>
    </row>
    <row r="945" spans="1:10" ht="18" x14ac:dyDescent="0.25">
      <c r="A945" s="5" t="str">
        <f t="shared" si="812"/>
        <v>a</v>
      </c>
      <c r="B945" s="70" t="s">
        <v>1</v>
      </c>
      <c r="C945" s="71" t="s">
        <v>24</v>
      </c>
      <c r="D945" s="81">
        <f t="shared" ref="D945" si="833">D959+D973</f>
        <v>5885083.0099999998</v>
      </c>
      <c r="E945" s="81">
        <f t="shared" ref="E945:F945" si="834">E959+E973</f>
        <v>8000000</v>
      </c>
      <c r="F945" s="81">
        <f t="shared" si="834"/>
        <v>7781000</v>
      </c>
      <c r="G945" s="81">
        <f t="shared" ref="G945:H945" si="835">G959+G973</f>
        <v>5622300</v>
      </c>
      <c r="H945" s="81">
        <f t="shared" si="835"/>
        <v>4509637.2299999995</v>
      </c>
      <c r="I945" s="81">
        <f t="shared" si="815"/>
        <v>80.209829251373989</v>
      </c>
      <c r="J945" s="10"/>
    </row>
    <row r="946" spans="1:10" ht="18" hidden="1" x14ac:dyDescent="0.25">
      <c r="A946" s="5" t="str">
        <f t="shared" si="812"/>
        <v>b</v>
      </c>
      <c r="B946" s="73" t="s">
        <v>1</v>
      </c>
      <c r="C946" s="74" t="s">
        <v>25</v>
      </c>
      <c r="D946" s="90">
        <f t="shared" ref="D946" si="836">D960+D974</f>
        <v>0</v>
      </c>
      <c r="E946" s="90">
        <f t="shared" ref="E946:F946" si="837">E960+E974</f>
        <v>0</v>
      </c>
      <c r="F946" s="90">
        <f t="shared" si="837"/>
        <v>0</v>
      </c>
      <c r="G946" s="90">
        <f t="shared" ref="G946:H946" si="838">G960+G974</f>
        <v>0</v>
      </c>
      <c r="H946" s="90">
        <f t="shared" si="838"/>
        <v>0</v>
      </c>
      <c r="I946" s="90" t="e">
        <f t="shared" si="815"/>
        <v>#DIV/0!</v>
      </c>
    </row>
    <row r="947" spans="1:10" ht="18" x14ac:dyDescent="0.25">
      <c r="A947" s="5" t="str">
        <f t="shared" si="812"/>
        <v>a</v>
      </c>
      <c r="B947" s="73" t="s">
        <v>1</v>
      </c>
      <c r="C947" s="74" t="s">
        <v>26</v>
      </c>
      <c r="D947" s="89">
        <f t="shared" ref="D947" si="839">D961+D975</f>
        <v>105488</v>
      </c>
      <c r="E947" s="89">
        <f t="shared" ref="E947:F947" si="840">E961+E975</f>
        <v>154000</v>
      </c>
      <c r="F947" s="89">
        <f t="shared" si="840"/>
        <v>171000</v>
      </c>
      <c r="G947" s="89">
        <f t="shared" ref="G947:H947" si="841">G961+G975</f>
        <v>127900</v>
      </c>
      <c r="H947" s="89">
        <f t="shared" si="841"/>
        <v>52000</v>
      </c>
      <c r="I947" s="89">
        <f t="shared" si="815"/>
        <v>40.656763096168881</v>
      </c>
      <c r="J947" s="10"/>
    </row>
    <row r="948" spans="1:10" ht="18" hidden="1" x14ac:dyDescent="0.25">
      <c r="A948" s="5" t="str">
        <f t="shared" si="812"/>
        <v>b</v>
      </c>
      <c r="B948" s="73" t="s">
        <v>1</v>
      </c>
      <c r="C948" s="74" t="s">
        <v>27</v>
      </c>
      <c r="D948" s="90">
        <f t="shared" ref="D948" si="842">D962+D976</f>
        <v>0</v>
      </c>
      <c r="E948" s="90">
        <f t="shared" ref="E948:F948" si="843">E962+E976</f>
        <v>0</v>
      </c>
      <c r="F948" s="90">
        <f t="shared" si="843"/>
        <v>0</v>
      </c>
      <c r="G948" s="90">
        <f t="shared" ref="G948:H948" si="844">G962+G976</f>
        <v>0</v>
      </c>
      <c r="H948" s="90">
        <f t="shared" si="844"/>
        <v>0</v>
      </c>
      <c r="I948" s="90" t="e">
        <f t="shared" si="815"/>
        <v>#DIV/0!</v>
      </c>
    </row>
    <row r="949" spans="1:10" ht="18" hidden="1" x14ac:dyDescent="0.25">
      <c r="A949" s="5" t="str">
        <f t="shared" si="812"/>
        <v>b</v>
      </c>
      <c r="B949" s="73" t="s">
        <v>1</v>
      </c>
      <c r="C949" s="76" t="s">
        <v>28</v>
      </c>
      <c r="D949" s="90">
        <f t="shared" ref="D949" si="845">D963+D977</f>
        <v>0</v>
      </c>
      <c r="E949" s="90">
        <f t="shared" ref="E949:F949" si="846">E963+E977</f>
        <v>0</v>
      </c>
      <c r="F949" s="90">
        <f t="shared" si="846"/>
        <v>0</v>
      </c>
      <c r="G949" s="90">
        <f t="shared" ref="G949:H949" si="847">G963+G977</f>
        <v>0</v>
      </c>
      <c r="H949" s="90">
        <f t="shared" si="847"/>
        <v>0</v>
      </c>
      <c r="I949" s="90" t="e">
        <f t="shared" si="815"/>
        <v>#DIV/0!</v>
      </c>
    </row>
    <row r="950" spans="1:10" ht="18" hidden="1" x14ac:dyDescent="0.25">
      <c r="A950" s="5" t="str">
        <f t="shared" si="812"/>
        <v>b</v>
      </c>
      <c r="B950" s="73" t="s">
        <v>1</v>
      </c>
      <c r="C950" s="76" t="s">
        <v>29</v>
      </c>
      <c r="D950" s="90">
        <f t="shared" ref="D950" si="848">D964+D978</f>
        <v>0</v>
      </c>
      <c r="E950" s="90">
        <f t="shared" ref="E950:F950" si="849">E964+E978</f>
        <v>0</v>
      </c>
      <c r="F950" s="90">
        <f t="shared" si="849"/>
        <v>0</v>
      </c>
      <c r="G950" s="90">
        <f t="shared" ref="G950:H950" si="850">G964+G978</f>
        <v>0</v>
      </c>
      <c r="H950" s="90">
        <f t="shared" si="850"/>
        <v>0</v>
      </c>
      <c r="I950" s="90" t="e">
        <f t="shared" si="815"/>
        <v>#DIV/0!</v>
      </c>
    </row>
    <row r="951" spans="1:10" ht="18" x14ac:dyDescent="0.25">
      <c r="A951" s="5" t="str">
        <f t="shared" si="812"/>
        <v>a</v>
      </c>
      <c r="B951" s="73" t="s">
        <v>1</v>
      </c>
      <c r="C951" s="76" t="s">
        <v>30</v>
      </c>
      <c r="D951" s="89">
        <f t="shared" ref="D951" si="851">D965+D979</f>
        <v>5779595.0099999998</v>
      </c>
      <c r="E951" s="89">
        <f t="shared" ref="E951:F951" si="852">E965+E979</f>
        <v>7846000</v>
      </c>
      <c r="F951" s="89">
        <f t="shared" si="852"/>
        <v>7610000</v>
      </c>
      <c r="G951" s="89">
        <f t="shared" ref="G951:H951" si="853">G965+G979</f>
        <v>5494400</v>
      </c>
      <c r="H951" s="89">
        <f t="shared" si="853"/>
        <v>4457637.2299999995</v>
      </c>
      <c r="I951" s="89">
        <f t="shared" si="815"/>
        <v>81.130555292661612</v>
      </c>
      <c r="J951" s="10"/>
    </row>
    <row r="952" spans="1:10" ht="18" hidden="1" x14ac:dyDescent="0.25">
      <c r="A952" s="5" t="str">
        <f t="shared" si="812"/>
        <v>b</v>
      </c>
      <c r="B952" s="73" t="s">
        <v>1</v>
      </c>
      <c r="C952" s="76" t="s">
        <v>31</v>
      </c>
      <c r="D952" s="90">
        <f t="shared" ref="D952" si="854">D966+D980</f>
        <v>0</v>
      </c>
      <c r="E952" s="90">
        <f t="shared" ref="E952:F952" si="855">E966+E980</f>
        <v>0</v>
      </c>
      <c r="F952" s="90">
        <f t="shared" si="855"/>
        <v>0</v>
      </c>
      <c r="G952" s="90">
        <f t="shared" ref="G952:H952" si="856">G966+G980</f>
        <v>0</v>
      </c>
      <c r="H952" s="90">
        <f t="shared" si="856"/>
        <v>0</v>
      </c>
      <c r="I952" s="90" t="e">
        <f t="shared" si="815"/>
        <v>#DIV/0!</v>
      </c>
    </row>
    <row r="953" spans="1:10" ht="30" hidden="1" x14ac:dyDescent="0.25">
      <c r="A953" s="5" t="str">
        <f t="shared" si="812"/>
        <v>b</v>
      </c>
      <c r="B953" s="77"/>
      <c r="C953" s="78" t="s">
        <v>91</v>
      </c>
      <c r="D953" s="90">
        <f t="shared" ref="D953" si="857">D967+D981</f>
        <v>0</v>
      </c>
      <c r="E953" s="90">
        <f t="shared" ref="E953:F953" si="858">E967+E981</f>
        <v>0</v>
      </c>
      <c r="F953" s="90">
        <f t="shared" si="858"/>
        <v>0</v>
      </c>
      <c r="G953" s="90">
        <f t="shared" ref="G953:H953" si="859">G967+G981</f>
        <v>0</v>
      </c>
      <c r="H953" s="90">
        <f t="shared" si="859"/>
        <v>0</v>
      </c>
      <c r="I953" s="90" t="e">
        <f t="shared" si="815"/>
        <v>#DIV/0!</v>
      </c>
    </row>
    <row r="954" spans="1:10" ht="30" hidden="1" x14ac:dyDescent="0.25">
      <c r="A954" s="5" t="str">
        <f t="shared" si="812"/>
        <v>b</v>
      </c>
      <c r="B954" s="77"/>
      <c r="C954" s="78" t="s">
        <v>92</v>
      </c>
      <c r="D954" s="90">
        <f t="shared" ref="D954" si="860">D968+D982</f>
        <v>0</v>
      </c>
      <c r="E954" s="90">
        <f t="shared" ref="E954:F954" si="861">E968+E982</f>
        <v>0</v>
      </c>
      <c r="F954" s="90">
        <f t="shared" si="861"/>
        <v>0</v>
      </c>
      <c r="G954" s="90">
        <f t="shared" ref="G954:H954" si="862">G968+G982</f>
        <v>0</v>
      </c>
      <c r="H954" s="90">
        <f t="shared" si="862"/>
        <v>0</v>
      </c>
      <c r="I954" s="90" t="e">
        <f t="shared" si="815"/>
        <v>#DIV/0!</v>
      </c>
    </row>
    <row r="955" spans="1:10" ht="18" hidden="1" x14ac:dyDescent="0.25">
      <c r="A955" s="5" t="str">
        <f t="shared" si="812"/>
        <v>b</v>
      </c>
      <c r="B955" s="70" t="s">
        <v>1</v>
      </c>
      <c r="C955" s="71" t="s">
        <v>32</v>
      </c>
      <c r="D955" s="81">
        <f t="shared" ref="D955" si="863">D969+D983</f>
        <v>0</v>
      </c>
      <c r="E955" s="81">
        <f t="shared" ref="E955:F955" si="864">E969+E983</f>
        <v>0</v>
      </c>
      <c r="F955" s="81">
        <f t="shared" si="864"/>
        <v>0</v>
      </c>
      <c r="G955" s="81">
        <f t="shared" ref="G955:H955" si="865">G969+G983</f>
        <v>0</v>
      </c>
      <c r="H955" s="81">
        <f t="shared" si="865"/>
        <v>0</v>
      </c>
      <c r="I955" s="81" t="e">
        <f t="shared" si="815"/>
        <v>#DIV/0!</v>
      </c>
    </row>
    <row r="956" spans="1:10" ht="18" hidden="1" x14ac:dyDescent="0.25">
      <c r="A956" s="5" t="str">
        <f t="shared" si="812"/>
        <v>b</v>
      </c>
      <c r="B956" s="70" t="s">
        <v>1</v>
      </c>
      <c r="C956" s="71" t="s">
        <v>33</v>
      </c>
      <c r="D956" s="81">
        <f t="shared" ref="D956" si="866">D970+D984</f>
        <v>0</v>
      </c>
      <c r="E956" s="81">
        <f t="shared" ref="E956:F956" si="867">E970+E984</f>
        <v>0</v>
      </c>
      <c r="F956" s="81">
        <f t="shared" si="867"/>
        <v>0</v>
      </c>
      <c r="G956" s="81">
        <f t="shared" ref="G956:H956" si="868">G970+G984</f>
        <v>0</v>
      </c>
      <c r="H956" s="81">
        <f t="shared" si="868"/>
        <v>0</v>
      </c>
      <c r="I956" s="81" t="e">
        <f t="shared" si="815"/>
        <v>#DIV/0!</v>
      </c>
    </row>
    <row r="957" spans="1:10" ht="18" hidden="1" x14ac:dyDescent="0.25">
      <c r="A957" s="5" t="str">
        <f t="shared" si="812"/>
        <v>b</v>
      </c>
      <c r="B957" s="70" t="s">
        <v>1</v>
      </c>
      <c r="C957" s="71" t="s">
        <v>34</v>
      </c>
      <c r="D957" s="81">
        <f t="shared" ref="D957" si="869">D971+D985</f>
        <v>0</v>
      </c>
      <c r="E957" s="81">
        <f t="shared" ref="E957:F957" si="870">E971+E985</f>
        <v>0</v>
      </c>
      <c r="F957" s="81">
        <f t="shared" si="870"/>
        <v>0</v>
      </c>
      <c r="G957" s="81">
        <f t="shared" ref="G957:H957" si="871">G971+G985</f>
        <v>0</v>
      </c>
      <c r="H957" s="81">
        <f t="shared" si="871"/>
        <v>0</v>
      </c>
      <c r="I957" s="81" t="e">
        <f t="shared" si="815"/>
        <v>#DIV/0!</v>
      </c>
    </row>
    <row r="958" spans="1:10" ht="18" x14ac:dyDescent="0.25">
      <c r="A958" s="5" t="str">
        <f t="shared" si="812"/>
        <v>a</v>
      </c>
      <c r="B958" s="67" t="s">
        <v>170</v>
      </c>
      <c r="C958" s="68" t="s">
        <v>50</v>
      </c>
      <c r="D958" s="69">
        <f t="shared" ref="D958" si="872">D959+D969+D970+D971</f>
        <v>5686307.0099999998</v>
      </c>
      <c r="E958" s="91">
        <f t="shared" ref="E958:G958" si="873">E959+E969+E970+E971</f>
        <v>7526000</v>
      </c>
      <c r="F958" s="91">
        <f t="shared" si="873"/>
        <v>7526000</v>
      </c>
      <c r="G958" s="91">
        <f t="shared" si="873"/>
        <v>5411900</v>
      </c>
      <c r="H958" s="91">
        <f>H959+H969+H970+H971</f>
        <v>4451386.67</v>
      </c>
      <c r="I958" s="91">
        <f t="shared" si="815"/>
        <v>82.251827823869618</v>
      </c>
      <c r="J958" s="54" t="s">
        <v>223</v>
      </c>
    </row>
    <row r="959" spans="1:10" ht="18" x14ac:dyDescent="0.25">
      <c r="A959" s="5" t="str">
        <f t="shared" si="812"/>
        <v>a</v>
      </c>
      <c r="B959" s="79" t="s">
        <v>1</v>
      </c>
      <c r="C959" s="80" t="s">
        <v>24</v>
      </c>
      <c r="D959" s="81">
        <f t="shared" ref="D959" si="874">D960+D961+D962+D963+D964+D965+D966</f>
        <v>5686307.0099999998</v>
      </c>
      <c r="E959" s="81">
        <f t="shared" ref="E959:G959" si="875">E960+E961+E962+E963+E964+E965+E966</f>
        <v>7526000</v>
      </c>
      <c r="F959" s="81">
        <f t="shared" si="875"/>
        <v>7526000</v>
      </c>
      <c r="G959" s="81">
        <f t="shared" si="875"/>
        <v>5411900</v>
      </c>
      <c r="H959" s="81">
        <f>H960+H961+H962+H963+H964+H965+H966</f>
        <v>4451386.67</v>
      </c>
      <c r="I959" s="81">
        <f t="shared" si="815"/>
        <v>82.251827823869618</v>
      </c>
    </row>
    <row r="960" spans="1:10" ht="18" hidden="1" x14ac:dyDescent="0.25">
      <c r="A960" s="5" t="str">
        <f t="shared" si="812"/>
        <v>b</v>
      </c>
      <c r="B960" s="82" t="s">
        <v>1</v>
      </c>
      <c r="C960" s="83" t="s">
        <v>25</v>
      </c>
      <c r="D960" s="84">
        <v>0</v>
      </c>
      <c r="E960" s="84">
        <v>0</v>
      </c>
      <c r="F960" s="84">
        <v>0</v>
      </c>
      <c r="G960" s="84"/>
      <c r="H960" s="84"/>
      <c r="I960" s="84" t="e">
        <f t="shared" si="815"/>
        <v>#DIV/0!</v>
      </c>
    </row>
    <row r="961" spans="1:10" ht="18" x14ac:dyDescent="0.25">
      <c r="A961" s="5" t="str">
        <f t="shared" si="812"/>
        <v>a</v>
      </c>
      <c r="B961" s="82" t="s">
        <v>1</v>
      </c>
      <c r="C961" s="83" t="s">
        <v>26</v>
      </c>
      <c r="D961" s="84">
        <v>54000</v>
      </c>
      <c r="E961" s="84">
        <v>54000</v>
      </c>
      <c r="F961" s="84">
        <v>81000</v>
      </c>
      <c r="G961" s="84">
        <v>58500</v>
      </c>
      <c r="H961" s="84">
        <v>36000</v>
      </c>
      <c r="I961" s="84">
        <f t="shared" si="815"/>
        <v>61.53846153846154</v>
      </c>
    </row>
    <row r="962" spans="1:10" ht="18" hidden="1" x14ac:dyDescent="0.25">
      <c r="A962" s="5" t="str">
        <f t="shared" si="812"/>
        <v>b</v>
      </c>
      <c r="B962" s="82" t="s">
        <v>1</v>
      </c>
      <c r="C962" s="83" t="s">
        <v>27</v>
      </c>
      <c r="D962" s="84">
        <v>0</v>
      </c>
      <c r="E962" s="84">
        <v>0</v>
      </c>
      <c r="F962" s="84">
        <v>0</v>
      </c>
      <c r="G962" s="84"/>
      <c r="H962" s="84"/>
      <c r="I962" s="84" t="e">
        <f t="shared" si="815"/>
        <v>#DIV/0!</v>
      </c>
    </row>
    <row r="963" spans="1:10" ht="18" hidden="1" x14ac:dyDescent="0.25">
      <c r="A963" s="5" t="str">
        <f t="shared" si="812"/>
        <v>b</v>
      </c>
      <c r="B963" s="82" t="s">
        <v>1</v>
      </c>
      <c r="C963" s="85" t="s">
        <v>28</v>
      </c>
      <c r="D963" s="84">
        <v>0</v>
      </c>
      <c r="E963" s="84">
        <v>0</v>
      </c>
      <c r="F963" s="84">
        <v>0</v>
      </c>
      <c r="G963" s="84"/>
      <c r="H963" s="84"/>
      <c r="I963" s="84" t="e">
        <f t="shared" si="815"/>
        <v>#DIV/0!</v>
      </c>
    </row>
    <row r="964" spans="1:10" ht="18" hidden="1" x14ac:dyDescent="0.25">
      <c r="A964" s="5" t="str">
        <f t="shared" si="812"/>
        <v>b</v>
      </c>
      <c r="B964" s="82" t="s">
        <v>1</v>
      </c>
      <c r="C964" s="85" t="s">
        <v>29</v>
      </c>
      <c r="D964" s="84">
        <v>0</v>
      </c>
      <c r="E964" s="84">
        <v>0</v>
      </c>
      <c r="F964" s="84">
        <v>0</v>
      </c>
      <c r="G964" s="84"/>
      <c r="H964" s="84"/>
      <c r="I964" s="84" t="e">
        <f t="shared" si="815"/>
        <v>#DIV/0!</v>
      </c>
    </row>
    <row r="965" spans="1:10" ht="18" x14ac:dyDescent="0.25">
      <c r="A965" s="5" t="str">
        <f t="shared" si="812"/>
        <v>a</v>
      </c>
      <c r="B965" s="82" t="s">
        <v>1</v>
      </c>
      <c r="C965" s="85" t="s">
        <v>30</v>
      </c>
      <c r="D965" s="84">
        <v>5632307.0099999998</v>
      </c>
      <c r="E965" s="84">
        <v>7472000</v>
      </c>
      <c r="F965" s="84">
        <v>7445000</v>
      </c>
      <c r="G965" s="84">
        <v>5353400</v>
      </c>
      <c r="H965" s="84">
        <v>4415386.67</v>
      </c>
      <c r="I965" s="84">
        <f t="shared" si="815"/>
        <v>82.478175925580004</v>
      </c>
    </row>
    <row r="966" spans="1:10" ht="18" hidden="1" x14ac:dyDescent="0.25">
      <c r="A966" s="5" t="str">
        <f t="shared" si="812"/>
        <v>b</v>
      </c>
      <c r="B966" s="82" t="s">
        <v>1</v>
      </c>
      <c r="C966" s="85" t="s">
        <v>31</v>
      </c>
      <c r="D966" s="84">
        <f t="shared" ref="D966" si="876">D967+D968</f>
        <v>0</v>
      </c>
      <c r="E966" s="84">
        <f t="shared" ref="E966:G966" si="877">E967+E968</f>
        <v>0</v>
      </c>
      <c r="F966" s="84">
        <f t="shared" si="877"/>
        <v>0</v>
      </c>
      <c r="G966" s="84">
        <f t="shared" si="877"/>
        <v>0</v>
      </c>
      <c r="H966" s="84">
        <f>H967+H968</f>
        <v>0</v>
      </c>
      <c r="I966" s="84" t="e">
        <f t="shared" si="815"/>
        <v>#DIV/0!</v>
      </c>
    </row>
    <row r="967" spans="1:10" ht="30" hidden="1" x14ac:dyDescent="0.25">
      <c r="A967" s="5" t="str">
        <f t="shared" ref="A967:A1030" si="878">IF((E967+F967+H967+D967)&gt;0,"a","b")</f>
        <v>b</v>
      </c>
      <c r="B967" s="86"/>
      <c r="C967" s="87" t="s">
        <v>91</v>
      </c>
      <c r="D967" s="88">
        <v>0</v>
      </c>
      <c r="E967" s="88">
        <v>0</v>
      </c>
      <c r="F967" s="88">
        <v>0</v>
      </c>
      <c r="G967" s="88"/>
      <c r="H967" s="88"/>
      <c r="I967" s="88" t="e">
        <f t="shared" ref="I967:I1030" si="879">H967/G967%</f>
        <v>#DIV/0!</v>
      </c>
    </row>
    <row r="968" spans="1:10" ht="30" hidden="1" x14ac:dyDescent="0.25">
      <c r="A968" s="5" t="str">
        <f t="shared" si="878"/>
        <v>b</v>
      </c>
      <c r="B968" s="86"/>
      <c r="C968" s="87" t="s">
        <v>92</v>
      </c>
      <c r="D968" s="88">
        <v>0</v>
      </c>
      <c r="E968" s="88">
        <v>0</v>
      </c>
      <c r="F968" s="88">
        <v>0</v>
      </c>
      <c r="G968" s="88">
        <v>0</v>
      </c>
      <c r="H968" s="88"/>
      <c r="I968" s="88" t="e">
        <f t="shared" si="879"/>
        <v>#DIV/0!</v>
      </c>
    </row>
    <row r="969" spans="1:10" ht="18" hidden="1" x14ac:dyDescent="0.25">
      <c r="A969" s="5" t="str">
        <f t="shared" si="878"/>
        <v>b</v>
      </c>
      <c r="B969" s="82" t="s">
        <v>1</v>
      </c>
      <c r="C969" s="80" t="s">
        <v>32</v>
      </c>
      <c r="D969" s="81">
        <v>0</v>
      </c>
      <c r="E969" s="81">
        <v>0</v>
      </c>
      <c r="F969" s="81">
        <v>0</v>
      </c>
      <c r="G969" s="81">
        <v>0</v>
      </c>
      <c r="H969" s="81"/>
      <c r="I969" s="81" t="e">
        <f t="shared" si="879"/>
        <v>#DIV/0!</v>
      </c>
    </row>
    <row r="970" spans="1:10" ht="18" hidden="1" x14ac:dyDescent="0.25">
      <c r="A970" s="5" t="str">
        <f t="shared" si="878"/>
        <v>b</v>
      </c>
      <c r="B970" s="82" t="s">
        <v>1</v>
      </c>
      <c r="C970" s="80" t="s">
        <v>33</v>
      </c>
      <c r="D970" s="81">
        <v>0</v>
      </c>
      <c r="E970" s="81">
        <v>0</v>
      </c>
      <c r="F970" s="81">
        <v>0</v>
      </c>
      <c r="G970" s="81">
        <v>0</v>
      </c>
      <c r="H970" s="81"/>
      <c r="I970" s="81" t="e">
        <f t="shared" si="879"/>
        <v>#DIV/0!</v>
      </c>
    </row>
    <row r="971" spans="1:10" ht="18" hidden="1" x14ac:dyDescent="0.25">
      <c r="A971" s="5" t="str">
        <f t="shared" si="878"/>
        <v>b</v>
      </c>
      <c r="B971" s="82" t="s">
        <v>1</v>
      </c>
      <c r="C971" s="80" t="s">
        <v>34</v>
      </c>
      <c r="D971" s="81">
        <v>0</v>
      </c>
      <c r="E971" s="81">
        <v>0</v>
      </c>
      <c r="F971" s="81">
        <v>0</v>
      </c>
      <c r="G971" s="81">
        <v>0</v>
      </c>
      <c r="H971" s="81"/>
      <c r="I971" s="81" t="e">
        <f t="shared" si="879"/>
        <v>#DIV/0!</v>
      </c>
    </row>
    <row r="972" spans="1:10" ht="72" x14ac:dyDescent="0.25">
      <c r="A972" s="5" t="str">
        <f t="shared" si="878"/>
        <v>a</v>
      </c>
      <c r="B972" s="67" t="s">
        <v>171</v>
      </c>
      <c r="C972" s="68" t="s">
        <v>22</v>
      </c>
      <c r="D972" s="69">
        <f t="shared" ref="D972" si="880">D973+D983+D984+D985</f>
        <v>198776</v>
      </c>
      <c r="E972" s="91">
        <f t="shared" ref="E972:G972" si="881">E973+E983+E984+E985</f>
        <v>474000</v>
      </c>
      <c r="F972" s="91">
        <f t="shared" si="881"/>
        <v>255000</v>
      </c>
      <c r="G972" s="91">
        <f t="shared" si="881"/>
        <v>210400</v>
      </c>
      <c r="H972" s="91">
        <f>H973+H983+H984+H985</f>
        <v>58250.559999999998</v>
      </c>
      <c r="I972" s="91">
        <f t="shared" si="879"/>
        <v>27.685627376425856</v>
      </c>
      <c r="J972" s="54" t="s">
        <v>222</v>
      </c>
    </row>
    <row r="973" spans="1:10" ht="18" x14ac:dyDescent="0.25">
      <c r="A973" s="5" t="str">
        <f t="shared" si="878"/>
        <v>a</v>
      </c>
      <c r="B973" s="79" t="s">
        <v>1</v>
      </c>
      <c r="C973" s="80" t="s">
        <v>24</v>
      </c>
      <c r="D973" s="81">
        <f t="shared" ref="D973" si="882">D974+D975+D976+D977+D978+D979+D980</f>
        <v>198776</v>
      </c>
      <c r="E973" s="81">
        <f t="shared" ref="E973:G973" si="883">E974+E975+E976+E977+E978+E979+E980</f>
        <v>474000</v>
      </c>
      <c r="F973" s="81">
        <f t="shared" si="883"/>
        <v>255000</v>
      </c>
      <c r="G973" s="81">
        <f t="shared" si="883"/>
        <v>210400</v>
      </c>
      <c r="H973" s="81">
        <f>H974+H975+H976+H977+H978+H979+H980</f>
        <v>58250.559999999998</v>
      </c>
      <c r="I973" s="81">
        <f t="shared" si="879"/>
        <v>27.685627376425856</v>
      </c>
    </row>
    <row r="974" spans="1:10" ht="18" hidden="1" x14ac:dyDescent="0.25">
      <c r="A974" s="5" t="str">
        <f t="shared" si="878"/>
        <v>b</v>
      </c>
      <c r="B974" s="82" t="s">
        <v>1</v>
      </c>
      <c r="C974" s="83" t="s">
        <v>25</v>
      </c>
      <c r="D974" s="84">
        <v>0</v>
      </c>
      <c r="E974" s="84">
        <v>0</v>
      </c>
      <c r="F974" s="84">
        <v>0</v>
      </c>
      <c r="G974" s="84"/>
      <c r="H974" s="84"/>
      <c r="I974" s="84" t="e">
        <f t="shared" si="879"/>
        <v>#DIV/0!</v>
      </c>
    </row>
    <row r="975" spans="1:10" ht="18" x14ac:dyDescent="0.25">
      <c r="A975" s="5" t="str">
        <f t="shared" si="878"/>
        <v>a</v>
      </c>
      <c r="B975" s="82" t="s">
        <v>1</v>
      </c>
      <c r="C975" s="83" t="s">
        <v>26</v>
      </c>
      <c r="D975" s="84">
        <v>51488</v>
      </c>
      <c r="E975" s="84">
        <v>100000</v>
      </c>
      <c r="F975" s="84">
        <v>90000</v>
      </c>
      <c r="G975" s="84">
        <v>69400</v>
      </c>
      <c r="H975" s="84">
        <v>16000</v>
      </c>
      <c r="I975" s="84">
        <f t="shared" si="879"/>
        <v>23.054755043227665</v>
      </c>
    </row>
    <row r="976" spans="1:10" ht="18" hidden="1" x14ac:dyDescent="0.25">
      <c r="A976" s="5" t="str">
        <f t="shared" si="878"/>
        <v>b</v>
      </c>
      <c r="B976" s="82" t="s">
        <v>1</v>
      </c>
      <c r="C976" s="83" t="s">
        <v>27</v>
      </c>
      <c r="D976" s="84">
        <v>0</v>
      </c>
      <c r="E976" s="84">
        <v>0</v>
      </c>
      <c r="F976" s="84">
        <v>0</v>
      </c>
      <c r="G976" s="84"/>
      <c r="H976" s="84"/>
      <c r="I976" s="84" t="e">
        <f t="shared" si="879"/>
        <v>#DIV/0!</v>
      </c>
    </row>
    <row r="977" spans="1:10" ht="18" hidden="1" x14ac:dyDescent="0.25">
      <c r="A977" s="5" t="str">
        <f t="shared" si="878"/>
        <v>b</v>
      </c>
      <c r="B977" s="82" t="s">
        <v>1</v>
      </c>
      <c r="C977" s="85" t="s">
        <v>28</v>
      </c>
      <c r="D977" s="84">
        <v>0</v>
      </c>
      <c r="E977" s="84">
        <v>0</v>
      </c>
      <c r="F977" s="84">
        <v>0</v>
      </c>
      <c r="G977" s="84"/>
      <c r="H977" s="84"/>
      <c r="I977" s="84" t="e">
        <f t="shared" si="879"/>
        <v>#DIV/0!</v>
      </c>
    </row>
    <row r="978" spans="1:10" ht="18" hidden="1" x14ac:dyDescent="0.25">
      <c r="A978" s="5" t="str">
        <f t="shared" si="878"/>
        <v>b</v>
      </c>
      <c r="B978" s="82" t="s">
        <v>1</v>
      </c>
      <c r="C978" s="85" t="s">
        <v>29</v>
      </c>
      <c r="D978" s="84">
        <v>0</v>
      </c>
      <c r="E978" s="84">
        <v>0</v>
      </c>
      <c r="F978" s="84">
        <v>0</v>
      </c>
      <c r="G978" s="84"/>
      <c r="H978" s="84"/>
      <c r="I978" s="84" t="e">
        <f t="shared" si="879"/>
        <v>#DIV/0!</v>
      </c>
    </row>
    <row r="979" spans="1:10" ht="18" x14ac:dyDescent="0.25">
      <c r="A979" s="5" t="str">
        <f t="shared" si="878"/>
        <v>a</v>
      </c>
      <c r="B979" s="82" t="s">
        <v>1</v>
      </c>
      <c r="C979" s="85" t="s">
        <v>30</v>
      </c>
      <c r="D979" s="84">
        <v>147288</v>
      </c>
      <c r="E979" s="84">
        <v>374000</v>
      </c>
      <c r="F979" s="84">
        <v>165000</v>
      </c>
      <c r="G979" s="84">
        <v>141000</v>
      </c>
      <c r="H979" s="84">
        <v>42250.559999999998</v>
      </c>
      <c r="I979" s="84">
        <f t="shared" si="879"/>
        <v>29.964936170212763</v>
      </c>
    </row>
    <row r="980" spans="1:10" ht="18" hidden="1" x14ac:dyDescent="0.25">
      <c r="A980" s="5" t="str">
        <f t="shared" si="878"/>
        <v>b</v>
      </c>
      <c r="B980" s="82" t="s">
        <v>1</v>
      </c>
      <c r="C980" s="85" t="s">
        <v>31</v>
      </c>
      <c r="D980" s="84">
        <f t="shared" ref="D980" si="884">D981+D982</f>
        <v>0</v>
      </c>
      <c r="E980" s="84">
        <f t="shared" ref="E980:G980" si="885">E981+E982</f>
        <v>0</v>
      </c>
      <c r="F980" s="84">
        <f t="shared" si="885"/>
        <v>0</v>
      </c>
      <c r="G980" s="84">
        <f t="shared" si="885"/>
        <v>0</v>
      </c>
      <c r="H980" s="84">
        <f>H981+H982</f>
        <v>0</v>
      </c>
      <c r="I980" s="84" t="e">
        <f t="shared" si="879"/>
        <v>#DIV/0!</v>
      </c>
    </row>
    <row r="981" spans="1:10" ht="30" hidden="1" x14ac:dyDescent="0.25">
      <c r="A981" s="5" t="str">
        <f t="shared" si="878"/>
        <v>b</v>
      </c>
      <c r="B981" s="86"/>
      <c r="C981" s="87" t="s">
        <v>91</v>
      </c>
      <c r="D981" s="88">
        <v>0</v>
      </c>
      <c r="E981" s="88">
        <v>0</v>
      </c>
      <c r="F981" s="88">
        <v>0</v>
      </c>
      <c r="G981" s="88"/>
      <c r="H981" s="88"/>
      <c r="I981" s="88" t="e">
        <f t="shared" si="879"/>
        <v>#DIV/0!</v>
      </c>
    </row>
    <row r="982" spans="1:10" ht="30" hidden="1" x14ac:dyDescent="0.25">
      <c r="A982" s="5" t="str">
        <f t="shared" si="878"/>
        <v>b</v>
      </c>
      <c r="B982" s="86"/>
      <c r="C982" s="87" t="s">
        <v>92</v>
      </c>
      <c r="D982" s="88">
        <v>0</v>
      </c>
      <c r="E982" s="88">
        <v>0</v>
      </c>
      <c r="F982" s="88">
        <v>0</v>
      </c>
      <c r="G982" s="88">
        <v>0</v>
      </c>
      <c r="H982" s="88"/>
      <c r="I982" s="88" t="e">
        <f t="shared" si="879"/>
        <v>#DIV/0!</v>
      </c>
    </row>
    <row r="983" spans="1:10" ht="18" hidden="1" x14ac:dyDescent="0.25">
      <c r="A983" s="5" t="str">
        <f t="shared" si="878"/>
        <v>b</v>
      </c>
      <c r="B983" s="82" t="s">
        <v>1</v>
      </c>
      <c r="C983" s="80" t="s">
        <v>32</v>
      </c>
      <c r="D983" s="81">
        <v>0</v>
      </c>
      <c r="E983" s="81">
        <v>0</v>
      </c>
      <c r="F983" s="81">
        <v>0</v>
      </c>
      <c r="G983" s="81">
        <v>0</v>
      </c>
      <c r="H983" s="81"/>
      <c r="I983" s="81" t="e">
        <f t="shared" si="879"/>
        <v>#DIV/0!</v>
      </c>
    </row>
    <row r="984" spans="1:10" ht="18" hidden="1" x14ac:dyDescent="0.25">
      <c r="A984" s="5" t="str">
        <f t="shared" si="878"/>
        <v>b</v>
      </c>
      <c r="B984" s="82" t="s">
        <v>1</v>
      </c>
      <c r="C984" s="80" t="s">
        <v>33</v>
      </c>
      <c r="D984" s="81">
        <v>0</v>
      </c>
      <c r="E984" s="81">
        <v>0</v>
      </c>
      <c r="F984" s="81">
        <v>0</v>
      </c>
      <c r="G984" s="81">
        <v>0</v>
      </c>
      <c r="H984" s="81"/>
      <c r="I984" s="81" t="e">
        <f t="shared" si="879"/>
        <v>#DIV/0!</v>
      </c>
    </row>
    <row r="985" spans="1:10" ht="18" hidden="1" x14ac:dyDescent="0.25">
      <c r="A985" s="5" t="str">
        <f t="shared" si="878"/>
        <v>b</v>
      </c>
      <c r="B985" s="82" t="s">
        <v>1</v>
      </c>
      <c r="C985" s="80" t="s">
        <v>34</v>
      </c>
      <c r="D985" s="81">
        <v>0</v>
      </c>
      <c r="E985" s="81">
        <v>0</v>
      </c>
      <c r="F985" s="81">
        <v>0</v>
      </c>
      <c r="G985" s="81">
        <v>0</v>
      </c>
      <c r="H985" s="81"/>
      <c r="I985" s="81" t="e">
        <f t="shared" si="879"/>
        <v>#DIV/0!</v>
      </c>
    </row>
    <row r="986" spans="1:10" ht="36" x14ac:dyDescent="0.25">
      <c r="A986" s="5" t="str">
        <f t="shared" si="878"/>
        <v>a</v>
      </c>
      <c r="B986" s="67" t="s">
        <v>172</v>
      </c>
      <c r="C986" s="68" t="s">
        <v>9</v>
      </c>
      <c r="D986" s="69">
        <f t="shared" ref="D986" si="886">D987+D997+D998+D999</f>
        <v>8455994.0099999998</v>
      </c>
      <c r="E986" s="69">
        <f t="shared" ref="E986:G986" si="887">E987+E997+E998+E999</f>
        <v>12150000</v>
      </c>
      <c r="F986" s="69">
        <f t="shared" si="887"/>
        <v>11843000</v>
      </c>
      <c r="G986" s="69">
        <f t="shared" si="887"/>
        <v>8724300</v>
      </c>
      <c r="H986" s="69">
        <f>H987+H997+H998+H999</f>
        <v>7175214.04</v>
      </c>
      <c r="I986" s="69">
        <f t="shared" si="879"/>
        <v>82.244008573753774</v>
      </c>
      <c r="J986" s="54" t="s">
        <v>223</v>
      </c>
    </row>
    <row r="987" spans="1:10" ht="18" x14ac:dyDescent="0.25">
      <c r="A987" s="5" t="str">
        <f t="shared" si="878"/>
        <v>a</v>
      </c>
      <c r="B987" s="79" t="s">
        <v>1</v>
      </c>
      <c r="C987" s="80" t="s">
        <v>24</v>
      </c>
      <c r="D987" s="81">
        <f t="shared" ref="D987" si="888">D988+D989+D990+D991+D992+D993+D994</f>
        <v>8455994.0099999998</v>
      </c>
      <c r="E987" s="81">
        <f t="shared" ref="E987:G987" si="889">E988+E989+E990+E991+E992+E993+E994</f>
        <v>12150000</v>
      </c>
      <c r="F987" s="81">
        <f t="shared" si="889"/>
        <v>11843000</v>
      </c>
      <c r="G987" s="81">
        <f t="shared" si="889"/>
        <v>8724300</v>
      </c>
      <c r="H987" s="81">
        <f>H988+H989+H990+H991+H992+H993+H994</f>
        <v>7175214.04</v>
      </c>
      <c r="I987" s="81">
        <f t="shared" si="879"/>
        <v>82.244008573753774</v>
      </c>
      <c r="J987" s="10"/>
    </row>
    <row r="988" spans="1:10" ht="18" hidden="1" x14ac:dyDescent="0.25">
      <c r="A988" s="5" t="str">
        <f t="shared" si="878"/>
        <v>b</v>
      </c>
      <c r="B988" s="82" t="s">
        <v>1</v>
      </c>
      <c r="C988" s="83" t="s">
        <v>25</v>
      </c>
      <c r="D988" s="84">
        <v>0</v>
      </c>
      <c r="E988" s="84">
        <v>0</v>
      </c>
      <c r="F988" s="84">
        <v>0</v>
      </c>
      <c r="G988" s="84"/>
      <c r="H988" s="84"/>
      <c r="I988" s="84" t="e">
        <f t="shared" si="879"/>
        <v>#DIV/0!</v>
      </c>
    </row>
    <row r="989" spans="1:10" ht="18" x14ac:dyDescent="0.25">
      <c r="A989" s="5" t="str">
        <f t="shared" si="878"/>
        <v>a</v>
      </c>
      <c r="B989" s="82" t="s">
        <v>1</v>
      </c>
      <c r="C989" s="83" t="s">
        <v>26</v>
      </c>
      <c r="D989" s="84">
        <v>156833.32999999999</v>
      </c>
      <c r="E989" s="84">
        <v>150000</v>
      </c>
      <c r="F989" s="84">
        <v>156000</v>
      </c>
      <c r="G989" s="84">
        <v>117000</v>
      </c>
      <c r="H989" s="84">
        <v>104000</v>
      </c>
      <c r="I989" s="84">
        <f t="shared" si="879"/>
        <v>88.888888888888886</v>
      </c>
      <c r="J989" s="10"/>
    </row>
    <row r="990" spans="1:10" ht="18" hidden="1" x14ac:dyDescent="0.25">
      <c r="A990" s="5" t="str">
        <f t="shared" si="878"/>
        <v>b</v>
      </c>
      <c r="B990" s="82" t="s">
        <v>1</v>
      </c>
      <c r="C990" s="83" t="s">
        <v>27</v>
      </c>
      <c r="D990" s="84">
        <v>0</v>
      </c>
      <c r="E990" s="84">
        <v>0</v>
      </c>
      <c r="F990" s="84">
        <v>0</v>
      </c>
      <c r="G990" s="84"/>
      <c r="H990" s="84"/>
      <c r="I990" s="84" t="e">
        <f t="shared" si="879"/>
        <v>#DIV/0!</v>
      </c>
    </row>
    <row r="991" spans="1:10" ht="18" hidden="1" x14ac:dyDescent="0.25">
      <c r="A991" s="5" t="str">
        <f t="shared" si="878"/>
        <v>b</v>
      </c>
      <c r="B991" s="82" t="s">
        <v>1</v>
      </c>
      <c r="C991" s="85" t="s">
        <v>28</v>
      </c>
      <c r="D991" s="84">
        <v>0</v>
      </c>
      <c r="E991" s="84">
        <v>0</v>
      </c>
      <c r="F991" s="84">
        <v>0</v>
      </c>
      <c r="G991" s="84"/>
      <c r="H991" s="84"/>
      <c r="I991" s="84" t="e">
        <f t="shared" si="879"/>
        <v>#DIV/0!</v>
      </c>
    </row>
    <row r="992" spans="1:10" ht="18" hidden="1" x14ac:dyDescent="0.25">
      <c r="A992" s="5" t="str">
        <f t="shared" si="878"/>
        <v>b</v>
      </c>
      <c r="B992" s="82" t="s">
        <v>1</v>
      </c>
      <c r="C992" s="85" t="s">
        <v>29</v>
      </c>
      <c r="D992" s="84">
        <v>0</v>
      </c>
      <c r="E992" s="84">
        <v>0</v>
      </c>
      <c r="F992" s="84">
        <v>0</v>
      </c>
      <c r="G992" s="84"/>
      <c r="H992" s="84"/>
      <c r="I992" s="84" t="e">
        <f t="shared" si="879"/>
        <v>#DIV/0!</v>
      </c>
    </row>
    <row r="993" spans="1:10" ht="18" x14ac:dyDescent="0.25">
      <c r="A993" s="5" t="str">
        <f t="shared" si="878"/>
        <v>a</v>
      </c>
      <c r="B993" s="82" t="s">
        <v>1</v>
      </c>
      <c r="C993" s="85" t="s">
        <v>30</v>
      </c>
      <c r="D993" s="84">
        <v>8299160.6799999997</v>
      </c>
      <c r="E993" s="84">
        <v>12000000</v>
      </c>
      <c r="F993" s="84">
        <v>11687000</v>
      </c>
      <c r="G993" s="84">
        <v>8607300</v>
      </c>
      <c r="H993" s="84">
        <v>7071214.04</v>
      </c>
      <c r="I993" s="84">
        <f t="shared" si="879"/>
        <v>82.153683965935898</v>
      </c>
      <c r="J993" s="10"/>
    </row>
    <row r="994" spans="1:10" ht="18" hidden="1" x14ac:dyDescent="0.25">
      <c r="A994" s="5" t="str">
        <f t="shared" si="878"/>
        <v>b</v>
      </c>
      <c r="B994" s="82" t="s">
        <v>1</v>
      </c>
      <c r="C994" s="85" t="s">
        <v>31</v>
      </c>
      <c r="D994" s="84">
        <f t="shared" ref="D994" si="890">D995+D996</f>
        <v>0</v>
      </c>
      <c r="E994" s="84">
        <f t="shared" ref="E994:G994" si="891">E995+E996</f>
        <v>0</v>
      </c>
      <c r="F994" s="84">
        <f t="shared" si="891"/>
        <v>0</v>
      </c>
      <c r="G994" s="84">
        <f t="shared" si="891"/>
        <v>0</v>
      </c>
      <c r="H994" s="84">
        <f>H995+H996</f>
        <v>0</v>
      </c>
      <c r="I994" s="84" t="e">
        <f t="shared" si="879"/>
        <v>#DIV/0!</v>
      </c>
    </row>
    <row r="995" spans="1:10" ht="30" hidden="1" x14ac:dyDescent="0.25">
      <c r="A995" s="5" t="str">
        <f t="shared" si="878"/>
        <v>b</v>
      </c>
      <c r="B995" s="86"/>
      <c r="C995" s="87" t="s">
        <v>91</v>
      </c>
      <c r="D995" s="88">
        <v>0</v>
      </c>
      <c r="E995" s="88">
        <v>0</v>
      </c>
      <c r="F995" s="88">
        <v>0</v>
      </c>
      <c r="G995" s="88"/>
      <c r="H995" s="88"/>
      <c r="I995" s="88" t="e">
        <f t="shared" si="879"/>
        <v>#DIV/0!</v>
      </c>
    </row>
    <row r="996" spans="1:10" ht="30" hidden="1" x14ac:dyDescent="0.25">
      <c r="A996" s="5" t="str">
        <f t="shared" si="878"/>
        <v>b</v>
      </c>
      <c r="B996" s="86"/>
      <c r="C996" s="87" t="s">
        <v>92</v>
      </c>
      <c r="D996" s="88">
        <v>0</v>
      </c>
      <c r="E996" s="88">
        <v>0</v>
      </c>
      <c r="F996" s="88">
        <v>0</v>
      </c>
      <c r="G996" s="88">
        <v>0</v>
      </c>
      <c r="H996" s="88"/>
      <c r="I996" s="88" t="e">
        <f t="shared" si="879"/>
        <v>#DIV/0!</v>
      </c>
    </row>
    <row r="997" spans="1:10" ht="18" hidden="1" x14ac:dyDescent="0.25">
      <c r="A997" s="5" t="str">
        <f t="shared" si="878"/>
        <v>b</v>
      </c>
      <c r="B997" s="82" t="s">
        <v>1</v>
      </c>
      <c r="C997" s="80" t="s">
        <v>32</v>
      </c>
      <c r="D997" s="81">
        <v>0</v>
      </c>
      <c r="E997" s="81">
        <v>0</v>
      </c>
      <c r="F997" s="81">
        <v>0</v>
      </c>
      <c r="G997" s="81">
        <v>0</v>
      </c>
      <c r="H997" s="81"/>
      <c r="I997" s="81" t="e">
        <f t="shared" si="879"/>
        <v>#DIV/0!</v>
      </c>
    </row>
    <row r="998" spans="1:10" ht="18" hidden="1" x14ac:dyDescent="0.25">
      <c r="A998" s="5" t="str">
        <f t="shared" si="878"/>
        <v>b</v>
      </c>
      <c r="B998" s="82" t="s">
        <v>1</v>
      </c>
      <c r="C998" s="80" t="s">
        <v>33</v>
      </c>
      <c r="D998" s="81">
        <v>0</v>
      </c>
      <c r="E998" s="81">
        <v>0</v>
      </c>
      <c r="F998" s="81">
        <v>0</v>
      </c>
      <c r="G998" s="81">
        <v>0</v>
      </c>
      <c r="H998" s="81"/>
      <c r="I998" s="81" t="e">
        <f t="shared" si="879"/>
        <v>#DIV/0!</v>
      </c>
    </row>
    <row r="999" spans="1:10" ht="18" hidden="1" x14ac:dyDescent="0.25">
      <c r="A999" s="5" t="str">
        <f t="shared" si="878"/>
        <v>b</v>
      </c>
      <c r="B999" s="82" t="s">
        <v>1</v>
      </c>
      <c r="C999" s="80" t="s">
        <v>34</v>
      </c>
      <c r="D999" s="81">
        <v>0</v>
      </c>
      <c r="E999" s="81">
        <v>0</v>
      </c>
      <c r="F999" s="81">
        <v>0</v>
      </c>
      <c r="G999" s="81">
        <v>0</v>
      </c>
      <c r="H999" s="81"/>
      <c r="I999" s="81" t="e">
        <f t="shared" si="879"/>
        <v>#DIV/0!</v>
      </c>
    </row>
    <row r="1000" spans="1:10" ht="54" x14ac:dyDescent="0.25">
      <c r="A1000" s="5" t="str">
        <f t="shared" si="878"/>
        <v>a</v>
      </c>
      <c r="B1000" s="67" t="s">
        <v>173</v>
      </c>
      <c r="C1000" s="68" t="s">
        <v>10</v>
      </c>
      <c r="D1000" s="69">
        <f t="shared" ref="D1000" si="892">D1001+D1011+D1012+D1013</f>
        <v>1181899</v>
      </c>
      <c r="E1000" s="69">
        <f t="shared" ref="E1000:G1000" si="893">E1001+E1011+E1012+E1013</f>
        <v>2100000</v>
      </c>
      <c r="F1000" s="69">
        <f t="shared" si="893"/>
        <v>2100000</v>
      </c>
      <c r="G1000" s="69">
        <f t="shared" si="893"/>
        <v>1200000</v>
      </c>
      <c r="H1000" s="69">
        <f>H1001+H1011+H1012+H1013</f>
        <v>196007.69</v>
      </c>
      <c r="I1000" s="69">
        <f t="shared" si="879"/>
        <v>16.333974166666668</v>
      </c>
      <c r="J1000" s="54" t="s">
        <v>222</v>
      </c>
    </row>
    <row r="1001" spans="1:10" ht="18" x14ac:dyDescent="0.25">
      <c r="A1001" s="5" t="str">
        <f t="shared" si="878"/>
        <v>a</v>
      </c>
      <c r="B1001" s="79" t="s">
        <v>1</v>
      </c>
      <c r="C1001" s="80" t="s">
        <v>24</v>
      </c>
      <c r="D1001" s="81">
        <f t="shared" ref="D1001" si="894">D1002+D1003+D1004+D1005+D1006+D1007+D1008</f>
        <v>1181899</v>
      </c>
      <c r="E1001" s="81">
        <f t="shared" ref="E1001:G1001" si="895">E1002+E1003+E1004+E1005+E1006+E1007+E1008</f>
        <v>2100000</v>
      </c>
      <c r="F1001" s="81">
        <f t="shared" si="895"/>
        <v>2100000</v>
      </c>
      <c r="G1001" s="81">
        <f t="shared" si="895"/>
        <v>1200000</v>
      </c>
      <c r="H1001" s="81">
        <f>H1002+H1003+H1004+H1005+H1006+H1007+H1008</f>
        <v>196007.69</v>
      </c>
      <c r="I1001" s="81">
        <f t="shared" si="879"/>
        <v>16.333974166666668</v>
      </c>
      <c r="J1001" s="10"/>
    </row>
    <row r="1002" spans="1:10" ht="18" hidden="1" x14ac:dyDescent="0.25">
      <c r="A1002" s="5" t="str">
        <f t="shared" si="878"/>
        <v>b</v>
      </c>
      <c r="B1002" s="82" t="s">
        <v>1</v>
      </c>
      <c r="C1002" s="83" t="s">
        <v>25</v>
      </c>
      <c r="D1002" s="84">
        <v>0</v>
      </c>
      <c r="E1002" s="84">
        <v>0</v>
      </c>
      <c r="F1002" s="84">
        <v>0</v>
      </c>
      <c r="G1002" s="84"/>
      <c r="H1002" s="84"/>
      <c r="I1002" s="84" t="e">
        <f t="shared" si="879"/>
        <v>#DIV/0!</v>
      </c>
    </row>
    <row r="1003" spans="1:10" ht="18" x14ac:dyDescent="0.25">
      <c r="A1003" s="5" t="str">
        <f t="shared" si="878"/>
        <v>a</v>
      </c>
      <c r="B1003" s="82" t="s">
        <v>1</v>
      </c>
      <c r="C1003" s="83" t="s">
        <v>26</v>
      </c>
      <c r="D1003" s="84">
        <v>1181899</v>
      </c>
      <c r="E1003" s="84">
        <v>2100000</v>
      </c>
      <c r="F1003" s="84">
        <v>1930000</v>
      </c>
      <c r="G1003" s="84">
        <v>1030000</v>
      </c>
      <c r="H1003" s="84">
        <v>157007.69</v>
      </c>
      <c r="I1003" s="84">
        <f t="shared" si="879"/>
        <v>15.243465048543689</v>
      </c>
      <c r="J1003" s="10"/>
    </row>
    <row r="1004" spans="1:10" ht="18" hidden="1" x14ac:dyDescent="0.25">
      <c r="A1004" s="5" t="str">
        <f t="shared" si="878"/>
        <v>b</v>
      </c>
      <c r="B1004" s="82" t="s">
        <v>1</v>
      </c>
      <c r="C1004" s="83" t="s">
        <v>27</v>
      </c>
      <c r="D1004" s="84">
        <v>0</v>
      </c>
      <c r="E1004" s="84">
        <v>0</v>
      </c>
      <c r="F1004" s="84">
        <v>0</v>
      </c>
      <c r="G1004" s="84"/>
      <c r="H1004" s="84"/>
      <c r="I1004" s="84" t="e">
        <f t="shared" si="879"/>
        <v>#DIV/0!</v>
      </c>
    </row>
    <row r="1005" spans="1:10" ht="18" hidden="1" x14ac:dyDescent="0.25">
      <c r="A1005" s="5" t="str">
        <f t="shared" si="878"/>
        <v>b</v>
      </c>
      <c r="B1005" s="82" t="s">
        <v>1</v>
      </c>
      <c r="C1005" s="85" t="s">
        <v>28</v>
      </c>
      <c r="D1005" s="84">
        <v>0</v>
      </c>
      <c r="E1005" s="84">
        <v>0</v>
      </c>
      <c r="F1005" s="84">
        <v>0</v>
      </c>
      <c r="G1005" s="84"/>
      <c r="H1005" s="84"/>
      <c r="I1005" s="84" t="e">
        <f t="shared" si="879"/>
        <v>#DIV/0!</v>
      </c>
    </row>
    <row r="1006" spans="1:10" ht="18" hidden="1" x14ac:dyDescent="0.25">
      <c r="A1006" s="5" t="str">
        <f t="shared" si="878"/>
        <v>b</v>
      </c>
      <c r="B1006" s="82" t="s">
        <v>1</v>
      </c>
      <c r="C1006" s="85" t="s">
        <v>29</v>
      </c>
      <c r="D1006" s="84">
        <v>0</v>
      </c>
      <c r="E1006" s="84">
        <v>0</v>
      </c>
      <c r="F1006" s="84">
        <v>0</v>
      </c>
      <c r="G1006" s="84"/>
      <c r="H1006" s="84"/>
      <c r="I1006" s="84" t="e">
        <f t="shared" si="879"/>
        <v>#DIV/0!</v>
      </c>
    </row>
    <row r="1007" spans="1:10" ht="18" hidden="1" x14ac:dyDescent="0.25">
      <c r="A1007" s="5" t="str">
        <f t="shared" si="878"/>
        <v>b</v>
      </c>
      <c r="B1007" s="82" t="s">
        <v>1</v>
      </c>
      <c r="C1007" s="85" t="s">
        <v>30</v>
      </c>
      <c r="D1007" s="84">
        <v>0</v>
      </c>
      <c r="E1007" s="84">
        <v>0</v>
      </c>
      <c r="F1007" s="84">
        <v>0</v>
      </c>
      <c r="G1007" s="84"/>
      <c r="H1007" s="84"/>
      <c r="I1007" s="84" t="e">
        <f t="shared" si="879"/>
        <v>#DIV/0!</v>
      </c>
    </row>
    <row r="1008" spans="1:10" ht="18" x14ac:dyDescent="0.25">
      <c r="A1008" s="5" t="str">
        <f t="shared" si="878"/>
        <v>a</v>
      </c>
      <c r="B1008" s="82" t="s">
        <v>1</v>
      </c>
      <c r="C1008" s="85" t="s">
        <v>31</v>
      </c>
      <c r="D1008" s="84">
        <f t="shared" ref="D1008" si="896">D1009+D1010</f>
        <v>0</v>
      </c>
      <c r="E1008" s="84">
        <f t="shared" ref="E1008:G1008" si="897">E1009+E1010</f>
        <v>0</v>
      </c>
      <c r="F1008" s="84">
        <f t="shared" si="897"/>
        <v>170000</v>
      </c>
      <c r="G1008" s="84">
        <f t="shared" si="897"/>
        <v>170000</v>
      </c>
      <c r="H1008" s="84">
        <f>H1009+H1010</f>
        <v>39000</v>
      </c>
      <c r="I1008" s="84">
        <f t="shared" si="879"/>
        <v>22.941176470588236</v>
      </c>
      <c r="J1008" s="10"/>
    </row>
    <row r="1009" spans="1:10" ht="30" x14ac:dyDescent="0.25">
      <c r="A1009" s="5" t="str">
        <f t="shared" si="878"/>
        <v>a</v>
      </c>
      <c r="B1009" s="86"/>
      <c r="C1009" s="87" t="s">
        <v>91</v>
      </c>
      <c r="D1009" s="88">
        <v>0</v>
      </c>
      <c r="E1009" s="88">
        <v>0</v>
      </c>
      <c r="F1009" s="88">
        <v>170000</v>
      </c>
      <c r="G1009" s="88">
        <v>170000</v>
      </c>
      <c r="H1009" s="88">
        <v>39000</v>
      </c>
      <c r="I1009" s="88">
        <f t="shared" si="879"/>
        <v>22.941176470588236</v>
      </c>
    </row>
    <row r="1010" spans="1:10" ht="30" hidden="1" x14ac:dyDescent="0.25">
      <c r="A1010" s="5" t="str">
        <f t="shared" si="878"/>
        <v>b</v>
      </c>
      <c r="B1010" s="86"/>
      <c r="C1010" s="87" t="s">
        <v>92</v>
      </c>
      <c r="D1010" s="88">
        <v>0</v>
      </c>
      <c r="E1010" s="88">
        <v>0</v>
      </c>
      <c r="F1010" s="88">
        <v>0</v>
      </c>
      <c r="G1010" s="88">
        <v>0</v>
      </c>
      <c r="H1010" s="88"/>
      <c r="I1010" s="88" t="e">
        <f t="shared" si="879"/>
        <v>#DIV/0!</v>
      </c>
    </row>
    <row r="1011" spans="1:10" ht="18" hidden="1" x14ac:dyDescent="0.25">
      <c r="A1011" s="5" t="str">
        <f t="shared" si="878"/>
        <v>b</v>
      </c>
      <c r="B1011" s="82" t="s">
        <v>1</v>
      </c>
      <c r="C1011" s="80" t="s">
        <v>32</v>
      </c>
      <c r="D1011" s="81">
        <v>0</v>
      </c>
      <c r="E1011" s="81">
        <v>0</v>
      </c>
      <c r="F1011" s="81">
        <v>0</v>
      </c>
      <c r="G1011" s="81">
        <v>0</v>
      </c>
      <c r="H1011" s="81"/>
      <c r="I1011" s="81" t="e">
        <f t="shared" si="879"/>
        <v>#DIV/0!</v>
      </c>
    </row>
    <row r="1012" spans="1:10" ht="18" hidden="1" x14ac:dyDescent="0.25">
      <c r="A1012" s="5" t="str">
        <f t="shared" si="878"/>
        <v>b</v>
      </c>
      <c r="B1012" s="82" t="s">
        <v>1</v>
      </c>
      <c r="C1012" s="80" t="s">
        <v>33</v>
      </c>
      <c r="D1012" s="81">
        <v>0</v>
      </c>
      <c r="E1012" s="81">
        <v>0</v>
      </c>
      <c r="F1012" s="81">
        <v>0</v>
      </c>
      <c r="G1012" s="81">
        <v>0</v>
      </c>
      <c r="H1012" s="81"/>
      <c r="I1012" s="81" t="e">
        <f t="shared" si="879"/>
        <v>#DIV/0!</v>
      </c>
    </row>
    <row r="1013" spans="1:10" ht="18" hidden="1" x14ac:dyDescent="0.25">
      <c r="A1013" s="5" t="str">
        <f t="shared" si="878"/>
        <v>b</v>
      </c>
      <c r="B1013" s="82" t="s">
        <v>1</v>
      </c>
      <c r="C1013" s="80" t="s">
        <v>34</v>
      </c>
      <c r="D1013" s="81">
        <v>0</v>
      </c>
      <c r="E1013" s="81">
        <v>0</v>
      </c>
      <c r="F1013" s="81">
        <v>0</v>
      </c>
      <c r="G1013" s="81">
        <v>0</v>
      </c>
      <c r="H1013" s="81"/>
      <c r="I1013" s="81" t="e">
        <f t="shared" si="879"/>
        <v>#DIV/0!</v>
      </c>
    </row>
    <row r="1014" spans="1:10" ht="18" x14ac:dyDescent="0.25">
      <c r="A1014" s="5" t="str">
        <f t="shared" si="878"/>
        <v>a</v>
      </c>
      <c r="B1014" s="67" t="s">
        <v>174</v>
      </c>
      <c r="C1014" s="68" t="s">
        <v>11</v>
      </c>
      <c r="D1014" s="69">
        <f t="shared" ref="D1014" si="898">D1028+D1042</f>
        <v>6368945.9199999999</v>
      </c>
      <c r="E1014" s="69">
        <f t="shared" ref="E1014:F1014" si="899">E1028+E1042</f>
        <v>11000000</v>
      </c>
      <c r="F1014" s="69">
        <f t="shared" si="899"/>
        <v>11000000</v>
      </c>
      <c r="G1014" s="69">
        <f t="shared" ref="G1014:H1014" si="900">G1028+G1042</f>
        <v>6981850</v>
      </c>
      <c r="H1014" s="69">
        <f t="shared" si="900"/>
        <v>3708382.99</v>
      </c>
      <c r="I1014" s="69">
        <f t="shared" si="879"/>
        <v>53.114618475046015</v>
      </c>
      <c r="J1014" s="10"/>
    </row>
    <row r="1015" spans="1:10" ht="18" x14ac:dyDescent="0.25">
      <c r="A1015" s="5" t="str">
        <f t="shared" si="878"/>
        <v>a</v>
      </c>
      <c r="B1015" s="70" t="s">
        <v>1</v>
      </c>
      <c r="C1015" s="71" t="s">
        <v>24</v>
      </c>
      <c r="D1015" s="81">
        <f t="shared" ref="D1015" si="901">D1029+D1043</f>
        <v>6335046.0399999991</v>
      </c>
      <c r="E1015" s="81">
        <f t="shared" ref="E1015:F1015" si="902">E1029+E1043</f>
        <v>11000000</v>
      </c>
      <c r="F1015" s="81">
        <f t="shared" si="902"/>
        <v>11000000</v>
      </c>
      <c r="G1015" s="81">
        <f t="shared" ref="G1015:H1015" si="903">G1029+G1043</f>
        <v>6981850</v>
      </c>
      <c r="H1015" s="81">
        <f t="shared" si="903"/>
        <v>3708382.99</v>
      </c>
      <c r="I1015" s="81">
        <f t="shared" si="879"/>
        <v>53.114618475046015</v>
      </c>
      <c r="J1015" s="10"/>
    </row>
    <row r="1016" spans="1:10" ht="18" hidden="1" x14ac:dyDescent="0.25">
      <c r="A1016" s="5" t="str">
        <f t="shared" si="878"/>
        <v>b</v>
      </c>
      <c r="B1016" s="73" t="s">
        <v>1</v>
      </c>
      <c r="C1016" s="74" t="s">
        <v>25</v>
      </c>
      <c r="D1016" s="90">
        <f t="shared" ref="D1016" si="904">D1030+D1044</f>
        <v>0</v>
      </c>
      <c r="E1016" s="90">
        <f t="shared" ref="E1016:F1016" si="905">E1030+E1044</f>
        <v>0</v>
      </c>
      <c r="F1016" s="90">
        <f t="shared" si="905"/>
        <v>0</v>
      </c>
      <c r="G1016" s="90">
        <f t="shared" ref="G1016:H1016" si="906">G1030+G1044</f>
        <v>0</v>
      </c>
      <c r="H1016" s="90">
        <f t="shared" si="906"/>
        <v>0</v>
      </c>
      <c r="I1016" s="90" t="e">
        <f t="shared" si="879"/>
        <v>#DIV/0!</v>
      </c>
    </row>
    <row r="1017" spans="1:10" ht="18" x14ac:dyDescent="0.25">
      <c r="A1017" s="5" t="str">
        <f t="shared" si="878"/>
        <v>a</v>
      </c>
      <c r="B1017" s="73" t="s">
        <v>1</v>
      </c>
      <c r="C1017" s="74" t="s">
        <v>26</v>
      </c>
      <c r="D1017" s="89">
        <f t="shared" ref="D1017" si="907">D1031+D1045</f>
        <v>1981352.02</v>
      </c>
      <c r="E1017" s="89">
        <f t="shared" ref="E1017:F1017" si="908">E1031+E1045</f>
        <v>2300000</v>
      </c>
      <c r="F1017" s="89">
        <f t="shared" si="908"/>
        <v>2300000</v>
      </c>
      <c r="G1017" s="89">
        <f t="shared" ref="G1017:H1017" si="909">G1031+G1045</f>
        <v>1485550</v>
      </c>
      <c r="H1017" s="89">
        <f t="shared" si="909"/>
        <v>787965.62</v>
      </c>
      <c r="I1017" s="89">
        <f t="shared" si="879"/>
        <v>53.042012722560671</v>
      </c>
      <c r="J1017" s="10"/>
    </row>
    <row r="1018" spans="1:10" ht="18" hidden="1" x14ac:dyDescent="0.25">
      <c r="A1018" s="5" t="str">
        <f t="shared" si="878"/>
        <v>b</v>
      </c>
      <c r="B1018" s="73" t="s">
        <v>1</v>
      </c>
      <c r="C1018" s="74" t="s">
        <v>27</v>
      </c>
      <c r="D1018" s="90">
        <f t="shared" ref="D1018" si="910">D1032+D1046</f>
        <v>0</v>
      </c>
      <c r="E1018" s="90">
        <f t="shared" ref="E1018:F1018" si="911">E1032+E1046</f>
        <v>0</v>
      </c>
      <c r="F1018" s="90">
        <f t="shared" si="911"/>
        <v>0</v>
      </c>
      <c r="G1018" s="90">
        <f t="shared" ref="G1018:H1018" si="912">G1032+G1046</f>
        <v>0</v>
      </c>
      <c r="H1018" s="90">
        <f t="shared" si="912"/>
        <v>0</v>
      </c>
      <c r="I1018" s="90" t="e">
        <f t="shared" si="879"/>
        <v>#DIV/0!</v>
      </c>
    </row>
    <row r="1019" spans="1:10" ht="18" hidden="1" x14ac:dyDescent="0.25">
      <c r="A1019" s="5" t="str">
        <f t="shared" si="878"/>
        <v>b</v>
      </c>
      <c r="B1019" s="73" t="s">
        <v>1</v>
      </c>
      <c r="C1019" s="76" t="s">
        <v>28</v>
      </c>
      <c r="D1019" s="90">
        <f t="shared" ref="D1019" si="913">D1033+D1047</f>
        <v>0</v>
      </c>
      <c r="E1019" s="90">
        <f t="shared" ref="E1019:F1019" si="914">E1033+E1047</f>
        <v>0</v>
      </c>
      <c r="F1019" s="90">
        <f t="shared" si="914"/>
        <v>0</v>
      </c>
      <c r="G1019" s="90">
        <f t="shared" ref="G1019:H1019" si="915">G1033+G1047</f>
        <v>0</v>
      </c>
      <c r="H1019" s="90">
        <f t="shared" si="915"/>
        <v>0</v>
      </c>
      <c r="I1019" s="90" t="e">
        <f t="shared" si="879"/>
        <v>#DIV/0!</v>
      </c>
    </row>
    <row r="1020" spans="1:10" ht="18" hidden="1" x14ac:dyDescent="0.25">
      <c r="A1020" s="5" t="str">
        <f t="shared" si="878"/>
        <v>b</v>
      </c>
      <c r="B1020" s="73" t="s">
        <v>1</v>
      </c>
      <c r="C1020" s="76" t="s">
        <v>29</v>
      </c>
      <c r="D1020" s="90">
        <f t="shared" ref="D1020" si="916">D1034+D1048</f>
        <v>0</v>
      </c>
      <c r="E1020" s="90">
        <f t="shared" ref="E1020:F1020" si="917">E1034+E1048</f>
        <v>0</v>
      </c>
      <c r="F1020" s="90">
        <f t="shared" si="917"/>
        <v>0</v>
      </c>
      <c r="G1020" s="90">
        <f t="shared" ref="G1020:H1020" si="918">G1034+G1048</f>
        <v>0</v>
      </c>
      <c r="H1020" s="90">
        <f t="shared" si="918"/>
        <v>0</v>
      </c>
      <c r="I1020" s="90" t="e">
        <f t="shared" si="879"/>
        <v>#DIV/0!</v>
      </c>
    </row>
    <row r="1021" spans="1:10" ht="18" x14ac:dyDescent="0.25">
      <c r="A1021" s="5" t="str">
        <f t="shared" si="878"/>
        <v>a</v>
      </c>
      <c r="B1021" s="73" t="s">
        <v>1</v>
      </c>
      <c r="C1021" s="76" t="s">
        <v>30</v>
      </c>
      <c r="D1021" s="89">
        <f t="shared" ref="D1021" si="919">D1035+D1049</f>
        <v>4353694.0199999996</v>
      </c>
      <c r="E1021" s="89">
        <f t="shared" ref="E1021:F1021" si="920">E1035+E1049</f>
        <v>8700000</v>
      </c>
      <c r="F1021" s="89">
        <f t="shared" si="920"/>
        <v>8700000</v>
      </c>
      <c r="G1021" s="89">
        <f t="shared" ref="G1021:H1021" si="921">G1035+G1049</f>
        <v>5496300</v>
      </c>
      <c r="H1021" s="89">
        <f t="shared" si="921"/>
        <v>2920417.37</v>
      </c>
      <c r="I1021" s="89">
        <f t="shared" si="879"/>
        <v>53.134242490402634</v>
      </c>
      <c r="J1021" s="10"/>
    </row>
    <row r="1022" spans="1:10" ht="18" hidden="1" x14ac:dyDescent="0.25">
      <c r="A1022" s="5" t="str">
        <f t="shared" si="878"/>
        <v>b</v>
      </c>
      <c r="B1022" s="73" t="s">
        <v>1</v>
      </c>
      <c r="C1022" s="76" t="s">
        <v>31</v>
      </c>
      <c r="D1022" s="90">
        <f t="shared" ref="D1022" si="922">D1036+D1050</f>
        <v>0</v>
      </c>
      <c r="E1022" s="90">
        <f t="shared" ref="E1022:F1022" si="923">E1036+E1050</f>
        <v>0</v>
      </c>
      <c r="F1022" s="90">
        <f t="shared" si="923"/>
        <v>0</v>
      </c>
      <c r="G1022" s="90">
        <f t="shared" ref="G1022:H1022" si="924">G1036+G1050</f>
        <v>0</v>
      </c>
      <c r="H1022" s="90">
        <f t="shared" si="924"/>
        <v>0</v>
      </c>
      <c r="I1022" s="90" t="e">
        <f t="shared" si="879"/>
        <v>#DIV/0!</v>
      </c>
    </row>
    <row r="1023" spans="1:10" ht="30" hidden="1" x14ac:dyDescent="0.25">
      <c r="A1023" s="5" t="str">
        <f t="shared" si="878"/>
        <v>b</v>
      </c>
      <c r="B1023" s="77"/>
      <c r="C1023" s="78" t="s">
        <v>91</v>
      </c>
      <c r="D1023" s="90">
        <f t="shared" ref="D1023" si="925">D1037+D1051</f>
        <v>0</v>
      </c>
      <c r="E1023" s="90">
        <f t="shared" ref="E1023:F1023" si="926">E1037+E1051</f>
        <v>0</v>
      </c>
      <c r="F1023" s="90">
        <f t="shared" si="926"/>
        <v>0</v>
      </c>
      <c r="G1023" s="90">
        <f t="shared" ref="G1023:H1023" si="927">G1037+G1051</f>
        <v>0</v>
      </c>
      <c r="H1023" s="90">
        <f t="shared" si="927"/>
        <v>0</v>
      </c>
      <c r="I1023" s="90" t="e">
        <f t="shared" si="879"/>
        <v>#DIV/0!</v>
      </c>
    </row>
    <row r="1024" spans="1:10" ht="30" hidden="1" x14ac:dyDescent="0.25">
      <c r="A1024" s="5" t="str">
        <f t="shared" si="878"/>
        <v>b</v>
      </c>
      <c r="B1024" s="77"/>
      <c r="C1024" s="78" t="s">
        <v>92</v>
      </c>
      <c r="D1024" s="90">
        <f t="shared" ref="D1024" si="928">D1038+D1052</f>
        <v>0</v>
      </c>
      <c r="E1024" s="90">
        <f t="shared" ref="E1024:F1024" si="929">E1038+E1052</f>
        <v>0</v>
      </c>
      <c r="F1024" s="90">
        <f t="shared" si="929"/>
        <v>0</v>
      </c>
      <c r="G1024" s="90">
        <f t="shared" ref="G1024:H1024" si="930">G1038+G1052</f>
        <v>0</v>
      </c>
      <c r="H1024" s="90">
        <f t="shared" si="930"/>
        <v>0</v>
      </c>
      <c r="I1024" s="90" t="e">
        <f t="shared" si="879"/>
        <v>#DIV/0!</v>
      </c>
    </row>
    <row r="1025" spans="1:10" ht="18" x14ac:dyDescent="0.25">
      <c r="A1025" s="5" t="str">
        <f t="shared" si="878"/>
        <v>a</v>
      </c>
      <c r="B1025" s="70" t="s">
        <v>1</v>
      </c>
      <c r="C1025" s="71" t="s">
        <v>32</v>
      </c>
      <c r="D1025" s="81">
        <f t="shared" ref="D1025" si="931">D1039+D1053</f>
        <v>33899.879999999997</v>
      </c>
      <c r="E1025" s="81">
        <f t="shared" ref="E1025:F1025" si="932">E1039+E1053</f>
        <v>0</v>
      </c>
      <c r="F1025" s="81">
        <f t="shared" si="932"/>
        <v>0</v>
      </c>
      <c r="G1025" s="81">
        <f t="shared" ref="G1025:H1025" si="933">G1039+G1053</f>
        <v>0</v>
      </c>
      <c r="H1025" s="81">
        <f t="shared" si="933"/>
        <v>0</v>
      </c>
      <c r="I1025" s="81" t="e">
        <f t="shared" si="879"/>
        <v>#DIV/0!</v>
      </c>
    </row>
    <row r="1026" spans="1:10" ht="18" hidden="1" x14ac:dyDescent="0.25">
      <c r="A1026" s="5" t="str">
        <f t="shared" si="878"/>
        <v>b</v>
      </c>
      <c r="B1026" s="70" t="s">
        <v>1</v>
      </c>
      <c r="C1026" s="71" t="s">
        <v>33</v>
      </c>
      <c r="D1026" s="81">
        <f t="shared" ref="D1026" si="934">D1040+D1054</f>
        <v>0</v>
      </c>
      <c r="E1026" s="81">
        <f t="shared" ref="E1026:F1026" si="935">E1040+E1054</f>
        <v>0</v>
      </c>
      <c r="F1026" s="81">
        <f t="shared" si="935"/>
        <v>0</v>
      </c>
      <c r="G1026" s="81">
        <f t="shared" ref="G1026:H1026" si="936">G1040+G1054</f>
        <v>0</v>
      </c>
      <c r="H1026" s="81">
        <f t="shared" si="936"/>
        <v>0</v>
      </c>
      <c r="I1026" s="81" t="e">
        <f t="shared" si="879"/>
        <v>#DIV/0!</v>
      </c>
    </row>
    <row r="1027" spans="1:10" ht="18" hidden="1" x14ac:dyDescent="0.25">
      <c r="A1027" s="5" t="str">
        <f t="shared" si="878"/>
        <v>b</v>
      </c>
      <c r="B1027" s="70" t="s">
        <v>1</v>
      </c>
      <c r="C1027" s="71" t="s">
        <v>34</v>
      </c>
      <c r="D1027" s="81">
        <f t="shared" ref="D1027" si="937">D1041+D1055</f>
        <v>0</v>
      </c>
      <c r="E1027" s="81">
        <f t="shared" ref="E1027:F1027" si="938">E1041+E1055</f>
        <v>0</v>
      </c>
      <c r="F1027" s="81">
        <f t="shared" si="938"/>
        <v>0</v>
      </c>
      <c r="G1027" s="81">
        <f t="shared" ref="G1027:H1027" si="939">G1041+G1055</f>
        <v>0</v>
      </c>
      <c r="H1027" s="81">
        <f t="shared" si="939"/>
        <v>0</v>
      </c>
      <c r="I1027" s="81" t="e">
        <f t="shared" si="879"/>
        <v>#DIV/0!</v>
      </c>
    </row>
    <row r="1028" spans="1:10" ht="18" x14ac:dyDescent="0.25">
      <c r="A1028" s="5" t="str">
        <f t="shared" si="878"/>
        <v>a</v>
      </c>
      <c r="B1028" s="67" t="s">
        <v>175</v>
      </c>
      <c r="C1028" s="68" t="s">
        <v>11</v>
      </c>
      <c r="D1028" s="69">
        <f t="shared" ref="D1028" si="940">D1029+D1039+D1040+D1041</f>
        <v>4740887.1899999995</v>
      </c>
      <c r="E1028" s="91">
        <f t="shared" ref="E1028:G1028" si="941">E1029+E1039+E1040+E1041</f>
        <v>9900000</v>
      </c>
      <c r="F1028" s="91">
        <f t="shared" si="941"/>
        <v>9900000</v>
      </c>
      <c r="G1028" s="91">
        <f t="shared" si="941"/>
        <v>6181850</v>
      </c>
      <c r="H1028" s="91">
        <f>H1029+H1039+H1040+H1041</f>
        <v>3119405.71</v>
      </c>
      <c r="I1028" s="91">
        <f t="shared" si="879"/>
        <v>50.460714996319872</v>
      </c>
      <c r="J1028" s="54" t="s">
        <v>223</v>
      </c>
    </row>
    <row r="1029" spans="1:10" ht="18" x14ac:dyDescent="0.25">
      <c r="A1029" s="5" t="str">
        <f t="shared" si="878"/>
        <v>a</v>
      </c>
      <c r="B1029" s="79" t="s">
        <v>1</v>
      </c>
      <c r="C1029" s="80" t="s">
        <v>24</v>
      </c>
      <c r="D1029" s="81">
        <f t="shared" ref="D1029" si="942">D1030+D1031+D1032+D1033+D1034+D1035+D1036</f>
        <v>4740887.1899999995</v>
      </c>
      <c r="E1029" s="81">
        <f t="shared" ref="E1029:G1029" si="943">E1030+E1031+E1032+E1033+E1034+E1035+E1036</f>
        <v>9900000</v>
      </c>
      <c r="F1029" s="81">
        <f t="shared" si="943"/>
        <v>9900000</v>
      </c>
      <c r="G1029" s="81">
        <f t="shared" si="943"/>
        <v>6181850</v>
      </c>
      <c r="H1029" s="81">
        <f>H1030+H1031+H1032+H1033+H1034+H1035+H1036</f>
        <v>3119405.71</v>
      </c>
      <c r="I1029" s="81">
        <f t="shared" si="879"/>
        <v>50.460714996319872</v>
      </c>
    </row>
    <row r="1030" spans="1:10" ht="18" hidden="1" x14ac:dyDescent="0.25">
      <c r="A1030" s="5" t="str">
        <f t="shared" si="878"/>
        <v>b</v>
      </c>
      <c r="B1030" s="82" t="s">
        <v>1</v>
      </c>
      <c r="C1030" s="83" t="s">
        <v>25</v>
      </c>
      <c r="D1030" s="84">
        <v>0</v>
      </c>
      <c r="E1030" s="84">
        <v>0</v>
      </c>
      <c r="F1030" s="84">
        <v>0</v>
      </c>
      <c r="G1030" s="84"/>
      <c r="H1030" s="84"/>
      <c r="I1030" s="84" t="e">
        <f t="shared" si="879"/>
        <v>#DIV/0!</v>
      </c>
    </row>
    <row r="1031" spans="1:10" ht="18" x14ac:dyDescent="0.25">
      <c r="A1031" s="5" t="str">
        <f t="shared" ref="A1031:A1094" si="944">IF((E1031+F1031+H1031+D1031)&gt;0,"a","b")</f>
        <v>a</v>
      </c>
      <c r="B1031" s="82" t="s">
        <v>1</v>
      </c>
      <c r="C1031" s="83" t="s">
        <v>26</v>
      </c>
      <c r="D1031" s="84">
        <v>387193.17</v>
      </c>
      <c r="E1031" s="84">
        <v>1200000</v>
      </c>
      <c r="F1031" s="84">
        <v>1200000</v>
      </c>
      <c r="G1031" s="84">
        <v>685550</v>
      </c>
      <c r="H1031" s="84">
        <v>198988.34</v>
      </c>
      <c r="I1031" s="84">
        <f t="shared" ref="I1031:I1094" si="945">H1031/G1031%</f>
        <v>29.026087083363723</v>
      </c>
    </row>
    <row r="1032" spans="1:10" ht="18" hidden="1" x14ac:dyDescent="0.25">
      <c r="A1032" s="5" t="str">
        <f t="shared" si="944"/>
        <v>b</v>
      </c>
      <c r="B1032" s="82" t="s">
        <v>1</v>
      </c>
      <c r="C1032" s="83" t="s">
        <v>27</v>
      </c>
      <c r="D1032" s="84">
        <v>0</v>
      </c>
      <c r="E1032" s="84">
        <v>0</v>
      </c>
      <c r="F1032" s="84">
        <v>0</v>
      </c>
      <c r="G1032" s="84"/>
      <c r="H1032" s="84"/>
      <c r="I1032" s="84" t="e">
        <f t="shared" si="945"/>
        <v>#DIV/0!</v>
      </c>
    </row>
    <row r="1033" spans="1:10" ht="18" hidden="1" x14ac:dyDescent="0.25">
      <c r="A1033" s="5" t="str">
        <f t="shared" si="944"/>
        <v>b</v>
      </c>
      <c r="B1033" s="82" t="s">
        <v>1</v>
      </c>
      <c r="C1033" s="85" t="s">
        <v>28</v>
      </c>
      <c r="D1033" s="84">
        <v>0</v>
      </c>
      <c r="E1033" s="84">
        <v>0</v>
      </c>
      <c r="F1033" s="84">
        <v>0</v>
      </c>
      <c r="G1033" s="84"/>
      <c r="H1033" s="84"/>
      <c r="I1033" s="84" t="e">
        <f t="shared" si="945"/>
        <v>#DIV/0!</v>
      </c>
    </row>
    <row r="1034" spans="1:10" ht="18" hidden="1" x14ac:dyDescent="0.25">
      <c r="A1034" s="5" t="str">
        <f t="shared" si="944"/>
        <v>b</v>
      </c>
      <c r="B1034" s="82" t="s">
        <v>1</v>
      </c>
      <c r="C1034" s="85" t="s">
        <v>29</v>
      </c>
      <c r="D1034" s="84">
        <v>0</v>
      </c>
      <c r="E1034" s="84">
        <v>0</v>
      </c>
      <c r="F1034" s="84">
        <v>0</v>
      </c>
      <c r="G1034" s="84"/>
      <c r="H1034" s="84"/>
      <c r="I1034" s="84" t="e">
        <f t="shared" si="945"/>
        <v>#DIV/0!</v>
      </c>
    </row>
    <row r="1035" spans="1:10" ht="18" x14ac:dyDescent="0.25">
      <c r="A1035" s="5" t="str">
        <f t="shared" si="944"/>
        <v>a</v>
      </c>
      <c r="B1035" s="82" t="s">
        <v>1</v>
      </c>
      <c r="C1035" s="85" t="s">
        <v>30</v>
      </c>
      <c r="D1035" s="84">
        <v>4353694.0199999996</v>
      </c>
      <c r="E1035" s="84">
        <v>8700000</v>
      </c>
      <c r="F1035" s="84">
        <v>8700000</v>
      </c>
      <c r="G1035" s="84">
        <v>5496300</v>
      </c>
      <c r="H1035" s="84">
        <v>2920417.37</v>
      </c>
      <c r="I1035" s="84">
        <f t="shared" si="945"/>
        <v>53.134242490402634</v>
      </c>
    </row>
    <row r="1036" spans="1:10" ht="18" hidden="1" x14ac:dyDescent="0.25">
      <c r="A1036" s="5" t="str">
        <f t="shared" si="944"/>
        <v>b</v>
      </c>
      <c r="B1036" s="82" t="s">
        <v>1</v>
      </c>
      <c r="C1036" s="85" t="s">
        <v>31</v>
      </c>
      <c r="D1036" s="84">
        <f t="shared" ref="D1036" si="946">D1037+D1038</f>
        <v>0</v>
      </c>
      <c r="E1036" s="84">
        <f t="shared" ref="E1036:G1036" si="947">E1037+E1038</f>
        <v>0</v>
      </c>
      <c r="F1036" s="84">
        <f t="shared" si="947"/>
        <v>0</v>
      </c>
      <c r="G1036" s="84">
        <f t="shared" si="947"/>
        <v>0</v>
      </c>
      <c r="H1036" s="84">
        <f>H1037+H1038</f>
        <v>0</v>
      </c>
      <c r="I1036" s="84" t="e">
        <f t="shared" si="945"/>
        <v>#DIV/0!</v>
      </c>
    </row>
    <row r="1037" spans="1:10" ht="30" hidden="1" x14ac:dyDescent="0.25">
      <c r="A1037" s="5" t="str">
        <f t="shared" si="944"/>
        <v>b</v>
      </c>
      <c r="B1037" s="86"/>
      <c r="C1037" s="87" t="s">
        <v>91</v>
      </c>
      <c r="D1037" s="88">
        <v>0</v>
      </c>
      <c r="E1037" s="88">
        <v>0</v>
      </c>
      <c r="F1037" s="88">
        <v>0</v>
      </c>
      <c r="G1037" s="88"/>
      <c r="H1037" s="88"/>
      <c r="I1037" s="88" t="e">
        <f t="shared" si="945"/>
        <v>#DIV/0!</v>
      </c>
    </row>
    <row r="1038" spans="1:10" ht="30" hidden="1" x14ac:dyDescent="0.25">
      <c r="A1038" s="5" t="str">
        <f t="shared" si="944"/>
        <v>b</v>
      </c>
      <c r="B1038" s="86"/>
      <c r="C1038" s="87" t="s">
        <v>92</v>
      </c>
      <c r="D1038" s="88">
        <v>0</v>
      </c>
      <c r="E1038" s="88">
        <v>0</v>
      </c>
      <c r="F1038" s="88">
        <v>0</v>
      </c>
      <c r="G1038" s="88">
        <v>0</v>
      </c>
      <c r="H1038" s="88"/>
      <c r="I1038" s="88" t="e">
        <f t="shared" si="945"/>
        <v>#DIV/0!</v>
      </c>
    </row>
    <row r="1039" spans="1:10" ht="18" hidden="1" x14ac:dyDescent="0.25">
      <c r="A1039" s="5" t="str">
        <f t="shared" si="944"/>
        <v>b</v>
      </c>
      <c r="B1039" s="82" t="s">
        <v>1</v>
      </c>
      <c r="C1039" s="80" t="s">
        <v>32</v>
      </c>
      <c r="D1039" s="81">
        <v>0</v>
      </c>
      <c r="E1039" s="81">
        <v>0</v>
      </c>
      <c r="F1039" s="81">
        <v>0</v>
      </c>
      <c r="G1039" s="81">
        <v>0</v>
      </c>
      <c r="H1039" s="81"/>
      <c r="I1039" s="81" t="e">
        <f t="shared" si="945"/>
        <v>#DIV/0!</v>
      </c>
    </row>
    <row r="1040" spans="1:10" ht="18" hidden="1" x14ac:dyDescent="0.25">
      <c r="A1040" s="5" t="str">
        <f t="shared" si="944"/>
        <v>b</v>
      </c>
      <c r="B1040" s="82" t="s">
        <v>1</v>
      </c>
      <c r="C1040" s="80" t="s">
        <v>33</v>
      </c>
      <c r="D1040" s="81">
        <v>0</v>
      </c>
      <c r="E1040" s="81">
        <v>0</v>
      </c>
      <c r="F1040" s="81">
        <v>0</v>
      </c>
      <c r="G1040" s="81">
        <v>0</v>
      </c>
      <c r="H1040" s="81"/>
      <c r="I1040" s="81" t="e">
        <f t="shared" si="945"/>
        <v>#DIV/0!</v>
      </c>
    </row>
    <row r="1041" spans="1:10" ht="18" hidden="1" x14ac:dyDescent="0.25">
      <c r="A1041" s="5" t="str">
        <f t="shared" si="944"/>
        <v>b</v>
      </c>
      <c r="B1041" s="82" t="s">
        <v>1</v>
      </c>
      <c r="C1041" s="80" t="s">
        <v>34</v>
      </c>
      <c r="D1041" s="81">
        <v>0</v>
      </c>
      <c r="E1041" s="81">
        <v>0</v>
      </c>
      <c r="F1041" s="81">
        <v>0</v>
      </c>
      <c r="G1041" s="81">
        <v>0</v>
      </c>
      <c r="H1041" s="81"/>
      <c r="I1041" s="81" t="e">
        <f t="shared" si="945"/>
        <v>#DIV/0!</v>
      </c>
    </row>
    <row r="1042" spans="1:10" ht="72" x14ac:dyDescent="0.25">
      <c r="A1042" s="5" t="str">
        <f t="shared" si="944"/>
        <v>a</v>
      </c>
      <c r="B1042" s="67" t="s">
        <v>176</v>
      </c>
      <c r="C1042" s="68" t="s">
        <v>23</v>
      </c>
      <c r="D1042" s="69">
        <f t="shared" ref="D1042" si="948">D1043+D1053+D1054+D1055</f>
        <v>1628058.73</v>
      </c>
      <c r="E1042" s="91">
        <f t="shared" ref="E1042:G1042" si="949">E1043+E1053+E1054+E1055</f>
        <v>1100000</v>
      </c>
      <c r="F1042" s="91">
        <f t="shared" si="949"/>
        <v>1100000</v>
      </c>
      <c r="G1042" s="91">
        <f t="shared" si="949"/>
        <v>800000</v>
      </c>
      <c r="H1042" s="91">
        <f>H1043+H1053+H1054+H1055</f>
        <v>588977.28</v>
      </c>
      <c r="I1042" s="91">
        <f t="shared" si="945"/>
        <v>73.622160000000008</v>
      </c>
      <c r="J1042" s="54" t="s">
        <v>222</v>
      </c>
    </row>
    <row r="1043" spans="1:10" ht="18" x14ac:dyDescent="0.25">
      <c r="A1043" s="5" t="str">
        <f t="shared" si="944"/>
        <v>a</v>
      </c>
      <c r="B1043" s="79" t="s">
        <v>1</v>
      </c>
      <c r="C1043" s="80" t="s">
        <v>24</v>
      </c>
      <c r="D1043" s="81">
        <f t="shared" ref="D1043" si="950">D1044+D1045+D1046+D1047+D1048+D1049+D1050</f>
        <v>1594158.85</v>
      </c>
      <c r="E1043" s="81">
        <f t="shared" ref="E1043:G1043" si="951">E1044+E1045+E1046+E1047+E1048+E1049+E1050</f>
        <v>1100000</v>
      </c>
      <c r="F1043" s="81">
        <f t="shared" si="951"/>
        <v>1100000</v>
      </c>
      <c r="G1043" s="81">
        <f t="shared" si="951"/>
        <v>800000</v>
      </c>
      <c r="H1043" s="81">
        <f>H1044+H1045+H1046+H1047+H1048+H1049+H1050</f>
        <v>588977.28</v>
      </c>
      <c r="I1043" s="81">
        <f t="shared" si="945"/>
        <v>73.622160000000008</v>
      </c>
    </row>
    <row r="1044" spans="1:10" ht="18" hidden="1" x14ac:dyDescent="0.25">
      <c r="A1044" s="5" t="str">
        <f t="shared" si="944"/>
        <v>b</v>
      </c>
      <c r="B1044" s="82" t="s">
        <v>1</v>
      </c>
      <c r="C1044" s="83" t="s">
        <v>25</v>
      </c>
      <c r="D1044" s="84">
        <v>0</v>
      </c>
      <c r="E1044" s="84">
        <v>0</v>
      </c>
      <c r="F1044" s="84">
        <v>0</v>
      </c>
      <c r="G1044" s="84"/>
      <c r="H1044" s="84"/>
      <c r="I1044" s="84" t="e">
        <f t="shared" si="945"/>
        <v>#DIV/0!</v>
      </c>
    </row>
    <row r="1045" spans="1:10" ht="18" x14ac:dyDescent="0.25">
      <c r="A1045" s="5" t="str">
        <f t="shared" si="944"/>
        <v>a</v>
      </c>
      <c r="B1045" s="82" t="s">
        <v>1</v>
      </c>
      <c r="C1045" s="83" t="s">
        <v>26</v>
      </c>
      <c r="D1045" s="84">
        <v>1594158.85</v>
      </c>
      <c r="E1045" s="84">
        <v>1100000</v>
      </c>
      <c r="F1045" s="84">
        <v>1100000</v>
      </c>
      <c r="G1045" s="84">
        <v>800000</v>
      </c>
      <c r="H1045" s="84">
        <v>588977.28</v>
      </c>
      <c r="I1045" s="84">
        <f t="shared" si="945"/>
        <v>73.622160000000008</v>
      </c>
    </row>
    <row r="1046" spans="1:10" ht="18" hidden="1" x14ac:dyDescent="0.25">
      <c r="A1046" s="5" t="str">
        <f t="shared" si="944"/>
        <v>b</v>
      </c>
      <c r="B1046" s="82" t="s">
        <v>1</v>
      </c>
      <c r="C1046" s="83" t="s">
        <v>27</v>
      </c>
      <c r="D1046" s="84">
        <v>0</v>
      </c>
      <c r="E1046" s="84">
        <v>0</v>
      </c>
      <c r="F1046" s="84">
        <v>0</v>
      </c>
      <c r="G1046" s="84"/>
      <c r="H1046" s="84"/>
      <c r="I1046" s="84" t="e">
        <f t="shared" si="945"/>
        <v>#DIV/0!</v>
      </c>
    </row>
    <row r="1047" spans="1:10" ht="18" hidden="1" x14ac:dyDescent="0.25">
      <c r="A1047" s="5" t="str">
        <f t="shared" si="944"/>
        <v>b</v>
      </c>
      <c r="B1047" s="82" t="s">
        <v>1</v>
      </c>
      <c r="C1047" s="85" t="s">
        <v>28</v>
      </c>
      <c r="D1047" s="84">
        <v>0</v>
      </c>
      <c r="E1047" s="84">
        <v>0</v>
      </c>
      <c r="F1047" s="84">
        <v>0</v>
      </c>
      <c r="G1047" s="84"/>
      <c r="H1047" s="84"/>
      <c r="I1047" s="84" t="e">
        <f t="shared" si="945"/>
        <v>#DIV/0!</v>
      </c>
    </row>
    <row r="1048" spans="1:10" ht="18" hidden="1" x14ac:dyDescent="0.25">
      <c r="A1048" s="5" t="str">
        <f t="shared" si="944"/>
        <v>b</v>
      </c>
      <c r="B1048" s="82" t="s">
        <v>1</v>
      </c>
      <c r="C1048" s="85" t="s">
        <v>29</v>
      </c>
      <c r="D1048" s="84">
        <v>0</v>
      </c>
      <c r="E1048" s="84">
        <v>0</v>
      </c>
      <c r="F1048" s="84">
        <v>0</v>
      </c>
      <c r="G1048" s="84"/>
      <c r="H1048" s="84"/>
      <c r="I1048" s="84" t="e">
        <f t="shared" si="945"/>
        <v>#DIV/0!</v>
      </c>
    </row>
    <row r="1049" spans="1:10" ht="18" hidden="1" x14ac:dyDescent="0.25">
      <c r="A1049" s="5" t="str">
        <f t="shared" si="944"/>
        <v>b</v>
      </c>
      <c r="B1049" s="82" t="s">
        <v>1</v>
      </c>
      <c r="C1049" s="85" t="s">
        <v>30</v>
      </c>
      <c r="D1049" s="84">
        <v>0</v>
      </c>
      <c r="E1049" s="84">
        <v>0</v>
      </c>
      <c r="F1049" s="84">
        <v>0</v>
      </c>
      <c r="G1049" s="84"/>
      <c r="H1049" s="84"/>
      <c r="I1049" s="84" t="e">
        <f t="shared" si="945"/>
        <v>#DIV/0!</v>
      </c>
    </row>
    <row r="1050" spans="1:10" ht="18" hidden="1" x14ac:dyDescent="0.25">
      <c r="A1050" s="5" t="str">
        <f t="shared" si="944"/>
        <v>b</v>
      </c>
      <c r="B1050" s="82" t="s">
        <v>1</v>
      </c>
      <c r="C1050" s="85" t="s">
        <v>31</v>
      </c>
      <c r="D1050" s="84">
        <f t="shared" ref="D1050" si="952">D1051+D1052</f>
        <v>0</v>
      </c>
      <c r="E1050" s="84">
        <f t="shared" ref="E1050:G1050" si="953">E1051+E1052</f>
        <v>0</v>
      </c>
      <c r="F1050" s="84">
        <f t="shared" si="953"/>
        <v>0</v>
      </c>
      <c r="G1050" s="84">
        <f t="shared" si="953"/>
        <v>0</v>
      </c>
      <c r="H1050" s="84">
        <f>H1051+H1052</f>
        <v>0</v>
      </c>
      <c r="I1050" s="84" t="e">
        <f t="shared" si="945"/>
        <v>#DIV/0!</v>
      </c>
    </row>
    <row r="1051" spans="1:10" ht="30" hidden="1" x14ac:dyDescent="0.25">
      <c r="A1051" s="5" t="str">
        <f t="shared" si="944"/>
        <v>b</v>
      </c>
      <c r="B1051" s="86"/>
      <c r="C1051" s="87" t="s">
        <v>91</v>
      </c>
      <c r="D1051" s="88">
        <v>0</v>
      </c>
      <c r="E1051" s="88">
        <v>0</v>
      </c>
      <c r="F1051" s="88">
        <v>0</v>
      </c>
      <c r="G1051" s="88"/>
      <c r="H1051" s="88"/>
      <c r="I1051" s="88" t="e">
        <f t="shared" si="945"/>
        <v>#DIV/0!</v>
      </c>
    </row>
    <row r="1052" spans="1:10" ht="30" hidden="1" x14ac:dyDescent="0.25">
      <c r="A1052" s="5" t="str">
        <f t="shared" si="944"/>
        <v>b</v>
      </c>
      <c r="B1052" s="86"/>
      <c r="C1052" s="87" t="s">
        <v>92</v>
      </c>
      <c r="D1052" s="88">
        <v>0</v>
      </c>
      <c r="E1052" s="88">
        <v>0</v>
      </c>
      <c r="F1052" s="88">
        <v>0</v>
      </c>
      <c r="G1052" s="88">
        <v>0</v>
      </c>
      <c r="H1052" s="88"/>
      <c r="I1052" s="88" t="e">
        <f t="shared" si="945"/>
        <v>#DIV/0!</v>
      </c>
    </row>
    <row r="1053" spans="1:10" ht="18" x14ac:dyDescent="0.25">
      <c r="A1053" s="5" t="str">
        <f t="shared" si="944"/>
        <v>a</v>
      </c>
      <c r="B1053" s="82" t="s">
        <v>1</v>
      </c>
      <c r="C1053" s="80" t="s">
        <v>32</v>
      </c>
      <c r="D1053" s="81">
        <v>33899.879999999997</v>
      </c>
      <c r="E1053" s="81">
        <v>0</v>
      </c>
      <c r="F1053" s="81">
        <v>0</v>
      </c>
      <c r="G1053" s="81">
        <v>0</v>
      </c>
      <c r="H1053" s="81"/>
      <c r="I1053" s="81" t="e">
        <f t="shared" si="945"/>
        <v>#DIV/0!</v>
      </c>
    </row>
    <row r="1054" spans="1:10" ht="18" hidden="1" x14ac:dyDescent="0.25">
      <c r="A1054" s="5" t="str">
        <f t="shared" si="944"/>
        <v>b</v>
      </c>
      <c r="B1054" s="82" t="s">
        <v>1</v>
      </c>
      <c r="C1054" s="80" t="s">
        <v>33</v>
      </c>
      <c r="D1054" s="81">
        <v>0</v>
      </c>
      <c r="E1054" s="81">
        <v>0</v>
      </c>
      <c r="F1054" s="81">
        <v>0</v>
      </c>
      <c r="G1054" s="81">
        <v>0</v>
      </c>
      <c r="H1054" s="81"/>
      <c r="I1054" s="81" t="e">
        <f t="shared" si="945"/>
        <v>#DIV/0!</v>
      </c>
    </row>
    <row r="1055" spans="1:10" ht="18" hidden="1" x14ac:dyDescent="0.25">
      <c r="A1055" s="5" t="str">
        <f t="shared" si="944"/>
        <v>b</v>
      </c>
      <c r="B1055" s="82" t="s">
        <v>1</v>
      </c>
      <c r="C1055" s="80" t="s">
        <v>34</v>
      </c>
      <c r="D1055" s="81">
        <v>0</v>
      </c>
      <c r="E1055" s="81">
        <v>0</v>
      </c>
      <c r="F1055" s="81">
        <v>0</v>
      </c>
      <c r="G1055" s="81">
        <v>0</v>
      </c>
      <c r="H1055" s="81"/>
      <c r="I1055" s="81" t="e">
        <f t="shared" si="945"/>
        <v>#DIV/0!</v>
      </c>
    </row>
    <row r="1056" spans="1:10" ht="54" x14ac:dyDescent="0.25">
      <c r="A1056" s="5" t="str">
        <f t="shared" si="944"/>
        <v>a</v>
      </c>
      <c r="B1056" s="67" t="s">
        <v>235</v>
      </c>
      <c r="C1056" s="68" t="s">
        <v>234</v>
      </c>
      <c r="D1056" s="69">
        <f t="shared" ref="D1056:G1056" si="954">D1057+D1067+D1068+D1069</f>
        <v>1449558.37</v>
      </c>
      <c r="E1056" s="91">
        <f t="shared" si="954"/>
        <v>0</v>
      </c>
      <c r="F1056" s="91">
        <f t="shared" si="954"/>
        <v>0</v>
      </c>
      <c r="G1056" s="91">
        <f t="shared" si="954"/>
        <v>0</v>
      </c>
      <c r="H1056" s="91">
        <f>H1057+H1067+H1068+H1069</f>
        <v>0</v>
      </c>
      <c r="I1056" s="91" t="e">
        <f t="shared" si="945"/>
        <v>#DIV/0!</v>
      </c>
      <c r="J1056" s="54" t="s">
        <v>222</v>
      </c>
    </row>
    <row r="1057" spans="1:10" ht="18" x14ac:dyDescent="0.25">
      <c r="A1057" s="5" t="str">
        <f t="shared" si="944"/>
        <v>a</v>
      </c>
      <c r="B1057" s="79" t="s">
        <v>1</v>
      </c>
      <c r="C1057" s="80" t="s">
        <v>24</v>
      </c>
      <c r="D1057" s="81">
        <f t="shared" ref="D1057:G1057" si="955">D1058+D1059+D1060+D1061+D1062+D1063+D1064</f>
        <v>1449558.37</v>
      </c>
      <c r="E1057" s="81">
        <f t="shared" si="955"/>
        <v>0</v>
      </c>
      <c r="F1057" s="81">
        <f t="shared" si="955"/>
        <v>0</v>
      </c>
      <c r="G1057" s="81">
        <f t="shared" si="955"/>
        <v>0</v>
      </c>
      <c r="H1057" s="81">
        <f>H1058+H1059+H1060+H1061+H1062+H1063+H1064</f>
        <v>0</v>
      </c>
      <c r="I1057" s="81" t="e">
        <f t="shared" si="945"/>
        <v>#DIV/0!</v>
      </c>
    </row>
    <row r="1058" spans="1:10" ht="18" hidden="1" x14ac:dyDescent="0.25">
      <c r="A1058" s="5" t="str">
        <f t="shared" si="944"/>
        <v>b</v>
      </c>
      <c r="B1058" s="82" t="s">
        <v>1</v>
      </c>
      <c r="C1058" s="83" t="s">
        <v>25</v>
      </c>
      <c r="D1058" s="84">
        <v>0</v>
      </c>
      <c r="E1058" s="84">
        <v>0</v>
      </c>
      <c r="F1058" s="84">
        <v>0</v>
      </c>
      <c r="G1058" s="84"/>
      <c r="H1058" s="84"/>
      <c r="I1058" s="84" t="e">
        <f t="shared" si="945"/>
        <v>#DIV/0!</v>
      </c>
    </row>
    <row r="1059" spans="1:10" ht="18" hidden="1" x14ac:dyDescent="0.25">
      <c r="A1059" s="5" t="str">
        <f t="shared" si="944"/>
        <v>b</v>
      </c>
      <c r="B1059" s="82" t="s">
        <v>1</v>
      </c>
      <c r="C1059" s="83" t="s">
        <v>26</v>
      </c>
      <c r="D1059" s="84">
        <v>0</v>
      </c>
      <c r="E1059" s="84">
        <v>0</v>
      </c>
      <c r="F1059" s="84">
        <v>0</v>
      </c>
      <c r="G1059" s="84">
        <v>0</v>
      </c>
      <c r="H1059" s="84">
        <v>0</v>
      </c>
      <c r="I1059" s="84" t="e">
        <f t="shared" si="945"/>
        <v>#DIV/0!</v>
      </c>
    </row>
    <row r="1060" spans="1:10" ht="18" hidden="1" x14ac:dyDescent="0.25">
      <c r="A1060" s="5" t="str">
        <f t="shared" si="944"/>
        <v>b</v>
      </c>
      <c r="B1060" s="82" t="s">
        <v>1</v>
      </c>
      <c r="C1060" s="83" t="s">
        <v>27</v>
      </c>
      <c r="D1060" s="84">
        <v>0</v>
      </c>
      <c r="E1060" s="84">
        <v>0</v>
      </c>
      <c r="F1060" s="84">
        <v>0</v>
      </c>
      <c r="G1060" s="84"/>
      <c r="H1060" s="84"/>
      <c r="I1060" s="84" t="e">
        <f t="shared" si="945"/>
        <v>#DIV/0!</v>
      </c>
    </row>
    <row r="1061" spans="1:10" ht="18" hidden="1" x14ac:dyDescent="0.25">
      <c r="A1061" s="5" t="str">
        <f t="shared" si="944"/>
        <v>b</v>
      </c>
      <c r="B1061" s="82" t="s">
        <v>1</v>
      </c>
      <c r="C1061" s="85" t="s">
        <v>28</v>
      </c>
      <c r="D1061" s="84">
        <v>0</v>
      </c>
      <c r="E1061" s="84">
        <v>0</v>
      </c>
      <c r="F1061" s="84">
        <v>0</v>
      </c>
      <c r="G1061" s="84"/>
      <c r="H1061" s="84"/>
      <c r="I1061" s="84" t="e">
        <f t="shared" si="945"/>
        <v>#DIV/0!</v>
      </c>
    </row>
    <row r="1062" spans="1:10" ht="18" hidden="1" x14ac:dyDescent="0.25">
      <c r="A1062" s="5" t="str">
        <f t="shared" si="944"/>
        <v>b</v>
      </c>
      <c r="B1062" s="82" t="s">
        <v>1</v>
      </c>
      <c r="C1062" s="85" t="s">
        <v>29</v>
      </c>
      <c r="D1062" s="84">
        <v>0</v>
      </c>
      <c r="E1062" s="84">
        <v>0</v>
      </c>
      <c r="F1062" s="84">
        <v>0</v>
      </c>
      <c r="G1062" s="84"/>
      <c r="H1062" s="84"/>
      <c r="I1062" s="84" t="e">
        <f t="shared" si="945"/>
        <v>#DIV/0!</v>
      </c>
    </row>
    <row r="1063" spans="1:10" ht="18" x14ac:dyDescent="0.25">
      <c r="A1063" s="5" t="str">
        <f t="shared" si="944"/>
        <v>a</v>
      </c>
      <c r="B1063" s="82" t="s">
        <v>1</v>
      </c>
      <c r="C1063" s="85" t="s">
        <v>30</v>
      </c>
      <c r="D1063" s="84">
        <v>1449558.37</v>
      </c>
      <c r="E1063" s="84">
        <v>0</v>
      </c>
      <c r="F1063" s="84">
        <v>0</v>
      </c>
      <c r="G1063" s="84"/>
      <c r="H1063" s="84"/>
      <c r="I1063" s="84" t="e">
        <f t="shared" si="945"/>
        <v>#DIV/0!</v>
      </c>
    </row>
    <row r="1064" spans="1:10" ht="18" hidden="1" x14ac:dyDescent="0.25">
      <c r="A1064" s="5" t="str">
        <f t="shared" si="944"/>
        <v>b</v>
      </c>
      <c r="B1064" s="82" t="s">
        <v>1</v>
      </c>
      <c r="C1064" s="85" t="s">
        <v>31</v>
      </c>
      <c r="D1064" s="84">
        <f t="shared" ref="D1064:G1064" si="956">D1065+D1066</f>
        <v>0</v>
      </c>
      <c r="E1064" s="84">
        <f t="shared" si="956"/>
        <v>0</v>
      </c>
      <c r="F1064" s="84">
        <f t="shared" si="956"/>
        <v>0</v>
      </c>
      <c r="G1064" s="84">
        <f t="shared" si="956"/>
        <v>0</v>
      </c>
      <c r="H1064" s="84">
        <f>H1065+H1066</f>
        <v>0</v>
      </c>
      <c r="I1064" s="84" t="e">
        <f t="shared" si="945"/>
        <v>#DIV/0!</v>
      </c>
    </row>
    <row r="1065" spans="1:10" ht="30" hidden="1" x14ac:dyDescent="0.25">
      <c r="A1065" s="5" t="str">
        <f t="shared" si="944"/>
        <v>b</v>
      </c>
      <c r="B1065" s="86"/>
      <c r="C1065" s="87" t="s">
        <v>91</v>
      </c>
      <c r="D1065" s="88">
        <v>0</v>
      </c>
      <c r="E1065" s="88">
        <v>0</v>
      </c>
      <c r="F1065" s="88">
        <v>0</v>
      </c>
      <c r="G1065" s="88"/>
      <c r="H1065" s="88"/>
      <c r="I1065" s="88" t="e">
        <f t="shared" si="945"/>
        <v>#DIV/0!</v>
      </c>
    </row>
    <row r="1066" spans="1:10" ht="30" hidden="1" x14ac:dyDescent="0.25">
      <c r="A1066" s="5" t="str">
        <f t="shared" si="944"/>
        <v>b</v>
      </c>
      <c r="B1066" s="86"/>
      <c r="C1066" s="87" t="s">
        <v>92</v>
      </c>
      <c r="D1066" s="88">
        <v>0</v>
      </c>
      <c r="E1066" s="88">
        <v>0</v>
      </c>
      <c r="F1066" s="88">
        <v>0</v>
      </c>
      <c r="G1066" s="88">
        <v>0</v>
      </c>
      <c r="H1066" s="88"/>
      <c r="I1066" s="88" t="e">
        <f t="shared" si="945"/>
        <v>#DIV/0!</v>
      </c>
    </row>
    <row r="1067" spans="1:10" ht="18" hidden="1" x14ac:dyDescent="0.25">
      <c r="A1067" s="5" t="str">
        <f t="shared" si="944"/>
        <v>b</v>
      </c>
      <c r="B1067" s="82" t="s">
        <v>1</v>
      </c>
      <c r="C1067" s="80" t="s">
        <v>32</v>
      </c>
      <c r="D1067" s="81">
        <v>0</v>
      </c>
      <c r="E1067" s="81">
        <v>0</v>
      </c>
      <c r="F1067" s="81">
        <v>0</v>
      </c>
      <c r="G1067" s="81">
        <v>0</v>
      </c>
      <c r="H1067" s="81"/>
      <c r="I1067" s="81" t="e">
        <f t="shared" si="945"/>
        <v>#DIV/0!</v>
      </c>
    </row>
    <row r="1068" spans="1:10" ht="18" hidden="1" x14ac:dyDescent="0.25">
      <c r="A1068" s="5" t="str">
        <f t="shared" si="944"/>
        <v>b</v>
      </c>
      <c r="B1068" s="82" t="s">
        <v>1</v>
      </c>
      <c r="C1068" s="80" t="s">
        <v>33</v>
      </c>
      <c r="D1068" s="81">
        <v>0</v>
      </c>
      <c r="E1068" s="81">
        <v>0</v>
      </c>
      <c r="F1068" s="81">
        <v>0</v>
      </c>
      <c r="G1068" s="81">
        <v>0</v>
      </c>
      <c r="H1068" s="81"/>
      <c r="I1068" s="81" t="e">
        <f t="shared" si="945"/>
        <v>#DIV/0!</v>
      </c>
    </row>
    <row r="1069" spans="1:10" ht="18" hidden="1" x14ac:dyDescent="0.25">
      <c r="A1069" s="5" t="str">
        <f t="shared" si="944"/>
        <v>b</v>
      </c>
      <c r="B1069" s="82" t="s">
        <v>1</v>
      </c>
      <c r="C1069" s="80" t="s">
        <v>34</v>
      </c>
      <c r="D1069" s="81">
        <v>0</v>
      </c>
      <c r="E1069" s="81">
        <v>0</v>
      </c>
      <c r="F1069" s="81">
        <v>0</v>
      </c>
      <c r="G1069" s="81">
        <v>0</v>
      </c>
      <c r="H1069" s="81"/>
      <c r="I1069" s="81" t="e">
        <f t="shared" si="945"/>
        <v>#DIV/0!</v>
      </c>
    </row>
    <row r="1070" spans="1:10" ht="54" x14ac:dyDescent="0.25">
      <c r="A1070" s="5" t="str">
        <f t="shared" si="944"/>
        <v>a</v>
      </c>
      <c r="B1070" s="67" t="s">
        <v>177</v>
      </c>
      <c r="C1070" s="68" t="s">
        <v>51</v>
      </c>
      <c r="D1070" s="69">
        <f t="shared" ref="D1070" si="957">D1084+D1098+D1112+D1126+D1140+D1154+D1168+D1210+D1224+D1238+D1252</f>
        <v>179341688.88000003</v>
      </c>
      <c r="E1070" s="69">
        <f t="shared" ref="E1070:F1070" si="958">E1084+E1098+E1112+E1126+E1140+E1154+E1168+E1210+E1224+E1238+E1252</f>
        <v>200365000</v>
      </c>
      <c r="F1070" s="69">
        <f t="shared" si="958"/>
        <v>200342000</v>
      </c>
      <c r="G1070" s="69">
        <f t="shared" ref="G1070:H1070" si="959">G1084+G1098+G1112+G1126+G1140+G1154+G1168+G1210+G1224+G1238+G1252</f>
        <v>147837100</v>
      </c>
      <c r="H1070" s="69">
        <f t="shared" si="959"/>
        <v>124090503.31999999</v>
      </c>
      <c r="I1070" s="69">
        <f t="shared" si="945"/>
        <v>83.937322444771979</v>
      </c>
      <c r="J1070" s="10"/>
    </row>
    <row r="1071" spans="1:10" ht="18" x14ac:dyDescent="0.25">
      <c r="A1071" s="5" t="str">
        <f t="shared" si="944"/>
        <v>a</v>
      </c>
      <c r="B1071" s="70" t="s">
        <v>1</v>
      </c>
      <c r="C1071" s="71" t="s">
        <v>24</v>
      </c>
      <c r="D1071" s="72">
        <f t="shared" ref="D1071" si="960">D1085+D1099+D1113+D1127+D1141+D1155+D1169+D1211+D1225+D1239+D1253</f>
        <v>178706363.81000003</v>
      </c>
      <c r="E1071" s="72">
        <f t="shared" ref="E1071:F1071" si="961">E1085+E1099+E1113+E1127+E1141+E1155+E1169+E1211+E1225+E1239+E1253</f>
        <v>200232000</v>
      </c>
      <c r="F1071" s="72">
        <f t="shared" si="961"/>
        <v>200185400</v>
      </c>
      <c r="G1071" s="72">
        <f t="shared" ref="G1071:H1071" si="962">G1085+G1099+G1113+G1127+G1141+G1155+G1169+G1211+G1225+G1239+G1253</f>
        <v>147680500</v>
      </c>
      <c r="H1071" s="72">
        <f t="shared" si="962"/>
        <v>124032763.3</v>
      </c>
      <c r="I1071" s="72">
        <f t="shared" si="945"/>
        <v>83.987231421887117</v>
      </c>
      <c r="J1071" s="10"/>
    </row>
    <row r="1072" spans="1:10" ht="18" hidden="1" x14ac:dyDescent="0.25">
      <c r="A1072" s="5" t="str">
        <f t="shared" si="944"/>
        <v>b</v>
      </c>
      <c r="B1072" s="73" t="s">
        <v>1</v>
      </c>
      <c r="C1072" s="74" t="s">
        <v>25</v>
      </c>
      <c r="D1072" s="69">
        <f t="shared" ref="D1072" si="963">D1086+D1100+D1114+D1128+D1142+D1156+D1170+D1212+D1226+D1240+D1254</f>
        <v>0</v>
      </c>
      <c r="E1072" s="69">
        <f t="shared" ref="E1072:F1072" si="964">E1086+E1100+E1114+E1128+E1142+E1156+E1170+E1212+E1226+E1240+E1254</f>
        <v>0</v>
      </c>
      <c r="F1072" s="69">
        <f t="shared" si="964"/>
        <v>0</v>
      </c>
      <c r="G1072" s="69">
        <f t="shared" ref="G1072:H1072" si="965">G1086+G1100+G1114+G1128+G1142+G1156+G1170+G1212+G1226+G1240+G1254</f>
        <v>0</v>
      </c>
      <c r="H1072" s="69">
        <f t="shared" si="965"/>
        <v>0</v>
      </c>
      <c r="I1072" s="69" t="e">
        <f t="shared" si="945"/>
        <v>#DIV/0!</v>
      </c>
    </row>
    <row r="1073" spans="1:10" ht="18" x14ac:dyDescent="0.25">
      <c r="A1073" s="5" t="str">
        <f t="shared" si="944"/>
        <v>a</v>
      </c>
      <c r="B1073" s="73" t="s">
        <v>1</v>
      </c>
      <c r="C1073" s="74" t="s">
        <v>26</v>
      </c>
      <c r="D1073" s="75">
        <f t="shared" ref="D1073" si="966">D1087+D1101+D1115+D1129+D1143+D1157+D1171+D1213+D1227+D1241+D1255</f>
        <v>34123107.670000002</v>
      </c>
      <c r="E1073" s="75">
        <f t="shared" ref="E1073:F1073" si="967">E1087+E1101+E1115+E1129+E1143+E1157+E1171+E1213+E1227+E1241+E1255</f>
        <v>38668000</v>
      </c>
      <c r="F1073" s="75">
        <f t="shared" si="967"/>
        <v>39339750</v>
      </c>
      <c r="G1073" s="75">
        <f t="shared" ref="G1073:H1073" si="968">G1087+G1101+G1115+G1129+G1143+G1157+G1171+G1213+G1227+G1241+G1255</f>
        <v>28966400</v>
      </c>
      <c r="H1073" s="75">
        <f t="shared" si="968"/>
        <v>21597284.719999999</v>
      </c>
      <c r="I1073" s="75">
        <f t="shared" si="945"/>
        <v>74.559782092355277</v>
      </c>
      <c r="J1073" s="10"/>
    </row>
    <row r="1074" spans="1:10" ht="18" hidden="1" x14ac:dyDescent="0.25">
      <c r="A1074" s="5" t="str">
        <f t="shared" si="944"/>
        <v>b</v>
      </c>
      <c r="B1074" s="73" t="s">
        <v>1</v>
      </c>
      <c r="C1074" s="74" t="s">
        <v>27</v>
      </c>
      <c r="D1074" s="69">
        <f t="shared" ref="D1074" si="969">D1088+D1102+D1116+D1130+D1144+D1158+D1172+D1214+D1228+D1242+D1256</f>
        <v>0</v>
      </c>
      <c r="E1074" s="69">
        <f t="shared" ref="E1074:F1074" si="970">E1088+E1102+E1116+E1130+E1144+E1158+E1172+E1214+E1228+E1242+E1256</f>
        <v>0</v>
      </c>
      <c r="F1074" s="69">
        <f t="shared" si="970"/>
        <v>0</v>
      </c>
      <c r="G1074" s="69">
        <f t="shared" ref="G1074:H1074" si="971">G1088+G1102+G1116+G1130+G1144+G1158+G1172+G1214+G1228+G1242+G1256</f>
        <v>0</v>
      </c>
      <c r="H1074" s="69">
        <f t="shared" si="971"/>
        <v>0</v>
      </c>
      <c r="I1074" s="69" t="e">
        <f t="shared" si="945"/>
        <v>#DIV/0!</v>
      </c>
    </row>
    <row r="1075" spans="1:10" ht="18" hidden="1" x14ac:dyDescent="0.25">
      <c r="A1075" s="5" t="str">
        <f t="shared" si="944"/>
        <v>b</v>
      </c>
      <c r="B1075" s="73" t="s">
        <v>1</v>
      </c>
      <c r="C1075" s="76" t="s">
        <v>28</v>
      </c>
      <c r="D1075" s="69">
        <f t="shared" ref="D1075" si="972">D1089+D1103+D1117+D1131+D1145+D1159+D1173+D1215+D1229+D1243+D1257</f>
        <v>0</v>
      </c>
      <c r="E1075" s="69">
        <f t="shared" ref="E1075:F1075" si="973">E1089+E1103+E1117+E1131+E1145+E1159+E1173+E1215+E1229+E1243+E1257</f>
        <v>0</v>
      </c>
      <c r="F1075" s="69">
        <f t="shared" si="973"/>
        <v>0</v>
      </c>
      <c r="G1075" s="69">
        <f t="shared" ref="G1075:H1075" si="974">G1089+G1103+G1117+G1131+G1145+G1159+G1173+G1215+G1229+G1243+G1257</f>
        <v>0</v>
      </c>
      <c r="H1075" s="69">
        <f t="shared" si="974"/>
        <v>0</v>
      </c>
      <c r="I1075" s="69" t="e">
        <f t="shared" si="945"/>
        <v>#DIV/0!</v>
      </c>
    </row>
    <row r="1076" spans="1:10" ht="18" hidden="1" x14ac:dyDescent="0.25">
      <c r="A1076" s="5" t="str">
        <f t="shared" si="944"/>
        <v>b</v>
      </c>
      <c r="B1076" s="73" t="s">
        <v>1</v>
      </c>
      <c r="C1076" s="76" t="s">
        <v>29</v>
      </c>
      <c r="D1076" s="69">
        <f t="shared" ref="D1076" si="975">D1090+D1104+D1118+D1132+D1146+D1160+D1174+D1216+D1230+D1244+D1258</f>
        <v>0</v>
      </c>
      <c r="E1076" s="69">
        <f t="shared" ref="E1076:F1076" si="976">E1090+E1104+E1118+E1132+E1146+E1160+E1174+E1216+E1230+E1244+E1258</f>
        <v>0</v>
      </c>
      <c r="F1076" s="69">
        <f t="shared" si="976"/>
        <v>0</v>
      </c>
      <c r="G1076" s="69">
        <f t="shared" ref="G1076:H1076" si="977">G1090+G1104+G1118+G1132+G1146+G1160+G1174+G1216+G1230+G1244+G1258</f>
        <v>0</v>
      </c>
      <c r="H1076" s="69">
        <f t="shared" si="977"/>
        <v>0</v>
      </c>
      <c r="I1076" s="69" t="e">
        <f t="shared" si="945"/>
        <v>#DIV/0!</v>
      </c>
    </row>
    <row r="1077" spans="1:10" ht="18" x14ac:dyDescent="0.25">
      <c r="A1077" s="5" t="str">
        <f t="shared" si="944"/>
        <v>a</v>
      </c>
      <c r="B1077" s="73" t="s">
        <v>1</v>
      </c>
      <c r="C1077" s="76" t="s">
        <v>30</v>
      </c>
      <c r="D1077" s="75">
        <f t="shared" ref="D1077" si="978">D1091+D1105+D1119+D1133+D1147+D1161+D1175+D1217+D1231+D1245+D1259</f>
        <v>143569845.02000001</v>
      </c>
      <c r="E1077" s="75">
        <f t="shared" ref="E1077:F1077" si="979">E1091+E1105+E1119+E1133+E1147+E1161+E1175+E1217+E1231+E1245+E1259</f>
        <v>160847000</v>
      </c>
      <c r="F1077" s="75">
        <f t="shared" si="979"/>
        <v>159928140</v>
      </c>
      <c r="G1077" s="75">
        <f t="shared" ref="G1077:H1077" si="980">G1091+G1105+G1119+G1133+G1147+G1161+G1175+G1217+G1231+G1245+G1259</f>
        <v>117973590</v>
      </c>
      <c r="H1077" s="75">
        <f t="shared" si="980"/>
        <v>102074682.57000001</v>
      </c>
      <c r="I1077" s="75">
        <f t="shared" si="945"/>
        <v>86.523333374868074</v>
      </c>
      <c r="J1077" s="10"/>
    </row>
    <row r="1078" spans="1:10" ht="18" x14ac:dyDescent="0.25">
      <c r="A1078" s="5" t="str">
        <f t="shared" si="944"/>
        <v>a</v>
      </c>
      <c r="B1078" s="73" t="s">
        <v>1</v>
      </c>
      <c r="C1078" s="76" t="s">
        <v>31</v>
      </c>
      <c r="D1078" s="75">
        <f t="shared" ref="D1078" si="981">D1092+D1106+D1120+D1134+D1148+D1162+D1176+D1218+D1232+D1246+D1260</f>
        <v>1013411.12</v>
      </c>
      <c r="E1078" s="75">
        <f t="shared" ref="E1078:F1078" si="982">E1092+E1106+E1120+E1134+E1148+E1162+E1176+E1218+E1232+E1246+E1260</f>
        <v>717000</v>
      </c>
      <c r="F1078" s="75">
        <f t="shared" si="982"/>
        <v>917510</v>
      </c>
      <c r="G1078" s="75">
        <f t="shared" ref="G1078:H1078" si="983">G1092+G1106+G1120+G1134+G1148+G1162+G1176+G1218+G1232+G1246+G1260</f>
        <v>740510</v>
      </c>
      <c r="H1078" s="75">
        <f t="shared" si="983"/>
        <v>360796.01</v>
      </c>
      <c r="I1078" s="75">
        <f t="shared" si="945"/>
        <v>48.722638451877756</v>
      </c>
      <c r="J1078" s="10"/>
    </row>
    <row r="1079" spans="1:10" ht="30" x14ac:dyDescent="0.25">
      <c r="A1079" s="5" t="str">
        <f t="shared" si="944"/>
        <v>a</v>
      </c>
      <c r="B1079" s="77"/>
      <c r="C1079" s="78" t="s">
        <v>91</v>
      </c>
      <c r="D1079" s="69">
        <f t="shared" ref="D1079" si="984">D1093+D1107+D1121+D1135+D1149+D1163+D1177+D1219+D1233+D1247+D1261</f>
        <v>1013411.12</v>
      </c>
      <c r="E1079" s="69">
        <f t="shared" ref="E1079:F1079" si="985">E1093+E1107+E1121+E1135+E1149+E1163+E1177+E1219+E1233+E1247+E1261</f>
        <v>717000</v>
      </c>
      <c r="F1079" s="69">
        <f t="shared" si="985"/>
        <v>917510</v>
      </c>
      <c r="G1079" s="69">
        <f t="shared" ref="G1079:H1079" si="986">G1093+G1107+G1121+G1135+G1149+G1163+G1177+G1219+G1233+G1247+G1261</f>
        <v>740510</v>
      </c>
      <c r="H1079" s="69">
        <f t="shared" si="986"/>
        <v>360796.01</v>
      </c>
      <c r="I1079" s="69">
        <f t="shared" si="945"/>
        <v>48.722638451877756</v>
      </c>
    </row>
    <row r="1080" spans="1:10" ht="30" hidden="1" x14ac:dyDescent="0.25">
      <c r="A1080" s="5" t="str">
        <f t="shared" si="944"/>
        <v>b</v>
      </c>
      <c r="B1080" s="77"/>
      <c r="C1080" s="78" t="s">
        <v>92</v>
      </c>
      <c r="D1080" s="69">
        <f t="shared" ref="D1080" si="987">D1094+D1108+D1122+D1136+D1150+D1164+D1178+D1220+D1234+D1248+D1262</f>
        <v>0</v>
      </c>
      <c r="E1080" s="69">
        <f t="shared" ref="E1080:F1080" si="988">E1094+E1108+E1122+E1136+E1150+E1164+E1178+E1220+E1234+E1248+E1262</f>
        <v>0</v>
      </c>
      <c r="F1080" s="69">
        <f t="shared" si="988"/>
        <v>0</v>
      </c>
      <c r="G1080" s="69">
        <f t="shared" ref="G1080:H1080" si="989">G1094+G1108+G1122+G1136+G1150+G1164+G1178+G1220+G1234+G1248+G1262</f>
        <v>0</v>
      </c>
      <c r="H1080" s="69">
        <f t="shared" si="989"/>
        <v>0</v>
      </c>
      <c r="I1080" s="69" t="e">
        <f t="shared" si="945"/>
        <v>#DIV/0!</v>
      </c>
    </row>
    <row r="1081" spans="1:10" ht="18" x14ac:dyDescent="0.25">
      <c r="A1081" s="5" t="str">
        <f t="shared" si="944"/>
        <v>a</v>
      </c>
      <c r="B1081" s="70" t="s">
        <v>1</v>
      </c>
      <c r="C1081" s="71" t="s">
        <v>32</v>
      </c>
      <c r="D1081" s="72">
        <f t="shared" ref="D1081" si="990">D1095+D1109+D1123+D1137+D1151+D1165+D1179+D1221+D1235+D1249+D1263</f>
        <v>635325.06999999995</v>
      </c>
      <c r="E1081" s="72">
        <f t="shared" ref="E1081:F1081" si="991">E1095+E1109+E1123+E1137+E1151+E1165+E1179+E1221+E1235+E1249+E1263</f>
        <v>133000</v>
      </c>
      <c r="F1081" s="72">
        <f t="shared" si="991"/>
        <v>156600</v>
      </c>
      <c r="G1081" s="72">
        <f t="shared" ref="G1081:H1081" si="992">G1095+G1109+G1123+G1137+G1151+G1165+G1179+G1221+G1235+G1249+G1263</f>
        <v>156600</v>
      </c>
      <c r="H1081" s="72">
        <f t="shared" si="992"/>
        <v>57740.02</v>
      </c>
      <c r="I1081" s="72">
        <f t="shared" si="945"/>
        <v>36.871021711366538</v>
      </c>
      <c r="J1081" s="10"/>
    </row>
    <row r="1082" spans="1:10" ht="18" hidden="1" x14ac:dyDescent="0.25">
      <c r="A1082" s="5" t="str">
        <f t="shared" si="944"/>
        <v>b</v>
      </c>
      <c r="B1082" s="70" t="s">
        <v>1</v>
      </c>
      <c r="C1082" s="71" t="s">
        <v>33</v>
      </c>
      <c r="D1082" s="72">
        <f t="shared" ref="D1082" si="993">D1096+D1110+D1124+D1138+D1152+D1166+D1180+D1222+D1236+D1250+D1264</f>
        <v>0</v>
      </c>
      <c r="E1082" s="72">
        <f t="shared" ref="E1082:F1082" si="994">E1096+E1110+E1124+E1138+E1152+E1166+E1180+E1222+E1236+E1250+E1264</f>
        <v>0</v>
      </c>
      <c r="F1082" s="72">
        <f t="shared" si="994"/>
        <v>0</v>
      </c>
      <c r="G1082" s="72">
        <f t="shared" ref="G1082:H1082" si="995">G1096+G1110+G1124+G1138+G1152+G1166+G1180+G1222+G1236+G1250+G1264</f>
        <v>0</v>
      </c>
      <c r="H1082" s="72">
        <f t="shared" si="995"/>
        <v>0</v>
      </c>
      <c r="I1082" s="72" t="e">
        <f t="shared" si="945"/>
        <v>#DIV/0!</v>
      </c>
    </row>
    <row r="1083" spans="1:10" ht="18" hidden="1" x14ac:dyDescent="0.25">
      <c r="A1083" s="5" t="str">
        <f t="shared" si="944"/>
        <v>b</v>
      </c>
      <c r="B1083" s="70" t="s">
        <v>1</v>
      </c>
      <c r="C1083" s="71" t="s">
        <v>34</v>
      </c>
      <c r="D1083" s="72">
        <f t="shared" ref="D1083" si="996">D1097+D1111+D1125+D1139+D1153+D1167+D1181+D1223+D1237+D1251+D1265</f>
        <v>0</v>
      </c>
      <c r="E1083" s="72">
        <f t="shared" ref="E1083:F1083" si="997">E1097+E1111+E1125+E1139+E1153+E1167+E1181+E1223+E1237+E1251+E1265</f>
        <v>0</v>
      </c>
      <c r="F1083" s="72">
        <f t="shared" si="997"/>
        <v>0</v>
      </c>
      <c r="G1083" s="72">
        <f t="shared" ref="G1083:H1083" si="998">G1097+G1111+G1125+G1139+G1153+G1167+G1181+G1223+G1237+G1251+G1265</f>
        <v>0</v>
      </c>
      <c r="H1083" s="72">
        <f t="shared" si="998"/>
        <v>0</v>
      </c>
      <c r="I1083" s="72" t="e">
        <f t="shared" si="945"/>
        <v>#DIV/0!</v>
      </c>
    </row>
    <row r="1084" spans="1:10" ht="18" x14ac:dyDescent="0.25">
      <c r="A1084" s="5" t="str">
        <f t="shared" si="944"/>
        <v>a</v>
      </c>
      <c r="B1084" s="67" t="s">
        <v>178</v>
      </c>
      <c r="C1084" s="68" t="s">
        <v>52</v>
      </c>
      <c r="D1084" s="69">
        <f t="shared" ref="D1084" si="999">D1085+D1095+D1096+D1097</f>
        <v>20550249.960000001</v>
      </c>
      <c r="E1084" s="69">
        <f t="shared" ref="E1084:G1084" si="1000">E1085+E1095+E1096+E1097</f>
        <v>24000000</v>
      </c>
      <c r="F1084" s="69">
        <f t="shared" si="1000"/>
        <v>24077000</v>
      </c>
      <c r="G1084" s="69">
        <f t="shared" si="1000"/>
        <v>17657800</v>
      </c>
      <c r="H1084" s="69">
        <f>H1085+H1095+H1096+H1097</f>
        <v>15390125.880000001</v>
      </c>
      <c r="I1084" s="69">
        <f t="shared" si="945"/>
        <v>87.157663355570918</v>
      </c>
      <c r="J1084" s="54" t="s">
        <v>223</v>
      </c>
    </row>
    <row r="1085" spans="1:10" ht="18" x14ac:dyDescent="0.25">
      <c r="A1085" s="5" t="str">
        <f t="shared" si="944"/>
        <v>a</v>
      </c>
      <c r="B1085" s="79" t="s">
        <v>1</v>
      </c>
      <c r="C1085" s="80" t="s">
        <v>24</v>
      </c>
      <c r="D1085" s="81">
        <f t="shared" ref="D1085" si="1001">D1086+D1087+D1088+D1089+D1090+D1091+D1092</f>
        <v>20550249.960000001</v>
      </c>
      <c r="E1085" s="81">
        <f t="shared" ref="E1085:G1085" si="1002">E1086+E1087+E1088+E1089+E1090+E1091+E1092</f>
        <v>24000000</v>
      </c>
      <c r="F1085" s="81">
        <f t="shared" si="1002"/>
        <v>24077000</v>
      </c>
      <c r="G1085" s="81">
        <f t="shared" si="1002"/>
        <v>17657800</v>
      </c>
      <c r="H1085" s="81">
        <f>H1086+H1087+H1088+H1089+H1090+H1091+H1092</f>
        <v>15390125.880000001</v>
      </c>
      <c r="I1085" s="81">
        <f t="shared" si="945"/>
        <v>87.157663355570918</v>
      </c>
      <c r="J1085" s="10"/>
    </row>
    <row r="1086" spans="1:10" ht="18" hidden="1" x14ac:dyDescent="0.25">
      <c r="A1086" s="5" t="str">
        <f t="shared" si="944"/>
        <v>b</v>
      </c>
      <c r="B1086" s="82" t="s">
        <v>1</v>
      </c>
      <c r="C1086" s="83" t="s">
        <v>25</v>
      </c>
      <c r="D1086" s="84">
        <v>0</v>
      </c>
      <c r="E1086" s="84">
        <v>0</v>
      </c>
      <c r="F1086" s="84">
        <v>0</v>
      </c>
      <c r="G1086" s="84"/>
      <c r="H1086" s="84"/>
      <c r="I1086" s="84" t="e">
        <f t="shared" si="945"/>
        <v>#DIV/0!</v>
      </c>
    </row>
    <row r="1087" spans="1:10" ht="18" hidden="1" x14ac:dyDescent="0.25">
      <c r="A1087" s="5" t="str">
        <f t="shared" si="944"/>
        <v>b</v>
      </c>
      <c r="B1087" s="82" t="s">
        <v>1</v>
      </c>
      <c r="C1087" s="83" t="s">
        <v>26</v>
      </c>
      <c r="D1087" s="84">
        <v>0</v>
      </c>
      <c r="E1087" s="84">
        <v>0</v>
      </c>
      <c r="F1087" s="84">
        <v>0</v>
      </c>
      <c r="G1087" s="84"/>
      <c r="H1087" s="84"/>
      <c r="I1087" s="84" t="e">
        <f t="shared" si="945"/>
        <v>#DIV/0!</v>
      </c>
    </row>
    <row r="1088" spans="1:10" ht="18" hidden="1" x14ac:dyDescent="0.25">
      <c r="A1088" s="5" t="str">
        <f t="shared" si="944"/>
        <v>b</v>
      </c>
      <c r="B1088" s="82" t="s">
        <v>1</v>
      </c>
      <c r="C1088" s="83" t="s">
        <v>27</v>
      </c>
      <c r="D1088" s="84">
        <v>0</v>
      </c>
      <c r="E1088" s="84">
        <v>0</v>
      </c>
      <c r="F1088" s="84">
        <v>0</v>
      </c>
      <c r="G1088" s="84"/>
      <c r="H1088" s="84"/>
      <c r="I1088" s="84" t="e">
        <f t="shared" si="945"/>
        <v>#DIV/0!</v>
      </c>
    </row>
    <row r="1089" spans="1:10" ht="18" hidden="1" x14ac:dyDescent="0.25">
      <c r="A1089" s="5" t="str">
        <f t="shared" si="944"/>
        <v>b</v>
      </c>
      <c r="B1089" s="82" t="s">
        <v>1</v>
      </c>
      <c r="C1089" s="85" t="s">
        <v>28</v>
      </c>
      <c r="D1089" s="84">
        <v>0</v>
      </c>
      <c r="E1089" s="84">
        <v>0</v>
      </c>
      <c r="F1089" s="84">
        <v>0</v>
      </c>
      <c r="G1089" s="84"/>
      <c r="H1089" s="84"/>
      <c r="I1089" s="84" t="e">
        <f t="shared" si="945"/>
        <v>#DIV/0!</v>
      </c>
    </row>
    <row r="1090" spans="1:10" ht="18" hidden="1" x14ac:dyDescent="0.25">
      <c r="A1090" s="5" t="str">
        <f t="shared" si="944"/>
        <v>b</v>
      </c>
      <c r="B1090" s="82" t="s">
        <v>1</v>
      </c>
      <c r="C1090" s="85" t="s">
        <v>29</v>
      </c>
      <c r="D1090" s="84">
        <v>0</v>
      </c>
      <c r="E1090" s="84">
        <v>0</v>
      </c>
      <c r="F1090" s="84">
        <v>0</v>
      </c>
      <c r="G1090" s="84"/>
      <c r="H1090" s="84"/>
      <c r="I1090" s="84" t="e">
        <f t="shared" si="945"/>
        <v>#DIV/0!</v>
      </c>
    </row>
    <row r="1091" spans="1:10" ht="18" x14ac:dyDescent="0.25">
      <c r="A1091" s="5" t="str">
        <f t="shared" si="944"/>
        <v>a</v>
      </c>
      <c r="B1091" s="82" t="s">
        <v>1</v>
      </c>
      <c r="C1091" s="85" t="s">
        <v>30</v>
      </c>
      <c r="D1091" s="84">
        <v>20550249.960000001</v>
      </c>
      <c r="E1091" s="84">
        <v>24000000</v>
      </c>
      <c r="F1091" s="84">
        <v>24077000</v>
      </c>
      <c r="G1091" s="84">
        <v>17657800</v>
      </c>
      <c r="H1091" s="84">
        <v>15390125.880000001</v>
      </c>
      <c r="I1091" s="84">
        <f t="shared" si="945"/>
        <v>87.157663355570918</v>
      </c>
      <c r="J1091" s="10"/>
    </row>
    <row r="1092" spans="1:10" ht="18" hidden="1" x14ac:dyDescent="0.25">
      <c r="A1092" s="5" t="str">
        <f t="shared" si="944"/>
        <v>b</v>
      </c>
      <c r="B1092" s="82" t="s">
        <v>1</v>
      </c>
      <c r="C1092" s="85" t="s">
        <v>31</v>
      </c>
      <c r="D1092" s="84">
        <f t="shared" ref="D1092" si="1003">D1093+D1094</f>
        <v>0</v>
      </c>
      <c r="E1092" s="84">
        <f t="shared" ref="E1092:G1092" si="1004">E1093+E1094</f>
        <v>0</v>
      </c>
      <c r="F1092" s="84">
        <f t="shared" si="1004"/>
        <v>0</v>
      </c>
      <c r="G1092" s="84">
        <f t="shared" si="1004"/>
        <v>0</v>
      </c>
      <c r="H1092" s="84">
        <f>H1093+H1094</f>
        <v>0</v>
      </c>
      <c r="I1092" s="84" t="e">
        <f t="shared" si="945"/>
        <v>#DIV/0!</v>
      </c>
    </row>
    <row r="1093" spans="1:10" ht="30" hidden="1" x14ac:dyDescent="0.25">
      <c r="A1093" s="5" t="str">
        <f t="shared" si="944"/>
        <v>b</v>
      </c>
      <c r="B1093" s="86"/>
      <c r="C1093" s="87" t="s">
        <v>91</v>
      </c>
      <c r="D1093" s="88">
        <v>0</v>
      </c>
      <c r="E1093" s="88">
        <v>0</v>
      </c>
      <c r="F1093" s="88">
        <v>0</v>
      </c>
      <c r="G1093" s="88"/>
      <c r="H1093" s="88"/>
      <c r="I1093" s="88" t="e">
        <f t="shared" si="945"/>
        <v>#DIV/0!</v>
      </c>
    </row>
    <row r="1094" spans="1:10" ht="30" hidden="1" x14ac:dyDescent="0.25">
      <c r="A1094" s="5" t="str">
        <f t="shared" si="944"/>
        <v>b</v>
      </c>
      <c r="B1094" s="86"/>
      <c r="C1094" s="87" t="s">
        <v>92</v>
      </c>
      <c r="D1094" s="88">
        <v>0</v>
      </c>
      <c r="E1094" s="88">
        <v>0</v>
      </c>
      <c r="F1094" s="88">
        <v>0</v>
      </c>
      <c r="G1094" s="88">
        <v>0</v>
      </c>
      <c r="H1094" s="88"/>
      <c r="I1094" s="88" t="e">
        <f t="shared" si="945"/>
        <v>#DIV/0!</v>
      </c>
    </row>
    <row r="1095" spans="1:10" ht="18" hidden="1" x14ac:dyDescent="0.25">
      <c r="A1095" s="5" t="str">
        <f t="shared" ref="A1095:A1158" si="1005">IF((E1095+F1095+H1095+D1095)&gt;0,"a","b")</f>
        <v>b</v>
      </c>
      <c r="B1095" s="82" t="s">
        <v>1</v>
      </c>
      <c r="C1095" s="80" t="s">
        <v>32</v>
      </c>
      <c r="D1095" s="81">
        <v>0</v>
      </c>
      <c r="E1095" s="81">
        <v>0</v>
      </c>
      <c r="F1095" s="81">
        <v>0</v>
      </c>
      <c r="G1095" s="81">
        <v>0</v>
      </c>
      <c r="H1095" s="81"/>
      <c r="I1095" s="81" t="e">
        <f t="shared" ref="I1095:I1158" si="1006">H1095/G1095%</f>
        <v>#DIV/0!</v>
      </c>
    </row>
    <row r="1096" spans="1:10" ht="18" hidden="1" x14ac:dyDescent="0.25">
      <c r="A1096" s="5" t="str">
        <f t="shared" si="1005"/>
        <v>b</v>
      </c>
      <c r="B1096" s="82" t="s">
        <v>1</v>
      </c>
      <c r="C1096" s="80" t="s">
        <v>33</v>
      </c>
      <c r="D1096" s="81">
        <v>0</v>
      </c>
      <c r="E1096" s="81">
        <v>0</v>
      </c>
      <c r="F1096" s="81">
        <v>0</v>
      </c>
      <c r="G1096" s="81">
        <v>0</v>
      </c>
      <c r="H1096" s="81"/>
      <c r="I1096" s="81" t="e">
        <f t="shared" si="1006"/>
        <v>#DIV/0!</v>
      </c>
    </row>
    <row r="1097" spans="1:10" ht="18" hidden="1" x14ac:dyDescent="0.25">
      <c r="A1097" s="5" t="str">
        <f t="shared" si="1005"/>
        <v>b</v>
      </c>
      <c r="B1097" s="82" t="s">
        <v>1</v>
      </c>
      <c r="C1097" s="80" t="s">
        <v>34</v>
      </c>
      <c r="D1097" s="81">
        <v>0</v>
      </c>
      <c r="E1097" s="81">
        <v>0</v>
      </c>
      <c r="F1097" s="81">
        <v>0</v>
      </c>
      <c r="G1097" s="81">
        <v>0</v>
      </c>
      <c r="H1097" s="81"/>
      <c r="I1097" s="81" t="e">
        <f t="shared" si="1006"/>
        <v>#DIV/0!</v>
      </c>
    </row>
    <row r="1098" spans="1:10" ht="18" x14ac:dyDescent="0.25">
      <c r="A1098" s="5" t="str">
        <f t="shared" si="1005"/>
        <v>a</v>
      </c>
      <c r="B1098" s="67" t="s">
        <v>179</v>
      </c>
      <c r="C1098" s="68" t="s">
        <v>53</v>
      </c>
      <c r="D1098" s="69">
        <f t="shared" ref="D1098" si="1007">D1099+D1109+D1110+D1111</f>
        <v>11290399.460000001</v>
      </c>
      <c r="E1098" s="69">
        <f t="shared" ref="E1098:G1098" si="1008">E1099+E1109+E1110+E1111</f>
        <v>13500000</v>
      </c>
      <c r="F1098" s="69">
        <f t="shared" si="1008"/>
        <v>13500000</v>
      </c>
      <c r="G1098" s="69">
        <f t="shared" si="1008"/>
        <v>12251000</v>
      </c>
      <c r="H1098" s="69">
        <f>H1099+H1109+H1110+H1111</f>
        <v>9779466.1099999994</v>
      </c>
      <c r="I1098" s="69">
        <f t="shared" si="1006"/>
        <v>79.825860011427636</v>
      </c>
      <c r="J1098" s="54" t="s">
        <v>223</v>
      </c>
    </row>
    <row r="1099" spans="1:10" ht="18" x14ac:dyDescent="0.25">
      <c r="A1099" s="5" t="str">
        <f t="shared" si="1005"/>
        <v>a</v>
      </c>
      <c r="B1099" s="79" t="s">
        <v>1</v>
      </c>
      <c r="C1099" s="80" t="s">
        <v>24</v>
      </c>
      <c r="D1099" s="81">
        <f t="shared" ref="D1099" si="1009">D1100+D1101+D1102+D1103+D1104+D1105+D1106</f>
        <v>11290399.460000001</v>
      </c>
      <c r="E1099" s="81">
        <f t="shared" ref="E1099:G1099" si="1010">E1100+E1101+E1102+E1103+E1104+E1105+E1106</f>
        <v>13500000</v>
      </c>
      <c r="F1099" s="81">
        <f t="shared" si="1010"/>
        <v>13500000</v>
      </c>
      <c r="G1099" s="81">
        <f t="shared" si="1010"/>
        <v>12251000</v>
      </c>
      <c r="H1099" s="81">
        <f>H1100+H1101+H1102+H1103+H1104+H1105+H1106</f>
        <v>9779466.1099999994</v>
      </c>
      <c r="I1099" s="81">
        <f t="shared" si="1006"/>
        <v>79.825860011427636</v>
      </c>
      <c r="J1099" s="10"/>
    </row>
    <row r="1100" spans="1:10" ht="18" hidden="1" x14ac:dyDescent="0.25">
      <c r="A1100" s="5" t="str">
        <f t="shared" si="1005"/>
        <v>b</v>
      </c>
      <c r="B1100" s="82" t="s">
        <v>1</v>
      </c>
      <c r="C1100" s="83" t="s">
        <v>25</v>
      </c>
      <c r="D1100" s="84">
        <v>0</v>
      </c>
      <c r="E1100" s="84">
        <v>0</v>
      </c>
      <c r="F1100" s="84">
        <v>0</v>
      </c>
      <c r="G1100" s="84"/>
      <c r="H1100" s="84"/>
      <c r="I1100" s="84" t="e">
        <f t="shared" si="1006"/>
        <v>#DIV/0!</v>
      </c>
    </row>
    <row r="1101" spans="1:10" ht="18" x14ac:dyDescent="0.25">
      <c r="A1101" s="5" t="str">
        <f t="shared" si="1005"/>
        <v>a</v>
      </c>
      <c r="B1101" s="82" t="s">
        <v>1</v>
      </c>
      <c r="C1101" s="83" t="s">
        <v>26</v>
      </c>
      <c r="D1101" s="84">
        <v>204000</v>
      </c>
      <c r="E1101" s="84">
        <v>200000</v>
      </c>
      <c r="F1101" s="84">
        <v>204000</v>
      </c>
      <c r="G1101" s="84">
        <v>153000</v>
      </c>
      <c r="H1101" s="84">
        <v>136000</v>
      </c>
      <c r="I1101" s="84">
        <f t="shared" si="1006"/>
        <v>88.888888888888886</v>
      </c>
      <c r="J1101" s="10"/>
    </row>
    <row r="1102" spans="1:10" ht="18" hidden="1" x14ac:dyDescent="0.25">
      <c r="A1102" s="5" t="str">
        <f t="shared" si="1005"/>
        <v>b</v>
      </c>
      <c r="B1102" s="82" t="s">
        <v>1</v>
      </c>
      <c r="C1102" s="83" t="s">
        <v>27</v>
      </c>
      <c r="D1102" s="84">
        <v>0</v>
      </c>
      <c r="E1102" s="84">
        <v>0</v>
      </c>
      <c r="F1102" s="84">
        <v>0</v>
      </c>
      <c r="G1102" s="84"/>
      <c r="H1102" s="84"/>
      <c r="I1102" s="84" t="e">
        <f t="shared" si="1006"/>
        <v>#DIV/0!</v>
      </c>
    </row>
    <row r="1103" spans="1:10" ht="18" hidden="1" x14ac:dyDescent="0.25">
      <c r="A1103" s="5" t="str">
        <f t="shared" si="1005"/>
        <v>b</v>
      </c>
      <c r="B1103" s="82" t="s">
        <v>1</v>
      </c>
      <c r="C1103" s="85" t="s">
        <v>28</v>
      </c>
      <c r="D1103" s="84">
        <v>0</v>
      </c>
      <c r="E1103" s="84">
        <v>0</v>
      </c>
      <c r="F1103" s="84">
        <v>0</v>
      </c>
      <c r="G1103" s="84"/>
      <c r="H1103" s="84"/>
      <c r="I1103" s="84" t="e">
        <f t="shared" si="1006"/>
        <v>#DIV/0!</v>
      </c>
    </row>
    <row r="1104" spans="1:10" ht="18" hidden="1" x14ac:dyDescent="0.25">
      <c r="A1104" s="5" t="str">
        <f t="shared" si="1005"/>
        <v>b</v>
      </c>
      <c r="B1104" s="82" t="s">
        <v>1</v>
      </c>
      <c r="C1104" s="85" t="s">
        <v>29</v>
      </c>
      <c r="D1104" s="84">
        <v>0</v>
      </c>
      <c r="E1104" s="84">
        <v>0</v>
      </c>
      <c r="F1104" s="84">
        <v>0</v>
      </c>
      <c r="G1104" s="84"/>
      <c r="H1104" s="84"/>
      <c r="I1104" s="84" t="e">
        <f t="shared" si="1006"/>
        <v>#DIV/0!</v>
      </c>
    </row>
    <row r="1105" spans="1:10" ht="30" customHeight="1" x14ac:dyDescent="0.25">
      <c r="A1105" s="5" t="str">
        <f t="shared" si="1005"/>
        <v>a</v>
      </c>
      <c r="B1105" s="82" t="s">
        <v>1</v>
      </c>
      <c r="C1105" s="85" t="s">
        <v>30</v>
      </c>
      <c r="D1105" s="84">
        <v>11086399.460000001</v>
      </c>
      <c r="E1105" s="84">
        <v>13300000</v>
      </c>
      <c r="F1105" s="84">
        <v>13296000</v>
      </c>
      <c r="G1105" s="84">
        <v>12098000</v>
      </c>
      <c r="H1105" s="84">
        <v>9643466.1099999994</v>
      </c>
      <c r="I1105" s="84">
        <f t="shared" si="1006"/>
        <v>79.711242436766398</v>
      </c>
      <c r="J1105" s="10"/>
    </row>
    <row r="1106" spans="1:10" ht="18" hidden="1" x14ac:dyDescent="0.25">
      <c r="A1106" s="5" t="str">
        <f t="shared" si="1005"/>
        <v>b</v>
      </c>
      <c r="B1106" s="82" t="s">
        <v>1</v>
      </c>
      <c r="C1106" s="85" t="s">
        <v>31</v>
      </c>
      <c r="D1106" s="84">
        <f t="shared" ref="D1106" si="1011">D1107+D1108</f>
        <v>0</v>
      </c>
      <c r="E1106" s="84">
        <f t="shared" ref="E1106:G1106" si="1012">E1107+E1108</f>
        <v>0</v>
      </c>
      <c r="F1106" s="84">
        <f t="shared" si="1012"/>
        <v>0</v>
      </c>
      <c r="G1106" s="84">
        <f t="shared" si="1012"/>
        <v>0</v>
      </c>
      <c r="H1106" s="84">
        <f>H1107+H1108</f>
        <v>0</v>
      </c>
      <c r="I1106" s="84" t="e">
        <f t="shared" si="1006"/>
        <v>#DIV/0!</v>
      </c>
    </row>
    <row r="1107" spans="1:10" ht="30" hidden="1" x14ac:dyDescent="0.25">
      <c r="A1107" s="5" t="str">
        <f t="shared" si="1005"/>
        <v>b</v>
      </c>
      <c r="B1107" s="86"/>
      <c r="C1107" s="87" t="s">
        <v>91</v>
      </c>
      <c r="D1107" s="88">
        <v>0</v>
      </c>
      <c r="E1107" s="88">
        <v>0</v>
      </c>
      <c r="F1107" s="88">
        <v>0</v>
      </c>
      <c r="G1107" s="88"/>
      <c r="H1107" s="88"/>
      <c r="I1107" s="88" t="e">
        <f t="shared" si="1006"/>
        <v>#DIV/0!</v>
      </c>
    </row>
    <row r="1108" spans="1:10" ht="30" hidden="1" x14ac:dyDescent="0.25">
      <c r="A1108" s="5" t="str">
        <f t="shared" si="1005"/>
        <v>b</v>
      </c>
      <c r="B1108" s="86"/>
      <c r="C1108" s="87" t="s">
        <v>92</v>
      </c>
      <c r="D1108" s="88">
        <v>0</v>
      </c>
      <c r="E1108" s="88">
        <v>0</v>
      </c>
      <c r="F1108" s="88">
        <v>0</v>
      </c>
      <c r="G1108" s="88">
        <v>0</v>
      </c>
      <c r="H1108" s="88"/>
      <c r="I1108" s="88" t="e">
        <f t="shared" si="1006"/>
        <v>#DIV/0!</v>
      </c>
    </row>
    <row r="1109" spans="1:10" ht="18" hidden="1" x14ac:dyDescent="0.25">
      <c r="A1109" s="5" t="str">
        <f t="shared" si="1005"/>
        <v>b</v>
      </c>
      <c r="B1109" s="82" t="s">
        <v>1</v>
      </c>
      <c r="C1109" s="80" t="s">
        <v>32</v>
      </c>
      <c r="D1109" s="81">
        <v>0</v>
      </c>
      <c r="E1109" s="81">
        <v>0</v>
      </c>
      <c r="F1109" s="81">
        <v>0</v>
      </c>
      <c r="G1109" s="81">
        <v>0</v>
      </c>
      <c r="H1109" s="81"/>
      <c r="I1109" s="81" t="e">
        <f t="shared" si="1006"/>
        <v>#DIV/0!</v>
      </c>
    </row>
    <row r="1110" spans="1:10" ht="18" hidden="1" x14ac:dyDescent="0.25">
      <c r="A1110" s="5" t="str">
        <f t="shared" si="1005"/>
        <v>b</v>
      </c>
      <c r="B1110" s="82" t="s">
        <v>1</v>
      </c>
      <c r="C1110" s="80" t="s">
        <v>33</v>
      </c>
      <c r="D1110" s="81">
        <v>0</v>
      </c>
      <c r="E1110" s="81">
        <v>0</v>
      </c>
      <c r="F1110" s="81">
        <v>0</v>
      </c>
      <c r="G1110" s="81">
        <v>0</v>
      </c>
      <c r="H1110" s="81"/>
      <c r="I1110" s="81" t="e">
        <f t="shared" si="1006"/>
        <v>#DIV/0!</v>
      </c>
    </row>
    <row r="1111" spans="1:10" ht="18" hidden="1" x14ac:dyDescent="0.25">
      <c r="A1111" s="5" t="str">
        <f t="shared" si="1005"/>
        <v>b</v>
      </c>
      <c r="B1111" s="82" t="s">
        <v>1</v>
      </c>
      <c r="C1111" s="80" t="s">
        <v>34</v>
      </c>
      <c r="D1111" s="81">
        <v>0</v>
      </c>
      <c r="E1111" s="81">
        <v>0</v>
      </c>
      <c r="F1111" s="81">
        <v>0</v>
      </c>
      <c r="G1111" s="81">
        <v>0</v>
      </c>
      <c r="H1111" s="81"/>
      <c r="I1111" s="81" t="e">
        <f t="shared" si="1006"/>
        <v>#DIV/0!</v>
      </c>
    </row>
    <row r="1112" spans="1:10" ht="28.5" customHeight="1" x14ac:dyDescent="0.25">
      <c r="A1112" s="5" t="str">
        <f t="shared" si="1005"/>
        <v>a</v>
      </c>
      <c r="B1112" s="67" t="s">
        <v>180</v>
      </c>
      <c r="C1112" s="68" t="s">
        <v>54</v>
      </c>
      <c r="D1112" s="69">
        <f t="shared" ref="D1112" si="1013">D1113+D1123+D1124+D1125</f>
        <v>1999994.64</v>
      </c>
      <c r="E1112" s="69">
        <f t="shared" ref="E1112:G1112" si="1014">E1113+E1123+E1124+E1125</f>
        <v>2000000</v>
      </c>
      <c r="F1112" s="69">
        <f t="shared" si="1014"/>
        <v>2000000</v>
      </c>
      <c r="G1112" s="69">
        <f t="shared" si="1014"/>
        <v>1500000</v>
      </c>
      <c r="H1112" s="69">
        <f>H1113+H1123+H1124+H1125</f>
        <v>1166662</v>
      </c>
      <c r="I1112" s="69">
        <f t="shared" si="1006"/>
        <v>77.777466666666669</v>
      </c>
      <c r="J1112" s="54" t="s">
        <v>223</v>
      </c>
    </row>
    <row r="1113" spans="1:10" ht="18" x14ac:dyDescent="0.25">
      <c r="A1113" s="5" t="str">
        <f t="shared" si="1005"/>
        <v>a</v>
      </c>
      <c r="B1113" s="79" t="s">
        <v>1</v>
      </c>
      <c r="C1113" s="80" t="s">
        <v>24</v>
      </c>
      <c r="D1113" s="81">
        <f t="shared" ref="D1113" si="1015">D1114+D1115+D1116+D1117+D1118+D1119+D1120</f>
        <v>1999994.64</v>
      </c>
      <c r="E1113" s="81">
        <f t="shared" ref="E1113:G1113" si="1016">E1114+E1115+E1116+E1117+E1118+E1119+E1120</f>
        <v>2000000</v>
      </c>
      <c r="F1113" s="81">
        <f t="shared" si="1016"/>
        <v>2000000</v>
      </c>
      <c r="G1113" s="81">
        <f t="shared" si="1016"/>
        <v>1500000</v>
      </c>
      <c r="H1113" s="81">
        <f>H1114+H1115+H1116+H1117+H1118+H1119+H1120</f>
        <v>1166662</v>
      </c>
      <c r="I1113" s="81">
        <f t="shared" si="1006"/>
        <v>77.777466666666669</v>
      </c>
      <c r="J1113" s="10"/>
    </row>
    <row r="1114" spans="1:10" ht="18" hidden="1" x14ac:dyDescent="0.25">
      <c r="A1114" s="5" t="str">
        <f t="shared" si="1005"/>
        <v>b</v>
      </c>
      <c r="B1114" s="82" t="s">
        <v>1</v>
      </c>
      <c r="C1114" s="83" t="s">
        <v>25</v>
      </c>
      <c r="D1114" s="84">
        <v>0</v>
      </c>
      <c r="E1114" s="84">
        <v>0</v>
      </c>
      <c r="F1114" s="84">
        <v>0</v>
      </c>
      <c r="G1114" s="84"/>
      <c r="H1114" s="84"/>
      <c r="I1114" s="84" t="e">
        <f t="shared" si="1006"/>
        <v>#DIV/0!</v>
      </c>
    </row>
    <row r="1115" spans="1:10" ht="18" hidden="1" x14ac:dyDescent="0.25">
      <c r="A1115" s="5" t="str">
        <f t="shared" si="1005"/>
        <v>b</v>
      </c>
      <c r="B1115" s="82" t="s">
        <v>1</v>
      </c>
      <c r="C1115" s="83" t="s">
        <v>26</v>
      </c>
      <c r="D1115" s="84">
        <v>0</v>
      </c>
      <c r="E1115" s="84">
        <v>0</v>
      </c>
      <c r="F1115" s="84">
        <v>0</v>
      </c>
      <c r="G1115" s="84"/>
      <c r="H1115" s="84"/>
      <c r="I1115" s="84" t="e">
        <f t="shared" si="1006"/>
        <v>#DIV/0!</v>
      </c>
    </row>
    <row r="1116" spans="1:10" ht="18" hidden="1" x14ac:dyDescent="0.25">
      <c r="A1116" s="5" t="str">
        <f t="shared" si="1005"/>
        <v>b</v>
      </c>
      <c r="B1116" s="82" t="s">
        <v>1</v>
      </c>
      <c r="C1116" s="83" t="s">
        <v>27</v>
      </c>
      <c r="D1116" s="84">
        <v>0</v>
      </c>
      <c r="E1116" s="84">
        <v>0</v>
      </c>
      <c r="F1116" s="84">
        <v>0</v>
      </c>
      <c r="G1116" s="84"/>
      <c r="H1116" s="84"/>
      <c r="I1116" s="84" t="e">
        <f t="shared" si="1006"/>
        <v>#DIV/0!</v>
      </c>
    </row>
    <row r="1117" spans="1:10" ht="18" hidden="1" x14ac:dyDescent="0.25">
      <c r="A1117" s="5" t="str">
        <f t="shared" si="1005"/>
        <v>b</v>
      </c>
      <c r="B1117" s="82" t="s">
        <v>1</v>
      </c>
      <c r="C1117" s="85" t="s">
        <v>28</v>
      </c>
      <c r="D1117" s="84">
        <v>0</v>
      </c>
      <c r="E1117" s="84">
        <v>0</v>
      </c>
      <c r="F1117" s="84">
        <v>0</v>
      </c>
      <c r="G1117" s="84"/>
      <c r="H1117" s="84"/>
      <c r="I1117" s="84" t="e">
        <f t="shared" si="1006"/>
        <v>#DIV/0!</v>
      </c>
    </row>
    <row r="1118" spans="1:10" ht="18" hidden="1" x14ac:dyDescent="0.25">
      <c r="A1118" s="5" t="str">
        <f t="shared" si="1005"/>
        <v>b</v>
      </c>
      <c r="B1118" s="82" t="s">
        <v>1</v>
      </c>
      <c r="C1118" s="85" t="s">
        <v>29</v>
      </c>
      <c r="D1118" s="84">
        <v>0</v>
      </c>
      <c r="E1118" s="84">
        <v>0</v>
      </c>
      <c r="F1118" s="84">
        <v>0</v>
      </c>
      <c r="G1118" s="84"/>
      <c r="H1118" s="84"/>
      <c r="I1118" s="84" t="e">
        <f t="shared" si="1006"/>
        <v>#DIV/0!</v>
      </c>
    </row>
    <row r="1119" spans="1:10" ht="18" x14ac:dyDescent="0.25">
      <c r="A1119" s="5" t="str">
        <f t="shared" si="1005"/>
        <v>a</v>
      </c>
      <c r="B1119" s="82" t="s">
        <v>1</v>
      </c>
      <c r="C1119" s="85" t="s">
        <v>30</v>
      </c>
      <c r="D1119" s="84">
        <v>1999994.64</v>
      </c>
      <c r="E1119" s="84">
        <v>2000000</v>
      </c>
      <c r="F1119" s="84">
        <v>2000000</v>
      </c>
      <c r="G1119" s="84">
        <v>1500000</v>
      </c>
      <c r="H1119" s="84">
        <v>1166662</v>
      </c>
      <c r="I1119" s="84">
        <f t="shared" si="1006"/>
        <v>77.777466666666669</v>
      </c>
      <c r="J1119" s="10"/>
    </row>
    <row r="1120" spans="1:10" ht="18" hidden="1" x14ac:dyDescent="0.25">
      <c r="A1120" s="5" t="str">
        <f t="shared" si="1005"/>
        <v>b</v>
      </c>
      <c r="B1120" s="82" t="s">
        <v>1</v>
      </c>
      <c r="C1120" s="85" t="s">
        <v>31</v>
      </c>
      <c r="D1120" s="84">
        <f t="shared" ref="D1120" si="1017">D1121+D1122</f>
        <v>0</v>
      </c>
      <c r="E1120" s="84">
        <f t="shared" ref="E1120:G1120" si="1018">E1121+E1122</f>
        <v>0</v>
      </c>
      <c r="F1120" s="84">
        <f t="shared" si="1018"/>
        <v>0</v>
      </c>
      <c r="G1120" s="84">
        <f t="shared" si="1018"/>
        <v>0</v>
      </c>
      <c r="H1120" s="84">
        <f>H1121+H1122</f>
        <v>0</v>
      </c>
      <c r="I1120" s="84" t="e">
        <f t="shared" si="1006"/>
        <v>#DIV/0!</v>
      </c>
    </row>
    <row r="1121" spans="1:10" ht="30" hidden="1" x14ac:dyDescent="0.25">
      <c r="A1121" s="5" t="str">
        <f t="shared" si="1005"/>
        <v>b</v>
      </c>
      <c r="B1121" s="86"/>
      <c r="C1121" s="87" t="s">
        <v>91</v>
      </c>
      <c r="D1121" s="88">
        <v>0</v>
      </c>
      <c r="E1121" s="88">
        <v>0</v>
      </c>
      <c r="F1121" s="88">
        <v>0</v>
      </c>
      <c r="G1121" s="88"/>
      <c r="H1121" s="88"/>
      <c r="I1121" s="88" t="e">
        <f t="shared" si="1006"/>
        <v>#DIV/0!</v>
      </c>
    </row>
    <row r="1122" spans="1:10" ht="30" hidden="1" x14ac:dyDescent="0.25">
      <c r="A1122" s="5" t="str">
        <f t="shared" si="1005"/>
        <v>b</v>
      </c>
      <c r="B1122" s="86"/>
      <c r="C1122" s="87" t="s">
        <v>92</v>
      </c>
      <c r="D1122" s="88">
        <v>0</v>
      </c>
      <c r="E1122" s="88">
        <v>0</v>
      </c>
      <c r="F1122" s="88">
        <v>0</v>
      </c>
      <c r="G1122" s="88">
        <v>0</v>
      </c>
      <c r="H1122" s="88"/>
      <c r="I1122" s="88" t="e">
        <f t="shared" si="1006"/>
        <v>#DIV/0!</v>
      </c>
    </row>
    <row r="1123" spans="1:10" ht="18" hidden="1" x14ac:dyDescent="0.25">
      <c r="A1123" s="5" t="str">
        <f t="shared" si="1005"/>
        <v>b</v>
      </c>
      <c r="B1123" s="82" t="s">
        <v>1</v>
      </c>
      <c r="C1123" s="80" t="s">
        <v>32</v>
      </c>
      <c r="D1123" s="81">
        <v>0</v>
      </c>
      <c r="E1123" s="81">
        <v>0</v>
      </c>
      <c r="F1123" s="81">
        <v>0</v>
      </c>
      <c r="G1123" s="81">
        <v>0</v>
      </c>
      <c r="H1123" s="81"/>
      <c r="I1123" s="81" t="e">
        <f t="shared" si="1006"/>
        <v>#DIV/0!</v>
      </c>
    </row>
    <row r="1124" spans="1:10" ht="18" hidden="1" x14ac:dyDescent="0.25">
      <c r="A1124" s="5" t="str">
        <f t="shared" si="1005"/>
        <v>b</v>
      </c>
      <c r="B1124" s="82" t="s">
        <v>1</v>
      </c>
      <c r="C1124" s="80" t="s">
        <v>33</v>
      </c>
      <c r="D1124" s="81">
        <v>0</v>
      </c>
      <c r="E1124" s="81">
        <v>0</v>
      </c>
      <c r="F1124" s="81">
        <v>0</v>
      </c>
      <c r="G1124" s="81">
        <v>0</v>
      </c>
      <c r="H1124" s="81"/>
      <c r="I1124" s="81" t="e">
        <f t="shared" si="1006"/>
        <v>#DIV/0!</v>
      </c>
    </row>
    <row r="1125" spans="1:10" ht="18" hidden="1" x14ac:dyDescent="0.25">
      <c r="A1125" s="5" t="str">
        <f t="shared" si="1005"/>
        <v>b</v>
      </c>
      <c r="B1125" s="82" t="s">
        <v>1</v>
      </c>
      <c r="C1125" s="80" t="s">
        <v>34</v>
      </c>
      <c r="D1125" s="81">
        <v>0</v>
      </c>
      <c r="E1125" s="81">
        <v>0</v>
      </c>
      <c r="F1125" s="81">
        <v>0</v>
      </c>
      <c r="G1125" s="81">
        <v>0</v>
      </c>
      <c r="H1125" s="81"/>
      <c r="I1125" s="81" t="e">
        <f t="shared" si="1006"/>
        <v>#DIV/0!</v>
      </c>
    </row>
    <row r="1126" spans="1:10" ht="18" x14ac:dyDescent="0.25">
      <c r="A1126" s="5" t="str">
        <f t="shared" si="1005"/>
        <v>a</v>
      </c>
      <c r="B1126" s="67" t="s">
        <v>181</v>
      </c>
      <c r="C1126" s="68" t="s">
        <v>55</v>
      </c>
      <c r="D1126" s="69">
        <f t="shared" ref="D1126" si="1019">D1127+D1137+D1138+D1139</f>
        <v>33811389.530000001</v>
      </c>
      <c r="E1126" s="69">
        <f t="shared" ref="E1126:G1126" si="1020">E1127+E1137+E1138+E1139</f>
        <v>36340000</v>
      </c>
      <c r="F1126" s="69">
        <f t="shared" si="1020"/>
        <v>36290000</v>
      </c>
      <c r="G1126" s="69">
        <f t="shared" si="1020"/>
        <v>25944000</v>
      </c>
      <c r="H1126" s="69">
        <f>H1127+H1137+H1138+H1139</f>
        <v>25308600.059999999</v>
      </c>
      <c r="I1126" s="69">
        <f t="shared" si="1006"/>
        <v>97.55087904717854</v>
      </c>
      <c r="J1126" s="54" t="s">
        <v>223</v>
      </c>
    </row>
    <row r="1127" spans="1:10" ht="18" x14ac:dyDescent="0.25">
      <c r="A1127" s="5" t="str">
        <f t="shared" si="1005"/>
        <v>a</v>
      </c>
      <c r="B1127" s="79" t="s">
        <v>1</v>
      </c>
      <c r="C1127" s="80" t="s">
        <v>24</v>
      </c>
      <c r="D1127" s="81">
        <f t="shared" ref="D1127" si="1021">D1128+D1129+D1130+D1131+D1132+D1133+D1134</f>
        <v>33811389.530000001</v>
      </c>
      <c r="E1127" s="81">
        <f t="shared" ref="E1127:G1127" si="1022">E1128+E1129+E1130+E1131+E1132+E1133+E1134</f>
        <v>36340000</v>
      </c>
      <c r="F1127" s="81">
        <f t="shared" si="1022"/>
        <v>36290000</v>
      </c>
      <c r="G1127" s="81">
        <f t="shared" si="1022"/>
        <v>25944000</v>
      </c>
      <c r="H1127" s="81">
        <f>H1128+H1129+H1130+H1131+H1132+H1133+H1134</f>
        <v>25308600.059999999</v>
      </c>
      <c r="I1127" s="81">
        <f t="shared" si="1006"/>
        <v>97.55087904717854</v>
      </c>
      <c r="J1127" s="10"/>
    </row>
    <row r="1128" spans="1:10" ht="18" hidden="1" x14ac:dyDescent="0.25">
      <c r="A1128" s="5" t="str">
        <f t="shared" si="1005"/>
        <v>b</v>
      </c>
      <c r="B1128" s="82" t="s">
        <v>1</v>
      </c>
      <c r="C1128" s="83" t="s">
        <v>25</v>
      </c>
      <c r="D1128" s="84">
        <v>0</v>
      </c>
      <c r="E1128" s="84">
        <v>0</v>
      </c>
      <c r="F1128" s="84">
        <v>0</v>
      </c>
      <c r="G1128" s="84"/>
      <c r="H1128" s="84"/>
      <c r="I1128" s="84" t="e">
        <f t="shared" si="1006"/>
        <v>#DIV/0!</v>
      </c>
    </row>
    <row r="1129" spans="1:10" ht="18" x14ac:dyDescent="0.25">
      <c r="A1129" s="5" t="str">
        <f t="shared" si="1005"/>
        <v>a</v>
      </c>
      <c r="B1129" s="82" t="s">
        <v>1</v>
      </c>
      <c r="C1129" s="83" t="s">
        <v>26</v>
      </c>
      <c r="D1129" s="84">
        <v>36000</v>
      </c>
      <c r="E1129" s="84">
        <v>36000</v>
      </c>
      <c r="F1129" s="84">
        <v>36000</v>
      </c>
      <c r="G1129" s="84">
        <v>27000</v>
      </c>
      <c r="H1129" s="84">
        <v>24000</v>
      </c>
      <c r="I1129" s="84">
        <f t="shared" si="1006"/>
        <v>88.888888888888886</v>
      </c>
      <c r="J1129" s="10"/>
    </row>
    <row r="1130" spans="1:10" ht="18" hidden="1" x14ac:dyDescent="0.25">
      <c r="A1130" s="5" t="str">
        <f t="shared" si="1005"/>
        <v>b</v>
      </c>
      <c r="B1130" s="82" t="s">
        <v>1</v>
      </c>
      <c r="C1130" s="83" t="s">
        <v>27</v>
      </c>
      <c r="D1130" s="84">
        <v>0</v>
      </c>
      <c r="E1130" s="84">
        <v>0</v>
      </c>
      <c r="F1130" s="84">
        <v>0</v>
      </c>
      <c r="G1130" s="84"/>
      <c r="H1130" s="84"/>
      <c r="I1130" s="84" t="e">
        <f t="shared" si="1006"/>
        <v>#DIV/0!</v>
      </c>
    </row>
    <row r="1131" spans="1:10" ht="18" hidden="1" x14ac:dyDescent="0.25">
      <c r="A1131" s="5" t="str">
        <f t="shared" si="1005"/>
        <v>b</v>
      </c>
      <c r="B1131" s="82" t="s">
        <v>1</v>
      </c>
      <c r="C1131" s="85" t="s">
        <v>28</v>
      </c>
      <c r="D1131" s="84">
        <v>0</v>
      </c>
      <c r="E1131" s="84">
        <v>0</v>
      </c>
      <c r="F1131" s="84">
        <v>0</v>
      </c>
      <c r="G1131" s="84"/>
      <c r="H1131" s="84"/>
      <c r="I1131" s="84" t="e">
        <f t="shared" si="1006"/>
        <v>#DIV/0!</v>
      </c>
    </row>
    <row r="1132" spans="1:10" ht="18" hidden="1" x14ac:dyDescent="0.25">
      <c r="A1132" s="5" t="str">
        <f t="shared" si="1005"/>
        <v>b</v>
      </c>
      <c r="B1132" s="82" t="s">
        <v>1</v>
      </c>
      <c r="C1132" s="85" t="s">
        <v>29</v>
      </c>
      <c r="D1132" s="84">
        <v>0</v>
      </c>
      <c r="E1132" s="84">
        <v>0</v>
      </c>
      <c r="F1132" s="84">
        <v>0</v>
      </c>
      <c r="G1132" s="84"/>
      <c r="H1132" s="84"/>
      <c r="I1132" s="84" t="e">
        <f t="shared" si="1006"/>
        <v>#DIV/0!</v>
      </c>
    </row>
    <row r="1133" spans="1:10" ht="18" x14ac:dyDescent="0.25">
      <c r="A1133" s="5" t="str">
        <f t="shared" si="1005"/>
        <v>a</v>
      </c>
      <c r="B1133" s="82" t="s">
        <v>1</v>
      </c>
      <c r="C1133" s="85" t="s">
        <v>30</v>
      </c>
      <c r="D1133" s="84">
        <v>33775389.530000001</v>
      </c>
      <c r="E1133" s="84">
        <v>36304000</v>
      </c>
      <c r="F1133" s="84">
        <v>36254000</v>
      </c>
      <c r="G1133" s="84">
        <v>25917000</v>
      </c>
      <c r="H1133" s="84">
        <v>25284600.059999999</v>
      </c>
      <c r="I1133" s="84">
        <f t="shared" si="1006"/>
        <v>97.559902998032172</v>
      </c>
      <c r="J1133" s="10"/>
    </row>
    <row r="1134" spans="1:10" ht="18" hidden="1" x14ac:dyDescent="0.25">
      <c r="A1134" s="5" t="str">
        <f t="shared" si="1005"/>
        <v>b</v>
      </c>
      <c r="B1134" s="82" t="s">
        <v>1</v>
      </c>
      <c r="C1134" s="85" t="s">
        <v>31</v>
      </c>
      <c r="D1134" s="84">
        <f t="shared" ref="D1134" si="1023">D1135+D1136</f>
        <v>0</v>
      </c>
      <c r="E1134" s="84">
        <f t="shared" ref="E1134:G1134" si="1024">E1135+E1136</f>
        <v>0</v>
      </c>
      <c r="F1134" s="84">
        <f t="shared" si="1024"/>
        <v>0</v>
      </c>
      <c r="G1134" s="84">
        <f t="shared" si="1024"/>
        <v>0</v>
      </c>
      <c r="H1134" s="84">
        <f>H1135+H1136</f>
        <v>0</v>
      </c>
      <c r="I1134" s="84" t="e">
        <f t="shared" si="1006"/>
        <v>#DIV/0!</v>
      </c>
    </row>
    <row r="1135" spans="1:10" ht="30" hidden="1" x14ac:dyDescent="0.25">
      <c r="A1135" s="5" t="str">
        <f t="shared" si="1005"/>
        <v>b</v>
      </c>
      <c r="B1135" s="86"/>
      <c r="C1135" s="87" t="s">
        <v>91</v>
      </c>
      <c r="D1135" s="88">
        <v>0</v>
      </c>
      <c r="E1135" s="88">
        <v>0</v>
      </c>
      <c r="F1135" s="88">
        <v>0</v>
      </c>
      <c r="G1135" s="88"/>
      <c r="H1135" s="88"/>
      <c r="I1135" s="88" t="e">
        <f t="shared" si="1006"/>
        <v>#DIV/0!</v>
      </c>
    </row>
    <row r="1136" spans="1:10" ht="30" hidden="1" x14ac:dyDescent="0.25">
      <c r="A1136" s="5" t="str">
        <f t="shared" si="1005"/>
        <v>b</v>
      </c>
      <c r="B1136" s="86"/>
      <c r="C1136" s="87" t="s">
        <v>92</v>
      </c>
      <c r="D1136" s="88">
        <v>0</v>
      </c>
      <c r="E1136" s="88">
        <v>0</v>
      </c>
      <c r="F1136" s="88">
        <v>0</v>
      </c>
      <c r="G1136" s="88">
        <v>0</v>
      </c>
      <c r="H1136" s="88"/>
      <c r="I1136" s="88" t="e">
        <f t="shared" si="1006"/>
        <v>#DIV/0!</v>
      </c>
    </row>
    <row r="1137" spans="1:10" ht="18" hidden="1" x14ac:dyDescent="0.25">
      <c r="A1137" s="5" t="str">
        <f t="shared" si="1005"/>
        <v>b</v>
      </c>
      <c r="B1137" s="82" t="s">
        <v>1</v>
      </c>
      <c r="C1137" s="80" t="s">
        <v>32</v>
      </c>
      <c r="D1137" s="81">
        <v>0</v>
      </c>
      <c r="E1137" s="81">
        <v>0</v>
      </c>
      <c r="F1137" s="81">
        <v>0</v>
      </c>
      <c r="G1137" s="81">
        <v>0</v>
      </c>
      <c r="H1137" s="81"/>
      <c r="I1137" s="81" t="e">
        <f t="shared" si="1006"/>
        <v>#DIV/0!</v>
      </c>
    </row>
    <row r="1138" spans="1:10" ht="18" hidden="1" x14ac:dyDescent="0.25">
      <c r="A1138" s="5" t="str">
        <f t="shared" si="1005"/>
        <v>b</v>
      </c>
      <c r="B1138" s="82" t="s">
        <v>1</v>
      </c>
      <c r="C1138" s="80" t="s">
        <v>33</v>
      </c>
      <c r="D1138" s="81">
        <v>0</v>
      </c>
      <c r="E1138" s="81">
        <v>0</v>
      </c>
      <c r="F1138" s="81">
        <v>0</v>
      </c>
      <c r="G1138" s="81">
        <v>0</v>
      </c>
      <c r="H1138" s="81"/>
      <c r="I1138" s="81" t="e">
        <f t="shared" si="1006"/>
        <v>#DIV/0!</v>
      </c>
    </row>
    <row r="1139" spans="1:10" ht="18" hidden="1" x14ac:dyDescent="0.25">
      <c r="A1139" s="5" t="str">
        <f t="shared" si="1005"/>
        <v>b</v>
      </c>
      <c r="B1139" s="82" t="s">
        <v>1</v>
      </c>
      <c r="C1139" s="80" t="s">
        <v>34</v>
      </c>
      <c r="D1139" s="81">
        <v>0</v>
      </c>
      <c r="E1139" s="81">
        <v>0</v>
      </c>
      <c r="F1139" s="81">
        <v>0</v>
      </c>
      <c r="G1139" s="81">
        <v>0</v>
      </c>
      <c r="H1139" s="81"/>
      <c r="I1139" s="81" t="e">
        <f t="shared" si="1006"/>
        <v>#DIV/0!</v>
      </c>
    </row>
    <row r="1140" spans="1:10" ht="36" x14ac:dyDescent="0.25">
      <c r="A1140" s="5" t="str">
        <f t="shared" si="1005"/>
        <v>a</v>
      </c>
      <c r="B1140" s="67" t="s">
        <v>182</v>
      </c>
      <c r="C1140" s="68" t="s">
        <v>56</v>
      </c>
      <c r="D1140" s="69">
        <f t="shared" ref="D1140" si="1025">D1141+D1151+D1152+D1153</f>
        <v>2851658.43</v>
      </c>
      <c r="E1140" s="69">
        <f t="shared" ref="E1140:G1140" si="1026">E1141+E1151+E1152+E1153</f>
        <v>3000000</v>
      </c>
      <c r="F1140" s="69">
        <f t="shared" si="1026"/>
        <v>3000000</v>
      </c>
      <c r="G1140" s="69">
        <f t="shared" si="1026"/>
        <v>2400300</v>
      </c>
      <c r="H1140" s="69">
        <f>H1141+H1151+H1152+H1153</f>
        <v>2340770.5</v>
      </c>
      <c r="I1140" s="69">
        <f t="shared" si="1006"/>
        <v>97.519914177394497</v>
      </c>
      <c r="J1140" s="54" t="s">
        <v>223</v>
      </c>
    </row>
    <row r="1141" spans="1:10" ht="18" x14ac:dyDescent="0.25">
      <c r="A1141" s="5" t="str">
        <f t="shared" si="1005"/>
        <v>a</v>
      </c>
      <c r="B1141" s="79" t="s">
        <v>1</v>
      </c>
      <c r="C1141" s="80" t="s">
        <v>24</v>
      </c>
      <c r="D1141" s="81">
        <f t="shared" ref="D1141" si="1027">D1142+D1143+D1144+D1145+D1146+D1147+D1148</f>
        <v>2851658.43</v>
      </c>
      <c r="E1141" s="81">
        <f t="shared" ref="E1141:G1141" si="1028">E1142+E1143+E1144+E1145+E1146+E1147+E1148</f>
        <v>3000000</v>
      </c>
      <c r="F1141" s="81">
        <f t="shared" si="1028"/>
        <v>3000000</v>
      </c>
      <c r="G1141" s="81">
        <f t="shared" si="1028"/>
        <v>2400300</v>
      </c>
      <c r="H1141" s="81">
        <f>H1142+H1143+H1144+H1145+H1146+H1147+H1148</f>
        <v>2340770.5</v>
      </c>
      <c r="I1141" s="81">
        <f t="shared" si="1006"/>
        <v>97.519914177394497</v>
      </c>
      <c r="J1141" s="10"/>
    </row>
    <row r="1142" spans="1:10" ht="18" hidden="1" x14ac:dyDescent="0.25">
      <c r="A1142" s="5" t="str">
        <f t="shared" si="1005"/>
        <v>b</v>
      </c>
      <c r="B1142" s="82" t="s">
        <v>1</v>
      </c>
      <c r="C1142" s="83" t="s">
        <v>25</v>
      </c>
      <c r="D1142" s="84">
        <v>0</v>
      </c>
      <c r="E1142" s="84">
        <v>0</v>
      </c>
      <c r="F1142" s="84">
        <v>0</v>
      </c>
      <c r="G1142" s="84"/>
      <c r="H1142" s="84"/>
      <c r="I1142" s="84" t="e">
        <f t="shared" si="1006"/>
        <v>#DIV/0!</v>
      </c>
    </row>
    <row r="1143" spans="1:10" ht="18" x14ac:dyDescent="0.25">
      <c r="A1143" s="5" t="str">
        <f t="shared" si="1005"/>
        <v>a</v>
      </c>
      <c r="B1143" s="82" t="s">
        <v>1</v>
      </c>
      <c r="C1143" s="83" t="s">
        <v>26</v>
      </c>
      <c r="D1143" s="84">
        <v>285326.64</v>
      </c>
      <c r="E1143" s="84">
        <v>286000</v>
      </c>
      <c r="F1143" s="84">
        <v>287250</v>
      </c>
      <c r="G1143" s="84">
        <v>215750</v>
      </c>
      <c r="H1143" s="84">
        <v>191911.78</v>
      </c>
      <c r="I1143" s="84">
        <f t="shared" si="1006"/>
        <v>88.950998841251447</v>
      </c>
      <c r="J1143" s="10"/>
    </row>
    <row r="1144" spans="1:10" ht="18" hidden="1" x14ac:dyDescent="0.25">
      <c r="A1144" s="5" t="str">
        <f t="shared" si="1005"/>
        <v>b</v>
      </c>
      <c r="B1144" s="82" t="s">
        <v>1</v>
      </c>
      <c r="C1144" s="83" t="s">
        <v>27</v>
      </c>
      <c r="D1144" s="84">
        <v>0</v>
      </c>
      <c r="E1144" s="84">
        <v>0</v>
      </c>
      <c r="F1144" s="84">
        <v>0</v>
      </c>
      <c r="G1144" s="84"/>
      <c r="H1144" s="84"/>
      <c r="I1144" s="84" t="e">
        <f t="shared" si="1006"/>
        <v>#DIV/0!</v>
      </c>
    </row>
    <row r="1145" spans="1:10" ht="18" hidden="1" x14ac:dyDescent="0.25">
      <c r="A1145" s="5" t="str">
        <f t="shared" si="1005"/>
        <v>b</v>
      </c>
      <c r="B1145" s="82" t="s">
        <v>1</v>
      </c>
      <c r="C1145" s="85" t="s">
        <v>28</v>
      </c>
      <c r="D1145" s="84">
        <v>0</v>
      </c>
      <c r="E1145" s="84">
        <v>0</v>
      </c>
      <c r="F1145" s="84">
        <v>0</v>
      </c>
      <c r="G1145" s="84"/>
      <c r="H1145" s="84"/>
      <c r="I1145" s="84" t="e">
        <f t="shared" si="1006"/>
        <v>#DIV/0!</v>
      </c>
    </row>
    <row r="1146" spans="1:10" ht="18" hidden="1" x14ac:dyDescent="0.25">
      <c r="A1146" s="5" t="str">
        <f t="shared" si="1005"/>
        <v>b</v>
      </c>
      <c r="B1146" s="82" t="s">
        <v>1</v>
      </c>
      <c r="C1146" s="85" t="s">
        <v>29</v>
      </c>
      <c r="D1146" s="84">
        <v>0</v>
      </c>
      <c r="E1146" s="84">
        <v>0</v>
      </c>
      <c r="F1146" s="84">
        <v>0</v>
      </c>
      <c r="G1146" s="84"/>
      <c r="H1146" s="84"/>
      <c r="I1146" s="84" t="e">
        <f t="shared" si="1006"/>
        <v>#DIV/0!</v>
      </c>
    </row>
    <row r="1147" spans="1:10" ht="18" x14ac:dyDescent="0.25">
      <c r="A1147" s="5" t="str">
        <f t="shared" si="1005"/>
        <v>a</v>
      </c>
      <c r="B1147" s="82" t="s">
        <v>1</v>
      </c>
      <c r="C1147" s="85" t="s">
        <v>30</v>
      </c>
      <c r="D1147" s="84">
        <v>2566331.79</v>
      </c>
      <c r="E1147" s="84">
        <v>2714000</v>
      </c>
      <c r="F1147" s="84">
        <v>2712750</v>
      </c>
      <c r="G1147" s="84">
        <v>2184550</v>
      </c>
      <c r="H1147" s="84">
        <v>2148858.7200000002</v>
      </c>
      <c r="I1147" s="84">
        <f t="shared" si="1006"/>
        <v>98.366195326268581</v>
      </c>
      <c r="J1147" s="10"/>
    </row>
    <row r="1148" spans="1:10" ht="18" hidden="1" x14ac:dyDescent="0.25">
      <c r="A1148" s="5" t="str">
        <f t="shared" si="1005"/>
        <v>b</v>
      </c>
      <c r="B1148" s="82" t="s">
        <v>1</v>
      </c>
      <c r="C1148" s="85" t="s">
        <v>31</v>
      </c>
      <c r="D1148" s="84">
        <f t="shared" ref="D1148" si="1029">D1149+D1150</f>
        <v>0</v>
      </c>
      <c r="E1148" s="84">
        <f t="shared" ref="E1148:G1148" si="1030">E1149+E1150</f>
        <v>0</v>
      </c>
      <c r="F1148" s="84">
        <f t="shared" si="1030"/>
        <v>0</v>
      </c>
      <c r="G1148" s="84">
        <f t="shared" si="1030"/>
        <v>0</v>
      </c>
      <c r="H1148" s="84">
        <f>H1149+H1150</f>
        <v>0</v>
      </c>
      <c r="I1148" s="84" t="e">
        <f t="shared" si="1006"/>
        <v>#DIV/0!</v>
      </c>
    </row>
    <row r="1149" spans="1:10" ht="30" hidden="1" x14ac:dyDescent="0.25">
      <c r="A1149" s="5" t="str">
        <f t="shared" si="1005"/>
        <v>b</v>
      </c>
      <c r="B1149" s="86"/>
      <c r="C1149" s="87" t="s">
        <v>91</v>
      </c>
      <c r="D1149" s="88">
        <v>0</v>
      </c>
      <c r="E1149" s="88">
        <v>0</v>
      </c>
      <c r="F1149" s="88">
        <v>0</v>
      </c>
      <c r="G1149" s="88"/>
      <c r="H1149" s="88"/>
      <c r="I1149" s="88" t="e">
        <f t="shared" si="1006"/>
        <v>#DIV/0!</v>
      </c>
    </row>
    <row r="1150" spans="1:10" ht="30" hidden="1" x14ac:dyDescent="0.25">
      <c r="A1150" s="5" t="str">
        <f t="shared" si="1005"/>
        <v>b</v>
      </c>
      <c r="B1150" s="86"/>
      <c r="C1150" s="87" t="s">
        <v>92</v>
      </c>
      <c r="D1150" s="88">
        <v>0</v>
      </c>
      <c r="E1150" s="88">
        <v>0</v>
      </c>
      <c r="F1150" s="88">
        <v>0</v>
      </c>
      <c r="G1150" s="88">
        <v>0</v>
      </c>
      <c r="H1150" s="88"/>
      <c r="I1150" s="88" t="e">
        <f t="shared" si="1006"/>
        <v>#DIV/0!</v>
      </c>
    </row>
    <row r="1151" spans="1:10" ht="18" hidden="1" x14ac:dyDescent="0.25">
      <c r="A1151" s="5" t="str">
        <f t="shared" si="1005"/>
        <v>b</v>
      </c>
      <c r="B1151" s="82" t="s">
        <v>1</v>
      </c>
      <c r="C1151" s="80" t="s">
        <v>32</v>
      </c>
      <c r="D1151" s="81">
        <v>0</v>
      </c>
      <c r="E1151" s="81">
        <v>0</v>
      </c>
      <c r="F1151" s="81">
        <v>0</v>
      </c>
      <c r="G1151" s="81">
        <v>0</v>
      </c>
      <c r="H1151" s="81"/>
      <c r="I1151" s="81" t="e">
        <f t="shared" si="1006"/>
        <v>#DIV/0!</v>
      </c>
    </row>
    <row r="1152" spans="1:10" ht="18" hidden="1" x14ac:dyDescent="0.25">
      <c r="A1152" s="5" t="str">
        <f t="shared" si="1005"/>
        <v>b</v>
      </c>
      <c r="B1152" s="82" t="s">
        <v>1</v>
      </c>
      <c r="C1152" s="80" t="s">
        <v>33</v>
      </c>
      <c r="D1152" s="81">
        <v>0</v>
      </c>
      <c r="E1152" s="81">
        <v>0</v>
      </c>
      <c r="F1152" s="81">
        <v>0</v>
      </c>
      <c r="G1152" s="81">
        <v>0</v>
      </c>
      <c r="H1152" s="81"/>
      <c r="I1152" s="81" t="e">
        <f t="shared" si="1006"/>
        <v>#DIV/0!</v>
      </c>
    </row>
    <row r="1153" spans="1:10" ht="18" hidden="1" x14ac:dyDescent="0.25">
      <c r="A1153" s="5" t="str">
        <f t="shared" si="1005"/>
        <v>b</v>
      </c>
      <c r="B1153" s="82" t="s">
        <v>1</v>
      </c>
      <c r="C1153" s="80" t="s">
        <v>34</v>
      </c>
      <c r="D1153" s="81">
        <v>0</v>
      </c>
      <c r="E1153" s="81">
        <v>0</v>
      </c>
      <c r="F1153" s="81">
        <v>0</v>
      </c>
      <c r="G1153" s="81">
        <v>0</v>
      </c>
      <c r="H1153" s="81"/>
      <c r="I1153" s="81" t="e">
        <f t="shared" si="1006"/>
        <v>#DIV/0!</v>
      </c>
    </row>
    <row r="1154" spans="1:10" ht="71.25" customHeight="1" x14ac:dyDescent="0.25">
      <c r="A1154" s="5" t="str">
        <f t="shared" si="1005"/>
        <v>a</v>
      </c>
      <c r="B1154" s="67" t="s">
        <v>183</v>
      </c>
      <c r="C1154" s="68" t="s">
        <v>57</v>
      </c>
      <c r="D1154" s="69">
        <f t="shared" ref="D1154" si="1031">D1155+D1165+D1166+D1167</f>
        <v>8534223.5</v>
      </c>
      <c r="E1154" s="69">
        <f t="shared" ref="E1154:G1154" si="1032">E1155+E1165+E1166+E1167</f>
        <v>9800000</v>
      </c>
      <c r="F1154" s="69">
        <f t="shared" si="1032"/>
        <v>9750000</v>
      </c>
      <c r="G1154" s="69">
        <f t="shared" si="1032"/>
        <v>8077500</v>
      </c>
      <c r="H1154" s="69">
        <f>H1155+H1165+H1166+H1167</f>
        <v>6785123.9400000004</v>
      </c>
      <c r="I1154" s="69">
        <f t="shared" si="1006"/>
        <v>84.000296378830086</v>
      </c>
      <c r="J1154" s="54" t="s">
        <v>223</v>
      </c>
    </row>
    <row r="1155" spans="1:10" ht="18" x14ac:dyDescent="0.25">
      <c r="A1155" s="5" t="str">
        <f t="shared" si="1005"/>
        <v>a</v>
      </c>
      <c r="B1155" s="79" t="s">
        <v>1</v>
      </c>
      <c r="C1155" s="80" t="s">
        <v>24</v>
      </c>
      <c r="D1155" s="81">
        <f t="shared" ref="D1155" si="1033">D1156+D1157+D1158+D1159+D1160+D1161+D1162</f>
        <v>8534223.5</v>
      </c>
      <c r="E1155" s="81">
        <f t="shared" ref="E1155:G1155" si="1034">E1156+E1157+E1158+E1159+E1160+E1161+E1162</f>
        <v>9800000</v>
      </c>
      <c r="F1155" s="81">
        <f t="shared" si="1034"/>
        <v>9750000</v>
      </c>
      <c r="G1155" s="81">
        <f t="shared" si="1034"/>
        <v>8077500</v>
      </c>
      <c r="H1155" s="81">
        <f>H1156+H1157+H1158+H1159+H1160+H1161+H1162</f>
        <v>6785123.9400000004</v>
      </c>
      <c r="I1155" s="81">
        <f t="shared" si="1006"/>
        <v>84.000296378830086</v>
      </c>
      <c r="J1155" s="10"/>
    </row>
    <row r="1156" spans="1:10" ht="18" hidden="1" x14ac:dyDescent="0.25">
      <c r="A1156" s="5" t="str">
        <f t="shared" si="1005"/>
        <v>b</v>
      </c>
      <c r="B1156" s="82" t="s">
        <v>1</v>
      </c>
      <c r="C1156" s="83" t="s">
        <v>25</v>
      </c>
      <c r="D1156" s="84">
        <v>0</v>
      </c>
      <c r="E1156" s="84">
        <v>0</v>
      </c>
      <c r="F1156" s="84">
        <v>0</v>
      </c>
      <c r="G1156" s="84"/>
      <c r="H1156" s="84"/>
      <c r="I1156" s="84" t="e">
        <f t="shared" si="1006"/>
        <v>#DIV/0!</v>
      </c>
    </row>
    <row r="1157" spans="1:10" ht="18" x14ac:dyDescent="0.25">
      <c r="A1157" s="5" t="str">
        <f t="shared" si="1005"/>
        <v>a</v>
      </c>
      <c r="B1157" s="82" t="s">
        <v>1</v>
      </c>
      <c r="C1157" s="83" t="s">
        <v>26</v>
      </c>
      <c r="D1157" s="84">
        <v>216000</v>
      </c>
      <c r="E1157" s="84">
        <v>216000</v>
      </c>
      <c r="F1157" s="84">
        <v>240000</v>
      </c>
      <c r="G1157" s="84">
        <v>178000</v>
      </c>
      <c r="H1157" s="84">
        <v>144677.41</v>
      </c>
      <c r="I1157" s="84">
        <f t="shared" si="1006"/>
        <v>81.279443820224728</v>
      </c>
      <c r="J1157" s="10"/>
    </row>
    <row r="1158" spans="1:10" ht="18" hidden="1" x14ac:dyDescent="0.25">
      <c r="A1158" s="5" t="str">
        <f t="shared" si="1005"/>
        <v>b</v>
      </c>
      <c r="B1158" s="82" t="s">
        <v>1</v>
      </c>
      <c r="C1158" s="83" t="s">
        <v>27</v>
      </c>
      <c r="D1158" s="84">
        <v>0</v>
      </c>
      <c r="E1158" s="84">
        <v>0</v>
      </c>
      <c r="F1158" s="84">
        <v>0</v>
      </c>
      <c r="G1158" s="84"/>
      <c r="H1158" s="84"/>
      <c r="I1158" s="84" t="e">
        <f t="shared" si="1006"/>
        <v>#DIV/0!</v>
      </c>
    </row>
    <row r="1159" spans="1:10" ht="18" hidden="1" x14ac:dyDescent="0.25">
      <c r="A1159" s="5" t="str">
        <f t="shared" ref="A1159:A1222" si="1035">IF((E1159+F1159+H1159+D1159)&gt;0,"a","b")</f>
        <v>b</v>
      </c>
      <c r="B1159" s="82" t="s">
        <v>1</v>
      </c>
      <c r="C1159" s="85" t="s">
        <v>28</v>
      </c>
      <c r="D1159" s="84">
        <v>0</v>
      </c>
      <c r="E1159" s="84">
        <v>0</v>
      </c>
      <c r="F1159" s="84">
        <v>0</v>
      </c>
      <c r="G1159" s="84"/>
      <c r="H1159" s="84"/>
      <c r="I1159" s="84" t="e">
        <f t="shared" ref="I1159:I1222" si="1036">H1159/G1159%</f>
        <v>#DIV/0!</v>
      </c>
    </row>
    <row r="1160" spans="1:10" ht="18" hidden="1" x14ac:dyDescent="0.25">
      <c r="A1160" s="5" t="str">
        <f t="shared" si="1035"/>
        <v>b</v>
      </c>
      <c r="B1160" s="82" t="s">
        <v>1</v>
      </c>
      <c r="C1160" s="85" t="s">
        <v>29</v>
      </c>
      <c r="D1160" s="84">
        <v>0</v>
      </c>
      <c r="E1160" s="84">
        <v>0</v>
      </c>
      <c r="F1160" s="84">
        <v>0</v>
      </c>
      <c r="G1160" s="84"/>
      <c r="H1160" s="84"/>
      <c r="I1160" s="84" t="e">
        <f t="shared" si="1036"/>
        <v>#DIV/0!</v>
      </c>
    </row>
    <row r="1161" spans="1:10" ht="18" x14ac:dyDescent="0.25">
      <c r="A1161" s="5" t="str">
        <f t="shared" si="1035"/>
        <v>a</v>
      </c>
      <c r="B1161" s="82" t="s">
        <v>1</v>
      </c>
      <c r="C1161" s="85" t="s">
        <v>30</v>
      </c>
      <c r="D1161" s="84">
        <v>8318223.5</v>
      </c>
      <c r="E1161" s="84">
        <v>9584000</v>
      </c>
      <c r="F1161" s="84">
        <v>9510000</v>
      </c>
      <c r="G1161" s="84">
        <v>7899500</v>
      </c>
      <c r="H1161" s="84">
        <v>6640446.5300000003</v>
      </c>
      <c r="I1161" s="84">
        <f t="shared" si="1036"/>
        <v>84.061605544654725</v>
      </c>
      <c r="J1161" s="10"/>
    </row>
    <row r="1162" spans="1:10" ht="18" hidden="1" x14ac:dyDescent="0.25">
      <c r="A1162" s="5" t="str">
        <f t="shared" si="1035"/>
        <v>b</v>
      </c>
      <c r="B1162" s="82" t="s">
        <v>1</v>
      </c>
      <c r="C1162" s="85" t="s">
        <v>31</v>
      </c>
      <c r="D1162" s="84">
        <f t="shared" ref="D1162" si="1037">D1163+D1164</f>
        <v>0</v>
      </c>
      <c r="E1162" s="84">
        <f t="shared" ref="E1162:G1162" si="1038">E1163+E1164</f>
        <v>0</v>
      </c>
      <c r="F1162" s="84">
        <f t="shared" si="1038"/>
        <v>0</v>
      </c>
      <c r="G1162" s="84">
        <f t="shared" si="1038"/>
        <v>0</v>
      </c>
      <c r="H1162" s="84">
        <f>H1163+H1164</f>
        <v>0</v>
      </c>
      <c r="I1162" s="84" t="e">
        <f t="shared" si="1036"/>
        <v>#DIV/0!</v>
      </c>
    </row>
    <row r="1163" spans="1:10" ht="30" hidden="1" x14ac:dyDescent="0.25">
      <c r="A1163" s="5" t="str">
        <f t="shared" si="1035"/>
        <v>b</v>
      </c>
      <c r="B1163" s="86"/>
      <c r="C1163" s="87" t="s">
        <v>91</v>
      </c>
      <c r="D1163" s="88">
        <v>0</v>
      </c>
      <c r="E1163" s="88">
        <v>0</v>
      </c>
      <c r="F1163" s="88">
        <v>0</v>
      </c>
      <c r="G1163" s="88"/>
      <c r="H1163" s="88"/>
      <c r="I1163" s="88" t="e">
        <f t="shared" si="1036"/>
        <v>#DIV/0!</v>
      </c>
    </row>
    <row r="1164" spans="1:10" ht="30" hidden="1" x14ac:dyDescent="0.25">
      <c r="A1164" s="5" t="str">
        <f t="shared" si="1035"/>
        <v>b</v>
      </c>
      <c r="B1164" s="86"/>
      <c r="C1164" s="87" t="s">
        <v>92</v>
      </c>
      <c r="D1164" s="88">
        <v>0</v>
      </c>
      <c r="E1164" s="88">
        <v>0</v>
      </c>
      <c r="F1164" s="88">
        <v>0</v>
      </c>
      <c r="G1164" s="88">
        <v>0</v>
      </c>
      <c r="H1164" s="88"/>
      <c r="I1164" s="88" t="e">
        <f t="shared" si="1036"/>
        <v>#DIV/0!</v>
      </c>
    </row>
    <row r="1165" spans="1:10" ht="18" hidden="1" x14ac:dyDescent="0.25">
      <c r="A1165" s="5" t="str">
        <f t="shared" si="1035"/>
        <v>b</v>
      </c>
      <c r="B1165" s="82" t="s">
        <v>1</v>
      </c>
      <c r="C1165" s="80" t="s">
        <v>32</v>
      </c>
      <c r="D1165" s="81">
        <v>0</v>
      </c>
      <c r="E1165" s="81">
        <v>0</v>
      </c>
      <c r="F1165" s="81">
        <v>0</v>
      </c>
      <c r="G1165" s="81">
        <v>0</v>
      </c>
      <c r="H1165" s="81"/>
      <c r="I1165" s="81" t="e">
        <f t="shared" si="1036"/>
        <v>#DIV/0!</v>
      </c>
    </row>
    <row r="1166" spans="1:10" ht="18" hidden="1" x14ac:dyDescent="0.25">
      <c r="A1166" s="5" t="str">
        <f t="shared" si="1035"/>
        <v>b</v>
      </c>
      <c r="B1166" s="82" t="s">
        <v>1</v>
      </c>
      <c r="C1166" s="80" t="s">
        <v>33</v>
      </c>
      <c r="D1166" s="81">
        <v>0</v>
      </c>
      <c r="E1166" s="81">
        <v>0</v>
      </c>
      <c r="F1166" s="81">
        <v>0</v>
      </c>
      <c r="G1166" s="81">
        <v>0</v>
      </c>
      <c r="H1166" s="81"/>
      <c r="I1166" s="81" t="e">
        <f t="shared" si="1036"/>
        <v>#DIV/0!</v>
      </c>
    </row>
    <row r="1167" spans="1:10" ht="18" hidden="1" x14ac:dyDescent="0.25">
      <c r="A1167" s="5" t="str">
        <f t="shared" si="1035"/>
        <v>b</v>
      </c>
      <c r="B1167" s="82" t="s">
        <v>1</v>
      </c>
      <c r="C1167" s="80" t="s">
        <v>34</v>
      </c>
      <c r="D1167" s="81">
        <v>0</v>
      </c>
      <c r="E1167" s="81">
        <v>0</v>
      </c>
      <c r="F1167" s="81">
        <v>0</v>
      </c>
      <c r="G1167" s="81">
        <v>0</v>
      </c>
      <c r="H1167" s="81"/>
      <c r="I1167" s="81" t="e">
        <f t="shared" si="1036"/>
        <v>#DIV/0!</v>
      </c>
    </row>
    <row r="1168" spans="1:10" ht="36" x14ac:dyDescent="0.25">
      <c r="A1168" s="5" t="str">
        <f t="shared" si="1035"/>
        <v>a</v>
      </c>
      <c r="B1168" s="67" t="s">
        <v>184</v>
      </c>
      <c r="C1168" s="68" t="s">
        <v>185</v>
      </c>
      <c r="D1168" s="69">
        <f t="shared" ref="D1168" si="1039">D1182+D1196</f>
        <v>39768119.189999998</v>
      </c>
      <c r="E1168" s="69">
        <f t="shared" ref="E1168:F1168" si="1040">E1182+E1196</f>
        <v>44725000</v>
      </c>
      <c r="F1168" s="69">
        <f t="shared" si="1040"/>
        <v>44725000</v>
      </c>
      <c r="G1168" s="69">
        <f t="shared" ref="G1168:H1168" si="1041">G1182+G1196</f>
        <v>33487450</v>
      </c>
      <c r="H1168" s="69">
        <f t="shared" si="1041"/>
        <v>24030910.409999996</v>
      </c>
      <c r="I1168" s="69">
        <f t="shared" si="1036"/>
        <v>71.760944503089959</v>
      </c>
      <c r="J1168" s="10"/>
    </row>
    <row r="1169" spans="1:10" ht="18" x14ac:dyDescent="0.25">
      <c r="A1169" s="5" t="str">
        <f t="shared" si="1035"/>
        <v>a</v>
      </c>
      <c r="B1169" s="70" t="s">
        <v>1</v>
      </c>
      <c r="C1169" s="71" t="s">
        <v>24</v>
      </c>
      <c r="D1169" s="81">
        <f t="shared" ref="D1169" si="1042">D1183+D1197</f>
        <v>39132794.119999997</v>
      </c>
      <c r="E1169" s="81">
        <f t="shared" ref="E1169:F1169" si="1043">E1183+E1197</f>
        <v>44592000</v>
      </c>
      <c r="F1169" s="81">
        <f t="shared" si="1043"/>
        <v>44592000</v>
      </c>
      <c r="G1169" s="81">
        <f t="shared" ref="G1169:H1169" si="1044">G1183+G1197</f>
        <v>33354450</v>
      </c>
      <c r="H1169" s="81">
        <f t="shared" si="1044"/>
        <v>23996770.389999997</v>
      </c>
      <c r="I1169" s="81">
        <f t="shared" si="1036"/>
        <v>71.94473418089639</v>
      </c>
      <c r="J1169" s="10"/>
    </row>
    <row r="1170" spans="1:10" ht="18" hidden="1" x14ac:dyDescent="0.25">
      <c r="A1170" s="5" t="str">
        <f t="shared" si="1035"/>
        <v>b</v>
      </c>
      <c r="B1170" s="73" t="s">
        <v>1</v>
      </c>
      <c r="C1170" s="74" t="s">
        <v>25</v>
      </c>
      <c r="D1170" s="90">
        <f t="shared" ref="D1170" si="1045">D1184+D1198</f>
        <v>0</v>
      </c>
      <c r="E1170" s="90">
        <f t="shared" ref="E1170:F1170" si="1046">E1184+E1198</f>
        <v>0</v>
      </c>
      <c r="F1170" s="90">
        <f t="shared" si="1046"/>
        <v>0</v>
      </c>
      <c r="G1170" s="90">
        <f t="shared" ref="G1170:H1170" si="1047">G1184+G1198</f>
        <v>0</v>
      </c>
      <c r="H1170" s="90">
        <f t="shared" si="1047"/>
        <v>0</v>
      </c>
      <c r="I1170" s="90" t="e">
        <f t="shared" si="1036"/>
        <v>#DIV/0!</v>
      </c>
    </row>
    <row r="1171" spans="1:10" ht="18" x14ac:dyDescent="0.25">
      <c r="A1171" s="5" t="str">
        <f t="shared" si="1035"/>
        <v>a</v>
      </c>
      <c r="B1171" s="73" t="s">
        <v>1</v>
      </c>
      <c r="C1171" s="74" t="s">
        <v>26</v>
      </c>
      <c r="D1171" s="89">
        <f t="shared" ref="D1171" si="1048">D1185+D1199</f>
        <v>32624393.120000001</v>
      </c>
      <c r="E1171" s="89">
        <f t="shared" ref="E1171:F1171" si="1049">E1185+E1199</f>
        <v>36450000</v>
      </c>
      <c r="F1171" s="89">
        <f t="shared" si="1049"/>
        <v>36450000</v>
      </c>
      <c r="G1171" s="89">
        <f t="shared" ref="G1171:H1171" si="1050">G1185+G1199</f>
        <v>27360000</v>
      </c>
      <c r="H1171" s="89">
        <f t="shared" si="1050"/>
        <v>20670788.68</v>
      </c>
      <c r="I1171" s="89">
        <f t="shared" si="1036"/>
        <v>75.551128216374266</v>
      </c>
      <c r="J1171" s="10"/>
    </row>
    <row r="1172" spans="1:10" ht="18" hidden="1" x14ac:dyDescent="0.25">
      <c r="A1172" s="5" t="str">
        <f t="shared" si="1035"/>
        <v>b</v>
      </c>
      <c r="B1172" s="73" t="s">
        <v>1</v>
      </c>
      <c r="C1172" s="74" t="s">
        <v>27</v>
      </c>
      <c r="D1172" s="90">
        <f t="shared" ref="D1172" si="1051">D1186+D1200</f>
        <v>0</v>
      </c>
      <c r="E1172" s="90">
        <f t="shared" ref="E1172:F1172" si="1052">E1186+E1200</f>
        <v>0</v>
      </c>
      <c r="F1172" s="90">
        <f t="shared" si="1052"/>
        <v>0</v>
      </c>
      <c r="G1172" s="90">
        <f t="shared" ref="G1172:H1172" si="1053">G1186+G1200</f>
        <v>0</v>
      </c>
      <c r="H1172" s="90">
        <f t="shared" si="1053"/>
        <v>0</v>
      </c>
      <c r="I1172" s="90" t="e">
        <f t="shared" si="1036"/>
        <v>#DIV/0!</v>
      </c>
    </row>
    <row r="1173" spans="1:10" ht="18" hidden="1" x14ac:dyDescent="0.25">
      <c r="A1173" s="5" t="str">
        <f t="shared" si="1035"/>
        <v>b</v>
      </c>
      <c r="B1173" s="73" t="s">
        <v>1</v>
      </c>
      <c r="C1173" s="76" t="s">
        <v>28</v>
      </c>
      <c r="D1173" s="90">
        <f t="shared" ref="D1173" si="1054">D1187+D1201</f>
        <v>0</v>
      </c>
      <c r="E1173" s="90">
        <f t="shared" ref="E1173:F1173" si="1055">E1187+E1201</f>
        <v>0</v>
      </c>
      <c r="F1173" s="90">
        <f t="shared" si="1055"/>
        <v>0</v>
      </c>
      <c r="G1173" s="90">
        <f t="shared" ref="G1173:H1173" si="1056">G1187+G1201</f>
        <v>0</v>
      </c>
      <c r="H1173" s="90">
        <f t="shared" si="1056"/>
        <v>0</v>
      </c>
      <c r="I1173" s="90" t="e">
        <f t="shared" si="1036"/>
        <v>#DIV/0!</v>
      </c>
    </row>
    <row r="1174" spans="1:10" ht="18" hidden="1" x14ac:dyDescent="0.25">
      <c r="A1174" s="5" t="str">
        <f t="shared" si="1035"/>
        <v>b</v>
      </c>
      <c r="B1174" s="73" t="s">
        <v>1</v>
      </c>
      <c r="C1174" s="76" t="s">
        <v>29</v>
      </c>
      <c r="D1174" s="90">
        <f t="shared" ref="D1174" si="1057">D1188+D1202</f>
        <v>0</v>
      </c>
      <c r="E1174" s="90">
        <f t="shared" ref="E1174:F1174" si="1058">E1188+E1202</f>
        <v>0</v>
      </c>
      <c r="F1174" s="90">
        <f t="shared" si="1058"/>
        <v>0</v>
      </c>
      <c r="G1174" s="90">
        <f t="shared" ref="G1174:H1174" si="1059">G1188+G1202</f>
        <v>0</v>
      </c>
      <c r="H1174" s="90">
        <f t="shared" si="1059"/>
        <v>0</v>
      </c>
      <c r="I1174" s="90" t="e">
        <f t="shared" si="1036"/>
        <v>#DIV/0!</v>
      </c>
    </row>
    <row r="1175" spans="1:10" ht="18" x14ac:dyDescent="0.25">
      <c r="A1175" s="5" t="str">
        <f t="shared" si="1035"/>
        <v>a</v>
      </c>
      <c r="B1175" s="73" t="s">
        <v>1</v>
      </c>
      <c r="C1175" s="76" t="s">
        <v>30</v>
      </c>
      <c r="D1175" s="89">
        <f t="shared" ref="D1175" si="1060">D1189+D1203</f>
        <v>6082389.8799999999</v>
      </c>
      <c r="E1175" s="89">
        <f t="shared" ref="E1175:F1175" si="1061">E1189+E1203</f>
        <v>7425000</v>
      </c>
      <c r="F1175" s="89">
        <f t="shared" si="1061"/>
        <v>7425000</v>
      </c>
      <c r="G1175" s="89">
        <f t="shared" ref="G1175:H1175" si="1062">G1189+G1203</f>
        <v>5454450</v>
      </c>
      <c r="H1175" s="89">
        <f t="shared" si="1062"/>
        <v>3074192.97</v>
      </c>
      <c r="I1175" s="89">
        <f t="shared" si="1036"/>
        <v>56.36119077083849</v>
      </c>
      <c r="J1175" s="10"/>
    </row>
    <row r="1176" spans="1:10" ht="18" x14ac:dyDescent="0.25">
      <c r="A1176" s="5" t="str">
        <f t="shared" si="1035"/>
        <v>a</v>
      </c>
      <c r="B1176" s="73" t="s">
        <v>1</v>
      </c>
      <c r="C1176" s="76" t="s">
        <v>31</v>
      </c>
      <c r="D1176" s="89">
        <f t="shared" ref="D1176" si="1063">D1190+D1204</f>
        <v>426011.12</v>
      </c>
      <c r="E1176" s="89">
        <f t="shared" ref="E1176:F1176" si="1064">E1190+E1204</f>
        <v>717000</v>
      </c>
      <c r="F1176" s="89">
        <f t="shared" si="1064"/>
        <v>717000</v>
      </c>
      <c r="G1176" s="89">
        <f t="shared" ref="G1176:H1176" si="1065">G1190+G1204</f>
        <v>540000</v>
      </c>
      <c r="H1176" s="89">
        <f t="shared" si="1065"/>
        <v>251788.74</v>
      </c>
      <c r="I1176" s="89">
        <f t="shared" si="1036"/>
        <v>46.627544444444446</v>
      </c>
      <c r="J1176" s="10"/>
    </row>
    <row r="1177" spans="1:10" ht="30" x14ac:dyDescent="0.25">
      <c r="A1177" s="5" t="str">
        <f t="shared" si="1035"/>
        <v>a</v>
      </c>
      <c r="B1177" s="77"/>
      <c r="C1177" s="78" t="s">
        <v>91</v>
      </c>
      <c r="D1177" s="90">
        <f t="shared" ref="D1177" si="1066">D1191+D1205</f>
        <v>426011.12</v>
      </c>
      <c r="E1177" s="90">
        <f t="shared" ref="E1177:F1177" si="1067">E1191+E1205</f>
        <v>717000</v>
      </c>
      <c r="F1177" s="90">
        <f t="shared" si="1067"/>
        <v>717000</v>
      </c>
      <c r="G1177" s="90">
        <f t="shared" ref="G1177:H1177" si="1068">G1191+G1205</f>
        <v>540000</v>
      </c>
      <c r="H1177" s="90">
        <f t="shared" si="1068"/>
        <v>251788.74</v>
      </c>
      <c r="I1177" s="90">
        <f t="shared" si="1036"/>
        <v>46.627544444444446</v>
      </c>
    </row>
    <row r="1178" spans="1:10" ht="30" hidden="1" x14ac:dyDescent="0.25">
      <c r="A1178" s="5" t="str">
        <f t="shared" si="1035"/>
        <v>b</v>
      </c>
      <c r="B1178" s="77"/>
      <c r="C1178" s="78" t="s">
        <v>92</v>
      </c>
      <c r="D1178" s="90">
        <f t="shared" ref="D1178" si="1069">D1192+D1206</f>
        <v>0</v>
      </c>
      <c r="E1178" s="90">
        <f t="shared" ref="E1178:F1178" si="1070">E1192+E1206</f>
        <v>0</v>
      </c>
      <c r="F1178" s="90">
        <f t="shared" si="1070"/>
        <v>0</v>
      </c>
      <c r="G1178" s="90">
        <f t="shared" ref="G1178:H1178" si="1071">G1192+G1206</f>
        <v>0</v>
      </c>
      <c r="H1178" s="90">
        <f t="shared" si="1071"/>
        <v>0</v>
      </c>
      <c r="I1178" s="90" t="e">
        <f t="shared" si="1036"/>
        <v>#DIV/0!</v>
      </c>
    </row>
    <row r="1179" spans="1:10" ht="18" x14ac:dyDescent="0.25">
      <c r="A1179" s="5" t="str">
        <f t="shared" si="1035"/>
        <v>a</v>
      </c>
      <c r="B1179" s="70" t="s">
        <v>1</v>
      </c>
      <c r="C1179" s="71" t="s">
        <v>32</v>
      </c>
      <c r="D1179" s="81">
        <f t="shared" ref="D1179" si="1072">D1193+D1207</f>
        <v>635325.06999999995</v>
      </c>
      <c r="E1179" s="81">
        <f t="shared" ref="E1179:F1179" si="1073">E1193+E1207</f>
        <v>133000</v>
      </c>
      <c r="F1179" s="81">
        <f t="shared" si="1073"/>
        <v>133000</v>
      </c>
      <c r="G1179" s="81">
        <f t="shared" ref="G1179:H1179" si="1074">G1193+G1207</f>
        <v>133000</v>
      </c>
      <c r="H1179" s="81">
        <f t="shared" si="1074"/>
        <v>34140.019999999997</v>
      </c>
      <c r="I1179" s="81">
        <f t="shared" si="1036"/>
        <v>25.66918796992481</v>
      </c>
      <c r="J1179" s="10"/>
    </row>
    <row r="1180" spans="1:10" ht="18" hidden="1" x14ac:dyDescent="0.25">
      <c r="A1180" s="5" t="str">
        <f t="shared" si="1035"/>
        <v>b</v>
      </c>
      <c r="B1180" s="70" t="s">
        <v>1</v>
      </c>
      <c r="C1180" s="71" t="s">
        <v>33</v>
      </c>
      <c r="D1180" s="81">
        <f t="shared" ref="D1180" si="1075">D1194+D1208</f>
        <v>0</v>
      </c>
      <c r="E1180" s="81">
        <f t="shared" ref="E1180:F1180" si="1076">E1194+E1208</f>
        <v>0</v>
      </c>
      <c r="F1180" s="81">
        <f t="shared" si="1076"/>
        <v>0</v>
      </c>
      <c r="G1180" s="81">
        <f t="shared" ref="G1180:H1180" si="1077">G1194+G1208</f>
        <v>0</v>
      </c>
      <c r="H1180" s="81">
        <f t="shared" si="1077"/>
        <v>0</v>
      </c>
      <c r="I1180" s="81" t="e">
        <f t="shared" si="1036"/>
        <v>#DIV/0!</v>
      </c>
    </row>
    <row r="1181" spans="1:10" ht="18" hidden="1" x14ac:dyDescent="0.25">
      <c r="A1181" s="5" t="str">
        <f t="shared" si="1035"/>
        <v>b</v>
      </c>
      <c r="B1181" s="70" t="s">
        <v>1</v>
      </c>
      <c r="C1181" s="71" t="s">
        <v>34</v>
      </c>
      <c r="D1181" s="81">
        <f t="shared" ref="D1181" si="1078">D1195+D1209</f>
        <v>0</v>
      </c>
      <c r="E1181" s="81">
        <f t="shared" ref="E1181:F1181" si="1079">E1195+E1209</f>
        <v>0</v>
      </c>
      <c r="F1181" s="81">
        <f t="shared" si="1079"/>
        <v>0</v>
      </c>
      <c r="G1181" s="81">
        <f t="shared" ref="G1181:H1181" si="1080">G1195+G1209</f>
        <v>0</v>
      </c>
      <c r="H1181" s="81">
        <f t="shared" si="1080"/>
        <v>0</v>
      </c>
      <c r="I1181" s="81" t="e">
        <f t="shared" si="1036"/>
        <v>#DIV/0!</v>
      </c>
    </row>
    <row r="1182" spans="1:10" ht="18" x14ac:dyDescent="0.25">
      <c r="A1182" s="5" t="str">
        <f t="shared" si="1035"/>
        <v>a</v>
      </c>
      <c r="B1182" s="67" t="s">
        <v>186</v>
      </c>
      <c r="C1182" s="68" t="s">
        <v>86</v>
      </c>
      <c r="D1182" s="69">
        <f t="shared" ref="D1182" si="1081">D1183+D1193+D1194+D1195</f>
        <v>651332</v>
      </c>
      <c r="E1182" s="91">
        <f t="shared" ref="E1182:G1182" si="1082">E1183+E1193+E1194+E1195</f>
        <v>725000</v>
      </c>
      <c r="F1182" s="91">
        <f t="shared" si="1082"/>
        <v>725000</v>
      </c>
      <c r="G1182" s="91">
        <f t="shared" si="1082"/>
        <v>429450</v>
      </c>
      <c r="H1182" s="91">
        <f>H1183+H1193+H1194+H1195</f>
        <v>332283</v>
      </c>
      <c r="I1182" s="91">
        <f t="shared" si="1036"/>
        <v>77.374083129584349</v>
      </c>
      <c r="J1182" s="54" t="s">
        <v>223</v>
      </c>
    </row>
    <row r="1183" spans="1:10" ht="18" x14ac:dyDescent="0.25">
      <c r="A1183" s="5" t="str">
        <f t="shared" si="1035"/>
        <v>a</v>
      </c>
      <c r="B1183" s="79" t="s">
        <v>1</v>
      </c>
      <c r="C1183" s="80" t="s">
        <v>24</v>
      </c>
      <c r="D1183" s="81">
        <f t="shared" ref="D1183" si="1083">D1184+D1185+D1186+D1187+D1188+D1189+D1190</f>
        <v>651332</v>
      </c>
      <c r="E1183" s="81">
        <f t="shared" ref="E1183:G1183" si="1084">E1184+E1185+E1186+E1187+E1188+E1189+E1190</f>
        <v>725000</v>
      </c>
      <c r="F1183" s="81">
        <f t="shared" si="1084"/>
        <v>725000</v>
      </c>
      <c r="G1183" s="81">
        <f t="shared" si="1084"/>
        <v>429450</v>
      </c>
      <c r="H1183" s="81">
        <f>H1184+H1185+H1186+H1187+H1188+H1189+H1190</f>
        <v>332283</v>
      </c>
      <c r="I1183" s="81">
        <f t="shared" si="1036"/>
        <v>77.374083129584349</v>
      </c>
    </row>
    <row r="1184" spans="1:10" ht="18" hidden="1" x14ac:dyDescent="0.25">
      <c r="A1184" s="5" t="str">
        <f t="shared" si="1035"/>
        <v>b</v>
      </c>
      <c r="B1184" s="82" t="s">
        <v>1</v>
      </c>
      <c r="C1184" s="83" t="s">
        <v>25</v>
      </c>
      <c r="D1184" s="84">
        <v>0</v>
      </c>
      <c r="E1184" s="84">
        <v>0</v>
      </c>
      <c r="F1184" s="84">
        <v>0</v>
      </c>
      <c r="G1184" s="84"/>
      <c r="H1184" s="84"/>
      <c r="I1184" s="84" t="e">
        <f t="shared" si="1036"/>
        <v>#DIV/0!</v>
      </c>
    </row>
    <row r="1185" spans="1:10" ht="18" hidden="1" x14ac:dyDescent="0.25">
      <c r="A1185" s="5" t="str">
        <f t="shared" si="1035"/>
        <v>b</v>
      </c>
      <c r="B1185" s="82" t="s">
        <v>1</v>
      </c>
      <c r="C1185" s="83" t="s">
        <v>26</v>
      </c>
      <c r="D1185" s="84">
        <v>0</v>
      </c>
      <c r="E1185" s="84">
        <v>0</v>
      </c>
      <c r="F1185" s="84">
        <v>0</v>
      </c>
      <c r="G1185" s="84"/>
      <c r="H1185" s="84"/>
      <c r="I1185" s="84" t="e">
        <f t="shared" si="1036"/>
        <v>#DIV/0!</v>
      </c>
    </row>
    <row r="1186" spans="1:10" ht="18" hidden="1" x14ac:dyDescent="0.25">
      <c r="A1186" s="5" t="str">
        <f t="shared" si="1035"/>
        <v>b</v>
      </c>
      <c r="B1186" s="82" t="s">
        <v>1</v>
      </c>
      <c r="C1186" s="83" t="s">
        <v>27</v>
      </c>
      <c r="D1186" s="84">
        <v>0</v>
      </c>
      <c r="E1186" s="84">
        <v>0</v>
      </c>
      <c r="F1186" s="84">
        <v>0</v>
      </c>
      <c r="G1186" s="84"/>
      <c r="H1186" s="84"/>
      <c r="I1186" s="84" t="e">
        <f t="shared" si="1036"/>
        <v>#DIV/0!</v>
      </c>
    </row>
    <row r="1187" spans="1:10" ht="18" hidden="1" x14ac:dyDescent="0.25">
      <c r="A1187" s="5" t="str">
        <f t="shared" si="1035"/>
        <v>b</v>
      </c>
      <c r="B1187" s="82" t="s">
        <v>1</v>
      </c>
      <c r="C1187" s="85" t="s">
        <v>28</v>
      </c>
      <c r="D1187" s="84">
        <v>0</v>
      </c>
      <c r="E1187" s="84">
        <v>0</v>
      </c>
      <c r="F1187" s="84">
        <v>0</v>
      </c>
      <c r="G1187" s="84"/>
      <c r="H1187" s="84"/>
      <c r="I1187" s="84" t="e">
        <f t="shared" si="1036"/>
        <v>#DIV/0!</v>
      </c>
    </row>
    <row r="1188" spans="1:10" ht="18" hidden="1" x14ac:dyDescent="0.25">
      <c r="A1188" s="5" t="str">
        <f t="shared" si="1035"/>
        <v>b</v>
      </c>
      <c r="B1188" s="82" t="s">
        <v>1</v>
      </c>
      <c r="C1188" s="85" t="s">
        <v>29</v>
      </c>
      <c r="D1188" s="84">
        <v>0</v>
      </c>
      <c r="E1188" s="84">
        <v>0</v>
      </c>
      <c r="F1188" s="84">
        <v>0</v>
      </c>
      <c r="G1188" s="84"/>
      <c r="H1188" s="84"/>
      <c r="I1188" s="84" t="e">
        <f t="shared" si="1036"/>
        <v>#DIV/0!</v>
      </c>
    </row>
    <row r="1189" spans="1:10" ht="18" x14ac:dyDescent="0.25">
      <c r="A1189" s="5" t="str">
        <f t="shared" si="1035"/>
        <v>a</v>
      </c>
      <c r="B1189" s="82" t="s">
        <v>1</v>
      </c>
      <c r="C1189" s="85" t="s">
        <v>30</v>
      </c>
      <c r="D1189" s="84">
        <v>651332</v>
      </c>
      <c r="E1189" s="84">
        <v>725000</v>
      </c>
      <c r="F1189" s="84">
        <v>725000</v>
      </c>
      <c r="G1189" s="84">
        <v>429450</v>
      </c>
      <c r="H1189" s="84">
        <v>332283</v>
      </c>
      <c r="I1189" s="84">
        <f t="shared" si="1036"/>
        <v>77.374083129584349</v>
      </c>
    </row>
    <row r="1190" spans="1:10" ht="18" hidden="1" x14ac:dyDescent="0.25">
      <c r="A1190" s="5" t="str">
        <f t="shared" si="1035"/>
        <v>b</v>
      </c>
      <c r="B1190" s="82" t="s">
        <v>1</v>
      </c>
      <c r="C1190" s="85" t="s">
        <v>31</v>
      </c>
      <c r="D1190" s="84">
        <f t="shared" ref="D1190" si="1085">D1191+D1192</f>
        <v>0</v>
      </c>
      <c r="E1190" s="84">
        <f t="shared" ref="E1190:G1190" si="1086">E1191+E1192</f>
        <v>0</v>
      </c>
      <c r="F1190" s="84">
        <f t="shared" si="1086"/>
        <v>0</v>
      </c>
      <c r="G1190" s="84">
        <f t="shared" si="1086"/>
        <v>0</v>
      </c>
      <c r="H1190" s="84">
        <f>H1191+H1192</f>
        <v>0</v>
      </c>
      <c r="I1190" s="84" t="e">
        <f t="shared" si="1036"/>
        <v>#DIV/0!</v>
      </c>
    </row>
    <row r="1191" spans="1:10" ht="30" hidden="1" x14ac:dyDescent="0.25">
      <c r="A1191" s="5" t="str">
        <f t="shared" si="1035"/>
        <v>b</v>
      </c>
      <c r="B1191" s="86"/>
      <c r="C1191" s="87" t="s">
        <v>91</v>
      </c>
      <c r="D1191" s="88">
        <v>0</v>
      </c>
      <c r="E1191" s="88">
        <v>0</v>
      </c>
      <c r="F1191" s="88">
        <v>0</v>
      </c>
      <c r="G1191" s="88"/>
      <c r="H1191" s="88"/>
      <c r="I1191" s="88" t="e">
        <f t="shared" si="1036"/>
        <v>#DIV/0!</v>
      </c>
    </row>
    <row r="1192" spans="1:10" ht="30" hidden="1" x14ac:dyDescent="0.25">
      <c r="A1192" s="5" t="str">
        <f t="shared" si="1035"/>
        <v>b</v>
      </c>
      <c r="B1192" s="86"/>
      <c r="C1192" s="87" t="s">
        <v>92</v>
      </c>
      <c r="D1192" s="88">
        <v>0</v>
      </c>
      <c r="E1192" s="88">
        <v>0</v>
      </c>
      <c r="F1192" s="88">
        <v>0</v>
      </c>
      <c r="G1192" s="88">
        <v>0</v>
      </c>
      <c r="H1192" s="88"/>
      <c r="I1192" s="88" t="e">
        <f t="shared" si="1036"/>
        <v>#DIV/0!</v>
      </c>
    </row>
    <row r="1193" spans="1:10" ht="18" hidden="1" x14ac:dyDescent="0.25">
      <c r="A1193" s="5" t="str">
        <f t="shared" si="1035"/>
        <v>b</v>
      </c>
      <c r="B1193" s="82" t="s">
        <v>1</v>
      </c>
      <c r="C1193" s="80" t="s">
        <v>32</v>
      </c>
      <c r="D1193" s="81">
        <v>0</v>
      </c>
      <c r="E1193" s="81">
        <v>0</v>
      </c>
      <c r="F1193" s="81">
        <v>0</v>
      </c>
      <c r="G1193" s="81">
        <v>0</v>
      </c>
      <c r="H1193" s="81"/>
      <c r="I1193" s="81" t="e">
        <f t="shared" si="1036"/>
        <v>#DIV/0!</v>
      </c>
    </row>
    <row r="1194" spans="1:10" ht="18" hidden="1" x14ac:dyDescent="0.25">
      <c r="A1194" s="5" t="str">
        <f t="shared" si="1035"/>
        <v>b</v>
      </c>
      <c r="B1194" s="82" t="s">
        <v>1</v>
      </c>
      <c r="C1194" s="80" t="s">
        <v>33</v>
      </c>
      <c r="D1194" s="81">
        <v>0</v>
      </c>
      <c r="E1194" s="81">
        <v>0</v>
      </c>
      <c r="F1194" s="81">
        <v>0</v>
      </c>
      <c r="G1194" s="81">
        <v>0</v>
      </c>
      <c r="H1194" s="81"/>
      <c r="I1194" s="81" t="e">
        <f t="shared" si="1036"/>
        <v>#DIV/0!</v>
      </c>
    </row>
    <row r="1195" spans="1:10" ht="18" hidden="1" x14ac:dyDescent="0.25">
      <c r="A1195" s="5" t="str">
        <f t="shared" si="1035"/>
        <v>b</v>
      </c>
      <c r="B1195" s="82" t="s">
        <v>1</v>
      </c>
      <c r="C1195" s="80" t="s">
        <v>34</v>
      </c>
      <c r="D1195" s="81">
        <v>0</v>
      </c>
      <c r="E1195" s="81">
        <v>0</v>
      </c>
      <c r="F1195" s="81">
        <v>0</v>
      </c>
      <c r="G1195" s="81">
        <v>0</v>
      </c>
      <c r="H1195" s="81"/>
      <c r="I1195" s="81" t="e">
        <f t="shared" si="1036"/>
        <v>#DIV/0!</v>
      </c>
    </row>
    <row r="1196" spans="1:10" ht="36" x14ac:dyDescent="0.25">
      <c r="A1196" s="5" t="str">
        <f t="shared" si="1035"/>
        <v>a</v>
      </c>
      <c r="B1196" s="67" t="s">
        <v>187</v>
      </c>
      <c r="C1196" s="68" t="s">
        <v>87</v>
      </c>
      <c r="D1196" s="69">
        <f t="shared" ref="D1196" si="1087">D1197+D1207+D1208+D1209</f>
        <v>39116787.189999998</v>
      </c>
      <c r="E1196" s="91">
        <f t="shared" ref="E1196:G1196" si="1088">E1197+E1207+E1208+E1209</f>
        <v>44000000</v>
      </c>
      <c r="F1196" s="91">
        <f t="shared" si="1088"/>
        <v>44000000</v>
      </c>
      <c r="G1196" s="91">
        <f t="shared" si="1088"/>
        <v>33058000</v>
      </c>
      <c r="H1196" s="91">
        <f>H1197+H1207+H1208+H1209</f>
        <v>23698627.409999996</v>
      </c>
      <c r="I1196" s="91">
        <f t="shared" si="1036"/>
        <v>71.688025319136059</v>
      </c>
      <c r="J1196" s="54" t="s">
        <v>225</v>
      </c>
    </row>
    <row r="1197" spans="1:10" ht="18" x14ac:dyDescent="0.25">
      <c r="A1197" s="5" t="str">
        <f t="shared" si="1035"/>
        <v>a</v>
      </c>
      <c r="B1197" s="79" t="s">
        <v>1</v>
      </c>
      <c r="C1197" s="80" t="s">
        <v>24</v>
      </c>
      <c r="D1197" s="81">
        <f t="shared" ref="D1197" si="1089">D1198+D1199+D1200+D1201+D1202+D1203+D1204</f>
        <v>38481462.119999997</v>
      </c>
      <c r="E1197" s="81">
        <f t="shared" ref="E1197:G1197" si="1090">E1198+E1199+E1200+E1201+E1202+E1203+E1204</f>
        <v>43867000</v>
      </c>
      <c r="F1197" s="81">
        <f t="shared" si="1090"/>
        <v>43867000</v>
      </c>
      <c r="G1197" s="81">
        <f t="shared" si="1090"/>
        <v>32925000</v>
      </c>
      <c r="H1197" s="81">
        <f>H1198+H1199+H1200+H1201+H1202+H1203+H1204</f>
        <v>23664487.389999997</v>
      </c>
      <c r="I1197" s="81">
        <f t="shared" si="1036"/>
        <v>71.873917661351541</v>
      </c>
    </row>
    <row r="1198" spans="1:10" ht="18" hidden="1" x14ac:dyDescent="0.25">
      <c r="A1198" s="5" t="str">
        <f t="shared" si="1035"/>
        <v>b</v>
      </c>
      <c r="B1198" s="82" t="s">
        <v>1</v>
      </c>
      <c r="C1198" s="83" t="s">
        <v>25</v>
      </c>
      <c r="D1198" s="84">
        <v>0</v>
      </c>
      <c r="E1198" s="84">
        <v>0</v>
      </c>
      <c r="F1198" s="84">
        <v>0</v>
      </c>
      <c r="G1198" s="84"/>
      <c r="H1198" s="84"/>
      <c r="I1198" s="84" t="e">
        <f t="shared" si="1036"/>
        <v>#DIV/0!</v>
      </c>
    </row>
    <row r="1199" spans="1:10" ht="18" x14ac:dyDescent="0.25">
      <c r="A1199" s="5" t="str">
        <f t="shared" si="1035"/>
        <v>a</v>
      </c>
      <c r="B1199" s="82" t="s">
        <v>1</v>
      </c>
      <c r="C1199" s="83" t="s">
        <v>26</v>
      </c>
      <c r="D1199" s="84">
        <v>32624393.120000001</v>
      </c>
      <c r="E1199" s="84">
        <v>36450000</v>
      </c>
      <c r="F1199" s="84">
        <v>36450000</v>
      </c>
      <c r="G1199" s="84">
        <v>27360000</v>
      </c>
      <c r="H1199" s="84">
        <v>20670788.68</v>
      </c>
      <c r="I1199" s="84">
        <f t="shared" si="1036"/>
        <v>75.551128216374266</v>
      </c>
    </row>
    <row r="1200" spans="1:10" ht="18" hidden="1" x14ac:dyDescent="0.25">
      <c r="A1200" s="5" t="str">
        <f t="shared" si="1035"/>
        <v>b</v>
      </c>
      <c r="B1200" s="82" t="s">
        <v>1</v>
      </c>
      <c r="C1200" s="83" t="s">
        <v>27</v>
      </c>
      <c r="D1200" s="84">
        <v>0</v>
      </c>
      <c r="E1200" s="84">
        <v>0</v>
      </c>
      <c r="F1200" s="84">
        <v>0</v>
      </c>
      <c r="G1200" s="84"/>
      <c r="H1200" s="84"/>
      <c r="I1200" s="84" t="e">
        <f t="shared" si="1036"/>
        <v>#DIV/0!</v>
      </c>
    </row>
    <row r="1201" spans="1:10" ht="18" hidden="1" x14ac:dyDescent="0.25">
      <c r="A1201" s="5" t="str">
        <f t="shared" si="1035"/>
        <v>b</v>
      </c>
      <c r="B1201" s="82" t="s">
        <v>1</v>
      </c>
      <c r="C1201" s="85" t="s">
        <v>28</v>
      </c>
      <c r="D1201" s="84">
        <v>0</v>
      </c>
      <c r="E1201" s="84">
        <v>0</v>
      </c>
      <c r="F1201" s="84">
        <v>0</v>
      </c>
      <c r="G1201" s="84"/>
      <c r="H1201" s="84"/>
      <c r="I1201" s="84" t="e">
        <f t="shared" si="1036"/>
        <v>#DIV/0!</v>
      </c>
    </row>
    <row r="1202" spans="1:10" ht="18" hidden="1" x14ac:dyDescent="0.25">
      <c r="A1202" s="5" t="str">
        <f t="shared" si="1035"/>
        <v>b</v>
      </c>
      <c r="B1202" s="82" t="s">
        <v>1</v>
      </c>
      <c r="C1202" s="85" t="s">
        <v>29</v>
      </c>
      <c r="D1202" s="84">
        <v>0</v>
      </c>
      <c r="E1202" s="84">
        <v>0</v>
      </c>
      <c r="F1202" s="84">
        <v>0</v>
      </c>
      <c r="G1202" s="84"/>
      <c r="H1202" s="84"/>
      <c r="I1202" s="84" t="e">
        <f t="shared" si="1036"/>
        <v>#DIV/0!</v>
      </c>
    </row>
    <row r="1203" spans="1:10" ht="18" x14ac:dyDescent="0.25">
      <c r="A1203" s="5" t="str">
        <f t="shared" si="1035"/>
        <v>a</v>
      </c>
      <c r="B1203" s="82" t="s">
        <v>1</v>
      </c>
      <c r="C1203" s="85" t="s">
        <v>30</v>
      </c>
      <c r="D1203" s="84">
        <v>5431057.8799999999</v>
      </c>
      <c r="E1203" s="84">
        <v>6700000</v>
      </c>
      <c r="F1203" s="84">
        <v>6700000</v>
      </c>
      <c r="G1203" s="84">
        <v>5025000</v>
      </c>
      <c r="H1203" s="84">
        <v>2741909.97</v>
      </c>
      <c r="I1203" s="84">
        <f t="shared" si="1036"/>
        <v>54.565372537313436</v>
      </c>
    </row>
    <row r="1204" spans="1:10" ht="18" x14ac:dyDescent="0.25">
      <c r="A1204" s="5" t="str">
        <f t="shared" si="1035"/>
        <v>a</v>
      </c>
      <c r="B1204" s="82" t="s">
        <v>1</v>
      </c>
      <c r="C1204" s="85" t="s">
        <v>31</v>
      </c>
      <c r="D1204" s="84">
        <f t="shared" ref="D1204" si="1091">D1205+D1206</f>
        <v>426011.12</v>
      </c>
      <c r="E1204" s="84">
        <f t="shared" ref="E1204:G1204" si="1092">E1205+E1206</f>
        <v>717000</v>
      </c>
      <c r="F1204" s="84">
        <f t="shared" si="1092"/>
        <v>717000</v>
      </c>
      <c r="G1204" s="84">
        <f t="shared" si="1092"/>
        <v>540000</v>
      </c>
      <c r="H1204" s="84">
        <f>H1205+H1206</f>
        <v>251788.74</v>
      </c>
      <c r="I1204" s="84">
        <f t="shared" si="1036"/>
        <v>46.627544444444446</v>
      </c>
    </row>
    <row r="1205" spans="1:10" ht="30" x14ac:dyDescent="0.25">
      <c r="A1205" s="5" t="str">
        <f t="shared" si="1035"/>
        <v>a</v>
      </c>
      <c r="B1205" s="86"/>
      <c r="C1205" s="87" t="s">
        <v>91</v>
      </c>
      <c r="D1205" s="88">
        <v>426011.12</v>
      </c>
      <c r="E1205" s="88">
        <v>717000</v>
      </c>
      <c r="F1205" s="88">
        <v>717000</v>
      </c>
      <c r="G1205" s="88">
        <v>540000</v>
      </c>
      <c r="H1205" s="88">
        <v>251788.74</v>
      </c>
      <c r="I1205" s="88">
        <f t="shared" si="1036"/>
        <v>46.627544444444446</v>
      </c>
    </row>
    <row r="1206" spans="1:10" ht="30" hidden="1" x14ac:dyDescent="0.25">
      <c r="A1206" s="5" t="str">
        <f t="shared" si="1035"/>
        <v>b</v>
      </c>
      <c r="B1206" s="86"/>
      <c r="C1206" s="87" t="s">
        <v>92</v>
      </c>
      <c r="D1206" s="88">
        <v>0</v>
      </c>
      <c r="E1206" s="88">
        <v>0</v>
      </c>
      <c r="F1206" s="88">
        <v>0</v>
      </c>
      <c r="G1206" s="88">
        <v>0</v>
      </c>
      <c r="H1206" s="88"/>
      <c r="I1206" s="88" t="e">
        <f t="shared" si="1036"/>
        <v>#DIV/0!</v>
      </c>
    </row>
    <row r="1207" spans="1:10" ht="18" x14ac:dyDescent="0.25">
      <c r="A1207" s="5" t="str">
        <f t="shared" si="1035"/>
        <v>a</v>
      </c>
      <c r="B1207" s="82" t="s">
        <v>1</v>
      </c>
      <c r="C1207" s="80" t="s">
        <v>32</v>
      </c>
      <c r="D1207" s="81">
        <v>635325.06999999995</v>
      </c>
      <c r="E1207" s="81">
        <v>133000</v>
      </c>
      <c r="F1207" s="81">
        <v>133000</v>
      </c>
      <c r="G1207" s="81">
        <v>133000</v>
      </c>
      <c r="H1207" s="81">
        <v>34140.019999999997</v>
      </c>
      <c r="I1207" s="81">
        <f t="shared" si="1036"/>
        <v>25.66918796992481</v>
      </c>
    </row>
    <row r="1208" spans="1:10" ht="18" hidden="1" x14ac:dyDescent="0.25">
      <c r="A1208" s="5" t="str">
        <f t="shared" si="1035"/>
        <v>b</v>
      </c>
      <c r="B1208" s="82" t="s">
        <v>1</v>
      </c>
      <c r="C1208" s="80" t="s">
        <v>33</v>
      </c>
      <c r="D1208" s="81">
        <v>0</v>
      </c>
      <c r="E1208" s="81">
        <v>0</v>
      </c>
      <c r="F1208" s="81">
        <v>0</v>
      </c>
      <c r="G1208" s="81">
        <v>0</v>
      </c>
      <c r="H1208" s="81"/>
      <c r="I1208" s="81" t="e">
        <f t="shared" si="1036"/>
        <v>#DIV/0!</v>
      </c>
    </row>
    <row r="1209" spans="1:10" ht="18" hidden="1" x14ac:dyDescent="0.25">
      <c r="A1209" s="5" t="str">
        <f t="shared" si="1035"/>
        <v>b</v>
      </c>
      <c r="B1209" s="82" t="s">
        <v>1</v>
      </c>
      <c r="C1209" s="80" t="s">
        <v>34</v>
      </c>
      <c r="D1209" s="81">
        <v>0</v>
      </c>
      <c r="E1209" s="81">
        <v>0</v>
      </c>
      <c r="F1209" s="81">
        <v>0</v>
      </c>
      <c r="G1209" s="81">
        <v>0</v>
      </c>
      <c r="H1209" s="81"/>
      <c r="I1209" s="81" t="e">
        <f t="shared" si="1036"/>
        <v>#DIV/0!</v>
      </c>
    </row>
    <row r="1210" spans="1:10" ht="18" x14ac:dyDescent="0.25">
      <c r="A1210" s="5" t="str">
        <f t="shared" si="1035"/>
        <v>a</v>
      </c>
      <c r="B1210" s="67" t="s">
        <v>188</v>
      </c>
      <c r="C1210" s="68" t="s">
        <v>58</v>
      </c>
      <c r="D1210" s="69">
        <f t="shared" ref="D1210" si="1093">D1211+D1221+D1222+D1223</f>
        <v>25346035.690000001</v>
      </c>
      <c r="E1210" s="69">
        <f t="shared" ref="E1210" si="1094">E1211+E1221+E1222+E1223</f>
        <v>26000000</v>
      </c>
      <c r="F1210" s="69">
        <f t="shared" ref="F1210:G1210" si="1095">F1211+F1221+F1222+F1223</f>
        <v>26000000</v>
      </c>
      <c r="G1210" s="69">
        <f t="shared" si="1095"/>
        <v>19113100</v>
      </c>
      <c r="H1210" s="69">
        <f>H1211+H1221+H1222+H1223</f>
        <v>16570702.380000001</v>
      </c>
      <c r="I1210" s="69">
        <f t="shared" si="1036"/>
        <v>86.69814096091163</v>
      </c>
      <c r="J1210" s="54" t="s">
        <v>223</v>
      </c>
    </row>
    <row r="1211" spans="1:10" ht="18" x14ac:dyDescent="0.25">
      <c r="A1211" s="5" t="str">
        <f t="shared" si="1035"/>
        <v>a</v>
      </c>
      <c r="B1211" s="79" t="s">
        <v>1</v>
      </c>
      <c r="C1211" s="80" t="s">
        <v>24</v>
      </c>
      <c r="D1211" s="81">
        <f t="shared" ref="D1211" si="1096">D1212+D1213+D1214+D1215+D1216+D1217+D1218</f>
        <v>25346035.690000001</v>
      </c>
      <c r="E1211" s="81">
        <f t="shared" ref="E1211" si="1097">E1212+E1213+E1214+E1215+E1216+E1217+E1218</f>
        <v>26000000</v>
      </c>
      <c r="F1211" s="81">
        <f t="shared" ref="F1211:G1211" si="1098">F1212+F1213+F1214+F1215+F1216+F1217+F1218</f>
        <v>26000000</v>
      </c>
      <c r="G1211" s="81">
        <f t="shared" si="1098"/>
        <v>19113100</v>
      </c>
      <c r="H1211" s="81">
        <f>H1212+H1213+H1214+H1215+H1216+H1217+H1218</f>
        <v>16570702.380000001</v>
      </c>
      <c r="I1211" s="81">
        <f t="shared" si="1036"/>
        <v>86.69814096091163</v>
      </c>
      <c r="J1211" s="10"/>
    </row>
    <row r="1212" spans="1:10" ht="18" hidden="1" x14ac:dyDescent="0.25">
      <c r="A1212" s="5" t="str">
        <f t="shared" si="1035"/>
        <v>b</v>
      </c>
      <c r="B1212" s="82" t="s">
        <v>1</v>
      </c>
      <c r="C1212" s="83" t="s">
        <v>25</v>
      </c>
      <c r="D1212" s="84">
        <v>0</v>
      </c>
      <c r="E1212" s="84">
        <v>0</v>
      </c>
      <c r="F1212" s="84">
        <v>0</v>
      </c>
      <c r="G1212" s="84"/>
      <c r="H1212" s="84"/>
      <c r="I1212" s="84" t="e">
        <f t="shared" si="1036"/>
        <v>#DIV/0!</v>
      </c>
    </row>
    <row r="1213" spans="1:10" ht="18" x14ac:dyDescent="0.25">
      <c r="A1213" s="5" t="str">
        <f t="shared" si="1035"/>
        <v>a</v>
      </c>
      <c r="B1213" s="82" t="s">
        <v>1</v>
      </c>
      <c r="C1213" s="83" t="s">
        <v>26</v>
      </c>
      <c r="D1213" s="84">
        <v>2612</v>
      </c>
      <c r="E1213" s="84">
        <v>30000</v>
      </c>
      <c r="F1213" s="84">
        <v>122500</v>
      </c>
      <c r="G1213" s="84">
        <v>85000</v>
      </c>
      <c r="H1213" s="84">
        <v>52377.21</v>
      </c>
      <c r="I1213" s="84">
        <f t="shared" si="1036"/>
        <v>61.62024705882353</v>
      </c>
      <c r="J1213" s="10"/>
    </row>
    <row r="1214" spans="1:10" ht="18" hidden="1" x14ac:dyDescent="0.25">
      <c r="A1214" s="5" t="str">
        <f t="shared" si="1035"/>
        <v>b</v>
      </c>
      <c r="B1214" s="82" t="s">
        <v>1</v>
      </c>
      <c r="C1214" s="83" t="s">
        <v>27</v>
      </c>
      <c r="D1214" s="84">
        <v>0</v>
      </c>
      <c r="E1214" s="84">
        <v>0</v>
      </c>
      <c r="F1214" s="84">
        <v>0</v>
      </c>
      <c r="G1214" s="84"/>
      <c r="H1214" s="84"/>
      <c r="I1214" s="84" t="e">
        <f t="shared" si="1036"/>
        <v>#DIV/0!</v>
      </c>
    </row>
    <row r="1215" spans="1:10" ht="18" hidden="1" x14ac:dyDescent="0.25">
      <c r="A1215" s="5" t="str">
        <f t="shared" si="1035"/>
        <v>b</v>
      </c>
      <c r="B1215" s="82" t="s">
        <v>1</v>
      </c>
      <c r="C1215" s="85" t="s">
        <v>28</v>
      </c>
      <c r="D1215" s="84">
        <v>0</v>
      </c>
      <c r="E1215" s="84">
        <v>0</v>
      </c>
      <c r="F1215" s="84">
        <v>0</v>
      </c>
      <c r="G1215" s="84"/>
      <c r="H1215" s="84"/>
      <c r="I1215" s="84" t="e">
        <f t="shared" si="1036"/>
        <v>#DIV/0!</v>
      </c>
    </row>
    <row r="1216" spans="1:10" ht="18" hidden="1" x14ac:dyDescent="0.25">
      <c r="A1216" s="5" t="str">
        <f t="shared" si="1035"/>
        <v>b</v>
      </c>
      <c r="B1216" s="82" t="s">
        <v>1</v>
      </c>
      <c r="C1216" s="85" t="s">
        <v>29</v>
      </c>
      <c r="D1216" s="84">
        <v>0</v>
      </c>
      <c r="E1216" s="84">
        <v>0</v>
      </c>
      <c r="F1216" s="84">
        <v>0</v>
      </c>
      <c r="G1216" s="84"/>
      <c r="H1216" s="84"/>
      <c r="I1216" s="84" t="e">
        <f t="shared" si="1036"/>
        <v>#DIV/0!</v>
      </c>
    </row>
    <row r="1217" spans="1:10" ht="18" x14ac:dyDescent="0.25">
      <c r="A1217" s="5" t="str">
        <f t="shared" si="1035"/>
        <v>a</v>
      </c>
      <c r="B1217" s="82" t="s">
        <v>1</v>
      </c>
      <c r="C1217" s="85" t="s">
        <v>30</v>
      </c>
      <c r="D1217" s="84">
        <v>24756023.690000001</v>
      </c>
      <c r="E1217" s="84">
        <v>25970000</v>
      </c>
      <c r="F1217" s="84">
        <v>25676990</v>
      </c>
      <c r="G1217" s="84">
        <v>18827590</v>
      </c>
      <c r="H1217" s="84">
        <v>16409317.9</v>
      </c>
      <c r="I1217" s="84">
        <f t="shared" si="1036"/>
        <v>87.155700225042082</v>
      </c>
      <c r="J1217" s="10"/>
    </row>
    <row r="1218" spans="1:10" ht="18" x14ac:dyDescent="0.25">
      <c r="A1218" s="5" t="str">
        <f t="shared" si="1035"/>
        <v>a</v>
      </c>
      <c r="B1218" s="82" t="s">
        <v>1</v>
      </c>
      <c r="C1218" s="85" t="s">
        <v>31</v>
      </c>
      <c r="D1218" s="84">
        <f t="shared" ref="D1218" si="1099">D1219+D1220</f>
        <v>587400</v>
      </c>
      <c r="E1218" s="84">
        <f t="shared" ref="E1218" si="1100">E1219+E1220</f>
        <v>0</v>
      </c>
      <c r="F1218" s="84">
        <f t="shared" ref="F1218:G1218" si="1101">F1219+F1220</f>
        <v>200510</v>
      </c>
      <c r="G1218" s="84">
        <f t="shared" si="1101"/>
        <v>200510</v>
      </c>
      <c r="H1218" s="84">
        <f>H1219+H1220</f>
        <v>109007.27</v>
      </c>
      <c r="I1218" s="84">
        <f t="shared" si="1036"/>
        <v>54.365004239190071</v>
      </c>
    </row>
    <row r="1219" spans="1:10" ht="30" x14ac:dyDescent="0.25">
      <c r="A1219" s="5" t="str">
        <f t="shared" si="1035"/>
        <v>a</v>
      </c>
      <c r="B1219" s="86"/>
      <c r="C1219" s="87" t="s">
        <v>91</v>
      </c>
      <c r="D1219" s="88">
        <v>587400</v>
      </c>
      <c r="E1219" s="88">
        <v>0</v>
      </c>
      <c r="F1219" s="88">
        <v>200510</v>
      </c>
      <c r="G1219" s="88">
        <v>200510</v>
      </c>
      <c r="H1219" s="88">
        <v>109007.27</v>
      </c>
      <c r="I1219" s="88">
        <f t="shared" si="1036"/>
        <v>54.365004239190071</v>
      </c>
    </row>
    <row r="1220" spans="1:10" ht="30" hidden="1" x14ac:dyDescent="0.25">
      <c r="A1220" s="5" t="str">
        <f t="shared" si="1035"/>
        <v>b</v>
      </c>
      <c r="B1220" s="86"/>
      <c r="C1220" s="87" t="s">
        <v>92</v>
      </c>
      <c r="D1220" s="88">
        <v>0</v>
      </c>
      <c r="E1220" s="88">
        <v>0</v>
      </c>
      <c r="F1220" s="88">
        <v>0</v>
      </c>
      <c r="G1220" s="88">
        <v>0</v>
      </c>
      <c r="H1220" s="88"/>
      <c r="I1220" s="88" t="e">
        <f t="shared" si="1036"/>
        <v>#DIV/0!</v>
      </c>
    </row>
    <row r="1221" spans="1:10" ht="18" hidden="1" x14ac:dyDescent="0.25">
      <c r="A1221" s="5" t="str">
        <f t="shared" si="1035"/>
        <v>b</v>
      </c>
      <c r="B1221" s="82" t="s">
        <v>1</v>
      </c>
      <c r="C1221" s="80" t="s">
        <v>32</v>
      </c>
      <c r="D1221" s="81">
        <v>0</v>
      </c>
      <c r="E1221" s="81">
        <v>0</v>
      </c>
      <c r="F1221" s="81">
        <v>0</v>
      </c>
      <c r="G1221" s="81">
        <v>0</v>
      </c>
      <c r="H1221" s="81"/>
      <c r="I1221" s="81" t="e">
        <f t="shared" si="1036"/>
        <v>#DIV/0!</v>
      </c>
    </row>
    <row r="1222" spans="1:10" ht="18" hidden="1" x14ac:dyDescent="0.25">
      <c r="A1222" s="5" t="str">
        <f t="shared" si="1035"/>
        <v>b</v>
      </c>
      <c r="B1222" s="82" t="s">
        <v>1</v>
      </c>
      <c r="C1222" s="80" t="s">
        <v>33</v>
      </c>
      <c r="D1222" s="81">
        <v>0</v>
      </c>
      <c r="E1222" s="81">
        <v>0</v>
      </c>
      <c r="F1222" s="81">
        <v>0</v>
      </c>
      <c r="G1222" s="81">
        <v>0</v>
      </c>
      <c r="H1222" s="81"/>
      <c r="I1222" s="81" t="e">
        <f t="shared" si="1036"/>
        <v>#DIV/0!</v>
      </c>
    </row>
    <row r="1223" spans="1:10" ht="18" hidden="1" x14ac:dyDescent="0.25">
      <c r="A1223" s="5" t="str">
        <f t="shared" ref="A1223:A1286" si="1102">IF((E1223+F1223+H1223+D1223)&gt;0,"a","b")</f>
        <v>b</v>
      </c>
      <c r="B1223" s="82" t="s">
        <v>1</v>
      </c>
      <c r="C1223" s="80" t="s">
        <v>34</v>
      </c>
      <c r="D1223" s="81">
        <v>0</v>
      </c>
      <c r="E1223" s="81">
        <v>0</v>
      </c>
      <c r="F1223" s="81">
        <v>0</v>
      </c>
      <c r="G1223" s="81">
        <v>0</v>
      </c>
      <c r="H1223" s="81"/>
      <c r="I1223" s="81" t="e">
        <f t="shared" ref="I1223:I1286" si="1103">H1223/G1223%</f>
        <v>#DIV/0!</v>
      </c>
    </row>
    <row r="1224" spans="1:10" ht="18" x14ac:dyDescent="0.25">
      <c r="A1224" s="5" t="str">
        <f t="shared" si="1102"/>
        <v>a</v>
      </c>
      <c r="B1224" s="67" t="s">
        <v>189</v>
      </c>
      <c r="C1224" s="68" t="s">
        <v>59</v>
      </c>
      <c r="D1224" s="69">
        <f t="shared" ref="D1224" si="1104">D1225+D1235+D1236+D1237</f>
        <v>26874341.77</v>
      </c>
      <c r="E1224" s="69">
        <f t="shared" ref="E1224" si="1105">E1225+E1235+E1236+E1237</f>
        <v>20000000</v>
      </c>
      <c r="F1224" s="69">
        <f t="shared" ref="F1224:G1224" si="1106">F1225+F1235+F1236+F1237</f>
        <v>20000000</v>
      </c>
      <c r="G1224" s="69">
        <f t="shared" si="1106"/>
        <v>20000000</v>
      </c>
      <c r="H1224" s="69">
        <f>H1225+H1235+H1236+H1237</f>
        <v>19726369.670000002</v>
      </c>
      <c r="I1224" s="69">
        <f t="shared" si="1103"/>
        <v>98.631848350000013</v>
      </c>
      <c r="J1224" s="54" t="s">
        <v>223</v>
      </c>
    </row>
    <row r="1225" spans="1:10" ht="18" x14ac:dyDescent="0.25">
      <c r="A1225" s="5" t="str">
        <f t="shared" si="1102"/>
        <v>a</v>
      </c>
      <c r="B1225" s="79" t="s">
        <v>1</v>
      </c>
      <c r="C1225" s="80" t="s">
        <v>24</v>
      </c>
      <c r="D1225" s="81">
        <f t="shared" ref="D1225" si="1107">D1226+D1227+D1228+D1229+D1230+D1231+D1232</f>
        <v>26874341.77</v>
      </c>
      <c r="E1225" s="81">
        <f t="shared" ref="E1225" si="1108">E1226+E1227+E1228+E1229+E1230+E1231+E1232</f>
        <v>20000000</v>
      </c>
      <c r="F1225" s="81">
        <f t="shared" ref="F1225:G1225" si="1109">F1226+F1227+F1228+F1229+F1230+F1231+F1232</f>
        <v>20000000</v>
      </c>
      <c r="G1225" s="81">
        <f t="shared" si="1109"/>
        <v>20000000</v>
      </c>
      <c r="H1225" s="81">
        <f>H1226+H1227+H1228+H1229+H1230+H1231+H1232</f>
        <v>19726369.670000002</v>
      </c>
      <c r="I1225" s="81">
        <f t="shared" si="1103"/>
        <v>98.631848350000013</v>
      </c>
      <c r="J1225" s="10"/>
    </row>
    <row r="1226" spans="1:10" ht="18" hidden="1" x14ac:dyDescent="0.25">
      <c r="A1226" s="5" t="str">
        <f t="shared" si="1102"/>
        <v>b</v>
      </c>
      <c r="B1226" s="82" t="s">
        <v>1</v>
      </c>
      <c r="C1226" s="83" t="s">
        <v>25</v>
      </c>
      <c r="D1226" s="84">
        <v>0</v>
      </c>
      <c r="E1226" s="84">
        <v>0</v>
      </c>
      <c r="F1226" s="84">
        <v>0</v>
      </c>
      <c r="G1226" s="84"/>
      <c r="H1226" s="84"/>
      <c r="I1226" s="84" t="e">
        <f t="shared" si="1103"/>
        <v>#DIV/0!</v>
      </c>
    </row>
    <row r="1227" spans="1:10" ht="18" hidden="1" x14ac:dyDescent="0.25">
      <c r="A1227" s="5" t="str">
        <f t="shared" si="1102"/>
        <v>b</v>
      </c>
      <c r="B1227" s="82" t="s">
        <v>1</v>
      </c>
      <c r="C1227" s="83" t="s">
        <v>26</v>
      </c>
      <c r="D1227" s="84">
        <v>0</v>
      </c>
      <c r="E1227" s="84">
        <v>0</v>
      </c>
      <c r="F1227" s="84">
        <v>0</v>
      </c>
      <c r="G1227" s="84"/>
      <c r="H1227" s="84"/>
      <c r="I1227" s="84" t="e">
        <f t="shared" si="1103"/>
        <v>#DIV/0!</v>
      </c>
    </row>
    <row r="1228" spans="1:10" ht="18" hidden="1" x14ac:dyDescent="0.25">
      <c r="A1228" s="5" t="str">
        <f t="shared" si="1102"/>
        <v>b</v>
      </c>
      <c r="B1228" s="82" t="s">
        <v>1</v>
      </c>
      <c r="C1228" s="83" t="s">
        <v>27</v>
      </c>
      <c r="D1228" s="84">
        <v>0</v>
      </c>
      <c r="E1228" s="84">
        <v>0</v>
      </c>
      <c r="F1228" s="84">
        <v>0</v>
      </c>
      <c r="G1228" s="84"/>
      <c r="H1228" s="84"/>
      <c r="I1228" s="84" t="e">
        <f t="shared" si="1103"/>
        <v>#DIV/0!</v>
      </c>
    </row>
    <row r="1229" spans="1:10" ht="18" hidden="1" x14ac:dyDescent="0.25">
      <c r="A1229" s="5" t="str">
        <f t="shared" si="1102"/>
        <v>b</v>
      </c>
      <c r="B1229" s="82" t="s">
        <v>1</v>
      </c>
      <c r="C1229" s="85" t="s">
        <v>28</v>
      </c>
      <c r="D1229" s="84">
        <v>0</v>
      </c>
      <c r="E1229" s="84">
        <v>0</v>
      </c>
      <c r="F1229" s="84">
        <v>0</v>
      </c>
      <c r="G1229" s="84"/>
      <c r="H1229" s="84"/>
      <c r="I1229" s="84" t="e">
        <f t="shared" si="1103"/>
        <v>#DIV/0!</v>
      </c>
    </row>
    <row r="1230" spans="1:10" ht="18" hidden="1" x14ac:dyDescent="0.25">
      <c r="A1230" s="5" t="str">
        <f t="shared" si="1102"/>
        <v>b</v>
      </c>
      <c r="B1230" s="82" t="s">
        <v>1</v>
      </c>
      <c r="C1230" s="85" t="s">
        <v>29</v>
      </c>
      <c r="D1230" s="84">
        <v>0</v>
      </c>
      <c r="E1230" s="84">
        <v>0</v>
      </c>
      <c r="F1230" s="84">
        <v>0</v>
      </c>
      <c r="G1230" s="84"/>
      <c r="H1230" s="84"/>
      <c r="I1230" s="84" t="e">
        <f t="shared" si="1103"/>
        <v>#DIV/0!</v>
      </c>
    </row>
    <row r="1231" spans="1:10" ht="18" x14ac:dyDescent="0.25">
      <c r="A1231" s="5" t="str">
        <f t="shared" si="1102"/>
        <v>a</v>
      </c>
      <c r="B1231" s="82" t="s">
        <v>1</v>
      </c>
      <c r="C1231" s="85" t="s">
        <v>30</v>
      </c>
      <c r="D1231" s="84">
        <v>26874341.77</v>
      </c>
      <c r="E1231" s="84">
        <v>20000000</v>
      </c>
      <c r="F1231" s="84">
        <v>20000000</v>
      </c>
      <c r="G1231" s="84">
        <v>20000000</v>
      </c>
      <c r="H1231" s="84">
        <v>19726369.670000002</v>
      </c>
      <c r="I1231" s="84">
        <f t="shared" si="1103"/>
        <v>98.631848350000013</v>
      </c>
      <c r="J1231" s="10"/>
    </row>
    <row r="1232" spans="1:10" ht="18" hidden="1" x14ac:dyDescent="0.25">
      <c r="A1232" s="5" t="str">
        <f t="shared" si="1102"/>
        <v>b</v>
      </c>
      <c r="B1232" s="82" t="s">
        <v>1</v>
      </c>
      <c r="C1232" s="85" t="s">
        <v>31</v>
      </c>
      <c r="D1232" s="84">
        <f t="shared" ref="D1232" si="1110">D1233+D1234</f>
        <v>0</v>
      </c>
      <c r="E1232" s="84">
        <f t="shared" ref="E1232" si="1111">E1233+E1234</f>
        <v>0</v>
      </c>
      <c r="F1232" s="84">
        <f t="shared" ref="F1232:G1232" si="1112">F1233+F1234</f>
        <v>0</v>
      </c>
      <c r="G1232" s="84">
        <f t="shared" si="1112"/>
        <v>0</v>
      </c>
      <c r="H1232" s="84">
        <f>H1233+H1234</f>
        <v>0</v>
      </c>
      <c r="I1232" s="84" t="e">
        <f t="shared" si="1103"/>
        <v>#DIV/0!</v>
      </c>
    </row>
    <row r="1233" spans="1:10" ht="30" hidden="1" x14ac:dyDescent="0.25">
      <c r="A1233" s="5" t="str">
        <f t="shared" si="1102"/>
        <v>b</v>
      </c>
      <c r="B1233" s="86"/>
      <c r="C1233" s="87" t="s">
        <v>91</v>
      </c>
      <c r="D1233" s="88">
        <v>0</v>
      </c>
      <c r="E1233" s="88">
        <v>0</v>
      </c>
      <c r="F1233" s="88">
        <v>0</v>
      </c>
      <c r="G1233" s="88"/>
      <c r="H1233" s="88"/>
      <c r="I1233" s="88" t="e">
        <f t="shared" si="1103"/>
        <v>#DIV/0!</v>
      </c>
    </row>
    <row r="1234" spans="1:10" ht="30" hidden="1" x14ac:dyDescent="0.25">
      <c r="A1234" s="5" t="str">
        <f t="shared" si="1102"/>
        <v>b</v>
      </c>
      <c r="B1234" s="86"/>
      <c r="C1234" s="87" t="s">
        <v>92</v>
      </c>
      <c r="D1234" s="88">
        <v>0</v>
      </c>
      <c r="E1234" s="88">
        <v>0</v>
      </c>
      <c r="F1234" s="88">
        <v>0</v>
      </c>
      <c r="G1234" s="88">
        <v>0</v>
      </c>
      <c r="H1234" s="88"/>
      <c r="I1234" s="88" t="e">
        <f t="shared" si="1103"/>
        <v>#DIV/0!</v>
      </c>
    </row>
    <row r="1235" spans="1:10" ht="18" hidden="1" x14ac:dyDescent="0.25">
      <c r="A1235" s="5" t="str">
        <f t="shared" si="1102"/>
        <v>b</v>
      </c>
      <c r="B1235" s="82" t="s">
        <v>1</v>
      </c>
      <c r="C1235" s="80" t="s">
        <v>32</v>
      </c>
      <c r="D1235" s="81">
        <v>0</v>
      </c>
      <c r="E1235" s="81">
        <v>0</v>
      </c>
      <c r="F1235" s="81">
        <v>0</v>
      </c>
      <c r="G1235" s="81">
        <v>0</v>
      </c>
      <c r="H1235" s="81"/>
      <c r="I1235" s="81" t="e">
        <f t="shared" si="1103"/>
        <v>#DIV/0!</v>
      </c>
    </row>
    <row r="1236" spans="1:10" ht="18" hidden="1" x14ac:dyDescent="0.25">
      <c r="A1236" s="5" t="str">
        <f t="shared" si="1102"/>
        <v>b</v>
      </c>
      <c r="B1236" s="82" t="s">
        <v>1</v>
      </c>
      <c r="C1236" s="80" t="s">
        <v>33</v>
      </c>
      <c r="D1236" s="81">
        <v>0</v>
      </c>
      <c r="E1236" s="81">
        <v>0</v>
      </c>
      <c r="F1236" s="81">
        <v>0</v>
      </c>
      <c r="G1236" s="81">
        <v>0</v>
      </c>
      <c r="H1236" s="81"/>
      <c r="I1236" s="81" t="e">
        <f t="shared" si="1103"/>
        <v>#DIV/0!</v>
      </c>
    </row>
    <row r="1237" spans="1:10" ht="18" hidden="1" x14ac:dyDescent="0.25">
      <c r="A1237" s="5" t="str">
        <f t="shared" si="1102"/>
        <v>b</v>
      </c>
      <c r="B1237" s="82" t="s">
        <v>1</v>
      </c>
      <c r="C1237" s="80" t="s">
        <v>34</v>
      </c>
      <c r="D1237" s="81">
        <v>0</v>
      </c>
      <c r="E1237" s="81">
        <v>0</v>
      </c>
      <c r="F1237" s="81">
        <v>0</v>
      </c>
      <c r="G1237" s="81">
        <v>0</v>
      </c>
      <c r="H1237" s="81"/>
      <c r="I1237" s="81" t="e">
        <f t="shared" si="1103"/>
        <v>#DIV/0!</v>
      </c>
    </row>
    <row r="1238" spans="1:10" ht="36" x14ac:dyDescent="0.25">
      <c r="A1238" s="5" t="str">
        <f t="shared" si="1102"/>
        <v>a</v>
      </c>
      <c r="B1238" s="67" t="s">
        <v>190</v>
      </c>
      <c r="C1238" s="68" t="s">
        <v>191</v>
      </c>
      <c r="D1238" s="69">
        <f t="shared" ref="D1238" si="1113">D1239+D1249+D1250+D1251</f>
        <v>698410.28</v>
      </c>
      <c r="E1238" s="69">
        <f t="shared" ref="E1238" si="1114">E1239+E1249+E1250+E1251</f>
        <v>1000000</v>
      </c>
      <c r="F1238" s="69">
        <f t="shared" ref="F1238:G1238" si="1115">F1239+F1249+F1250+F1251</f>
        <v>1000000</v>
      </c>
      <c r="G1238" s="69">
        <f t="shared" si="1115"/>
        <v>555700</v>
      </c>
      <c r="H1238" s="69">
        <f>H1239+H1249+H1250+H1251</f>
        <v>360019.08</v>
      </c>
      <c r="I1238" s="69">
        <f t="shared" si="1103"/>
        <v>64.786589886629486</v>
      </c>
      <c r="J1238" s="54" t="s">
        <v>223</v>
      </c>
    </row>
    <row r="1239" spans="1:10" ht="18" x14ac:dyDescent="0.25">
      <c r="A1239" s="5" t="str">
        <f t="shared" si="1102"/>
        <v>a</v>
      </c>
      <c r="B1239" s="79" t="s">
        <v>1</v>
      </c>
      <c r="C1239" s="80" t="s">
        <v>24</v>
      </c>
      <c r="D1239" s="81">
        <f t="shared" ref="D1239" si="1116">D1240+D1241+D1242+D1243+D1244+D1245+D1246</f>
        <v>698410.28</v>
      </c>
      <c r="E1239" s="81">
        <f t="shared" ref="E1239" si="1117">E1240+E1241+E1242+E1243+E1244+E1245+E1246</f>
        <v>1000000</v>
      </c>
      <c r="F1239" s="81">
        <f t="shared" ref="F1239:G1239" si="1118">F1240+F1241+F1242+F1243+F1244+F1245+F1246</f>
        <v>1000000</v>
      </c>
      <c r="G1239" s="81">
        <f t="shared" si="1118"/>
        <v>555700</v>
      </c>
      <c r="H1239" s="81">
        <f>H1240+H1241+H1242+H1243+H1244+H1245+H1246</f>
        <v>360019.08</v>
      </c>
      <c r="I1239" s="81">
        <f t="shared" si="1103"/>
        <v>64.786589886629486</v>
      </c>
      <c r="J1239" s="10"/>
    </row>
    <row r="1240" spans="1:10" ht="18" hidden="1" x14ac:dyDescent="0.25">
      <c r="A1240" s="5" t="str">
        <f t="shared" si="1102"/>
        <v>b</v>
      </c>
      <c r="B1240" s="82" t="s">
        <v>1</v>
      </c>
      <c r="C1240" s="83" t="s">
        <v>25</v>
      </c>
      <c r="D1240" s="84">
        <v>0</v>
      </c>
      <c r="E1240" s="84">
        <v>0</v>
      </c>
      <c r="F1240" s="84">
        <v>0</v>
      </c>
      <c r="G1240" s="84"/>
      <c r="H1240" s="84"/>
      <c r="I1240" s="84" t="e">
        <f t="shared" si="1103"/>
        <v>#DIV/0!</v>
      </c>
    </row>
    <row r="1241" spans="1:10" ht="18" x14ac:dyDescent="0.25">
      <c r="A1241" s="5" t="str">
        <f t="shared" si="1102"/>
        <v>a</v>
      </c>
      <c r="B1241" s="82" t="s">
        <v>1</v>
      </c>
      <c r="C1241" s="83" t="s">
        <v>26</v>
      </c>
      <c r="D1241" s="84">
        <v>698410.28</v>
      </c>
      <c r="E1241" s="84">
        <v>1000000</v>
      </c>
      <c r="F1241" s="84">
        <v>1000000</v>
      </c>
      <c r="G1241" s="84">
        <v>555700</v>
      </c>
      <c r="H1241" s="84">
        <v>360019.08</v>
      </c>
      <c r="I1241" s="84">
        <f t="shared" si="1103"/>
        <v>64.786589886629486</v>
      </c>
      <c r="J1241" s="10"/>
    </row>
    <row r="1242" spans="1:10" ht="18" hidden="1" x14ac:dyDescent="0.25">
      <c r="A1242" s="5" t="str">
        <f t="shared" si="1102"/>
        <v>b</v>
      </c>
      <c r="B1242" s="82" t="s">
        <v>1</v>
      </c>
      <c r="C1242" s="83" t="s">
        <v>27</v>
      </c>
      <c r="D1242" s="84">
        <v>0</v>
      </c>
      <c r="E1242" s="84">
        <v>0</v>
      </c>
      <c r="F1242" s="84">
        <v>0</v>
      </c>
      <c r="G1242" s="84"/>
      <c r="H1242" s="84"/>
      <c r="I1242" s="84" t="e">
        <f t="shared" si="1103"/>
        <v>#DIV/0!</v>
      </c>
    </row>
    <row r="1243" spans="1:10" ht="18" hidden="1" x14ac:dyDescent="0.25">
      <c r="A1243" s="5" t="str">
        <f t="shared" si="1102"/>
        <v>b</v>
      </c>
      <c r="B1243" s="82" t="s">
        <v>1</v>
      </c>
      <c r="C1243" s="85" t="s">
        <v>28</v>
      </c>
      <c r="D1243" s="84">
        <v>0</v>
      </c>
      <c r="E1243" s="84">
        <v>0</v>
      </c>
      <c r="F1243" s="84">
        <v>0</v>
      </c>
      <c r="G1243" s="84"/>
      <c r="H1243" s="84"/>
      <c r="I1243" s="84" t="e">
        <f t="shared" si="1103"/>
        <v>#DIV/0!</v>
      </c>
    </row>
    <row r="1244" spans="1:10" ht="18" hidden="1" x14ac:dyDescent="0.25">
      <c r="A1244" s="5" t="str">
        <f t="shared" si="1102"/>
        <v>b</v>
      </c>
      <c r="B1244" s="82" t="s">
        <v>1</v>
      </c>
      <c r="C1244" s="85" t="s">
        <v>29</v>
      </c>
      <c r="D1244" s="84">
        <v>0</v>
      </c>
      <c r="E1244" s="84">
        <v>0</v>
      </c>
      <c r="F1244" s="84">
        <v>0</v>
      </c>
      <c r="G1244" s="84"/>
      <c r="H1244" s="84"/>
      <c r="I1244" s="84" t="e">
        <f t="shared" si="1103"/>
        <v>#DIV/0!</v>
      </c>
    </row>
    <row r="1245" spans="1:10" ht="18" hidden="1" x14ac:dyDescent="0.25">
      <c r="A1245" s="5" t="str">
        <f t="shared" si="1102"/>
        <v>b</v>
      </c>
      <c r="B1245" s="82" t="s">
        <v>1</v>
      </c>
      <c r="C1245" s="85" t="s">
        <v>30</v>
      </c>
      <c r="D1245" s="84">
        <v>0</v>
      </c>
      <c r="E1245" s="84">
        <v>0</v>
      </c>
      <c r="F1245" s="84">
        <v>0</v>
      </c>
      <c r="G1245" s="84"/>
      <c r="H1245" s="84"/>
      <c r="I1245" s="84" t="e">
        <f t="shared" si="1103"/>
        <v>#DIV/0!</v>
      </c>
    </row>
    <row r="1246" spans="1:10" ht="18" hidden="1" x14ac:dyDescent="0.25">
      <c r="A1246" s="5" t="str">
        <f t="shared" si="1102"/>
        <v>b</v>
      </c>
      <c r="B1246" s="82" t="s">
        <v>1</v>
      </c>
      <c r="C1246" s="85" t="s">
        <v>31</v>
      </c>
      <c r="D1246" s="84">
        <f t="shared" ref="D1246" si="1119">D1247+D1248</f>
        <v>0</v>
      </c>
      <c r="E1246" s="84">
        <f t="shared" ref="E1246" si="1120">E1247+E1248</f>
        <v>0</v>
      </c>
      <c r="F1246" s="84">
        <f t="shared" ref="F1246:G1246" si="1121">F1247+F1248</f>
        <v>0</v>
      </c>
      <c r="G1246" s="84">
        <f t="shared" si="1121"/>
        <v>0</v>
      </c>
      <c r="H1246" s="84">
        <f>H1247+H1248</f>
        <v>0</v>
      </c>
      <c r="I1246" s="84" t="e">
        <f t="shared" si="1103"/>
        <v>#DIV/0!</v>
      </c>
    </row>
    <row r="1247" spans="1:10" ht="30" hidden="1" x14ac:dyDescent="0.25">
      <c r="A1247" s="5" t="str">
        <f t="shared" si="1102"/>
        <v>b</v>
      </c>
      <c r="B1247" s="86"/>
      <c r="C1247" s="87" t="s">
        <v>91</v>
      </c>
      <c r="D1247" s="88">
        <v>0</v>
      </c>
      <c r="E1247" s="88">
        <v>0</v>
      </c>
      <c r="F1247" s="88">
        <v>0</v>
      </c>
      <c r="G1247" s="88"/>
      <c r="H1247" s="88"/>
      <c r="I1247" s="88" t="e">
        <f t="shared" si="1103"/>
        <v>#DIV/0!</v>
      </c>
    </row>
    <row r="1248" spans="1:10" ht="30" hidden="1" x14ac:dyDescent="0.25">
      <c r="A1248" s="5" t="str">
        <f t="shared" si="1102"/>
        <v>b</v>
      </c>
      <c r="B1248" s="86"/>
      <c r="C1248" s="87" t="s">
        <v>92</v>
      </c>
      <c r="D1248" s="88">
        <v>0</v>
      </c>
      <c r="E1248" s="88">
        <v>0</v>
      </c>
      <c r="F1248" s="88">
        <v>0</v>
      </c>
      <c r="G1248" s="88">
        <v>0</v>
      </c>
      <c r="H1248" s="88"/>
      <c r="I1248" s="88" t="e">
        <f t="shared" si="1103"/>
        <v>#DIV/0!</v>
      </c>
    </row>
    <row r="1249" spans="1:10" ht="18" hidden="1" x14ac:dyDescent="0.25">
      <c r="A1249" s="5" t="str">
        <f t="shared" si="1102"/>
        <v>b</v>
      </c>
      <c r="B1249" s="82" t="s">
        <v>1</v>
      </c>
      <c r="C1249" s="80" t="s">
        <v>32</v>
      </c>
      <c r="D1249" s="81">
        <v>0</v>
      </c>
      <c r="E1249" s="81">
        <v>0</v>
      </c>
      <c r="F1249" s="81">
        <v>0</v>
      </c>
      <c r="G1249" s="81">
        <v>0</v>
      </c>
      <c r="H1249" s="81"/>
      <c r="I1249" s="81" t="e">
        <f t="shared" si="1103"/>
        <v>#DIV/0!</v>
      </c>
    </row>
    <row r="1250" spans="1:10" ht="18" hidden="1" x14ac:dyDescent="0.25">
      <c r="A1250" s="5" t="str">
        <f t="shared" si="1102"/>
        <v>b</v>
      </c>
      <c r="B1250" s="82" t="s">
        <v>1</v>
      </c>
      <c r="C1250" s="80" t="s">
        <v>33</v>
      </c>
      <c r="D1250" s="81">
        <v>0</v>
      </c>
      <c r="E1250" s="81">
        <v>0</v>
      </c>
      <c r="F1250" s="81">
        <v>0</v>
      </c>
      <c r="G1250" s="81">
        <v>0</v>
      </c>
      <c r="H1250" s="81"/>
      <c r="I1250" s="81" t="e">
        <f t="shared" si="1103"/>
        <v>#DIV/0!</v>
      </c>
    </row>
    <row r="1251" spans="1:10" ht="18" hidden="1" x14ac:dyDescent="0.25">
      <c r="A1251" s="5" t="str">
        <f t="shared" si="1102"/>
        <v>b</v>
      </c>
      <c r="B1251" s="82" t="s">
        <v>1</v>
      </c>
      <c r="C1251" s="80" t="s">
        <v>34</v>
      </c>
      <c r="D1251" s="81">
        <v>0</v>
      </c>
      <c r="E1251" s="81">
        <v>0</v>
      </c>
      <c r="F1251" s="81">
        <v>0</v>
      </c>
      <c r="G1251" s="81">
        <v>0</v>
      </c>
      <c r="H1251" s="81"/>
      <c r="I1251" s="81" t="e">
        <f t="shared" si="1103"/>
        <v>#DIV/0!</v>
      </c>
    </row>
    <row r="1252" spans="1:10" ht="36" x14ac:dyDescent="0.25">
      <c r="A1252" s="5" t="str">
        <f t="shared" si="1102"/>
        <v>a</v>
      </c>
      <c r="B1252" s="67" t="s">
        <v>192</v>
      </c>
      <c r="C1252" s="68" t="s">
        <v>88</v>
      </c>
      <c r="D1252" s="69">
        <f t="shared" ref="D1252" si="1122">D1253+D1263+D1264+D1265</f>
        <v>7616866.4299999997</v>
      </c>
      <c r="E1252" s="69">
        <f t="shared" ref="E1252" si="1123">E1253+E1263+E1264+E1265</f>
        <v>20000000</v>
      </c>
      <c r="F1252" s="69">
        <f t="shared" ref="F1252:G1252" si="1124">F1253+F1263+F1264+F1265</f>
        <v>20000000</v>
      </c>
      <c r="G1252" s="69">
        <f t="shared" si="1124"/>
        <v>6850250</v>
      </c>
      <c r="H1252" s="69">
        <f>H1253+H1263+H1264+H1265</f>
        <v>2631753.29</v>
      </c>
      <c r="I1252" s="69">
        <f t="shared" si="1103"/>
        <v>38.418353928688731</v>
      </c>
      <c r="J1252" s="54" t="s">
        <v>223</v>
      </c>
    </row>
    <row r="1253" spans="1:10" ht="18" x14ac:dyDescent="0.25">
      <c r="A1253" s="5" t="str">
        <f t="shared" si="1102"/>
        <v>a</v>
      </c>
      <c r="B1253" s="79" t="s">
        <v>1</v>
      </c>
      <c r="C1253" s="80" t="s">
        <v>24</v>
      </c>
      <c r="D1253" s="81">
        <f t="shared" ref="D1253" si="1125">D1254+D1255+D1256+D1257+D1258+D1259+D1260</f>
        <v>7616866.4299999997</v>
      </c>
      <c r="E1253" s="81">
        <f t="shared" ref="E1253" si="1126">E1254+E1255+E1256+E1257+E1258+E1259+E1260</f>
        <v>20000000</v>
      </c>
      <c r="F1253" s="81">
        <f t="shared" ref="F1253:G1253" si="1127">F1254+F1255+F1256+F1257+F1258+F1259+F1260</f>
        <v>19976400</v>
      </c>
      <c r="G1253" s="81">
        <f t="shared" si="1127"/>
        <v>6826650</v>
      </c>
      <c r="H1253" s="81">
        <f>H1254+H1255+H1256+H1257+H1258+H1259+H1260</f>
        <v>2608153.29</v>
      </c>
      <c r="I1253" s="81">
        <f t="shared" si="1103"/>
        <v>38.205463734042318</v>
      </c>
      <c r="J1253" s="10"/>
    </row>
    <row r="1254" spans="1:10" ht="18" hidden="1" x14ac:dyDescent="0.25">
      <c r="A1254" s="5" t="str">
        <f t="shared" si="1102"/>
        <v>b</v>
      </c>
      <c r="B1254" s="82" t="s">
        <v>1</v>
      </c>
      <c r="C1254" s="83" t="s">
        <v>25</v>
      </c>
      <c r="D1254" s="84">
        <v>0</v>
      </c>
      <c r="E1254" s="84">
        <v>0</v>
      </c>
      <c r="F1254" s="84">
        <v>0</v>
      </c>
      <c r="G1254" s="84"/>
      <c r="H1254" s="84"/>
      <c r="I1254" s="84" t="e">
        <f t="shared" si="1103"/>
        <v>#DIV/0!</v>
      </c>
    </row>
    <row r="1255" spans="1:10" ht="18" x14ac:dyDescent="0.25">
      <c r="A1255" s="5" t="str">
        <f t="shared" si="1102"/>
        <v>a</v>
      </c>
      <c r="B1255" s="82" t="s">
        <v>1</v>
      </c>
      <c r="C1255" s="83" t="s">
        <v>26</v>
      </c>
      <c r="D1255" s="84">
        <v>56365.63</v>
      </c>
      <c r="E1255" s="84">
        <v>450000</v>
      </c>
      <c r="F1255" s="84">
        <v>1000000</v>
      </c>
      <c r="G1255" s="84">
        <v>391950</v>
      </c>
      <c r="H1255" s="84">
        <v>17510.560000000001</v>
      </c>
      <c r="I1255" s="84">
        <f t="shared" si="1103"/>
        <v>4.4675494323255522</v>
      </c>
      <c r="J1255" s="10"/>
    </row>
    <row r="1256" spans="1:10" ht="18" hidden="1" x14ac:dyDescent="0.25">
      <c r="A1256" s="5" t="str">
        <f t="shared" si="1102"/>
        <v>b</v>
      </c>
      <c r="B1256" s="82" t="s">
        <v>1</v>
      </c>
      <c r="C1256" s="83" t="s">
        <v>27</v>
      </c>
      <c r="D1256" s="84">
        <v>0</v>
      </c>
      <c r="E1256" s="84">
        <v>0</v>
      </c>
      <c r="F1256" s="84">
        <v>0</v>
      </c>
      <c r="G1256" s="84"/>
      <c r="H1256" s="84"/>
      <c r="I1256" s="84" t="e">
        <f t="shared" si="1103"/>
        <v>#DIV/0!</v>
      </c>
    </row>
    <row r="1257" spans="1:10" ht="18" hidden="1" x14ac:dyDescent="0.25">
      <c r="A1257" s="5" t="str">
        <f t="shared" si="1102"/>
        <v>b</v>
      </c>
      <c r="B1257" s="82" t="s">
        <v>1</v>
      </c>
      <c r="C1257" s="85" t="s">
        <v>28</v>
      </c>
      <c r="D1257" s="84">
        <v>0</v>
      </c>
      <c r="E1257" s="84">
        <v>0</v>
      </c>
      <c r="F1257" s="84">
        <v>0</v>
      </c>
      <c r="G1257" s="84"/>
      <c r="H1257" s="84"/>
      <c r="I1257" s="84" t="e">
        <f t="shared" si="1103"/>
        <v>#DIV/0!</v>
      </c>
    </row>
    <row r="1258" spans="1:10" ht="18" hidden="1" x14ac:dyDescent="0.25">
      <c r="A1258" s="5" t="str">
        <f t="shared" si="1102"/>
        <v>b</v>
      </c>
      <c r="B1258" s="82" t="s">
        <v>1</v>
      </c>
      <c r="C1258" s="85" t="s">
        <v>29</v>
      </c>
      <c r="D1258" s="84">
        <v>0</v>
      </c>
      <c r="E1258" s="84">
        <v>0</v>
      </c>
      <c r="F1258" s="84">
        <v>0</v>
      </c>
      <c r="G1258" s="84"/>
      <c r="H1258" s="84"/>
      <c r="I1258" s="84" t="e">
        <f t="shared" si="1103"/>
        <v>#DIV/0!</v>
      </c>
    </row>
    <row r="1259" spans="1:10" ht="18" x14ac:dyDescent="0.25">
      <c r="A1259" s="5" t="str">
        <f t="shared" si="1102"/>
        <v>a</v>
      </c>
      <c r="B1259" s="82" t="s">
        <v>1</v>
      </c>
      <c r="C1259" s="85" t="s">
        <v>30</v>
      </c>
      <c r="D1259" s="84">
        <v>7560500.7999999998</v>
      </c>
      <c r="E1259" s="84">
        <v>19550000</v>
      </c>
      <c r="F1259" s="84">
        <v>18976400</v>
      </c>
      <c r="G1259" s="84">
        <v>6434700</v>
      </c>
      <c r="H1259" s="84">
        <v>2590642.73</v>
      </c>
      <c r="I1259" s="84">
        <f t="shared" si="1103"/>
        <v>40.260505229459028</v>
      </c>
      <c r="J1259" s="10"/>
    </row>
    <row r="1260" spans="1:10" ht="18" hidden="1" x14ac:dyDescent="0.25">
      <c r="A1260" s="5" t="str">
        <f t="shared" si="1102"/>
        <v>b</v>
      </c>
      <c r="B1260" s="82" t="s">
        <v>1</v>
      </c>
      <c r="C1260" s="85" t="s">
        <v>31</v>
      </c>
      <c r="D1260" s="84">
        <f t="shared" ref="D1260" si="1128">D1261+D1262</f>
        <v>0</v>
      </c>
      <c r="E1260" s="84">
        <f t="shared" ref="E1260" si="1129">E1261+E1262</f>
        <v>0</v>
      </c>
      <c r="F1260" s="84">
        <f t="shared" ref="F1260:G1260" si="1130">F1261+F1262</f>
        <v>0</v>
      </c>
      <c r="G1260" s="84">
        <f t="shared" si="1130"/>
        <v>0</v>
      </c>
      <c r="H1260" s="84">
        <f>H1261+H1262</f>
        <v>0</v>
      </c>
      <c r="I1260" s="84" t="e">
        <f t="shared" si="1103"/>
        <v>#DIV/0!</v>
      </c>
    </row>
    <row r="1261" spans="1:10" ht="30" hidden="1" x14ac:dyDescent="0.25">
      <c r="A1261" s="5" t="str">
        <f t="shared" si="1102"/>
        <v>b</v>
      </c>
      <c r="B1261" s="86"/>
      <c r="C1261" s="87" t="s">
        <v>91</v>
      </c>
      <c r="D1261" s="88">
        <v>0</v>
      </c>
      <c r="E1261" s="88">
        <v>0</v>
      </c>
      <c r="F1261" s="88">
        <v>0</v>
      </c>
      <c r="G1261" s="88"/>
      <c r="H1261" s="88"/>
      <c r="I1261" s="88" t="e">
        <f t="shared" si="1103"/>
        <v>#DIV/0!</v>
      </c>
    </row>
    <row r="1262" spans="1:10" ht="30" hidden="1" x14ac:dyDescent="0.25">
      <c r="A1262" s="5" t="str">
        <f t="shared" si="1102"/>
        <v>b</v>
      </c>
      <c r="B1262" s="86"/>
      <c r="C1262" s="87" t="s">
        <v>92</v>
      </c>
      <c r="D1262" s="88">
        <v>0</v>
      </c>
      <c r="E1262" s="88">
        <v>0</v>
      </c>
      <c r="F1262" s="88">
        <v>0</v>
      </c>
      <c r="G1262" s="88">
        <v>0</v>
      </c>
      <c r="H1262" s="88"/>
      <c r="I1262" s="88" t="e">
        <f t="shared" si="1103"/>
        <v>#DIV/0!</v>
      </c>
    </row>
    <row r="1263" spans="1:10" ht="18" x14ac:dyDescent="0.25">
      <c r="A1263" s="5" t="str">
        <f t="shared" si="1102"/>
        <v>a</v>
      </c>
      <c r="B1263" s="82" t="s">
        <v>1</v>
      </c>
      <c r="C1263" s="80" t="s">
        <v>32</v>
      </c>
      <c r="D1263" s="81">
        <v>0</v>
      </c>
      <c r="E1263" s="81">
        <v>0</v>
      </c>
      <c r="F1263" s="81">
        <v>23600</v>
      </c>
      <c r="G1263" s="81">
        <v>23600</v>
      </c>
      <c r="H1263" s="81">
        <v>23600</v>
      </c>
      <c r="I1263" s="81">
        <f t="shared" si="1103"/>
        <v>100</v>
      </c>
    </row>
    <row r="1264" spans="1:10" ht="18" hidden="1" x14ac:dyDescent="0.25">
      <c r="A1264" s="5" t="str">
        <f t="shared" si="1102"/>
        <v>b</v>
      </c>
      <c r="B1264" s="82" t="s">
        <v>1</v>
      </c>
      <c r="C1264" s="80" t="s">
        <v>33</v>
      </c>
      <c r="D1264" s="81">
        <v>0</v>
      </c>
      <c r="E1264" s="81">
        <v>0</v>
      </c>
      <c r="F1264" s="81">
        <v>0</v>
      </c>
      <c r="G1264" s="81">
        <v>0</v>
      </c>
      <c r="H1264" s="81"/>
      <c r="I1264" s="81" t="e">
        <f t="shared" si="1103"/>
        <v>#DIV/0!</v>
      </c>
    </row>
    <row r="1265" spans="1:10" ht="18" hidden="1" x14ac:dyDescent="0.25">
      <c r="A1265" s="5" t="str">
        <f t="shared" si="1102"/>
        <v>b</v>
      </c>
      <c r="B1265" s="82" t="s">
        <v>1</v>
      </c>
      <c r="C1265" s="80" t="s">
        <v>34</v>
      </c>
      <c r="D1265" s="81">
        <v>0</v>
      </c>
      <c r="E1265" s="81">
        <v>0</v>
      </c>
      <c r="F1265" s="81">
        <v>0</v>
      </c>
      <c r="G1265" s="81">
        <v>0</v>
      </c>
      <c r="H1265" s="81"/>
      <c r="I1265" s="81" t="e">
        <f t="shared" si="1103"/>
        <v>#DIV/0!</v>
      </c>
    </row>
    <row r="1266" spans="1:10" ht="18" x14ac:dyDescent="0.25">
      <c r="A1266" s="5" t="str">
        <f t="shared" si="1102"/>
        <v>a</v>
      </c>
      <c r="B1266" s="67" t="s">
        <v>193</v>
      </c>
      <c r="C1266" s="68" t="s">
        <v>60</v>
      </c>
      <c r="D1266" s="69">
        <f t="shared" ref="D1266" si="1131">D1267+D1277+D1278+D1279</f>
        <v>170900</v>
      </c>
      <c r="E1266" s="69">
        <f t="shared" ref="E1266:G1266" si="1132">E1267+E1277+E1278+E1279</f>
        <v>800000</v>
      </c>
      <c r="F1266" s="69">
        <f t="shared" si="1132"/>
        <v>718000</v>
      </c>
      <c r="G1266" s="69">
        <f t="shared" si="1132"/>
        <v>536000</v>
      </c>
      <c r="H1266" s="69">
        <f>H1267+H1277+H1278+H1279</f>
        <v>22350</v>
      </c>
      <c r="I1266" s="69">
        <f t="shared" si="1103"/>
        <v>4.169776119402985</v>
      </c>
      <c r="J1266" s="54" t="s">
        <v>219</v>
      </c>
    </row>
    <row r="1267" spans="1:10" ht="18" x14ac:dyDescent="0.25">
      <c r="A1267" s="5" t="str">
        <f t="shared" si="1102"/>
        <v>a</v>
      </c>
      <c r="B1267" s="79" t="s">
        <v>1</v>
      </c>
      <c r="C1267" s="80" t="s">
        <v>24</v>
      </c>
      <c r="D1267" s="81">
        <f t="shared" ref="D1267" si="1133">D1268+D1269+D1270+D1271+D1272+D1273+D1274</f>
        <v>170900</v>
      </c>
      <c r="E1267" s="72">
        <f t="shared" ref="E1267:G1267" si="1134">E1268+E1269+E1270+E1271+E1272+E1273+E1274</f>
        <v>800000</v>
      </c>
      <c r="F1267" s="72">
        <f t="shared" si="1134"/>
        <v>718000</v>
      </c>
      <c r="G1267" s="72">
        <f t="shared" si="1134"/>
        <v>536000</v>
      </c>
      <c r="H1267" s="72">
        <f>H1268+H1269+H1270+H1271+H1272+H1273+H1274</f>
        <v>22350</v>
      </c>
      <c r="I1267" s="72">
        <f t="shared" si="1103"/>
        <v>4.169776119402985</v>
      </c>
      <c r="J1267" s="10"/>
    </row>
    <row r="1268" spans="1:10" ht="18" hidden="1" x14ac:dyDescent="0.25">
      <c r="A1268" s="5" t="str">
        <f t="shared" si="1102"/>
        <v>b</v>
      </c>
      <c r="B1268" s="82" t="s">
        <v>1</v>
      </c>
      <c r="C1268" s="83" t="s">
        <v>25</v>
      </c>
      <c r="D1268" s="84">
        <v>0</v>
      </c>
      <c r="E1268" s="69">
        <v>0</v>
      </c>
      <c r="F1268" s="69">
        <v>0</v>
      </c>
      <c r="G1268" s="69"/>
      <c r="H1268" s="69"/>
      <c r="I1268" s="69" t="e">
        <f t="shared" si="1103"/>
        <v>#DIV/0!</v>
      </c>
    </row>
    <row r="1269" spans="1:10" ht="18" x14ac:dyDescent="0.25">
      <c r="A1269" s="5" t="str">
        <f t="shared" si="1102"/>
        <v>a</v>
      </c>
      <c r="B1269" s="82" t="s">
        <v>1</v>
      </c>
      <c r="C1269" s="83" t="s">
        <v>26</v>
      </c>
      <c r="D1269" s="84">
        <v>132000</v>
      </c>
      <c r="E1269" s="75">
        <v>740000</v>
      </c>
      <c r="F1269" s="75">
        <v>658000</v>
      </c>
      <c r="G1269" s="75">
        <v>491000</v>
      </c>
      <c r="H1269" s="75">
        <v>0</v>
      </c>
      <c r="I1269" s="75">
        <f t="shared" si="1103"/>
        <v>0</v>
      </c>
      <c r="J1269" s="10"/>
    </row>
    <row r="1270" spans="1:10" ht="18" hidden="1" x14ac:dyDescent="0.25">
      <c r="A1270" s="5" t="str">
        <f t="shared" si="1102"/>
        <v>b</v>
      </c>
      <c r="B1270" s="82" t="s">
        <v>1</v>
      </c>
      <c r="C1270" s="83" t="s">
        <v>27</v>
      </c>
      <c r="D1270" s="84">
        <v>0</v>
      </c>
      <c r="E1270" s="69">
        <v>0</v>
      </c>
      <c r="F1270" s="69">
        <v>0</v>
      </c>
      <c r="G1270" s="69"/>
      <c r="H1270" s="69"/>
      <c r="I1270" s="69" t="e">
        <f t="shared" si="1103"/>
        <v>#DIV/0!</v>
      </c>
    </row>
    <row r="1271" spans="1:10" ht="18" hidden="1" x14ac:dyDescent="0.25">
      <c r="A1271" s="5" t="str">
        <f t="shared" si="1102"/>
        <v>b</v>
      </c>
      <c r="B1271" s="82" t="s">
        <v>1</v>
      </c>
      <c r="C1271" s="85" t="s">
        <v>28</v>
      </c>
      <c r="D1271" s="84">
        <v>0</v>
      </c>
      <c r="E1271" s="69">
        <v>0</v>
      </c>
      <c r="F1271" s="69">
        <v>0</v>
      </c>
      <c r="G1271" s="69"/>
      <c r="H1271" s="69"/>
      <c r="I1271" s="69" t="e">
        <f t="shared" si="1103"/>
        <v>#DIV/0!</v>
      </c>
    </row>
    <row r="1272" spans="1:10" ht="18" hidden="1" x14ac:dyDescent="0.25">
      <c r="A1272" s="5" t="str">
        <f t="shared" si="1102"/>
        <v>b</v>
      </c>
      <c r="B1272" s="82" t="s">
        <v>1</v>
      </c>
      <c r="C1272" s="85" t="s">
        <v>29</v>
      </c>
      <c r="D1272" s="84">
        <v>0</v>
      </c>
      <c r="E1272" s="69">
        <v>0</v>
      </c>
      <c r="F1272" s="69">
        <v>0</v>
      </c>
      <c r="G1272" s="69"/>
      <c r="H1272" s="69"/>
      <c r="I1272" s="69" t="e">
        <f t="shared" si="1103"/>
        <v>#DIV/0!</v>
      </c>
    </row>
    <row r="1273" spans="1:10" ht="18" hidden="1" x14ac:dyDescent="0.25">
      <c r="A1273" s="5" t="str">
        <f t="shared" si="1102"/>
        <v>b</v>
      </c>
      <c r="B1273" s="82" t="s">
        <v>1</v>
      </c>
      <c r="C1273" s="85" t="s">
        <v>30</v>
      </c>
      <c r="D1273" s="84">
        <v>0</v>
      </c>
      <c r="E1273" s="69">
        <v>0</v>
      </c>
      <c r="F1273" s="69">
        <v>0</v>
      </c>
      <c r="G1273" s="69"/>
      <c r="H1273" s="69"/>
      <c r="I1273" s="69" t="e">
        <f t="shared" si="1103"/>
        <v>#DIV/0!</v>
      </c>
    </row>
    <row r="1274" spans="1:10" ht="18" x14ac:dyDescent="0.25">
      <c r="A1274" s="5" t="str">
        <f t="shared" si="1102"/>
        <v>a</v>
      </c>
      <c r="B1274" s="82" t="s">
        <v>1</v>
      </c>
      <c r="C1274" s="85" t="s">
        <v>31</v>
      </c>
      <c r="D1274" s="84">
        <f t="shared" ref="D1274" si="1135">D1275+D1276</f>
        <v>38900</v>
      </c>
      <c r="E1274" s="75">
        <f t="shared" ref="E1274:G1274" si="1136">E1275+E1276</f>
        <v>60000</v>
      </c>
      <c r="F1274" s="75">
        <f t="shared" si="1136"/>
        <v>60000</v>
      </c>
      <c r="G1274" s="75">
        <f t="shared" si="1136"/>
        <v>45000</v>
      </c>
      <c r="H1274" s="75">
        <f>H1275+H1276</f>
        <v>22350</v>
      </c>
      <c r="I1274" s="75">
        <f t="shared" si="1103"/>
        <v>49.666666666666664</v>
      </c>
      <c r="J1274" s="10"/>
    </row>
    <row r="1275" spans="1:10" ht="30" x14ac:dyDescent="0.25">
      <c r="A1275" s="5" t="str">
        <f t="shared" si="1102"/>
        <v>a</v>
      </c>
      <c r="B1275" s="86"/>
      <c r="C1275" s="87" t="s">
        <v>91</v>
      </c>
      <c r="D1275" s="88">
        <v>38900</v>
      </c>
      <c r="E1275" s="69">
        <v>60000</v>
      </c>
      <c r="F1275" s="69">
        <v>60000</v>
      </c>
      <c r="G1275" s="69">
        <v>45000</v>
      </c>
      <c r="H1275" s="69">
        <v>22350</v>
      </c>
      <c r="I1275" s="69">
        <f t="shared" si="1103"/>
        <v>49.666666666666664</v>
      </c>
    </row>
    <row r="1276" spans="1:10" ht="30" hidden="1" x14ac:dyDescent="0.25">
      <c r="A1276" s="5" t="str">
        <f t="shared" si="1102"/>
        <v>b</v>
      </c>
      <c r="B1276" s="86"/>
      <c r="C1276" s="87" t="s">
        <v>92</v>
      </c>
      <c r="D1276" s="88">
        <v>0</v>
      </c>
      <c r="E1276" s="69">
        <v>0</v>
      </c>
      <c r="F1276" s="69">
        <v>0</v>
      </c>
      <c r="G1276" s="69">
        <v>0</v>
      </c>
      <c r="H1276" s="69"/>
      <c r="I1276" s="69" t="e">
        <f t="shared" si="1103"/>
        <v>#DIV/0!</v>
      </c>
    </row>
    <row r="1277" spans="1:10" ht="18" hidden="1" x14ac:dyDescent="0.25">
      <c r="A1277" s="5" t="str">
        <f t="shared" si="1102"/>
        <v>b</v>
      </c>
      <c r="B1277" s="82" t="s">
        <v>1</v>
      </c>
      <c r="C1277" s="80" t="s">
        <v>32</v>
      </c>
      <c r="D1277" s="81">
        <v>0</v>
      </c>
      <c r="E1277" s="72">
        <v>0</v>
      </c>
      <c r="F1277" s="72">
        <v>0</v>
      </c>
      <c r="G1277" s="72">
        <v>0</v>
      </c>
      <c r="H1277" s="72"/>
      <c r="I1277" s="72" t="e">
        <f t="shared" si="1103"/>
        <v>#DIV/0!</v>
      </c>
    </row>
    <row r="1278" spans="1:10" ht="18" hidden="1" x14ac:dyDescent="0.25">
      <c r="A1278" s="5" t="str">
        <f t="shared" si="1102"/>
        <v>b</v>
      </c>
      <c r="B1278" s="82" t="s">
        <v>1</v>
      </c>
      <c r="C1278" s="80" t="s">
        <v>33</v>
      </c>
      <c r="D1278" s="81">
        <v>0</v>
      </c>
      <c r="E1278" s="72">
        <v>0</v>
      </c>
      <c r="F1278" s="72">
        <v>0</v>
      </c>
      <c r="G1278" s="72">
        <v>0</v>
      </c>
      <c r="H1278" s="72"/>
      <c r="I1278" s="72" t="e">
        <f t="shared" si="1103"/>
        <v>#DIV/0!</v>
      </c>
    </row>
    <row r="1279" spans="1:10" ht="18" hidden="1" x14ac:dyDescent="0.25">
      <c r="A1279" s="5" t="str">
        <f t="shared" si="1102"/>
        <v>b</v>
      </c>
      <c r="B1279" s="82" t="s">
        <v>1</v>
      </c>
      <c r="C1279" s="80" t="s">
        <v>34</v>
      </c>
      <c r="D1279" s="81">
        <v>0</v>
      </c>
      <c r="E1279" s="72">
        <v>0</v>
      </c>
      <c r="F1279" s="72">
        <v>0</v>
      </c>
      <c r="G1279" s="72">
        <v>0</v>
      </c>
      <c r="H1279" s="72"/>
      <c r="I1279" s="72" t="e">
        <f t="shared" si="1103"/>
        <v>#DIV/0!</v>
      </c>
    </row>
    <row r="1280" spans="1:10" ht="36" x14ac:dyDescent="0.25">
      <c r="A1280" s="5" t="str">
        <f t="shared" si="1102"/>
        <v>a</v>
      </c>
      <c r="B1280" s="67" t="s">
        <v>194</v>
      </c>
      <c r="C1280" s="68" t="s">
        <v>15</v>
      </c>
      <c r="D1280" s="69">
        <f t="shared" ref="D1280" si="1137">D1281+D1291+D1292+D1293</f>
        <v>23300894.109999999</v>
      </c>
      <c r="E1280" s="69">
        <f t="shared" ref="E1280:G1280" si="1138">E1281+E1291+E1292+E1293</f>
        <v>20000000</v>
      </c>
      <c r="F1280" s="69">
        <f t="shared" si="1138"/>
        <v>20000000</v>
      </c>
      <c r="G1280" s="69">
        <f t="shared" si="1138"/>
        <v>5659000</v>
      </c>
      <c r="H1280" s="69">
        <f>H1281+H1291+H1292+H1293</f>
        <v>2359840</v>
      </c>
      <c r="I1280" s="69">
        <f t="shared" si="1103"/>
        <v>41.70065382576427</v>
      </c>
      <c r="J1280" s="54" t="s">
        <v>219</v>
      </c>
    </row>
    <row r="1281" spans="1:10" ht="18" x14ac:dyDescent="0.25">
      <c r="A1281" s="5" t="str">
        <f t="shared" si="1102"/>
        <v>a</v>
      </c>
      <c r="B1281" s="70" t="s">
        <v>1</v>
      </c>
      <c r="C1281" s="71" t="s">
        <v>24</v>
      </c>
      <c r="D1281" s="81">
        <f t="shared" ref="D1281" si="1139">D1282+D1283+D1284+D1285+D1286+D1287+D1288</f>
        <v>9016386.7599999998</v>
      </c>
      <c r="E1281" s="72">
        <f t="shared" ref="E1281:G1281" si="1140">E1282+E1283+E1284+E1285+E1286+E1287+E1288</f>
        <v>6100000</v>
      </c>
      <c r="F1281" s="72">
        <f t="shared" si="1140"/>
        <v>6380500</v>
      </c>
      <c r="G1281" s="72">
        <f t="shared" si="1140"/>
        <v>839500</v>
      </c>
      <c r="H1281" s="72">
        <f>H1282+H1283+H1284+H1285+H1286+H1287+H1288</f>
        <v>307665</v>
      </c>
      <c r="I1281" s="72">
        <f t="shared" si="1103"/>
        <v>36.648600357355569</v>
      </c>
      <c r="J1281" s="10"/>
    </row>
    <row r="1282" spans="1:10" ht="18" hidden="1" x14ac:dyDescent="0.25">
      <c r="A1282" s="5" t="str">
        <f t="shared" si="1102"/>
        <v>b</v>
      </c>
      <c r="B1282" s="73" t="s">
        <v>1</v>
      </c>
      <c r="C1282" s="74" t="s">
        <v>25</v>
      </c>
      <c r="D1282" s="84">
        <v>0</v>
      </c>
      <c r="E1282" s="69">
        <v>0</v>
      </c>
      <c r="F1282" s="69">
        <v>0</v>
      </c>
      <c r="G1282" s="69"/>
      <c r="H1282" s="69"/>
      <c r="I1282" s="69" t="e">
        <f t="shared" si="1103"/>
        <v>#DIV/0!</v>
      </c>
    </row>
    <row r="1283" spans="1:10" ht="18" x14ac:dyDescent="0.25">
      <c r="A1283" s="5" t="str">
        <f t="shared" si="1102"/>
        <v>a</v>
      </c>
      <c r="B1283" s="73" t="s">
        <v>1</v>
      </c>
      <c r="C1283" s="74" t="s">
        <v>26</v>
      </c>
      <c r="D1283" s="84">
        <v>464125.76</v>
      </c>
      <c r="E1283" s="75">
        <v>48000</v>
      </c>
      <c r="F1283" s="75">
        <v>342500</v>
      </c>
      <c r="G1283" s="75">
        <v>330500</v>
      </c>
      <c r="H1283" s="75">
        <v>307665</v>
      </c>
      <c r="I1283" s="75">
        <f t="shared" si="1103"/>
        <v>93.090771558245081</v>
      </c>
      <c r="J1283" s="10"/>
    </row>
    <row r="1284" spans="1:10" ht="18" hidden="1" x14ac:dyDescent="0.25">
      <c r="A1284" s="5" t="str">
        <f t="shared" si="1102"/>
        <v>b</v>
      </c>
      <c r="B1284" s="73" t="s">
        <v>1</v>
      </c>
      <c r="C1284" s="74" t="s">
        <v>27</v>
      </c>
      <c r="D1284" s="84">
        <v>0</v>
      </c>
      <c r="E1284" s="69">
        <v>0</v>
      </c>
      <c r="F1284" s="69">
        <v>0</v>
      </c>
      <c r="G1284" s="69"/>
      <c r="H1284" s="69"/>
      <c r="I1284" s="69" t="e">
        <f t="shared" si="1103"/>
        <v>#DIV/0!</v>
      </c>
    </row>
    <row r="1285" spans="1:10" ht="18" hidden="1" x14ac:dyDescent="0.25">
      <c r="A1285" s="5" t="str">
        <f t="shared" si="1102"/>
        <v>b</v>
      </c>
      <c r="B1285" s="73" t="s">
        <v>1</v>
      </c>
      <c r="C1285" s="76" t="s">
        <v>28</v>
      </c>
      <c r="D1285" s="84">
        <v>0</v>
      </c>
      <c r="E1285" s="69">
        <v>0</v>
      </c>
      <c r="F1285" s="69">
        <v>0</v>
      </c>
      <c r="G1285" s="69"/>
      <c r="H1285" s="69"/>
      <c r="I1285" s="69" t="e">
        <f t="shared" si="1103"/>
        <v>#DIV/0!</v>
      </c>
    </row>
    <row r="1286" spans="1:10" ht="18" hidden="1" x14ac:dyDescent="0.25">
      <c r="A1286" s="5" t="str">
        <f t="shared" si="1102"/>
        <v>b</v>
      </c>
      <c r="B1286" s="73" t="s">
        <v>1</v>
      </c>
      <c r="C1286" s="76" t="s">
        <v>29</v>
      </c>
      <c r="D1286" s="84">
        <v>0</v>
      </c>
      <c r="E1286" s="69">
        <v>0</v>
      </c>
      <c r="F1286" s="69">
        <v>0</v>
      </c>
      <c r="G1286" s="69"/>
      <c r="H1286" s="69"/>
      <c r="I1286" s="69" t="e">
        <f t="shared" si="1103"/>
        <v>#DIV/0!</v>
      </c>
    </row>
    <row r="1287" spans="1:10" ht="18" hidden="1" x14ac:dyDescent="0.25">
      <c r="A1287" s="5" t="str">
        <f t="shared" ref="A1287:A1350" si="1141">IF((E1287+F1287+H1287+D1287)&gt;0,"a","b")</f>
        <v>b</v>
      </c>
      <c r="B1287" s="73" t="s">
        <v>1</v>
      </c>
      <c r="C1287" s="76" t="s">
        <v>30</v>
      </c>
      <c r="D1287" s="84">
        <v>0</v>
      </c>
      <c r="E1287" s="69">
        <v>0</v>
      </c>
      <c r="F1287" s="69">
        <v>0</v>
      </c>
      <c r="G1287" s="69"/>
      <c r="H1287" s="69"/>
      <c r="I1287" s="69" t="e">
        <f t="shared" ref="I1287:I1350" si="1142">H1287/G1287%</f>
        <v>#DIV/0!</v>
      </c>
    </row>
    <row r="1288" spans="1:10" ht="18" x14ac:dyDescent="0.25">
      <c r="A1288" s="5" t="str">
        <f t="shared" si="1141"/>
        <v>a</v>
      </c>
      <c r="B1288" s="73" t="s">
        <v>1</v>
      </c>
      <c r="C1288" s="76" t="s">
        <v>31</v>
      </c>
      <c r="D1288" s="84">
        <f t="shared" ref="D1288" si="1143">D1289+D1290</f>
        <v>8552261</v>
      </c>
      <c r="E1288" s="75">
        <f t="shared" ref="E1288:G1288" si="1144">E1289+E1290</f>
        <v>6052000</v>
      </c>
      <c r="F1288" s="75">
        <f t="shared" si="1144"/>
        <v>6038000</v>
      </c>
      <c r="G1288" s="75">
        <f t="shared" si="1144"/>
        <v>509000</v>
      </c>
      <c r="H1288" s="75">
        <f>H1289+H1290</f>
        <v>0</v>
      </c>
      <c r="I1288" s="75">
        <f t="shared" si="1142"/>
        <v>0</v>
      </c>
      <c r="J1288" s="10"/>
    </row>
    <row r="1289" spans="1:10" ht="30" x14ac:dyDescent="0.25">
      <c r="A1289" s="5" t="str">
        <f t="shared" si="1141"/>
        <v>a</v>
      </c>
      <c r="B1289" s="77"/>
      <c r="C1289" s="78" t="s">
        <v>91</v>
      </c>
      <c r="D1289" s="88">
        <v>480020</v>
      </c>
      <c r="E1289" s="69">
        <v>430000</v>
      </c>
      <c r="F1289" s="69">
        <v>416000</v>
      </c>
      <c r="G1289" s="69">
        <v>308500</v>
      </c>
      <c r="H1289" s="69">
        <v>0</v>
      </c>
      <c r="I1289" s="69">
        <f t="shared" si="1142"/>
        <v>0</v>
      </c>
    </row>
    <row r="1290" spans="1:10" ht="30" x14ac:dyDescent="0.25">
      <c r="A1290" s="5" t="str">
        <f t="shared" si="1141"/>
        <v>a</v>
      </c>
      <c r="B1290" s="77"/>
      <c r="C1290" s="78" t="s">
        <v>92</v>
      </c>
      <c r="D1290" s="88">
        <v>8072241</v>
      </c>
      <c r="E1290" s="69">
        <v>5622000</v>
      </c>
      <c r="F1290" s="69">
        <v>5622000</v>
      </c>
      <c r="G1290" s="69">
        <v>200500</v>
      </c>
      <c r="H1290" s="69">
        <v>0</v>
      </c>
      <c r="I1290" s="69">
        <f t="shared" si="1142"/>
        <v>0</v>
      </c>
    </row>
    <row r="1291" spans="1:10" ht="18" x14ac:dyDescent="0.25">
      <c r="A1291" s="5" t="str">
        <f t="shared" si="1141"/>
        <v>a</v>
      </c>
      <c r="B1291" s="70" t="s">
        <v>1</v>
      </c>
      <c r="C1291" s="71" t="s">
        <v>32</v>
      </c>
      <c r="D1291" s="81">
        <v>14284507.35</v>
      </c>
      <c r="E1291" s="72">
        <v>13900000</v>
      </c>
      <c r="F1291" s="72">
        <v>13619500</v>
      </c>
      <c r="G1291" s="72">
        <v>4819500</v>
      </c>
      <c r="H1291" s="72">
        <v>2052175</v>
      </c>
      <c r="I1291" s="72">
        <f t="shared" si="1142"/>
        <v>42.580661894387383</v>
      </c>
      <c r="J1291" s="10"/>
    </row>
    <row r="1292" spans="1:10" ht="18" hidden="1" x14ac:dyDescent="0.25">
      <c r="A1292" s="5" t="str">
        <f t="shared" si="1141"/>
        <v>b</v>
      </c>
      <c r="B1292" s="70" t="s">
        <v>1</v>
      </c>
      <c r="C1292" s="71" t="s">
        <v>33</v>
      </c>
      <c r="D1292" s="81">
        <v>0</v>
      </c>
      <c r="E1292" s="72">
        <v>0</v>
      </c>
      <c r="F1292" s="72">
        <v>0</v>
      </c>
      <c r="G1292" s="72">
        <v>0</v>
      </c>
      <c r="H1292" s="72"/>
      <c r="I1292" s="72" t="e">
        <f t="shared" si="1142"/>
        <v>#DIV/0!</v>
      </c>
    </row>
    <row r="1293" spans="1:10" ht="18" hidden="1" x14ac:dyDescent="0.25">
      <c r="A1293" s="5" t="str">
        <f t="shared" si="1141"/>
        <v>b</v>
      </c>
      <c r="B1293" s="70" t="s">
        <v>1</v>
      </c>
      <c r="C1293" s="71" t="s">
        <v>34</v>
      </c>
      <c r="D1293" s="81">
        <v>0</v>
      </c>
      <c r="E1293" s="72">
        <v>0</v>
      </c>
      <c r="F1293" s="72">
        <v>0</v>
      </c>
      <c r="G1293" s="72">
        <v>0</v>
      </c>
      <c r="H1293" s="72"/>
      <c r="I1293" s="72" t="e">
        <f t="shared" si="1142"/>
        <v>#DIV/0!</v>
      </c>
    </row>
    <row r="1294" spans="1:10" ht="36" x14ac:dyDescent="0.25">
      <c r="A1294" s="5" t="str">
        <f t="shared" si="1141"/>
        <v>a</v>
      </c>
      <c r="B1294" s="67" t="s">
        <v>195</v>
      </c>
      <c r="C1294" s="68" t="s">
        <v>16</v>
      </c>
      <c r="D1294" s="69">
        <f>D1308+D1322+D1336</f>
        <v>3287110.04</v>
      </c>
      <c r="E1294" s="69">
        <f>E1308+E1322+E1336</f>
        <v>4290000</v>
      </c>
      <c r="F1294" s="69">
        <f t="shared" ref="F1294:H1294" si="1145">F1308+F1322+F1336</f>
        <v>4290000</v>
      </c>
      <c r="G1294" s="69">
        <f t="shared" si="1145"/>
        <v>2946600</v>
      </c>
      <c r="H1294" s="69">
        <f t="shared" si="1145"/>
        <v>1946407.56</v>
      </c>
      <c r="I1294" s="69">
        <f t="shared" si="1142"/>
        <v>66.056049684382003</v>
      </c>
      <c r="J1294" s="10"/>
    </row>
    <row r="1295" spans="1:10" ht="18" x14ac:dyDescent="0.25">
      <c r="A1295" s="5" t="str">
        <f t="shared" si="1141"/>
        <v>a</v>
      </c>
      <c r="B1295" s="70" t="s">
        <v>1</v>
      </c>
      <c r="C1295" s="71" t="s">
        <v>24</v>
      </c>
      <c r="D1295" s="72">
        <f t="shared" ref="D1295:E1307" si="1146">D1309+D1323+D1337</f>
        <v>3228230.04</v>
      </c>
      <c r="E1295" s="72">
        <f t="shared" si="1146"/>
        <v>4290000</v>
      </c>
      <c r="F1295" s="72">
        <f t="shared" ref="F1295:H1295" si="1147">F1309+F1323+F1337</f>
        <v>4274500</v>
      </c>
      <c r="G1295" s="72">
        <f t="shared" si="1147"/>
        <v>2931100</v>
      </c>
      <c r="H1295" s="72">
        <f t="shared" si="1147"/>
        <v>1930950.56</v>
      </c>
      <c r="I1295" s="72">
        <f t="shared" si="1142"/>
        <v>65.878017126675999</v>
      </c>
      <c r="J1295" s="10"/>
    </row>
    <row r="1296" spans="1:10" ht="18" hidden="1" x14ac:dyDescent="0.25">
      <c r="A1296" s="5" t="str">
        <f t="shared" si="1141"/>
        <v>b</v>
      </c>
      <c r="B1296" s="73" t="s">
        <v>1</v>
      </c>
      <c r="C1296" s="74" t="s">
        <v>25</v>
      </c>
      <c r="D1296" s="69">
        <f t="shared" si="1146"/>
        <v>0</v>
      </c>
      <c r="E1296" s="69">
        <f t="shared" si="1146"/>
        <v>0</v>
      </c>
      <c r="F1296" s="69">
        <f t="shared" ref="F1296:H1296" si="1148">F1310+F1324+F1338</f>
        <v>0</v>
      </c>
      <c r="G1296" s="69">
        <f t="shared" si="1148"/>
        <v>0</v>
      </c>
      <c r="H1296" s="69">
        <f t="shared" si="1148"/>
        <v>0</v>
      </c>
      <c r="I1296" s="69" t="e">
        <f t="shared" si="1142"/>
        <v>#DIV/0!</v>
      </c>
    </row>
    <row r="1297" spans="1:10" ht="18" x14ac:dyDescent="0.25">
      <c r="A1297" s="5" t="str">
        <f t="shared" si="1141"/>
        <v>a</v>
      </c>
      <c r="B1297" s="73" t="s">
        <v>1</v>
      </c>
      <c r="C1297" s="74" t="s">
        <v>26</v>
      </c>
      <c r="D1297" s="75">
        <f t="shared" si="1146"/>
        <v>1102421.4300000002</v>
      </c>
      <c r="E1297" s="75">
        <f t="shared" si="1146"/>
        <v>2150000</v>
      </c>
      <c r="F1297" s="75">
        <f t="shared" ref="F1297:H1297" si="1149">F1311+F1325+F1339</f>
        <v>2108500</v>
      </c>
      <c r="G1297" s="75">
        <f t="shared" si="1149"/>
        <v>1451600</v>
      </c>
      <c r="H1297" s="75">
        <f t="shared" si="1149"/>
        <v>823521.09</v>
      </c>
      <c r="I1297" s="75">
        <f t="shared" si="1142"/>
        <v>56.731957150730224</v>
      </c>
      <c r="J1297" s="10"/>
    </row>
    <row r="1298" spans="1:10" ht="18" hidden="1" x14ac:dyDescent="0.25">
      <c r="A1298" s="5" t="str">
        <f t="shared" si="1141"/>
        <v>b</v>
      </c>
      <c r="B1298" s="73" t="s">
        <v>1</v>
      </c>
      <c r="C1298" s="74" t="s">
        <v>27</v>
      </c>
      <c r="D1298" s="69">
        <f t="shared" si="1146"/>
        <v>0</v>
      </c>
      <c r="E1298" s="69">
        <f t="shared" si="1146"/>
        <v>0</v>
      </c>
      <c r="F1298" s="69">
        <f t="shared" ref="F1298:H1298" si="1150">F1312+F1326+F1340</f>
        <v>0</v>
      </c>
      <c r="G1298" s="69">
        <f t="shared" si="1150"/>
        <v>0</v>
      </c>
      <c r="H1298" s="69">
        <f t="shared" si="1150"/>
        <v>0</v>
      </c>
      <c r="I1298" s="69" t="e">
        <f t="shared" si="1142"/>
        <v>#DIV/0!</v>
      </c>
    </row>
    <row r="1299" spans="1:10" ht="18" hidden="1" x14ac:dyDescent="0.25">
      <c r="A1299" s="5" t="str">
        <f t="shared" si="1141"/>
        <v>b</v>
      </c>
      <c r="B1299" s="73" t="s">
        <v>1</v>
      </c>
      <c r="C1299" s="76" t="s">
        <v>28</v>
      </c>
      <c r="D1299" s="69">
        <f t="shared" si="1146"/>
        <v>0</v>
      </c>
      <c r="E1299" s="69">
        <f t="shared" si="1146"/>
        <v>0</v>
      </c>
      <c r="F1299" s="69">
        <f t="shared" ref="F1299:H1299" si="1151">F1313+F1327+F1341</f>
        <v>0</v>
      </c>
      <c r="G1299" s="69">
        <f t="shared" si="1151"/>
        <v>0</v>
      </c>
      <c r="H1299" s="69">
        <f t="shared" si="1151"/>
        <v>0</v>
      </c>
      <c r="I1299" s="69" t="e">
        <f t="shared" si="1142"/>
        <v>#DIV/0!</v>
      </c>
    </row>
    <row r="1300" spans="1:10" ht="18" hidden="1" x14ac:dyDescent="0.25">
      <c r="A1300" s="5" t="str">
        <f t="shared" si="1141"/>
        <v>b</v>
      </c>
      <c r="B1300" s="73" t="s">
        <v>1</v>
      </c>
      <c r="C1300" s="76" t="s">
        <v>29</v>
      </c>
      <c r="D1300" s="69">
        <f t="shared" si="1146"/>
        <v>0</v>
      </c>
      <c r="E1300" s="69">
        <f t="shared" si="1146"/>
        <v>0</v>
      </c>
      <c r="F1300" s="69">
        <f t="shared" ref="F1300:H1300" si="1152">F1314+F1328+F1342</f>
        <v>0</v>
      </c>
      <c r="G1300" s="69">
        <f t="shared" si="1152"/>
        <v>0</v>
      </c>
      <c r="H1300" s="69">
        <f t="shared" si="1152"/>
        <v>0</v>
      </c>
      <c r="I1300" s="69" t="e">
        <f t="shared" si="1142"/>
        <v>#DIV/0!</v>
      </c>
    </row>
    <row r="1301" spans="1:10" ht="18" x14ac:dyDescent="0.25">
      <c r="A1301" s="5" t="str">
        <f t="shared" si="1141"/>
        <v>a</v>
      </c>
      <c r="B1301" s="73" t="s">
        <v>1</v>
      </c>
      <c r="C1301" s="76" t="s">
        <v>30</v>
      </c>
      <c r="D1301" s="75">
        <f t="shared" si="1146"/>
        <v>25929.27</v>
      </c>
      <c r="E1301" s="75">
        <f t="shared" si="1146"/>
        <v>0</v>
      </c>
      <c r="F1301" s="75">
        <f t="shared" ref="F1301:H1301" si="1153">F1315+F1329+F1343</f>
        <v>26000</v>
      </c>
      <c r="G1301" s="75">
        <f t="shared" si="1153"/>
        <v>20500</v>
      </c>
      <c r="H1301" s="75">
        <f t="shared" si="1153"/>
        <v>16030.41</v>
      </c>
      <c r="I1301" s="75">
        <f t="shared" si="1142"/>
        <v>78.197121951219515</v>
      </c>
      <c r="J1301" s="10"/>
    </row>
    <row r="1302" spans="1:10" ht="18" x14ac:dyDescent="0.25">
      <c r="A1302" s="5" t="str">
        <f t="shared" si="1141"/>
        <v>a</v>
      </c>
      <c r="B1302" s="73" t="s">
        <v>1</v>
      </c>
      <c r="C1302" s="76" t="s">
        <v>31</v>
      </c>
      <c r="D1302" s="75">
        <f t="shared" si="1146"/>
        <v>2099879.34</v>
      </c>
      <c r="E1302" s="75">
        <f t="shared" si="1146"/>
        <v>2140000</v>
      </c>
      <c r="F1302" s="75">
        <f t="shared" ref="F1302:H1302" si="1154">F1316+F1330+F1344</f>
        <v>2140000</v>
      </c>
      <c r="G1302" s="75">
        <f t="shared" si="1154"/>
        <v>1459000</v>
      </c>
      <c r="H1302" s="75">
        <f t="shared" si="1154"/>
        <v>1091399.06</v>
      </c>
      <c r="I1302" s="75">
        <f t="shared" si="1142"/>
        <v>74.804596298834824</v>
      </c>
      <c r="J1302" s="10"/>
    </row>
    <row r="1303" spans="1:10" ht="30" x14ac:dyDescent="0.25">
      <c r="A1303" s="5" t="str">
        <f t="shared" si="1141"/>
        <v>a</v>
      </c>
      <c r="B1303" s="77"/>
      <c r="C1303" s="78" t="s">
        <v>91</v>
      </c>
      <c r="D1303" s="69">
        <f t="shared" si="1146"/>
        <v>2099879.34</v>
      </c>
      <c r="E1303" s="69">
        <f t="shared" si="1146"/>
        <v>2140000</v>
      </c>
      <c r="F1303" s="69">
        <f t="shared" ref="F1303:H1303" si="1155">F1317+F1331+F1345</f>
        <v>2140000</v>
      </c>
      <c r="G1303" s="69">
        <f t="shared" si="1155"/>
        <v>1459000</v>
      </c>
      <c r="H1303" s="69">
        <f t="shared" si="1155"/>
        <v>1091399.06</v>
      </c>
      <c r="I1303" s="69">
        <f t="shared" si="1142"/>
        <v>74.804596298834824</v>
      </c>
    </row>
    <row r="1304" spans="1:10" ht="30" hidden="1" x14ac:dyDescent="0.25">
      <c r="A1304" s="5" t="str">
        <f t="shared" si="1141"/>
        <v>b</v>
      </c>
      <c r="B1304" s="77"/>
      <c r="C1304" s="78" t="s">
        <v>92</v>
      </c>
      <c r="D1304" s="69">
        <f t="shared" si="1146"/>
        <v>0</v>
      </c>
      <c r="E1304" s="69">
        <f t="shared" si="1146"/>
        <v>0</v>
      </c>
      <c r="F1304" s="69">
        <f t="shared" ref="F1304:H1304" si="1156">F1318+F1332+F1346</f>
        <v>0</v>
      </c>
      <c r="G1304" s="69">
        <f t="shared" si="1156"/>
        <v>0</v>
      </c>
      <c r="H1304" s="69">
        <f t="shared" si="1156"/>
        <v>0</v>
      </c>
      <c r="I1304" s="69" t="e">
        <f t="shared" si="1142"/>
        <v>#DIV/0!</v>
      </c>
    </row>
    <row r="1305" spans="1:10" ht="18" x14ac:dyDescent="0.25">
      <c r="A1305" s="5" t="str">
        <f t="shared" si="1141"/>
        <v>a</v>
      </c>
      <c r="B1305" s="70" t="s">
        <v>1</v>
      </c>
      <c r="C1305" s="71" t="s">
        <v>32</v>
      </c>
      <c r="D1305" s="72">
        <f t="shared" si="1146"/>
        <v>58880</v>
      </c>
      <c r="E1305" s="72">
        <f t="shared" si="1146"/>
        <v>0</v>
      </c>
      <c r="F1305" s="72">
        <f t="shared" ref="F1305:H1305" si="1157">F1319+F1333+F1347</f>
        <v>15500</v>
      </c>
      <c r="G1305" s="72">
        <f t="shared" si="1157"/>
        <v>15500</v>
      </c>
      <c r="H1305" s="72">
        <f t="shared" si="1157"/>
        <v>15457</v>
      </c>
      <c r="I1305" s="72">
        <f t="shared" si="1142"/>
        <v>99.722580645161287</v>
      </c>
      <c r="J1305" s="10"/>
    </row>
    <row r="1306" spans="1:10" ht="18" hidden="1" x14ac:dyDescent="0.25">
      <c r="A1306" s="5" t="str">
        <f t="shared" si="1141"/>
        <v>b</v>
      </c>
      <c r="B1306" s="70" t="s">
        <v>1</v>
      </c>
      <c r="C1306" s="71" t="s">
        <v>33</v>
      </c>
      <c r="D1306" s="72">
        <f t="shared" si="1146"/>
        <v>0</v>
      </c>
      <c r="E1306" s="72">
        <f t="shared" si="1146"/>
        <v>0</v>
      </c>
      <c r="F1306" s="72">
        <f t="shared" ref="F1306:H1306" si="1158">F1320+F1334+F1348</f>
        <v>0</v>
      </c>
      <c r="G1306" s="72">
        <f t="shared" si="1158"/>
        <v>0</v>
      </c>
      <c r="H1306" s="72">
        <f t="shared" si="1158"/>
        <v>0</v>
      </c>
      <c r="I1306" s="72" t="e">
        <f t="shared" si="1142"/>
        <v>#DIV/0!</v>
      </c>
    </row>
    <row r="1307" spans="1:10" ht="18" hidden="1" x14ac:dyDescent="0.25">
      <c r="A1307" s="5" t="str">
        <f t="shared" si="1141"/>
        <v>b</v>
      </c>
      <c r="B1307" s="70" t="s">
        <v>1</v>
      </c>
      <c r="C1307" s="71" t="s">
        <v>34</v>
      </c>
      <c r="D1307" s="72">
        <f t="shared" si="1146"/>
        <v>0</v>
      </c>
      <c r="E1307" s="72">
        <f t="shared" si="1146"/>
        <v>0</v>
      </c>
      <c r="F1307" s="72">
        <f t="shared" ref="F1307:H1307" si="1159">F1321+F1335+F1349</f>
        <v>0</v>
      </c>
      <c r="G1307" s="72">
        <f t="shared" si="1159"/>
        <v>0</v>
      </c>
      <c r="H1307" s="72">
        <f t="shared" si="1159"/>
        <v>0</v>
      </c>
      <c r="I1307" s="72" t="e">
        <f t="shared" si="1142"/>
        <v>#DIV/0!</v>
      </c>
    </row>
    <row r="1308" spans="1:10" ht="36" x14ac:dyDescent="0.25">
      <c r="A1308" s="5" t="str">
        <f t="shared" si="1141"/>
        <v>a</v>
      </c>
      <c r="B1308" s="67" t="s">
        <v>196</v>
      </c>
      <c r="C1308" s="68" t="s">
        <v>12</v>
      </c>
      <c r="D1308" s="69">
        <f t="shared" ref="D1308" si="1160">D1309+D1319+D1320+D1321</f>
        <v>479212.62000000005</v>
      </c>
      <c r="E1308" s="92">
        <f t="shared" ref="E1308:G1308" si="1161">E1309+E1319+E1320+E1321</f>
        <v>700000</v>
      </c>
      <c r="F1308" s="92">
        <f t="shared" si="1161"/>
        <v>700000</v>
      </c>
      <c r="G1308" s="92">
        <f t="shared" si="1161"/>
        <v>377800</v>
      </c>
      <c r="H1308" s="92">
        <f t="shared" ref="H1308" si="1162">H1309+H1319+H1320+H1321</f>
        <v>297738.12</v>
      </c>
      <c r="I1308" s="92">
        <f t="shared" si="1142"/>
        <v>78.808395976707246</v>
      </c>
      <c r="J1308" s="54" t="s">
        <v>223</v>
      </c>
    </row>
    <row r="1309" spans="1:10" ht="18" x14ac:dyDescent="0.25">
      <c r="A1309" s="5" t="str">
        <f t="shared" si="1141"/>
        <v>a</v>
      </c>
      <c r="B1309" s="79" t="s">
        <v>1</v>
      </c>
      <c r="C1309" s="80" t="s">
        <v>24</v>
      </c>
      <c r="D1309" s="81">
        <f t="shared" ref="D1309" si="1163">D1310+D1311+D1312+D1313+D1314+D1315+D1316</f>
        <v>479212.62000000005</v>
      </c>
      <c r="E1309" s="93">
        <f t="shared" ref="E1309:G1309" si="1164">E1310+E1311+E1312+E1313+E1314+E1315+E1316</f>
        <v>700000</v>
      </c>
      <c r="F1309" s="93">
        <f t="shared" si="1164"/>
        <v>700000</v>
      </c>
      <c r="G1309" s="93">
        <f t="shared" si="1164"/>
        <v>377800</v>
      </c>
      <c r="H1309" s="93">
        <f t="shared" ref="H1309" si="1165">H1310+H1311+H1312+H1313+H1314+H1315+H1316</f>
        <v>297738.12</v>
      </c>
      <c r="I1309" s="93">
        <f t="shared" si="1142"/>
        <v>78.808395976707246</v>
      </c>
    </row>
    <row r="1310" spans="1:10" ht="18" hidden="1" x14ac:dyDescent="0.25">
      <c r="A1310" s="5" t="str">
        <f t="shared" si="1141"/>
        <v>b</v>
      </c>
      <c r="B1310" s="82" t="s">
        <v>1</v>
      </c>
      <c r="C1310" s="83" t="s">
        <v>25</v>
      </c>
      <c r="D1310" s="84">
        <v>0</v>
      </c>
      <c r="E1310" s="94">
        <v>0</v>
      </c>
      <c r="F1310" s="94">
        <v>0</v>
      </c>
      <c r="G1310" s="94"/>
      <c r="H1310" s="94"/>
      <c r="I1310" s="94" t="e">
        <f t="shared" si="1142"/>
        <v>#DIV/0!</v>
      </c>
    </row>
    <row r="1311" spans="1:10" ht="18" x14ac:dyDescent="0.25">
      <c r="A1311" s="5" t="str">
        <f t="shared" si="1141"/>
        <v>a</v>
      </c>
      <c r="B1311" s="82" t="s">
        <v>1</v>
      </c>
      <c r="C1311" s="83" t="s">
        <v>26</v>
      </c>
      <c r="D1311" s="84">
        <v>450221.03</v>
      </c>
      <c r="E1311" s="94">
        <v>650000</v>
      </c>
      <c r="F1311" s="94">
        <v>635000</v>
      </c>
      <c r="G1311" s="94">
        <v>353100</v>
      </c>
      <c r="H1311" s="94">
        <v>291447.40000000002</v>
      </c>
      <c r="I1311" s="94">
        <f t="shared" si="1142"/>
        <v>82.539620504106495</v>
      </c>
    </row>
    <row r="1312" spans="1:10" ht="18" hidden="1" x14ac:dyDescent="0.25">
      <c r="A1312" s="5" t="str">
        <f t="shared" si="1141"/>
        <v>b</v>
      </c>
      <c r="B1312" s="82" t="s">
        <v>1</v>
      </c>
      <c r="C1312" s="83" t="s">
        <v>27</v>
      </c>
      <c r="D1312" s="84">
        <v>0</v>
      </c>
      <c r="E1312" s="94">
        <v>0</v>
      </c>
      <c r="F1312" s="94">
        <v>0</v>
      </c>
      <c r="G1312" s="94"/>
      <c r="H1312" s="94"/>
      <c r="I1312" s="94" t="e">
        <f t="shared" si="1142"/>
        <v>#DIV/0!</v>
      </c>
    </row>
    <row r="1313" spans="1:10" ht="18" hidden="1" x14ac:dyDescent="0.25">
      <c r="A1313" s="5" t="str">
        <f t="shared" si="1141"/>
        <v>b</v>
      </c>
      <c r="B1313" s="82" t="s">
        <v>1</v>
      </c>
      <c r="C1313" s="85" t="s">
        <v>28</v>
      </c>
      <c r="D1313" s="84">
        <v>0</v>
      </c>
      <c r="E1313" s="94">
        <v>0</v>
      </c>
      <c r="F1313" s="94">
        <v>0</v>
      </c>
      <c r="G1313" s="94"/>
      <c r="H1313" s="94"/>
      <c r="I1313" s="94" t="e">
        <f t="shared" si="1142"/>
        <v>#DIV/0!</v>
      </c>
    </row>
    <row r="1314" spans="1:10" ht="18" hidden="1" x14ac:dyDescent="0.25">
      <c r="A1314" s="5" t="str">
        <f t="shared" si="1141"/>
        <v>b</v>
      </c>
      <c r="B1314" s="82" t="s">
        <v>1</v>
      </c>
      <c r="C1314" s="85" t="s">
        <v>29</v>
      </c>
      <c r="D1314" s="84">
        <v>0</v>
      </c>
      <c r="E1314" s="94">
        <v>0</v>
      </c>
      <c r="F1314" s="94">
        <v>0</v>
      </c>
      <c r="G1314" s="94"/>
      <c r="H1314" s="94"/>
      <c r="I1314" s="94" t="e">
        <f t="shared" si="1142"/>
        <v>#DIV/0!</v>
      </c>
    </row>
    <row r="1315" spans="1:10" ht="18" x14ac:dyDescent="0.25">
      <c r="A1315" s="5" t="str">
        <f t="shared" si="1141"/>
        <v>a</v>
      </c>
      <c r="B1315" s="82" t="s">
        <v>1</v>
      </c>
      <c r="C1315" s="85" t="s">
        <v>30</v>
      </c>
      <c r="D1315" s="84">
        <v>12916.59</v>
      </c>
      <c r="E1315" s="94">
        <v>0</v>
      </c>
      <c r="F1315" s="94">
        <v>15000</v>
      </c>
      <c r="G1315" s="94">
        <v>9500</v>
      </c>
      <c r="H1315" s="94">
        <v>5565.72</v>
      </c>
      <c r="I1315" s="94">
        <f t="shared" si="1142"/>
        <v>58.586526315789477</v>
      </c>
    </row>
    <row r="1316" spans="1:10" ht="18" x14ac:dyDescent="0.25">
      <c r="A1316" s="5" t="str">
        <f t="shared" si="1141"/>
        <v>a</v>
      </c>
      <c r="B1316" s="82" t="s">
        <v>1</v>
      </c>
      <c r="C1316" s="85" t="s">
        <v>31</v>
      </c>
      <c r="D1316" s="84">
        <f t="shared" ref="D1316" si="1166">D1317+D1318</f>
        <v>16075</v>
      </c>
      <c r="E1316" s="95">
        <f t="shared" ref="E1316:G1316" si="1167">E1317+E1318</f>
        <v>50000</v>
      </c>
      <c r="F1316" s="95">
        <f t="shared" si="1167"/>
        <v>50000</v>
      </c>
      <c r="G1316" s="95">
        <f t="shared" si="1167"/>
        <v>15200</v>
      </c>
      <c r="H1316" s="95">
        <f t="shared" ref="H1316" si="1168">H1317+H1318</f>
        <v>725</v>
      </c>
      <c r="I1316" s="95">
        <f t="shared" si="1142"/>
        <v>4.7697368421052628</v>
      </c>
    </row>
    <row r="1317" spans="1:10" ht="30" x14ac:dyDescent="0.25">
      <c r="A1317" s="5" t="str">
        <f t="shared" si="1141"/>
        <v>a</v>
      </c>
      <c r="B1317" s="86"/>
      <c r="C1317" s="87" t="s">
        <v>91</v>
      </c>
      <c r="D1317" s="88">
        <v>16075</v>
      </c>
      <c r="E1317" s="96">
        <v>50000</v>
      </c>
      <c r="F1317" s="96">
        <v>50000</v>
      </c>
      <c r="G1317" s="96">
        <v>15200</v>
      </c>
      <c r="H1317" s="96">
        <v>725</v>
      </c>
      <c r="I1317" s="96">
        <f t="shared" si="1142"/>
        <v>4.7697368421052628</v>
      </c>
    </row>
    <row r="1318" spans="1:10" ht="30" hidden="1" x14ac:dyDescent="0.25">
      <c r="A1318" s="5" t="str">
        <f t="shared" si="1141"/>
        <v>b</v>
      </c>
      <c r="B1318" s="86"/>
      <c r="C1318" s="87" t="s">
        <v>92</v>
      </c>
      <c r="D1318" s="88">
        <v>0</v>
      </c>
      <c r="E1318" s="96">
        <v>0</v>
      </c>
      <c r="F1318" s="96">
        <v>0</v>
      </c>
      <c r="G1318" s="96">
        <v>0</v>
      </c>
      <c r="H1318" s="96"/>
      <c r="I1318" s="96" t="e">
        <f t="shared" si="1142"/>
        <v>#DIV/0!</v>
      </c>
    </row>
    <row r="1319" spans="1:10" ht="18" hidden="1" x14ac:dyDescent="0.25">
      <c r="A1319" s="5" t="str">
        <f t="shared" si="1141"/>
        <v>b</v>
      </c>
      <c r="B1319" s="82" t="s">
        <v>1</v>
      </c>
      <c r="C1319" s="80" t="s">
        <v>32</v>
      </c>
      <c r="D1319" s="81">
        <v>0</v>
      </c>
      <c r="E1319" s="97">
        <v>0</v>
      </c>
      <c r="F1319" s="97">
        <v>0</v>
      </c>
      <c r="G1319" s="97">
        <v>0</v>
      </c>
      <c r="H1319" s="97"/>
      <c r="I1319" s="97" t="e">
        <f t="shared" si="1142"/>
        <v>#DIV/0!</v>
      </c>
    </row>
    <row r="1320" spans="1:10" ht="18" hidden="1" x14ac:dyDescent="0.25">
      <c r="A1320" s="5" t="str">
        <f t="shared" si="1141"/>
        <v>b</v>
      </c>
      <c r="B1320" s="82" t="s">
        <v>1</v>
      </c>
      <c r="C1320" s="80" t="s">
        <v>33</v>
      </c>
      <c r="D1320" s="81">
        <v>0</v>
      </c>
      <c r="E1320" s="97">
        <v>0</v>
      </c>
      <c r="F1320" s="97">
        <v>0</v>
      </c>
      <c r="G1320" s="97">
        <v>0</v>
      </c>
      <c r="H1320" s="97"/>
      <c r="I1320" s="97" t="e">
        <f t="shared" si="1142"/>
        <v>#DIV/0!</v>
      </c>
    </row>
    <row r="1321" spans="1:10" ht="18" hidden="1" x14ac:dyDescent="0.25">
      <c r="A1321" s="5" t="str">
        <f t="shared" si="1141"/>
        <v>b</v>
      </c>
      <c r="B1321" s="82" t="s">
        <v>1</v>
      </c>
      <c r="C1321" s="80" t="s">
        <v>34</v>
      </c>
      <c r="D1321" s="81">
        <v>0</v>
      </c>
      <c r="E1321" s="97">
        <v>0</v>
      </c>
      <c r="F1321" s="97">
        <v>0</v>
      </c>
      <c r="G1321" s="97">
        <v>0</v>
      </c>
      <c r="H1321" s="97"/>
      <c r="I1321" s="97" t="e">
        <f t="shared" si="1142"/>
        <v>#DIV/0!</v>
      </c>
    </row>
    <row r="1322" spans="1:10" ht="18" x14ac:dyDescent="0.25">
      <c r="A1322" s="5" t="str">
        <f t="shared" si="1141"/>
        <v>a</v>
      </c>
      <c r="B1322" s="67" t="s">
        <v>197</v>
      </c>
      <c r="C1322" s="68" t="s">
        <v>13</v>
      </c>
      <c r="D1322" s="69">
        <f t="shared" ref="D1322" si="1169">D1323+D1333+D1334+D1335</f>
        <v>724093.08000000007</v>
      </c>
      <c r="E1322" s="92">
        <f t="shared" ref="E1322:G1322" si="1170">E1323+E1333+E1334+E1335</f>
        <v>1500000</v>
      </c>
      <c r="F1322" s="92">
        <f t="shared" si="1170"/>
        <v>1500000</v>
      </c>
      <c r="G1322" s="92">
        <f t="shared" si="1170"/>
        <v>1125000</v>
      </c>
      <c r="H1322" s="92">
        <f t="shared" ref="H1322" si="1171">H1323+H1333+H1334+H1335</f>
        <v>557995.37999999989</v>
      </c>
      <c r="I1322" s="92">
        <f t="shared" si="1142"/>
        <v>49.59958933333332</v>
      </c>
      <c r="J1322" s="54" t="s">
        <v>219</v>
      </c>
    </row>
    <row r="1323" spans="1:10" ht="18" x14ac:dyDescent="0.25">
      <c r="A1323" s="5" t="str">
        <f t="shared" si="1141"/>
        <v>a</v>
      </c>
      <c r="B1323" s="79" t="s">
        <v>1</v>
      </c>
      <c r="C1323" s="80" t="s">
        <v>24</v>
      </c>
      <c r="D1323" s="81">
        <f t="shared" ref="D1323" si="1172">D1324+D1325+D1326+D1327+D1328+D1329+D1330</f>
        <v>665213.08000000007</v>
      </c>
      <c r="E1323" s="93">
        <f t="shared" ref="E1323:G1323" si="1173">E1324+E1325+E1326+E1327+E1328+E1329+E1330</f>
        <v>1500000</v>
      </c>
      <c r="F1323" s="93">
        <f t="shared" si="1173"/>
        <v>1484500</v>
      </c>
      <c r="G1323" s="93">
        <f t="shared" si="1173"/>
        <v>1109500</v>
      </c>
      <c r="H1323" s="93">
        <f t="shared" ref="H1323" si="1174">H1324+H1325+H1326+H1327+H1328+H1329+H1330</f>
        <v>542538.37999999989</v>
      </c>
      <c r="I1323" s="93">
        <f t="shared" si="1142"/>
        <v>48.899358269490754</v>
      </c>
    </row>
    <row r="1324" spans="1:10" ht="18" hidden="1" x14ac:dyDescent="0.25">
      <c r="A1324" s="5" t="str">
        <f t="shared" si="1141"/>
        <v>b</v>
      </c>
      <c r="B1324" s="82" t="s">
        <v>1</v>
      </c>
      <c r="C1324" s="83" t="s">
        <v>25</v>
      </c>
      <c r="D1324" s="84">
        <v>0</v>
      </c>
      <c r="E1324" s="94">
        <v>0</v>
      </c>
      <c r="F1324" s="94">
        <v>0</v>
      </c>
      <c r="G1324" s="94"/>
      <c r="H1324" s="94"/>
      <c r="I1324" s="94" t="e">
        <f t="shared" si="1142"/>
        <v>#DIV/0!</v>
      </c>
    </row>
    <row r="1325" spans="1:10" ht="18" x14ac:dyDescent="0.25">
      <c r="A1325" s="5" t="str">
        <f t="shared" si="1141"/>
        <v>a</v>
      </c>
      <c r="B1325" s="82" t="s">
        <v>1</v>
      </c>
      <c r="C1325" s="83" t="s">
        <v>26</v>
      </c>
      <c r="D1325" s="84">
        <v>652200.4</v>
      </c>
      <c r="E1325" s="94">
        <v>1500000</v>
      </c>
      <c r="F1325" s="94">
        <v>1473500</v>
      </c>
      <c r="G1325" s="94">
        <v>1098500</v>
      </c>
      <c r="H1325" s="94">
        <v>532073.68999999994</v>
      </c>
      <c r="I1325" s="94">
        <f t="shared" si="1142"/>
        <v>48.436385070550749</v>
      </c>
    </row>
    <row r="1326" spans="1:10" ht="18" hidden="1" x14ac:dyDescent="0.25">
      <c r="A1326" s="5" t="str">
        <f t="shared" si="1141"/>
        <v>b</v>
      </c>
      <c r="B1326" s="82" t="s">
        <v>1</v>
      </c>
      <c r="C1326" s="83" t="s">
        <v>27</v>
      </c>
      <c r="D1326" s="84">
        <v>0</v>
      </c>
      <c r="E1326" s="94">
        <v>0</v>
      </c>
      <c r="F1326" s="94">
        <v>0</v>
      </c>
      <c r="G1326" s="94"/>
      <c r="H1326" s="94"/>
      <c r="I1326" s="94" t="e">
        <f t="shared" si="1142"/>
        <v>#DIV/0!</v>
      </c>
    </row>
    <row r="1327" spans="1:10" ht="18" hidden="1" x14ac:dyDescent="0.25">
      <c r="A1327" s="5" t="str">
        <f t="shared" si="1141"/>
        <v>b</v>
      </c>
      <c r="B1327" s="82" t="s">
        <v>1</v>
      </c>
      <c r="C1327" s="85" t="s">
        <v>28</v>
      </c>
      <c r="D1327" s="84">
        <v>0</v>
      </c>
      <c r="E1327" s="94">
        <v>0</v>
      </c>
      <c r="F1327" s="94">
        <v>0</v>
      </c>
      <c r="G1327" s="94"/>
      <c r="H1327" s="94"/>
      <c r="I1327" s="94" t="e">
        <f t="shared" si="1142"/>
        <v>#DIV/0!</v>
      </c>
    </row>
    <row r="1328" spans="1:10" ht="18" hidden="1" x14ac:dyDescent="0.25">
      <c r="A1328" s="5" t="str">
        <f t="shared" si="1141"/>
        <v>b</v>
      </c>
      <c r="B1328" s="82" t="s">
        <v>1</v>
      </c>
      <c r="C1328" s="85" t="s">
        <v>29</v>
      </c>
      <c r="D1328" s="84">
        <v>0</v>
      </c>
      <c r="E1328" s="94">
        <v>0</v>
      </c>
      <c r="F1328" s="94">
        <v>0</v>
      </c>
      <c r="G1328" s="94"/>
      <c r="H1328" s="94"/>
      <c r="I1328" s="94" t="e">
        <f t="shared" si="1142"/>
        <v>#DIV/0!</v>
      </c>
    </row>
    <row r="1329" spans="1:10" ht="18" x14ac:dyDescent="0.25">
      <c r="A1329" s="5" t="str">
        <f t="shared" si="1141"/>
        <v>a</v>
      </c>
      <c r="B1329" s="82" t="s">
        <v>1</v>
      </c>
      <c r="C1329" s="85" t="s">
        <v>30</v>
      </c>
      <c r="D1329" s="84">
        <v>13012.68</v>
      </c>
      <c r="E1329" s="94">
        <v>0</v>
      </c>
      <c r="F1329" s="94">
        <v>11000</v>
      </c>
      <c r="G1329" s="94">
        <v>11000</v>
      </c>
      <c r="H1329" s="94">
        <v>10464.69</v>
      </c>
      <c r="I1329" s="94">
        <f t="shared" si="1142"/>
        <v>95.133545454545455</v>
      </c>
    </row>
    <row r="1330" spans="1:10" ht="18" hidden="1" x14ac:dyDescent="0.25">
      <c r="A1330" s="5" t="str">
        <f t="shared" si="1141"/>
        <v>b</v>
      </c>
      <c r="B1330" s="82" t="s">
        <v>1</v>
      </c>
      <c r="C1330" s="85" t="s">
        <v>31</v>
      </c>
      <c r="D1330" s="84">
        <f t="shared" ref="D1330" si="1175">D1331+D1332</f>
        <v>0</v>
      </c>
      <c r="E1330" s="95">
        <f t="shared" ref="E1330:G1330" si="1176">E1331+E1332</f>
        <v>0</v>
      </c>
      <c r="F1330" s="95">
        <f t="shared" si="1176"/>
        <v>0</v>
      </c>
      <c r="G1330" s="95">
        <f t="shared" si="1176"/>
        <v>0</v>
      </c>
      <c r="H1330" s="95">
        <f t="shared" ref="H1330" si="1177">H1331+H1332</f>
        <v>0</v>
      </c>
      <c r="I1330" s="95" t="e">
        <f t="shared" si="1142"/>
        <v>#DIV/0!</v>
      </c>
    </row>
    <row r="1331" spans="1:10" ht="30" hidden="1" x14ac:dyDescent="0.25">
      <c r="A1331" s="5" t="str">
        <f t="shared" si="1141"/>
        <v>b</v>
      </c>
      <c r="B1331" s="86"/>
      <c r="C1331" s="87" t="s">
        <v>91</v>
      </c>
      <c r="D1331" s="88">
        <v>0</v>
      </c>
      <c r="E1331" s="96">
        <v>0</v>
      </c>
      <c r="F1331" s="96">
        <v>0</v>
      </c>
      <c r="G1331" s="96"/>
      <c r="H1331" s="96"/>
      <c r="I1331" s="96" t="e">
        <f t="shared" si="1142"/>
        <v>#DIV/0!</v>
      </c>
    </row>
    <row r="1332" spans="1:10" ht="30" hidden="1" x14ac:dyDescent="0.25">
      <c r="A1332" s="5" t="str">
        <f t="shared" si="1141"/>
        <v>b</v>
      </c>
      <c r="B1332" s="86"/>
      <c r="C1332" s="87" t="s">
        <v>92</v>
      </c>
      <c r="D1332" s="88">
        <v>0</v>
      </c>
      <c r="E1332" s="96">
        <v>0</v>
      </c>
      <c r="F1332" s="96">
        <v>0</v>
      </c>
      <c r="G1332" s="96">
        <v>0</v>
      </c>
      <c r="H1332" s="96"/>
      <c r="I1332" s="96" t="e">
        <f t="shared" si="1142"/>
        <v>#DIV/0!</v>
      </c>
    </row>
    <row r="1333" spans="1:10" ht="18" x14ac:dyDescent="0.25">
      <c r="A1333" s="5" t="str">
        <f t="shared" si="1141"/>
        <v>a</v>
      </c>
      <c r="B1333" s="82" t="s">
        <v>1</v>
      </c>
      <c r="C1333" s="80" t="s">
        <v>32</v>
      </c>
      <c r="D1333" s="81">
        <v>58880</v>
      </c>
      <c r="E1333" s="97">
        <v>0</v>
      </c>
      <c r="F1333" s="97">
        <v>15500</v>
      </c>
      <c r="G1333" s="97">
        <v>15500</v>
      </c>
      <c r="H1333" s="97">
        <v>15457</v>
      </c>
      <c r="I1333" s="97">
        <f t="shared" si="1142"/>
        <v>99.722580645161287</v>
      </c>
    </row>
    <row r="1334" spans="1:10" ht="18" hidden="1" x14ac:dyDescent="0.25">
      <c r="A1334" s="5" t="str">
        <f t="shared" si="1141"/>
        <v>b</v>
      </c>
      <c r="B1334" s="82" t="s">
        <v>1</v>
      </c>
      <c r="C1334" s="80" t="s">
        <v>33</v>
      </c>
      <c r="D1334" s="81">
        <v>0</v>
      </c>
      <c r="E1334" s="97">
        <v>0</v>
      </c>
      <c r="F1334" s="97">
        <v>0</v>
      </c>
      <c r="G1334" s="97">
        <v>0</v>
      </c>
      <c r="H1334" s="97"/>
      <c r="I1334" s="97" t="e">
        <f t="shared" si="1142"/>
        <v>#DIV/0!</v>
      </c>
    </row>
    <row r="1335" spans="1:10" ht="18" hidden="1" x14ac:dyDescent="0.25">
      <c r="A1335" s="5" t="str">
        <f t="shared" si="1141"/>
        <v>b</v>
      </c>
      <c r="B1335" s="82" t="s">
        <v>1</v>
      </c>
      <c r="C1335" s="80" t="s">
        <v>34</v>
      </c>
      <c r="D1335" s="81">
        <v>0</v>
      </c>
      <c r="E1335" s="97">
        <v>0</v>
      </c>
      <c r="F1335" s="97">
        <v>0</v>
      </c>
      <c r="G1335" s="97">
        <v>0</v>
      </c>
      <c r="H1335" s="97"/>
      <c r="I1335" s="97" t="e">
        <f t="shared" si="1142"/>
        <v>#DIV/0!</v>
      </c>
    </row>
    <row r="1336" spans="1:10" ht="54" x14ac:dyDescent="0.25">
      <c r="A1336" s="5" t="str">
        <f t="shared" si="1141"/>
        <v>a</v>
      </c>
      <c r="B1336" s="67" t="s">
        <v>198</v>
      </c>
      <c r="C1336" s="68" t="s">
        <v>14</v>
      </c>
      <c r="D1336" s="69">
        <f t="shared" ref="D1336" si="1178">D1337+D1347+D1348+D1349</f>
        <v>2083804.34</v>
      </c>
      <c r="E1336" s="92">
        <f t="shared" ref="E1336:G1336" si="1179">E1337+E1347+E1348+E1349</f>
        <v>2090000</v>
      </c>
      <c r="F1336" s="92">
        <f t="shared" si="1179"/>
        <v>2090000</v>
      </c>
      <c r="G1336" s="92">
        <f t="shared" si="1179"/>
        <v>1443800</v>
      </c>
      <c r="H1336" s="92">
        <f>H1337+H1347+H1348+H1349</f>
        <v>1090674.06</v>
      </c>
      <c r="I1336" s="92">
        <f t="shared" si="1142"/>
        <v>75.541907466408091</v>
      </c>
      <c r="J1336" s="54" t="s">
        <v>223</v>
      </c>
    </row>
    <row r="1337" spans="1:10" ht="18" x14ac:dyDescent="0.25">
      <c r="A1337" s="5" t="str">
        <f t="shared" si="1141"/>
        <v>a</v>
      </c>
      <c r="B1337" s="79" t="s">
        <v>1</v>
      </c>
      <c r="C1337" s="80" t="s">
        <v>24</v>
      </c>
      <c r="D1337" s="81">
        <f t="shared" ref="D1337" si="1180">D1338+D1339+D1340+D1341+D1342+D1343+D1344</f>
        <v>2083804.34</v>
      </c>
      <c r="E1337" s="93">
        <f t="shared" ref="E1337:G1337" si="1181">E1338+E1339+E1340+E1341+E1342+E1343+E1344</f>
        <v>2090000</v>
      </c>
      <c r="F1337" s="93">
        <f t="shared" si="1181"/>
        <v>2090000</v>
      </c>
      <c r="G1337" s="93">
        <f t="shared" si="1181"/>
        <v>1443800</v>
      </c>
      <c r="H1337" s="93">
        <f>H1338+H1339+H1340+H1341+H1342+H1343+H1344</f>
        <v>1090674.06</v>
      </c>
      <c r="I1337" s="93">
        <f t="shared" si="1142"/>
        <v>75.541907466408091</v>
      </c>
    </row>
    <row r="1338" spans="1:10" ht="18" hidden="1" x14ac:dyDescent="0.25">
      <c r="A1338" s="5" t="str">
        <f t="shared" si="1141"/>
        <v>b</v>
      </c>
      <c r="B1338" s="82" t="s">
        <v>1</v>
      </c>
      <c r="C1338" s="83" t="s">
        <v>25</v>
      </c>
      <c r="D1338" s="84">
        <v>0</v>
      </c>
      <c r="E1338" s="94">
        <v>0</v>
      </c>
      <c r="F1338" s="94">
        <v>0</v>
      </c>
      <c r="G1338" s="94"/>
      <c r="H1338" s="94"/>
      <c r="I1338" s="94" t="e">
        <f t="shared" si="1142"/>
        <v>#DIV/0!</v>
      </c>
    </row>
    <row r="1339" spans="1:10" ht="18" hidden="1" x14ac:dyDescent="0.25">
      <c r="A1339" s="5" t="str">
        <f t="shared" si="1141"/>
        <v>b</v>
      </c>
      <c r="B1339" s="82" t="s">
        <v>1</v>
      </c>
      <c r="C1339" s="83" t="s">
        <v>26</v>
      </c>
      <c r="D1339" s="84">
        <v>0</v>
      </c>
      <c r="E1339" s="94">
        <v>0</v>
      </c>
      <c r="F1339" s="94">
        <v>0</v>
      </c>
      <c r="G1339" s="94"/>
      <c r="H1339" s="94"/>
      <c r="I1339" s="94" t="e">
        <f t="shared" si="1142"/>
        <v>#DIV/0!</v>
      </c>
    </row>
    <row r="1340" spans="1:10" ht="18" hidden="1" x14ac:dyDescent="0.25">
      <c r="A1340" s="5" t="str">
        <f t="shared" si="1141"/>
        <v>b</v>
      </c>
      <c r="B1340" s="82" t="s">
        <v>1</v>
      </c>
      <c r="C1340" s="83" t="s">
        <v>27</v>
      </c>
      <c r="D1340" s="84">
        <v>0</v>
      </c>
      <c r="E1340" s="94">
        <v>0</v>
      </c>
      <c r="F1340" s="94">
        <v>0</v>
      </c>
      <c r="G1340" s="94"/>
      <c r="H1340" s="94"/>
      <c r="I1340" s="94" t="e">
        <f t="shared" si="1142"/>
        <v>#DIV/0!</v>
      </c>
    </row>
    <row r="1341" spans="1:10" ht="18" hidden="1" x14ac:dyDescent="0.25">
      <c r="A1341" s="5" t="str">
        <f t="shared" si="1141"/>
        <v>b</v>
      </c>
      <c r="B1341" s="82" t="s">
        <v>1</v>
      </c>
      <c r="C1341" s="85" t="s">
        <v>28</v>
      </c>
      <c r="D1341" s="84">
        <v>0</v>
      </c>
      <c r="E1341" s="94">
        <v>0</v>
      </c>
      <c r="F1341" s="94">
        <v>0</v>
      </c>
      <c r="G1341" s="94"/>
      <c r="H1341" s="94"/>
      <c r="I1341" s="94" t="e">
        <f t="shared" si="1142"/>
        <v>#DIV/0!</v>
      </c>
    </row>
    <row r="1342" spans="1:10" ht="18" hidden="1" x14ac:dyDescent="0.25">
      <c r="A1342" s="5" t="str">
        <f t="shared" si="1141"/>
        <v>b</v>
      </c>
      <c r="B1342" s="82" t="s">
        <v>1</v>
      </c>
      <c r="C1342" s="85" t="s">
        <v>29</v>
      </c>
      <c r="D1342" s="84">
        <v>0</v>
      </c>
      <c r="E1342" s="94">
        <v>0</v>
      </c>
      <c r="F1342" s="94">
        <v>0</v>
      </c>
      <c r="G1342" s="94"/>
      <c r="H1342" s="94"/>
      <c r="I1342" s="94" t="e">
        <f t="shared" si="1142"/>
        <v>#DIV/0!</v>
      </c>
    </row>
    <row r="1343" spans="1:10" ht="18" hidden="1" x14ac:dyDescent="0.25">
      <c r="A1343" s="5" t="str">
        <f t="shared" si="1141"/>
        <v>b</v>
      </c>
      <c r="B1343" s="82" t="s">
        <v>1</v>
      </c>
      <c r="C1343" s="85" t="s">
        <v>30</v>
      </c>
      <c r="D1343" s="84">
        <v>0</v>
      </c>
      <c r="E1343" s="94">
        <v>0</v>
      </c>
      <c r="F1343" s="94">
        <v>0</v>
      </c>
      <c r="G1343" s="94"/>
      <c r="H1343" s="94"/>
      <c r="I1343" s="94" t="e">
        <f t="shared" si="1142"/>
        <v>#DIV/0!</v>
      </c>
    </row>
    <row r="1344" spans="1:10" ht="18" x14ac:dyDescent="0.25">
      <c r="A1344" s="5" t="str">
        <f t="shared" si="1141"/>
        <v>a</v>
      </c>
      <c r="B1344" s="82" t="s">
        <v>1</v>
      </c>
      <c r="C1344" s="85" t="s">
        <v>31</v>
      </c>
      <c r="D1344" s="84">
        <f t="shared" ref="D1344" si="1182">D1345+D1346</f>
        <v>2083804.34</v>
      </c>
      <c r="E1344" s="95">
        <f t="shared" ref="E1344:G1344" si="1183">E1345+E1346</f>
        <v>2090000</v>
      </c>
      <c r="F1344" s="95">
        <f t="shared" si="1183"/>
        <v>2090000</v>
      </c>
      <c r="G1344" s="95">
        <f t="shared" si="1183"/>
        <v>1443800</v>
      </c>
      <c r="H1344" s="95">
        <f>H1345+H1346</f>
        <v>1090674.06</v>
      </c>
      <c r="I1344" s="95">
        <f t="shared" si="1142"/>
        <v>75.541907466408091</v>
      </c>
    </row>
    <row r="1345" spans="1:10" ht="30" x14ac:dyDescent="0.25">
      <c r="A1345" s="5" t="str">
        <f t="shared" si="1141"/>
        <v>a</v>
      </c>
      <c r="B1345" s="86"/>
      <c r="C1345" s="87" t="s">
        <v>91</v>
      </c>
      <c r="D1345" s="88">
        <v>2083804.34</v>
      </c>
      <c r="E1345" s="96">
        <v>2090000</v>
      </c>
      <c r="F1345" s="96">
        <v>2090000</v>
      </c>
      <c r="G1345" s="96">
        <v>1443800</v>
      </c>
      <c r="H1345" s="96">
        <v>1090674.06</v>
      </c>
      <c r="I1345" s="96">
        <f t="shared" si="1142"/>
        <v>75.541907466408091</v>
      </c>
    </row>
    <row r="1346" spans="1:10" ht="30" hidden="1" x14ac:dyDescent="0.25">
      <c r="A1346" s="5" t="str">
        <f t="shared" si="1141"/>
        <v>b</v>
      </c>
      <c r="B1346" s="86"/>
      <c r="C1346" s="87" t="s">
        <v>92</v>
      </c>
      <c r="D1346" s="88">
        <v>0</v>
      </c>
      <c r="E1346" s="96">
        <v>0</v>
      </c>
      <c r="F1346" s="96">
        <v>0</v>
      </c>
      <c r="G1346" s="96">
        <v>0</v>
      </c>
      <c r="H1346" s="96"/>
      <c r="I1346" s="96" t="e">
        <f t="shared" si="1142"/>
        <v>#DIV/0!</v>
      </c>
    </row>
    <row r="1347" spans="1:10" ht="18" hidden="1" x14ac:dyDescent="0.25">
      <c r="A1347" s="5" t="str">
        <f t="shared" si="1141"/>
        <v>b</v>
      </c>
      <c r="B1347" s="82" t="s">
        <v>1</v>
      </c>
      <c r="C1347" s="80" t="s">
        <v>32</v>
      </c>
      <c r="D1347" s="81">
        <v>0</v>
      </c>
      <c r="E1347" s="97">
        <v>0</v>
      </c>
      <c r="F1347" s="97">
        <v>0</v>
      </c>
      <c r="G1347" s="97">
        <v>0</v>
      </c>
      <c r="H1347" s="97"/>
      <c r="I1347" s="97" t="e">
        <f t="shared" si="1142"/>
        <v>#DIV/0!</v>
      </c>
    </row>
    <row r="1348" spans="1:10" ht="18" hidden="1" x14ac:dyDescent="0.25">
      <c r="A1348" s="5" t="str">
        <f t="shared" si="1141"/>
        <v>b</v>
      </c>
      <c r="B1348" s="82" t="s">
        <v>1</v>
      </c>
      <c r="C1348" s="80" t="s">
        <v>33</v>
      </c>
      <c r="D1348" s="81">
        <v>0</v>
      </c>
      <c r="E1348" s="97">
        <v>0</v>
      </c>
      <c r="F1348" s="97">
        <v>0</v>
      </c>
      <c r="G1348" s="97">
        <v>0</v>
      </c>
      <c r="H1348" s="97"/>
      <c r="I1348" s="97" t="e">
        <f t="shared" si="1142"/>
        <v>#DIV/0!</v>
      </c>
    </row>
    <row r="1349" spans="1:10" ht="18" hidden="1" x14ac:dyDescent="0.25">
      <c r="A1349" s="5" t="str">
        <f t="shared" si="1141"/>
        <v>b</v>
      </c>
      <c r="B1349" s="82" t="s">
        <v>1</v>
      </c>
      <c r="C1349" s="80" t="s">
        <v>34</v>
      </c>
      <c r="D1349" s="81">
        <v>0</v>
      </c>
      <c r="E1349" s="97">
        <v>0</v>
      </c>
      <c r="F1349" s="97">
        <v>0</v>
      </c>
      <c r="G1349" s="97">
        <v>0</v>
      </c>
      <c r="H1349" s="97"/>
      <c r="I1349" s="97" t="e">
        <f t="shared" si="1142"/>
        <v>#DIV/0!</v>
      </c>
    </row>
    <row r="1350" spans="1:10" ht="36" x14ac:dyDescent="0.25">
      <c r="A1350" s="5" t="str">
        <f t="shared" si="1141"/>
        <v>a</v>
      </c>
      <c r="B1350" s="67" t="s">
        <v>199</v>
      </c>
      <c r="C1350" s="68" t="s">
        <v>200</v>
      </c>
      <c r="D1350" s="69">
        <f>D1364+D1378+D1392+D1420+D1434</f>
        <v>0</v>
      </c>
      <c r="E1350" s="69">
        <f>E1364+E1378+E1392+E1420+E1434</f>
        <v>57850000</v>
      </c>
      <c r="F1350" s="69">
        <f t="shared" ref="F1350:H1350" si="1184">F1364+F1378+F1392+F1420+F1434</f>
        <v>59132000</v>
      </c>
      <c r="G1350" s="69">
        <f t="shared" si="1184"/>
        <v>48539000</v>
      </c>
      <c r="H1350" s="69">
        <f t="shared" si="1184"/>
        <v>43667227.879999995</v>
      </c>
      <c r="I1350" s="69">
        <f t="shared" si="1142"/>
        <v>89.96317987597601</v>
      </c>
      <c r="J1350" s="10"/>
    </row>
    <row r="1351" spans="1:10" ht="18" x14ac:dyDescent="0.25">
      <c r="A1351" s="5" t="str">
        <f t="shared" ref="A1351:A1414" si="1185">IF((E1351+F1351+H1351+D1351)&gt;0,"a","b")</f>
        <v>a</v>
      </c>
      <c r="B1351" s="70" t="s">
        <v>1</v>
      </c>
      <c r="C1351" s="71" t="s">
        <v>24</v>
      </c>
      <c r="D1351" s="69">
        <f t="shared" ref="D1351" si="1186">D1365+D1379+D1393+D1421+D1435</f>
        <v>0</v>
      </c>
      <c r="E1351" s="69">
        <f t="shared" ref="E1351:H1363" si="1187">E1365+E1379+E1393+E1421+E1435</f>
        <v>27850000</v>
      </c>
      <c r="F1351" s="72">
        <f t="shared" si="1187"/>
        <v>24112000</v>
      </c>
      <c r="G1351" s="72">
        <f t="shared" si="1187"/>
        <v>22529000</v>
      </c>
      <c r="H1351" s="72">
        <f t="shared" si="1187"/>
        <v>19668528.549999993</v>
      </c>
      <c r="I1351" s="72">
        <f t="shared" ref="I1351:I1414" si="1188">H1351/G1351%</f>
        <v>87.303158373651712</v>
      </c>
      <c r="J1351" s="10"/>
    </row>
    <row r="1352" spans="1:10" ht="18" hidden="1" x14ac:dyDescent="0.25">
      <c r="A1352" s="5" t="str">
        <f t="shared" si="1185"/>
        <v>b</v>
      </c>
      <c r="B1352" s="73" t="s">
        <v>1</v>
      </c>
      <c r="C1352" s="74" t="s">
        <v>25</v>
      </c>
      <c r="D1352" s="69">
        <f t="shared" ref="D1352" si="1189">D1366+D1380+D1394+D1422+D1436</f>
        <v>0</v>
      </c>
      <c r="E1352" s="69">
        <f t="shared" si="1187"/>
        <v>0</v>
      </c>
      <c r="F1352" s="69">
        <f t="shared" si="1187"/>
        <v>0</v>
      </c>
      <c r="G1352" s="69">
        <f t="shared" si="1187"/>
        <v>0</v>
      </c>
      <c r="H1352" s="69">
        <f t="shared" si="1187"/>
        <v>0</v>
      </c>
      <c r="I1352" s="69" t="e">
        <f t="shared" si="1188"/>
        <v>#DIV/0!</v>
      </c>
    </row>
    <row r="1353" spans="1:10" ht="18" x14ac:dyDescent="0.25">
      <c r="A1353" s="5" t="str">
        <f t="shared" si="1185"/>
        <v>a</v>
      </c>
      <c r="B1353" s="73" t="s">
        <v>1</v>
      </c>
      <c r="C1353" s="74" t="s">
        <v>26</v>
      </c>
      <c r="D1353" s="69">
        <f t="shared" ref="D1353" si="1190">D1367+D1381+D1395+D1423+D1437</f>
        <v>1200000</v>
      </c>
      <c r="E1353" s="69">
        <f t="shared" si="1187"/>
        <v>1350000</v>
      </c>
      <c r="F1353" s="75">
        <f t="shared" si="1187"/>
        <v>1382000</v>
      </c>
      <c r="G1353" s="75">
        <f t="shared" si="1187"/>
        <v>1014000</v>
      </c>
      <c r="H1353" s="75">
        <f t="shared" si="1187"/>
        <v>335293.62</v>
      </c>
      <c r="I1353" s="75">
        <f t="shared" si="1188"/>
        <v>33.066431952662718</v>
      </c>
      <c r="J1353" s="10"/>
    </row>
    <row r="1354" spans="1:10" ht="18" hidden="1" x14ac:dyDescent="0.25">
      <c r="A1354" s="5" t="str">
        <f t="shared" si="1185"/>
        <v>b</v>
      </c>
      <c r="B1354" s="73" t="s">
        <v>1</v>
      </c>
      <c r="C1354" s="74" t="s">
        <v>27</v>
      </c>
      <c r="D1354" s="69">
        <f t="shared" ref="D1354" si="1191">D1368+D1382+D1396+D1424+D1438</f>
        <v>0</v>
      </c>
      <c r="E1354" s="69">
        <f t="shared" si="1187"/>
        <v>0</v>
      </c>
      <c r="F1354" s="69">
        <f t="shared" si="1187"/>
        <v>0</v>
      </c>
      <c r="G1354" s="69">
        <f t="shared" si="1187"/>
        <v>0</v>
      </c>
      <c r="H1354" s="69">
        <f t="shared" si="1187"/>
        <v>0</v>
      </c>
      <c r="I1354" s="69" t="e">
        <f t="shared" si="1188"/>
        <v>#DIV/0!</v>
      </c>
    </row>
    <row r="1355" spans="1:10" ht="18" x14ac:dyDescent="0.25">
      <c r="A1355" s="5" t="str">
        <f t="shared" si="1185"/>
        <v>a</v>
      </c>
      <c r="B1355" s="73" t="s">
        <v>1</v>
      </c>
      <c r="C1355" s="76" t="s">
        <v>28</v>
      </c>
      <c r="D1355" s="69">
        <f t="shared" ref="D1355" si="1192">D1369+D1383+D1397+D1425+D1439</f>
        <v>0</v>
      </c>
      <c r="E1355" s="69">
        <f t="shared" si="1187"/>
        <v>0</v>
      </c>
      <c r="F1355" s="75">
        <f t="shared" si="1187"/>
        <v>700000</v>
      </c>
      <c r="G1355" s="75">
        <f t="shared" si="1187"/>
        <v>505000</v>
      </c>
      <c r="H1355" s="75">
        <f t="shared" si="1187"/>
        <v>245000</v>
      </c>
      <c r="I1355" s="75">
        <f t="shared" si="1188"/>
        <v>48.514851485148512</v>
      </c>
      <c r="J1355" s="10"/>
    </row>
    <row r="1356" spans="1:10" ht="18" hidden="1" x14ac:dyDescent="0.25">
      <c r="A1356" s="5" t="str">
        <f t="shared" si="1185"/>
        <v>b</v>
      </c>
      <c r="B1356" s="73" t="s">
        <v>1</v>
      </c>
      <c r="C1356" s="76" t="s">
        <v>29</v>
      </c>
      <c r="D1356" s="69">
        <f t="shared" ref="D1356" si="1193">D1370+D1384+D1398+D1426+D1440</f>
        <v>0</v>
      </c>
      <c r="E1356" s="69">
        <f t="shared" si="1187"/>
        <v>0</v>
      </c>
      <c r="F1356" s="69">
        <f t="shared" si="1187"/>
        <v>0</v>
      </c>
      <c r="G1356" s="69">
        <f t="shared" si="1187"/>
        <v>0</v>
      </c>
      <c r="H1356" s="69">
        <f t="shared" si="1187"/>
        <v>0</v>
      </c>
      <c r="I1356" s="69" t="e">
        <f t="shared" si="1188"/>
        <v>#DIV/0!</v>
      </c>
    </row>
    <row r="1357" spans="1:10" ht="18" x14ac:dyDescent="0.25">
      <c r="A1357" s="5" t="str">
        <f t="shared" si="1185"/>
        <v>a</v>
      </c>
      <c r="B1357" s="73" t="s">
        <v>1</v>
      </c>
      <c r="C1357" s="76" t="s">
        <v>30</v>
      </c>
      <c r="D1357" s="69">
        <f t="shared" ref="D1357" si="1194">D1371+D1385+D1399+D1427+D1441</f>
        <v>2000000</v>
      </c>
      <c r="E1357" s="69">
        <f t="shared" si="1187"/>
        <v>2000000</v>
      </c>
      <c r="F1357" s="75">
        <f t="shared" si="1187"/>
        <v>2000000</v>
      </c>
      <c r="G1357" s="75">
        <f t="shared" si="1187"/>
        <v>1500000</v>
      </c>
      <c r="H1357" s="75">
        <f t="shared" si="1187"/>
        <v>1465570</v>
      </c>
      <c r="I1357" s="75">
        <f t="shared" si="1188"/>
        <v>97.704666666666668</v>
      </c>
      <c r="J1357" s="10"/>
    </row>
    <row r="1358" spans="1:10" ht="18" x14ac:dyDescent="0.25">
      <c r="A1358" s="5" t="str">
        <f t="shared" si="1185"/>
        <v>a</v>
      </c>
      <c r="B1358" s="73" t="s">
        <v>1</v>
      </c>
      <c r="C1358" s="76" t="s">
        <v>31</v>
      </c>
      <c r="D1358" s="69">
        <f t="shared" ref="D1358" si="1195">D1372+D1386+D1400+D1428+D1442</f>
        <v>0</v>
      </c>
      <c r="E1358" s="69">
        <f t="shared" si="1187"/>
        <v>24500000</v>
      </c>
      <c r="F1358" s="75">
        <f t="shared" si="1187"/>
        <v>20030000</v>
      </c>
      <c r="G1358" s="75">
        <f t="shared" si="1187"/>
        <v>19510000</v>
      </c>
      <c r="H1358" s="75">
        <f t="shared" si="1187"/>
        <v>17622664.929999996</v>
      </c>
      <c r="I1358" s="75">
        <f t="shared" si="1188"/>
        <v>90.326319477191163</v>
      </c>
      <c r="J1358" s="10"/>
    </row>
    <row r="1359" spans="1:10" ht="30" x14ac:dyDescent="0.25">
      <c r="A1359" s="5" t="str">
        <f t="shared" si="1185"/>
        <v>a</v>
      </c>
      <c r="B1359" s="77"/>
      <c r="C1359" s="78" t="s">
        <v>91</v>
      </c>
      <c r="D1359" s="69">
        <f t="shared" ref="D1359" si="1196">D1373+D1387+D1401+D1429+D1443</f>
        <v>2500000</v>
      </c>
      <c r="E1359" s="69">
        <f t="shared" si="1187"/>
        <v>3150000</v>
      </c>
      <c r="F1359" s="69">
        <f t="shared" si="1187"/>
        <v>130000</v>
      </c>
      <c r="G1359" s="69">
        <f t="shared" si="1187"/>
        <v>110000</v>
      </c>
      <c r="H1359" s="69">
        <f t="shared" si="1187"/>
        <v>80352.009999999995</v>
      </c>
      <c r="I1359" s="69">
        <f t="shared" si="1188"/>
        <v>73.047281818181816</v>
      </c>
    </row>
    <row r="1360" spans="1:10" ht="30" x14ac:dyDescent="0.25">
      <c r="A1360" s="5" t="str">
        <f t="shared" si="1185"/>
        <v>a</v>
      </c>
      <c r="B1360" s="77"/>
      <c r="C1360" s="78" t="s">
        <v>92</v>
      </c>
      <c r="D1360" s="69">
        <f t="shared" ref="D1360" si="1197">D1374+D1388+D1402+D1430+D1444</f>
        <v>17000000</v>
      </c>
      <c r="E1360" s="69">
        <f t="shared" si="1187"/>
        <v>21350000</v>
      </c>
      <c r="F1360" s="69">
        <f t="shared" si="1187"/>
        <v>19900000</v>
      </c>
      <c r="G1360" s="69">
        <f t="shared" si="1187"/>
        <v>19400000</v>
      </c>
      <c r="H1360" s="69">
        <f t="shared" si="1187"/>
        <v>17542312.919999998</v>
      </c>
      <c r="I1360" s="69">
        <f t="shared" si="1188"/>
        <v>90.424293402061849</v>
      </c>
    </row>
    <row r="1361" spans="1:10" ht="18" x14ac:dyDescent="0.25">
      <c r="A1361" s="5" t="str">
        <f t="shared" si="1185"/>
        <v>a</v>
      </c>
      <c r="B1361" s="70" t="s">
        <v>1</v>
      </c>
      <c r="C1361" s="71" t="s">
        <v>32</v>
      </c>
      <c r="D1361" s="69">
        <f t="shared" ref="D1361" si="1198">D1375+D1389+D1403+D1431+D1445</f>
        <v>30000000</v>
      </c>
      <c r="E1361" s="69">
        <f t="shared" si="1187"/>
        <v>30000000</v>
      </c>
      <c r="F1361" s="72">
        <f t="shared" si="1187"/>
        <v>35020000</v>
      </c>
      <c r="G1361" s="72">
        <f t="shared" si="1187"/>
        <v>26010000</v>
      </c>
      <c r="H1361" s="72">
        <f t="shared" si="1187"/>
        <v>23998699.329999998</v>
      </c>
      <c r="I1361" s="72">
        <f t="shared" si="1188"/>
        <v>92.267202345251818</v>
      </c>
      <c r="J1361" s="10"/>
    </row>
    <row r="1362" spans="1:10" ht="18" hidden="1" x14ac:dyDescent="0.25">
      <c r="A1362" s="5" t="str">
        <f t="shared" si="1185"/>
        <v>b</v>
      </c>
      <c r="B1362" s="70" t="s">
        <v>1</v>
      </c>
      <c r="C1362" s="71" t="s">
        <v>33</v>
      </c>
      <c r="D1362" s="69">
        <f t="shared" ref="D1362" si="1199">D1376+D1390+D1404+D1432+D1446</f>
        <v>0</v>
      </c>
      <c r="E1362" s="69">
        <f t="shared" si="1187"/>
        <v>0</v>
      </c>
      <c r="F1362" s="72">
        <f t="shared" si="1187"/>
        <v>0</v>
      </c>
      <c r="G1362" s="72">
        <f t="shared" si="1187"/>
        <v>0</v>
      </c>
      <c r="H1362" s="72">
        <f t="shared" si="1187"/>
        <v>0</v>
      </c>
      <c r="I1362" s="72" t="e">
        <f t="shared" si="1188"/>
        <v>#DIV/0!</v>
      </c>
    </row>
    <row r="1363" spans="1:10" ht="18" hidden="1" x14ac:dyDescent="0.25">
      <c r="A1363" s="5" t="str">
        <f t="shared" si="1185"/>
        <v>b</v>
      </c>
      <c r="B1363" s="70" t="s">
        <v>1</v>
      </c>
      <c r="C1363" s="71" t="s">
        <v>34</v>
      </c>
      <c r="D1363" s="69">
        <f t="shared" ref="D1363" si="1200">D1377+D1391+D1405+D1433+D1447</f>
        <v>0</v>
      </c>
      <c r="E1363" s="69">
        <f t="shared" si="1187"/>
        <v>0</v>
      </c>
      <c r="F1363" s="72">
        <f t="shared" si="1187"/>
        <v>0</v>
      </c>
      <c r="G1363" s="72">
        <f t="shared" si="1187"/>
        <v>0</v>
      </c>
      <c r="H1363" s="72">
        <f t="shared" si="1187"/>
        <v>0</v>
      </c>
      <c r="I1363" s="72" t="e">
        <f t="shared" si="1188"/>
        <v>#DIV/0!</v>
      </c>
    </row>
    <row r="1364" spans="1:10" ht="36" x14ac:dyDescent="0.25">
      <c r="A1364" s="5" t="str">
        <f t="shared" si="1185"/>
        <v>a</v>
      </c>
      <c r="B1364" s="67" t="s">
        <v>201</v>
      </c>
      <c r="C1364" s="68" t="s">
        <v>202</v>
      </c>
      <c r="D1364" s="69">
        <f t="shared" ref="D1364:E1364" si="1201">D1365+D1375+D1376+D1377</f>
        <v>0</v>
      </c>
      <c r="E1364" s="69">
        <f t="shared" si="1201"/>
        <v>650000</v>
      </c>
      <c r="F1364" s="69">
        <f t="shared" ref="F1364:G1364" si="1202">F1365+F1375+F1376+F1377</f>
        <v>650000</v>
      </c>
      <c r="G1364" s="69">
        <f t="shared" si="1202"/>
        <v>455000</v>
      </c>
      <c r="H1364" s="69">
        <f>H1365+H1375+H1376+H1377</f>
        <v>195000</v>
      </c>
      <c r="I1364" s="69">
        <f t="shared" si="1188"/>
        <v>42.857142857142854</v>
      </c>
      <c r="J1364" s="54" t="s">
        <v>219</v>
      </c>
    </row>
    <row r="1365" spans="1:10" ht="18" x14ac:dyDescent="0.25">
      <c r="A1365" s="5" t="str">
        <f t="shared" si="1185"/>
        <v>a</v>
      </c>
      <c r="B1365" s="79" t="s">
        <v>1</v>
      </c>
      <c r="C1365" s="80" t="s">
        <v>24</v>
      </c>
      <c r="D1365" s="81">
        <f t="shared" ref="D1365:E1365" si="1203">D1366+D1367+D1368+D1369+D1370+D1371+D1372</f>
        <v>0</v>
      </c>
      <c r="E1365" s="81">
        <f t="shared" si="1203"/>
        <v>650000</v>
      </c>
      <c r="F1365" s="81">
        <f t="shared" ref="F1365:G1365" si="1204">F1366+F1367+F1368+F1369+F1370+F1371+F1372</f>
        <v>650000</v>
      </c>
      <c r="G1365" s="81">
        <f t="shared" si="1204"/>
        <v>455000</v>
      </c>
      <c r="H1365" s="81">
        <f>H1366+H1367+H1368+H1369+H1370+H1371+H1372</f>
        <v>195000</v>
      </c>
      <c r="I1365" s="81">
        <f t="shared" si="1188"/>
        <v>42.857142857142854</v>
      </c>
      <c r="J1365" s="10"/>
    </row>
    <row r="1366" spans="1:10" ht="18" hidden="1" x14ac:dyDescent="0.25">
      <c r="A1366" s="5" t="str">
        <f t="shared" si="1185"/>
        <v>b</v>
      </c>
      <c r="B1366" s="82" t="s">
        <v>1</v>
      </c>
      <c r="C1366" s="83" t="s">
        <v>25</v>
      </c>
      <c r="D1366" s="84">
        <v>0</v>
      </c>
      <c r="E1366" s="84">
        <v>0</v>
      </c>
      <c r="F1366" s="84">
        <v>0</v>
      </c>
      <c r="G1366" s="84"/>
      <c r="H1366" s="84"/>
      <c r="I1366" s="84" t="e">
        <f t="shared" si="1188"/>
        <v>#DIV/0!</v>
      </c>
    </row>
    <row r="1367" spans="1:10" ht="18" hidden="1" x14ac:dyDescent="0.25">
      <c r="A1367" s="5" t="str">
        <f t="shared" si="1185"/>
        <v>b</v>
      </c>
      <c r="B1367" s="82" t="s">
        <v>1</v>
      </c>
      <c r="C1367" s="83" t="s">
        <v>26</v>
      </c>
      <c r="D1367" s="84">
        <v>0</v>
      </c>
      <c r="E1367" s="84">
        <v>0</v>
      </c>
      <c r="F1367" s="84">
        <v>0</v>
      </c>
      <c r="G1367" s="84"/>
      <c r="H1367" s="84"/>
      <c r="I1367" s="84" t="e">
        <f t="shared" si="1188"/>
        <v>#DIV/0!</v>
      </c>
    </row>
    <row r="1368" spans="1:10" ht="18" hidden="1" x14ac:dyDescent="0.25">
      <c r="A1368" s="5" t="str">
        <f t="shared" si="1185"/>
        <v>b</v>
      </c>
      <c r="B1368" s="82" t="s">
        <v>1</v>
      </c>
      <c r="C1368" s="83" t="s">
        <v>27</v>
      </c>
      <c r="D1368" s="84">
        <v>0</v>
      </c>
      <c r="E1368" s="84">
        <v>0</v>
      </c>
      <c r="F1368" s="84">
        <v>0</v>
      </c>
      <c r="G1368" s="84"/>
      <c r="H1368" s="84"/>
      <c r="I1368" s="84" t="e">
        <f t="shared" si="1188"/>
        <v>#DIV/0!</v>
      </c>
    </row>
    <row r="1369" spans="1:10" ht="18" x14ac:dyDescent="0.25">
      <c r="A1369" s="5" t="str">
        <f t="shared" si="1185"/>
        <v>a</v>
      </c>
      <c r="B1369" s="82" t="s">
        <v>1</v>
      </c>
      <c r="C1369" s="85" t="s">
        <v>28</v>
      </c>
      <c r="D1369" s="84">
        <v>0</v>
      </c>
      <c r="E1369" s="84">
        <v>0</v>
      </c>
      <c r="F1369" s="84">
        <v>650000</v>
      </c>
      <c r="G1369" s="84">
        <v>455000</v>
      </c>
      <c r="H1369" s="84">
        <v>195000</v>
      </c>
      <c r="I1369" s="84">
        <f t="shared" si="1188"/>
        <v>42.857142857142854</v>
      </c>
      <c r="J1369" s="10"/>
    </row>
    <row r="1370" spans="1:10" ht="18" hidden="1" x14ac:dyDescent="0.25">
      <c r="A1370" s="5" t="str">
        <f t="shared" si="1185"/>
        <v>b</v>
      </c>
      <c r="B1370" s="82" t="s">
        <v>1</v>
      </c>
      <c r="C1370" s="85" t="s">
        <v>29</v>
      </c>
      <c r="D1370" s="84">
        <v>0</v>
      </c>
      <c r="E1370" s="84">
        <v>0</v>
      </c>
      <c r="F1370" s="84">
        <v>0</v>
      </c>
      <c r="G1370" s="84"/>
      <c r="H1370" s="84"/>
      <c r="I1370" s="84" t="e">
        <f t="shared" si="1188"/>
        <v>#DIV/0!</v>
      </c>
    </row>
    <row r="1371" spans="1:10" ht="18" hidden="1" x14ac:dyDescent="0.25">
      <c r="A1371" s="5" t="str">
        <f t="shared" si="1185"/>
        <v>b</v>
      </c>
      <c r="B1371" s="82" t="s">
        <v>1</v>
      </c>
      <c r="C1371" s="85" t="s">
        <v>30</v>
      </c>
      <c r="D1371" s="84">
        <v>0</v>
      </c>
      <c r="E1371" s="84">
        <v>0</v>
      </c>
      <c r="F1371" s="84">
        <v>0</v>
      </c>
      <c r="G1371" s="84"/>
      <c r="H1371" s="84"/>
      <c r="I1371" s="84" t="e">
        <f t="shared" si="1188"/>
        <v>#DIV/0!</v>
      </c>
    </row>
    <row r="1372" spans="1:10" ht="18" x14ac:dyDescent="0.25">
      <c r="A1372" s="5" t="str">
        <f t="shared" si="1185"/>
        <v>a</v>
      </c>
      <c r="B1372" s="82" t="s">
        <v>1</v>
      </c>
      <c r="C1372" s="85" t="s">
        <v>31</v>
      </c>
      <c r="D1372" s="84">
        <f t="shared" ref="D1372:E1372" si="1205">D1373+D1374</f>
        <v>0</v>
      </c>
      <c r="E1372" s="84">
        <f t="shared" si="1205"/>
        <v>650000</v>
      </c>
      <c r="F1372" s="84">
        <f t="shared" ref="F1372:H1372" si="1206">F1373+F1374</f>
        <v>0</v>
      </c>
      <c r="G1372" s="84">
        <f t="shared" si="1206"/>
        <v>0</v>
      </c>
      <c r="H1372" s="84">
        <f t="shared" si="1206"/>
        <v>0</v>
      </c>
      <c r="I1372" s="84" t="e">
        <f t="shared" si="1188"/>
        <v>#DIV/0!</v>
      </c>
      <c r="J1372" s="10"/>
    </row>
    <row r="1373" spans="1:10" ht="30" x14ac:dyDescent="0.25">
      <c r="A1373" s="5" t="str">
        <f t="shared" si="1185"/>
        <v>a</v>
      </c>
      <c r="B1373" s="86"/>
      <c r="C1373" s="87" t="s">
        <v>91</v>
      </c>
      <c r="D1373" s="88">
        <v>0</v>
      </c>
      <c r="E1373" s="88">
        <v>650000</v>
      </c>
      <c r="F1373" s="88">
        <v>0</v>
      </c>
      <c r="G1373" s="88"/>
      <c r="H1373" s="88"/>
      <c r="I1373" s="88" t="e">
        <f t="shared" si="1188"/>
        <v>#DIV/0!</v>
      </c>
    </row>
    <row r="1374" spans="1:10" ht="30" hidden="1" x14ac:dyDescent="0.25">
      <c r="A1374" s="5" t="str">
        <f t="shared" si="1185"/>
        <v>b</v>
      </c>
      <c r="B1374" s="86"/>
      <c r="C1374" s="87" t="s">
        <v>92</v>
      </c>
      <c r="D1374" s="88">
        <v>0</v>
      </c>
      <c r="E1374" s="88">
        <v>0</v>
      </c>
      <c r="F1374" s="88">
        <v>0</v>
      </c>
      <c r="G1374" s="88">
        <v>0</v>
      </c>
      <c r="H1374" s="88"/>
      <c r="I1374" s="88" t="e">
        <f t="shared" si="1188"/>
        <v>#DIV/0!</v>
      </c>
    </row>
    <row r="1375" spans="1:10" ht="18" hidden="1" x14ac:dyDescent="0.25">
      <c r="A1375" s="5" t="str">
        <f t="shared" si="1185"/>
        <v>b</v>
      </c>
      <c r="B1375" s="82" t="s">
        <v>1</v>
      </c>
      <c r="C1375" s="80" t="s">
        <v>32</v>
      </c>
      <c r="D1375" s="81">
        <v>0</v>
      </c>
      <c r="E1375" s="81">
        <v>0</v>
      </c>
      <c r="F1375" s="81">
        <v>0</v>
      </c>
      <c r="G1375" s="81">
        <v>0</v>
      </c>
      <c r="H1375" s="81"/>
      <c r="I1375" s="81" t="e">
        <f t="shared" si="1188"/>
        <v>#DIV/0!</v>
      </c>
    </row>
    <row r="1376" spans="1:10" ht="18" hidden="1" x14ac:dyDescent="0.25">
      <c r="A1376" s="5" t="str">
        <f t="shared" si="1185"/>
        <v>b</v>
      </c>
      <c r="B1376" s="82" t="s">
        <v>1</v>
      </c>
      <c r="C1376" s="80" t="s">
        <v>33</v>
      </c>
      <c r="D1376" s="81">
        <v>0</v>
      </c>
      <c r="E1376" s="81">
        <v>0</v>
      </c>
      <c r="F1376" s="81">
        <v>0</v>
      </c>
      <c r="G1376" s="81">
        <v>0</v>
      </c>
      <c r="H1376" s="81"/>
      <c r="I1376" s="81" t="e">
        <f t="shared" si="1188"/>
        <v>#DIV/0!</v>
      </c>
    </row>
    <row r="1377" spans="1:10" ht="18" hidden="1" x14ac:dyDescent="0.25">
      <c r="A1377" s="5" t="str">
        <f t="shared" si="1185"/>
        <v>b</v>
      </c>
      <c r="B1377" s="82" t="s">
        <v>1</v>
      </c>
      <c r="C1377" s="80" t="s">
        <v>34</v>
      </c>
      <c r="D1377" s="81">
        <v>0</v>
      </c>
      <c r="E1377" s="81">
        <v>0</v>
      </c>
      <c r="F1377" s="81">
        <v>0</v>
      </c>
      <c r="G1377" s="81">
        <v>0</v>
      </c>
      <c r="H1377" s="81"/>
      <c r="I1377" s="81" t="e">
        <f t="shared" si="1188"/>
        <v>#DIV/0!</v>
      </c>
    </row>
    <row r="1378" spans="1:10" ht="18" x14ac:dyDescent="0.25">
      <c r="A1378" s="5" t="str">
        <f t="shared" si="1185"/>
        <v>a</v>
      </c>
      <c r="B1378" s="67" t="s">
        <v>203</v>
      </c>
      <c r="C1378" s="68" t="s">
        <v>204</v>
      </c>
      <c r="D1378" s="69">
        <f t="shared" ref="D1378" si="1207">D1379+D1389+D1390+D1391</f>
        <v>0</v>
      </c>
      <c r="E1378" s="69">
        <f t="shared" ref="E1378:G1378" si="1208">E1379+E1389+E1390+E1391</f>
        <v>4500000</v>
      </c>
      <c r="F1378" s="69">
        <f t="shared" si="1208"/>
        <v>2000000</v>
      </c>
      <c r="G1378" s="69">
        <f t="shared" si="1208"/>
        <v>2000000</v>
      </c>
      <c r="H1378" s="69">
        <f>H1379+H1389+H1390+H1391</f>
        <v>120150</v>
      </c>
      <c r="I1378" s="69">
        <f t="shared" si="1188"/>
        <v>6.0075000000000003</v>
      </c>
      <c r="J1378" s="54" t="s">
        <v>223</v>
      </c>
    </row>
    <row r="1379" spans="1:10" ht="18" x14ac:dyDescent="0.25">
      <c r="A1379" s="5" t="str">
        <f t="shared" si="1185"/>
        <v>a</v>
      </c>
      <c r="B1379" s="79" t="s">
        <v>1</v>
      </c>
      <c r="C1379" s="80" t="s">
        <v>24</v>
      </c>
      <c r="D1379" s="81">
        <f t="shared" ref="D1379" si="1209">D1380+D1381+D1382+D1383+D1384+D1385+D1386</f>
        <v>0</v>
      </c>
      <c r="E1379" s="81">
        <f t="shared" ref="E1379:G1379" si="1210">E1380+E1381+E1382+E1383+E1384+E1385+E1386</f>
        <v>4500000</v>
      </c>
      <c r="F1379" s="81">
        <f t="shared" si="1210"/>
        <v>2000000</v>
      </c>
      <c r="G1379" s="81">
        <f t="shared" si="1210"/>
        <v>2000000</v>
      </c>
      <c r="H1379" s="81">
        <f>H1380+H1381+H1382+H1383+H1384+H1385+H1386</f>
        <v>120150</v>
      </c>
      <c r="I1379" s="81">
        <f t="shared" si="1188"/>
        <v>6.0075000000000003</v>
      </c>
      <c r="J1379" s="10"/>
    </row>
    <row r="1380" spans="1:10" ht="18" hidden="1" x14ac:dyDescent="0.25">
      <c r="A1380" s="5" t="str">
        <f t="shared" si="1185"/>
        <v>b</v>
      </c>
      <c r="B1380" s="82" t="s">
        <v>1</v>
      </c>
      <c r="C1380" s="83" t="s">
        <v>25</v>
      </c>
      <c r="D1380" s="84">
        <v>0</v>
      </c>
      <c r="E1380" s="84">
        <v>0</v>
      </c>
      <c r="F1380" s="84">
        <v>0</v>
      </c>
      <c r="G1380" s="84"/>
      <c r="H1380" s="84"/>
      <c r="I1380" s="84" t="e">
        <f t="shared" si="1188"/>
        <v>#DIV/0!</v>
      </c>
    </row>
    <row r="1381" spans="1:10" ht="18" x14ac:dyDescent="0.25">
      <c r="A1381" s="5" t="str">
        <f t="shared" si="1185"/>
        <v>a</v>
      </c>
      <c r="B1381" s="82" t="s">
        <v>1</v>
      </c>
      <c r="C1381" s="83" t="s">
        <v>26</v>
      </c>
      <c r="D1381" s="84">
        <v>0</v>
      </c>
      <c r="E1381" s="84">
        <v>150000</v>
      </c>
      <c r="F1381" s="84">
        <v>150000</v>
      </c>
      <c r="G1381" s="84">
        <v>150000</v>
      </c>
      <c r="H1381" s="84">
        <v>2150</v>
      </c>
      <c r="I1381" s="84">
        <f t="shared" si="1188"/>
        <v>1.4333333333333333</v>
      </c>
      <c r="J1381" s="10"/>
    </row>
    <row r="1382" spans="1:10" ht="18" hidden="1" x14ac:dyDescent="0.25">
      <c r="A1382" s="5" t="str">
        <f t="shared" si="1185"/>
        <v>b</v>
      </c>
      <c r="B1382" s="82" t="s">
        <v>1</v>
      </c>
      <c r="C1382" s="83" t="s">
        <v>27</v>
      </c>
      <c r="D1382" s="84">
        <v>0</v>
      </c>
      <c r="E1382" s="84">
        <v>0</v>
      </c>
      <c r="F1382" s="84">
        <v>0</v>
      </c>
      <c r="G1382" s="84"/>
      <c r="H1382" s="84"/>
      <c r="I1382" s="84" t="e">
        <f t="shared" si="1188"/>
        <v>#DIV/0!</v>
      </c>
    </row>
    <row r="1383" spans="1:10" ht="18" hidden="1" x14ac:dyDescent="0.25">
      <c r="A1383" s="5" t="str">
        <f t="shared" si="1185"/>
        <v>b</v>
      </c>
      <c r="B1383" s="82" t="s">
        <v>1</v>
      </c>
      <c r="C1383" s="85" t="s">
        <v>28</v>
      </c>
      <c r="D1383" s="84">
        <v>0</v>
      </c>
      <c r="E1383" s="84">
        <v>0</v>
      </c>
      <c r="F1383" s="84">
        <v>0</v>
      </c>
      <c r="G1383" s="84"/>
      <c r="H1383" s="84"/>
      <c r="I1383" s="84" t="e">
        <f t="shared" si="1188"/>
        <v>#DIV/0!</v>
      </c>
    </row>
    <row r="1384" spans="1:10" ht="18" hidden="1" x14ac:dyDescent="0.25">
      <c r="A1384" s="5" t="str">
        <f t="shared" si="1185"/>
        <v>b</v>
      </c>
      <c r="B1384" s="82" t="s">
        <v>1</v>
      </c>
      <c r="C1384" s="85" t="s">
        <v>29</v>
      </c>
      <c r="D1384" s="84">
        <v>0</v>
      </c>
      <c r="E1384" s="84">
        <v>0</v>
      </c>
      <c r="F1384" s="84">
        <v>0</v>
      </c>
      <c r="G1384" s="84"/>
      <c r="H1384" s="84"/>
      <c r="I1384" s="84" t="e">
        <f t="shared" si="1188"/>
        <v>#DIV/0!</v>
      </c>
    </row>
    <row r="1385" spans="1:10" ht="18" hidden="1" x14ac:dyDescent="0.25">
      <c r="A1385" s="5" t="str">
        <f t="shared" si="1185"/>
        <v>b</v>
      </c>
      <c r="B1385" s="82" t="s">
        <v>1</v>
      </c>
      <c r="C1385" s="85" t="s">
        <v>30</v>
      </c>
      <c r="D1385" s="84">
        <v>0</v>
      </c>
      <c r="E1385" s="84">
        <v>0</v>
      </c>
      <c r="F1385" s="84">
        <v>0</v>
      </c>
      <c r="G1385" s="84"/>
      <c r="H1385" s="84"/>
      <c r="I1385" s="84" t="e">
        <f t="shared" si="1188"/>
        <v>#DIV/0!</v>
      </c>
    </row>
    <row r="1386" spans="1:10" ht="18" x14ac:dyDescent="0.25">
      <c r="A1386" s="5" t="str">
        <f t="shared" si="1185"/>
        <v>a</v>
      </c>
      <c r="B1386" s="82" t="s">
        <v>1</v>
      </c>
      <c r="C1386" s="85" t="s">
        <v>31</v>
      </c>
      <c r="D1386" s="84">
        <f t="shared" ref="D1386" si="1211">D1387+D1388</f>
        <v>0</v>
      </c>
      <c r="E1386" s="84">
        <f t="shared" ref="E1386:G1386" si="1212">E1387+E1388</f>
        <v>4350000</v>
      </c>
      <c r="F1386" s="84">
        <f t="shared" si="1212"/>
        <v>1850000</v>
      </c>
      <c r="G1386" s="84">
        <f t="shared" si="1212"/>
        <v>1850000</v>
      </c>
      <c r="H1386" s="84">
        <f>H1387+H1388</f>
        <v>118000</v>
      </c>
      <c r="I1386" s="84">
        <f t="shared" si="1188"/>
        <v>6.3783783783783781</v>
      </c>
      <c r="J1386" s="10"/>
    </row>
    <row r="1387" spans="1:10" ht="30" hidden="1" x14ac:dyDescent="0.25">
      <c r="A1387" s="5" t="str">
        <f t="shared" si="1185"/>
        <v>b</v>
      </c>
      <c r="B1387" s="86"/>
      <c r="C1387" s="87" t="s">
        <v>91</v>
      </c>
      <c r="D1387" s="88">
        <v>0</v>
      </c>
      <c r="E1387" s="88">
        <v>0</v>
      </c>
      <c r="F1387" s="88">
        <v>0</v>
      </c>
      <c r="G1387" s="88"/>
      <c r="H1387" s="88"/>
      <c r="I1387" s="88" t="e">
        <f t="shared" si="1188"/>
        <v>#DIV/0!</v>
      </c>
    </row>
    <row r="1388" spans="1:10" ht="30" x14ac:dyDescent="0.25">
      <c r="A1388" s="5" t="str">
        <f t="shared" si="1185"/>
        <v>a</v>
      </c>
      <c r="B1388" s="86"/>
      <c r="C1388" s="87" t="s">
        <v>92</v>
      </c>
      <c r="D1388" s="88">
        <v>0</v>
      </c>
      <c r="E1388" s="88">
        <v>4350000</v>
      </c>
      <c r="F1388" s="88">
        <v>1850000</v>
      </c>
      <c r="G1388" s="88">
        <v>1850000</v>
      </c>
      <c r="H1388" s="88">
        <v>118000</v>
      </c>
      <c r="I1388" s="88">
        <f t="shared" si="1188"/>
        <v>6.3783783783783781</v>
      </c>
    </row>
    <row r="1389" spans="1:10" ht="18" hidden="1" x14ac:dyDescent="0.25">
      <c r="A1389" s="5" t="str">
        <f t="shared" si="1185"/>
        <v>b</v>
      </c>
      <c r="B1389" s="82" t="s">
        <v>1</v>
      </c>
      <c r="C1389" s="80" t="s">
        <v>32</v>
      </c>
      <c r="D1389" s="81">
        <v>0</v>
      </c>
      <c r="E1389" s="81">
        <v>0</v>
      </c>
      <c r="F1389" s="81">
        <v>0</v>
      </c>
      <c r="G1389" s="81">
        <v>0</v>
      </c>
      <c r="H1389" s="81"/>
      <c r="I1389" s="81" t="e">
        <f t="shared" si="1188"/>
        <v>#DIV/0!</v>
      </c>
    </row>
    <row r="1390" spans="1:10" ht="18" hidden="1" x14ac:dyDescent="0.25">
      <c r="A1390" s="5" t="str">
        <f t="shared" si="1185"/>
        <v>b</v>
      </c>
      <c r="B1390" s="82" t="s">
        <v>1</v>
      </c>
      <c r="C1390" s="80" t="s">
        <v>33</v>
      </c>
      <c r="D1390" s="81">
        <v>0</v>
      </c>
      <c r="E1390" s="81">
        <v>0</v>
      </c>
      <c r="F1390" s="81">
        <v>0</v>
      </c>
      <c r="G1390" s="81">
        <v>0</v>
      </c>
      <c r="H1390" s="81"/>
      <c r="I1390" s="81" t="e">
        <f t="shared" si="1188"/>
        <v>#DIV/0!</v>
      </c>
    </row>
    <row r="1391" spans="1:10" ht="18" hidden="1" x14ac:dyDescent="0.25">
      <c r="A1391" s="5" t="str">
        <f t="shared" si="1185"/>
        <v>b</v>
      </c>
      <c r="B1391" s="82" t="s">
        <v>1</v>
      </c>
      <c r="C1391" s="80" t="s">
        <v>34</v>
      </c>
      <c r="D1391" s="81">
        <v>0</v>
      </c>
      <c r="E1391" s="81">
        <v>0</v>
      </c>
      <c r="F1391" s="81">
        <v>0</v>
      </c>
      <c r="G1391" s="81">
        <v>0</v>
      </c>
      <c r="H1391" s="81"/>
      <c r="I1391" s="81" t="e">
        <f t="shared" si="1188"/>
        <v>#DIV/0!</v>
      </c>
    </row>
    <row r="1392" spans="1:10" ht="54" x14ac:dyDescent="0.25">
      <c r="A1392" s="5" t="str">
        <f t="shared" si="1185"/>
        <v>a</v>
      </c>
      <c r="B1392" s="67" t="s">
        <v>205</v>
      </c>
      <c r="C1392" s="68" t="s">
        <v>206</v>
      </c>
      <c r="D1392" s="69">
        <f t="shared" ref="D1392" si="1213">D1406</f>
        <v>0</v>
      </c>
      <c r="E1392" s="69">
        <f t="shared" ref="E1392:F1392" si="1214">E1406</f>
        <v>52700000</v>
      </c>
      <c r="F1392" s="69">
        <f t="shared" si="1214"/>
        <v>56300000</v>
      </c>
      <c r="G1392" s="69">
        <f t="shared" ref="G1392:H1392" si="1215">G1406</f>
        <v>45910000</v>
      </c>
      <c r="H1392" s="69">
        <f t="shared" si="1215"/>
        <v>43273781.429999992</v>
      </c>
      <c r="I1392" s="69">
        <f t="shared" si="1188"/>
        <v>94.257855434545831</v>
      </c>
      <c r="J1392" s="10"/>
    </row>
    <row r="1393" spans="1:10" ht="18" x14ac:dyDescent="0.25">
      <c r="A1393" s="5" t="str">
        <f t="shared" si="1185"/>
        <v>a</v>
      </c>
      <c r="B1393" s="79" t="s">
        <v>1</v>
      </c>
      <c r="C1393" s="80" t="s">
        <v>24</v>
      </c>
      <c r="D1393" s="81">
        <f t="shared" ref="D1393" si="1216">D1407</f>
        <v>0</v>
      </c>
      <c r="E1393" s="81">
        <f t="shared" ref="E1393:F1393" si="1217">E1407</f>
        <v>22700000</v>
      </c>
      <c r="F1393" s="81">
        <f t="shared" si="1217"/>
        <v>21300000</v>
      </c>
      <c r="G1393" s="81">
        <f t="shared" ref="G1393:H1393" si="1218">G1407</f>
        <v>19920000</v>
      </c>
      <c r="H1393" s="81">
        <f t="shared" si="1218"/>
        <v>19284578.429999996</v>
      </c>
      <c r="I1393" s="81">
        <f t="shared" si="1188"/>
        <v>96.810132680722873</v>
      </c>
      <c r="J1393" s="10"/>
    </row>
    <row r="1394" spans="1:10" ht="18" hidden="1" x14ac:dyDescent="0.25">
      <c r="A1394" s="5" t="str">
        <f t="shared" si="1185"/>
        <v>b</v>
      </c>
      <c r="B1394" s="82" t="s">
        <v>1</v>
      </c>
      <c r="C1394" s="83" t="s">
        <v>25</v>
      </c>
      <c r="D1394" s="84">
        <v>0</v>
      </c>
      <c r="E1394" s="84">
        <v>0</v>
      </c>
      <c r="F1394" s="84">
        <f t="shared" ref="F1394" si="1219">F1408</f>
        <v>0</v>
      </c>
      <c r="G1394" s="84">
        <f t="shared" ref="G1394:H1394" si="1220">G1408</f>
        <v>0</v>
      </c>
      <c r="H1394" s="84">
        <f t="shared" si="1220"/>
        <v>0</v>
      </c>
      <c r="I1394" s="84" t="e">
        <f t="shared" si="1188"/>
        <v>#DIV/0!</v>
      </c>
    </row>
    <row r="1395" spans="1:10" ht="18" x14ac:dyDescent="0.25">
      <c r="A1395" s="5" t="str">
        <f t="shared" si="1185"/>
        <v>a</v>
      </c>
      <c r="B1395" s="82" t="s">
        <v>1</v>
      </c>
      <c r="C1395" s="83" t="s">
        <v>26</v>
      </c>
      <c r="D1395" s="84">
        <v>1200000</v>
      </c>
      <c r="E1395" s="84">
        <v>1200000</v>
      </c>
      <c r="F1395" s="84">
        <f t="shared" ref="F1395" si="1221">F1409</f>
        <v>1200000</v>
      </c>
      <c r="G1395" s="84">
        <f t="shared" ref="G1395:H1395" si="1222">G1409</f>
        <v>840000</v>
      </c>
      <c r="H1395" s="84">
        <f t="shared" si="1222"/>
        <v>316597.74</v>
      </c>
      <c r="I1395" s="84">
        <f t="shared" si="1188"/>
        <v>37.69020714285714</v>
      </c>
      <c r="J1395" s="10"/>
    </row>
    <row r="1396" spans="1:10" ht="18" hidden="1" x14ac:dyDescent="0.25">
      <c r="A1396" s="5" t="str">
        <f t="shared" si="1185"/>
        <v>b</v>
      </c>
      <c r="B1396" s="82" t="s">
        <v>1</v>
      </c>
      <c r="C1396" s="83" t="s">
        <v>27</v>
      </c>
      <c r="D1396" s="84">
        <v>0</v>
      </c>
      <c r="E1396" s="84">
        <v>0</v>
      </c>
      <c r="F1396" s="84">
        <f t="shared" ref="F1396" si="1223">F1410</f>
        <v>0</v>
      </c>
      <c r="G1396" s="84">
        <f t="shared" ref="G1396:H1396" si="1224">G1410</f>
        <v>0</v>
      </c>
      <c r="H1396" s="84">
        <f t="shared" si="1224"/>
        <v>0</v>
      </c>
      <c r="I1396" s="84" t="e">
        <f t="shared" si="1188"/>
        <v>#DIV/0!</v>
      </c>
    </row>
    <row r="1397" spans="1:10" ht="18" hidden="1" x14ac:dyDescent="0.25">
      <c r="A1397" s="5" t="str">
        <f t="shared" si="1185"/>
        <v>b</v>
      </c>
      <c r="B1397" s="82" t="s">
        <v>1</v>
      </c>
      <c r="C1397" s="85" t="s">
        <v>28</v>
      </c>
      <c r="D1397" s="84">
        <v>0</v>
      </c>
      <c r="E1397" s="84">
        <v>0</v>
      </c>
      <c r="F1397" s="84">
        <f t="shared" ref="F1397" si="1225">F1411</f>
        <v>0</v>
      </c>
      <c r="G1397" s="84">
        <f t="shared" ref="G1397:H1397" si="1226">G1411</f>
        <v>0</v>
      </c>
      <c r="H1397" s="84">
        <f t="shared" si="1226"/>
        <v>0</v>
      </c>
      <c r="I1397" s="84" t="e">
        <f t="shared" si="1188"/>
        <v>#DIV/0!</v>
      </c>
    </row>
    <row r="1398" spans="1:10" ht="18" hidden="1" x14ac:dyDescent="0.25">
      <c r="A1398" s="5" t="str">
        <f t="shared" si="1185"/>
        <v>b</v>
      </c>
      <c r="B1398" s="82" t="s">
        <v>1</v>
      </c>
      <c r="C1398" s="85" t="s">
        <v>29</v>
      </c>
      <c r="D1398" s="84">
        <v>0</v>
      </c>
      <c r="E1398" s="84">
        <v>0</v>
      </c>
      <c r="F1398" s="84">
        <f t="shared" ref="F1398" si="1227">F1412</f>
        <v>0</v>
      </c>
      <c r="G1398" s="84">
        <f t="shared" ref="G1398:H1398" si="1228">G1412</f>
        <v>0</v>
      </c>
      <c r="H1398" s="84">
        <f t="shared" si="1228"/>
        <v>0</v>
      </c>
      <c r="I1398" s="84" t="e">
        <f t="shared" si="1188"/>
        <v>#DIV/0!</v>
      </c>
    </row>
    <row r="1399" spans="1:10" ht="18" x14ac:dyDescent="0.25">
      <c r="A1399" s="5" t="str">
        <f t="shared" si="1185"/>
        <v>a</v>
      </c>
      <c r="B1399" s="82" t="s">
        <v>1</v>
      </c>
      <c r="C1399" s="85" t="s">
        <v>30</v>
      </c>
      <c r="D1399" s="84">
        <v>2000000</v>
      </c>
      <c r="E1399" s="84">
        <v>2000000</v>
      </c>
      <c r="F1399" s="84">
        <f t="shared" ref="F1399" si="1229">F1413</f>
        <v>2000000</v>
      </c>
      <c r="G1399" s="84">
        <f t="shared" ref="G1399:H1399" si="1230">G1413</f>
        <v>1500000</v>
      </c>
      <c r="H1399" s="84">
        <f t="shared" si="1230"/>
        <v>1465570</v>
      </c>
      <c r="I1399" s="84">
        <f t="shared" si="1188"/>
        <v>97.704666666666668</v>
      </c>
      <c r="J1399" s="10"/>
    </row>
    <row r="1400" spans="1:10" ht="18" x14ac:dyDescent="0.25">
      <c r="A1400" s="5" t="str">
        <f t="shared" si="1185"/>
        <v>a</v>
      </c>
      <c r="B1400" s="82" t="s">
        <v>1</v>
      </c>
      <c r="C1400" s="85" t="s">
        <v>31</v>
      </c>
      <c r="D1400" s="84">
        <f t="shared" ref="D1400" si="1231">D1414</f>
        <v>0</v>
      </c>
      <c r="E1400" s="84">
        <f t="shared" ref="E1400:F1400" si="1232">E1414</f>
        <v>19500000</v>
      </c>
      <c r="F1400" s="84">
        <f t="shared" si="1232"/>
        <v>18100000</v>
      </c>
      <c r="G1400" s="84">
        <f t="shared" ref="G1400:H1400" si="1233">G1414</f>
        <v>17580000</v>
      </c>
      <c r="H1400" s="84">
        <f t="shared" si="1233"/>
        <v>17502410.689999998</v>
      </c>
      <c r="I1400" s="84">
        <f t="shared" si="1188"/>
        <v>99.558650113765623</v>
      </c>
      <c r="J1400" s="10"/>
    </row>
    <row r="1401" spans="1:10" ht="30" x14ac:dyDescent="0.25">
      <c r="A1401" s="5" t="str">
        <f t="shared" si="1185"/>
        <v>a</v>
      </c>
      <c r="B1401" s="86"/>
      <c r="C1401" s="87" t="s">
        <v>91</v>
      </c>
      <c r="D1401" s="88">
        <v>2500000</v>
      </c>
      <c r="E1401" s="88">
        <v>2500000</v>
      </c>
      <c r="F1401" s="88">
        <f t="shared" ref="F1401" si="1234">F1415</f>
        <v>100000</v>
      </c>
      <c r="G1401" s="88">
        <f t="shared" ref="G1401:H1401" si="1235">G1415</f>
        <v>80000</v>
      </c>
      <c r="H1401" s="88">
        <f t="shared" si="1235"/>
        <v>79314.45</v>
      </c>
      <c r="I1401" s="88">
        <f t="shared" si="1188"/>
        <v>99.143062499999999</v>
      </c>
    </row>
    <row r="1402" spans="1:10" ht="30" x14ac:dyDescent="0.25">
      <c r="A1402" s="5" t="str">
        <f t="shared" si="1185"/>
        <v>a</v>
      </c>
      <c r="B1402" s="86"/>
      <c r="C1402" s="87" t="s">
        <v>92</v>
      </c>
      <c r="D1402" s="88">
        <v>17000000</v>
      </c>
      <c r="E1402" s="88">
        <v>17000000</v>
      </c>
      <c r="F1402" s="88">
        <f t="shared" ref="F1402" si="1236">F1416</f>
        <v>18000000</v>
      </c>
      <c r="G1402" s="88">
        <f t="shared" ref="G1402:H1402" si="1237">G1416</f>
        <v>17500000</v>
      </c>
      <c r="H1402" s="88">
        <f t="shared" si="1237"/>
        <v>17423096.239999998</v>
      </c>
      <c r="I1402" s="88">
        <f t="shared" si="1188"/>
        <v>99.560549942857136</v>
      </c>
    </row>
    <row r="1403" spans="1:10" ht="18" x14ac:dyDescent="0.25">
      <c r="A1403" s="5" t="str">
        <f t="shared" si="1185"/>
        <v>a</v>
      </c>
      <c r="B1403" s="82" t="s">
        <v>1</v>
      </c>
      <c r="C1403" s="80" t="s">
        <v>32</v>
      </c>
      <c r="D1403" s="81">
        <v>30000000</v>
      </c>
      <c r="E1403" s="81">
        <v>30000000</v>
      </c>
      <c r="F1403" s="81">
        <f t="shared" ref="F1403" si="1238">F1417</f>
        <v>35000000</v>
      </c>
      <c r="G1403" s="81">
        <f t="shared" ref="G1403:H1403" si="1239">G1417</f>
        <v>25990000</v>
      </c>
      <c r="H1403" s="81">
        <f t="shared" si="1239"/>
        <v>23989203</v>
      </c>
      <c r="I1403" s="81">
        <f t="shared" si="1188"/>
        <v>92.301666025394383</v>
      </c>
      <c r="J1403" s="10"/>
    </row>
    <row r="1404" spans="1:10" ht="18" hidden="1" x14ac:dyDescent="0.25">
      <c r="A1404" s="5" t="str">
        <f t="shared" si="1185"/>
        <v>b</v>
      </c>
      <c r="B1404" s="82" t="s">
        <v>1</v>
      </c>
      <c r="C1404" s="80" t="s">
        <v>33</v>
      </c>
      <c r="D1404" s="81">
        <v>0</v>
      </c>
      <c r="E1404" s="81">
        <v>0</v>
      </c>
      <c r="F1404" s="81">
        <f t="shared" ref="F1404" si="1240">F1418</f>
        <v>0</v>
      </c>
      <c r="G1404" s="81">
        <f t="shared" ref="G1404:H1404" si="1241">G1418</f>
        <v>0</v>
      </c>
      <c r="H1404" s="81">
        <f t="shared" si="1241"/>
        <v>0</v>
      </c>
      <c r="I1404" s="81" t="e">
        <f t="shared" si="1188"/>
        <v>#DIV/0!</v>
      </c>
    </row>
    <row r="1405" spans="1:10" ht="18" hidden="1" x14ac:dyDescent="0.25">
      <c r="A1405" s="5" t="str">
        <f t="shared" si="1185"/>
        <v>b</v>
      </c>
      <c r="B1405" s="82" t="s">
        <v>1</v>
      </c>
      <c r="C1405" s="80" t="s">
        <v>34</v>
      </c>
      <c r="D1405" s="81">
        <v>0</v>
      </c>
      <c r="E1405" s="81">
        <v>0</v>
      </c>
      <c r="F1405" s="81">
        <f t="shared" ref="F1405" si="1242">F1419</f>
        <v>0</v>
      </c>
      <c r="G1405" s="81">
        <f t="shared" ref="G1405:H1405" si="1243">G1419</f>
        <v>0</v>
      </c>
      <c r="H1405" s="81">
        <f t="shared" si="1243"/>
        <v>0</v>
      </c>
      <c r="I1405" s="81" t="e">
        <f t="shared" si="1188"/>
        <v>#DIV/0!</v>
      </c>
    </row>
    <row r="1406" spans="1:10" ht="54" x14ac:dyDescent="0.25">
      <c r="A1406" s="5" t="str">
        <f t="shared" si="1185"/>
        <v>a</v>
      </c>
      <c r="B1406" s="67" t="s">
        <v>207</v>
      </c>
      <c r="C1406" s="68" t="s">
        <v>208</v>
      </c>
      <c r="D1406" s="69">
        <f t="shared" ref="D1406" si="1244">D1407+D1417+D1418+D1419</f>
        <v>0</v>
      </c>
      <c r="E1406" s="91">
        <f t="shared" ref="E1406:G1406" si="1245">E1407+E1417+E1418+E1419</f>
        <v>52700000</v>
      </c>
      <c r="F1406" s="91">
        <f t="shared" si="1245"/>
        <v>56300000</v>
      </c>
      <c r="G1406" s="91">
        <f t="shared" si="1245"/>
        <v>45910000</v>
      </c>
      <c r="H1406" s="91">
        <f>H1407+H1417+H1418+H1419</f>
        <v>43273781.429999992</v>
      </c>
      <c r="I1406" s="91">
        <f t="shared" si="1188"/>
        <v>94.257855434545831</v>
      </c>
      <c r="J1406" s="54" t="s">
        <v>223</v>
      </c>
    </row>
    <row r="1407" spans="1:10" ht="18" x14ac:dyDescent="0.25">
      <c r="A1407" s="5" t="str">
        <f t="shared" si="1185"/>
        <v>a</v>
      </c>
      <c r="B1407" s="79" t="s">
        <v>1</v>
      </c>
      <c r="C1407" s="80" t="s">
        <v>24</v>
      </c>
      <c r="D1407" s="81">
        <f t="shared" ref="D1407" si="1246">D1408+D1409+D1410+D1411+D1412+D1413+D1414</f>
        <v>0</v>
      </c>
      <c r="E1407" s="81">
        <f t="shared" ref="E1407:G1407" si="1247">E1408+E1409+E1410+E1411+E1412+E1413+E1414</f>
        <v>22700000</v>
      </c>
      <c r="F1407" s="81">
        <f t="shared" si="1247"/>
        <v>21300000</v>
      </c>
      <c r="G1407" s="81">
        <f t="shared" si="1247"/>
        <v>19920000</v>
      </c>
      <c r="H1407" s="81">
        <f>H1408+H1409+H1410+H1411+H1412+H1413+H1414</f>
        <v>19284578.429999996</v>
      </c>
      <c r="I1407" s="81">
        <f t="shared" si="1188"/>
        <v>96.810132680722873</v>
      </c>
      <c r="J1407" s="10"/>
    </row>
    <row r="1408" spans="1:10" ht="18" hidden="1" x14ac:dyDescent="0.25">
      <c r="A1408" s="5" t="str">
        <f t="shared" si="1185"/>
        <v>b</v>
      </c>
      <c r="B1408" s="82" t="s">
        <v>1</v>
      </c>
      <c r="C1408" s="83" t="s">
        <v>25</v>
      </c>
      <c r="D1408" s="84">
        <v>0</v>
      </c>
      <c r="E1408" s="84">
        <v>0</v>
      </c>
      <c r="F1408" s="84">
        <v>0</v>
      </c>
      <c r="G1408" s="84"/>
      <c r="H1408" s="84"/>
      <c r="I1408" s="84" t="e">
        <f t="shared" si="1188"/>
        <v>#DIV/0!</v>
      </c>
    </row>
    <row r="1409" spans="1:10" ht="18" x14ac:dyDescent="0.25">
      <c r="A1409" s="5" t="str">
        <f t="shared" si="1185"/>
        <v>a</v>
      </c>
      <c r="B1409" s="82" t="s">
        <v>1</v>
      </c>
      <c r="C1409" s="83" t="s">
        <v>26</v>
      </c>
      <c r="D1409" s="84">
        <v>0</v>
      </c>
      <c r="E1409" s="84">
        <v>1200000</v>
      </c>
      <c r="F1409" s="84">
        <v>1200000</v>
      </c>
      <c r="G1409" s="84">
        <v>840000</v>
      </c>
      <c r="H1409" s="84">
        <v>316597.74</v>
      </c>
      <c r="I1409" s="84">
        <f t="shared" si="1188"/>
        <v>37.69020714285714</v>
      </c>
      <c r="J1409" s="10"/>
    </row>
    <row r="1410" spans="1:10" ht="18" hidden="1" x14ac:dyDescent="0.25">
      <c r="A1410" s="5" t="str">
        <f t="shared" si="1185"/>
        <v>b</v>
      </c>
      <c r="B1410" s="82" t="s">
        <v>1</v>
      </c>
      <c r="C1410" s="83" t="s">
        <v>27</v>
      </c>
      <c r="D1410" s="84">
        <v>0</v>
      </c>
      <c r="E1410" s="84">
        <v>0</v>
      </c>
      <c r="F1410" s="84">
        <v>0</v>
      </c>
      <c r="G1410" s="84"/>
      <c r="H1410" s="84"/>
      <c r="I1410" s="84" t="e">
        <f t="shared" si="1188"/>
        <v>#DIV/0!</v>
      </c>
    </row>
    <row r="1411" spans="1:10" ht="18" hidden="1" x14ac:dyDescent="0.25">
      <c r="A1411" s="5" t="str">
        <f t="shared" si="1185"/>
        <v>b</v>
      </c>
      <c r="B1411" s="82" t="s">
        <v>1</v>
      </c>
      <c r="C1411" s="85" t="s">
        <v>28</v>
      </c>
      <c r="D1411" s="84">
        <v>0</v>
      </c>
      <c r="E1411" s="84">
        <v>0</v>
      </c>
      <c r="F1411" s="84">
        <v>0</v>
      </c>
      <c r="G1411" s="84"/>
      <c r="H1411" s="84"/>
      <c r="I1411" s="84" t="e">
        <f t="shared" si="1188"/>
        <v>#DIV/0!</v>
      </c>
      <c r="J1411" s="10"/>
    </row>
    <row r="1412" spans="1:10" ht="18" hidden="1" x14ac:dyDescent="0.25">
      <c r="A1412" s="5" t="str">
        <f t="shared" si="1185"/>
        <v>b</v>
      </c>
      <c r="B1412" s="82" t="s">
        <v>1</v>
      </c>
      <c r="C1412" s="85" t="s">
        <v>29</v>
      </c>
      <c r="D1412" s="84">
        <v>0</v>
      </c>
      <c r="E1412" s="84">
        <v>0</v>
      </c>
      <c r="F1412" s="84">
        <v>0</v>
      </c>
      <c r="G1412" s="84"/>
      <c r="H1412" s="84"/>
      <c r="I1412" s="84" t="e">
        <f t="shared" si="1188"/>
        <v>#DIV/0!</v>
      </c>
    </row>
    <row r="1413" spans="1:10" ht="18" x14ac:dyDescent="0.25">
      <c r="A1413" s="5" t="str">
        <f t="shared" si="1185"/>
        <v>a</v>
      </c>
      <c r="B1413" s="82" t="s">
        <v>1</v>
      </c>
      <c r="C1413" s="85" t="s">
        <v>30</v>
      </c>
      <c r="D1413" s="84">
        <v>0</v>
      </c>
      <c r="E1413" s="84">
        <v>2000000</v>
      </c>
      <c r="F1413" s="84">
        <v>2000000</v>
      </c>
      <c r="G1413" s="84">
        <v>1500000</v>
      </c>
      <c r="H1413" s="84">
        <v>1465570</v>
      </c>
      <c r="I1413" s="84">
        <f t="shared" si="1188"/>
        <v>97.704666666666668</v>
      </c>
      <c r="J1413" s="10"/>
    </row>
    <row r="1414" spans="1:10" ht="18" x14ac:dyDescent="0.25">
      <c r="A1414" s="5" t="str">
        <f t="shared" si="1185"/>
        <v>a</v>
      </c>
      <c r="B1414" s="82" t="s">
        <v>1</v>
      </c>
      <c r="C1414" s="85" t="s">
        <v>31</v>
      </c>
      <c r="D1414" s="84">
        <f t="shared" ref="D1414" si="1248">D1415+D1416</f>
        <v>0</v>
      </c>
      <c r="E1414" s="84">
        <f t="shared" ref="E1414:G1414" si="1249">E1415+E1416</f>
        <v>19500000</v>
      </c>
      <c r="F1414" s="84">
        <f t="shared" si="1249"/>
        <v>18100000</v>
      </c>
      <c r="G1414" s="84">
        <f t="shared" si="1249"/>
        <v>17580000</v>
      </c>
      <c r="H1414" s="84">
        <f>H1415+H1416</f>
        <v>17502410.689999998</v>
      </c>
      <c r="I1414" s="84">
        <f t="shared" si="1188"/>
        <v>99.558650113765623</v>
      </c>
      <c r="J1414" s="10"/>
    </row>
    <row r="1415" spans="1:10" ht="30" x14ac:dyDescent="0.25">
      <c r="A1415" s="5" t="str">
        <f t="shared" ref="A1415:A1447" si="1250">IF((E1415+F1415+H1415+D1415)&gt;0,"a","b")</f>
        <v>a</v>
      </c>
      <c r="B1415" s="86"/>
      <c r="C1415" s="87" t="s">
        <v>91</v>
      </c>
      <c r="D1415" s="88">
        <v>0</v>
      </c>
      <c r="E1415" s="88">
        <v>2500000</v>
      </c>
      <c r="F1415" s="88">
        <v>100000</v>
      </c>
      <c r="G1415" s="88">
        <v>80000</v>
      </c>
      <c r="H1415" s="88">
        <v>79314.45</v>
      </c>
      <c r="I1415" s="88">
        <f t="shared" ref="I1415:I1447" si="1251">H1415/G1415%</f>
        <v>99.143062499999999</v>
      </c>
    </row>
    <row r="1416" spans="1:10" ht="30" x14ac:dyDescent="0.25">
      <c r="A1416" s="5" t="str">
        <f t="shared" si="1250"/>
        <v>a</v>
      </c>
      <c r="B1416" s="86"/>
      <c r="C1416" s="87" t="s">
        <v>92</v>
      </c>
      <c r="D1416" s="88">
        <v>0</v>
      </c>
      <c r="E1416" s="88">
        <v>17000000</v>
      </c>
      <c r="F1416" s="88">
        <v>18000000</v>
      </c>
      <c r="G1416" s="88">
        <v>17500000</v>
      </c>
      <c r="H1416" s="88">
        <v>17423096.239999998</v>
      </c>
      <c r="I1416" s="88">
        <f t="shared" si="1251"/>
        <v>99.560549942857136</v>
      </c>
    </row>
    <row r="1417" spans="1:10" ht="18" x14ac:dyDescent="0.25">
      <c r="A1417" s="5" t="str">
        <f t="shared" si="1250"/>
        <v>a</v>
      </c>
      <c r="B1417" s="82" t="s">
        <v>1</v>
      </c>
      <c r="C1417" s="80" t="s">
        <v>32</v>
      </c>
      <c r="D1417" s="81">
        <v>0</v>
      </c>
      <c r="E1417" s="81">
        <v>30000000</v>
      </c>
      <c r="F1417" s="81">
        <v>35000000</v>
      </c>
      <c r="G1417" s="81">
        <v>25990000</v>
      </c>
      <c r="H1417" s="81">
        <v>23989203</v>
      </c>
      <c r="I1417" s="81">
        <f t="shared" si="1251"/>
        <v>92.301666025394383</v>
      </c>
      <c r="J1417" s="10"/>
    </row>
    <row r="1418" spans="1:10" ht="18" hidden="1" x14ac:dyDescent="0.25">
      <c r="A1418" s="5" t="str">
        <f t="shared" si="1250"/>
        <v>b</v>
      </c>
      <c r="B1418" s="82" t="s">
        <v>1</v>
      </c>
      <c r="C1418" s="80" t="s">
        <v>33</v>
      </c>
      <c r="D1418" s="81">
        <v>0</v>
      </c>
      <c r="E1418" s="81">
        <v>0</v>
      </c>
      <c r="F1418" s="81">
        <v>0</v>
      </c>
      <c r="G1418" s="81">
        <v>0</v>
      </c>
      <c r="H1418" s="81"/>
      <c r="I1418" s="81" t="e">
        <f t="shared" si="1251"/>
        <v>#DIV/0!</v>
      </c>
    </row>
    <row r="1419" spans="1:10" ht="18" hidden="1" x14ac:dyDescent="0.25">
      <c r="A1419" s="5" t="str">
        <f t="shared" si="1250"/>
        <v>b</v>
      </c>
      <c r="B1419" s="82" t="s">
        <v>1</v>
      </c>
      <c r="C1419" s="80" t="s">
        <v>34</v>
      </c>
      <c r="D1419" s="81">
        <v>0</v>
      </c>
      <c r="E1419" s="81">
        <v>0</v>
      </c>
      <c r="F1419" s="81">
        <v>0</v>
      </c>
      <c r="G1419" s="81">
        <v>0</v>
      </c>
      <c r="H1419" s="81"/>
      <c r="I1419" s="81" t="e">
        <f t="shared" si="1251"/>
        <v>#DIV/0!</v>
      </c>
    </row>
    <row r="1420" spans="1:10" ht="36" x14ac:dyDescent="0.25">
      <c r="A1420" s="5" t="str">
        <f t="shared" si="1250"/>
        <v>a</v>
      </c>
      <c r="B1420" s="67" t="s">
        <v>209</v>
      </c>
      <c r="C1420" s="68" t="s">
        <v>210</v>
      </c>
      <c r="D1420" s="69">
        <f t="shared" ref="D1420" si="1252">D1421+D1431+D1432+D1433</f>
        <v>0</v>
      </c>
      <c r="E1420" s="69">
        <f t="shared" ref="E1420:G1420" si="1253">E1421+E1431+E1432+E1433</f>
        <v>0</v>
      </c>
      <c r="F1420" s="69">
        <f t="shared" si="1253"/>
        <v>82000</v>
      </c>
      <c r="G1420" s="69">
        <f t="shared" si="1253"/>
        <v>74000</v>
      </c>
      <c r="H1420" s="69">
        <f>H1421+H1431+H1432+H1433</f>
        <v>66545.88</v>
      </c>
      <c r="I1420" s="69">
        <f t="shared" si="1251"/>
        <v>89.926864864864868</v>
      </c>
      <c r="J1420" s="54" t="s">
        <v>219</v>
      </c>
    </row>
    <row r="1421" spans="1:10" ht="18" x14ac:dyDescent="0.25">
      <c r="A1421" s="5" t="str">
        <f t="shared" si="1250"/>
        <v>a</v>
      </c>
      <c r="B1421" s="79" t="s">
        <v>1</v>
      </c>
      <c r="C1421" s="80" t="s">
        <v>24</v>
      </c>
      <c r="D1421" s="81">
        <f t="shared" ref="D1421" si="1254">D1422+D1423+D1424+D1425+D1426+D1427+D1428</f>
        <v>0</v>
      </c>
      <c r="E1421" s="81">
        <f t="shared" ref="E1421:G1421" si="1255">E1422+E1423+E1424+E1425+E1426+E1427+E1428</f>
        <v>0</v>
      </c>
      <c r="F1421" s="81">
        <f t="shared" si="1255"/>
        <v>82000</v>
      </c>
      <c r="G1421" s="81">
        <f t="shared" si="1255"/>
        <v>74000</v>
      </c>
      <c r="H1421" s="81">
        <f>H1422+H1423+H1424+H1425+H1426+H1427+H1428</f>
        <v>66545.88</v>
      </c>
      <c r="I1421" s="81">
        <f t="shared" si="1251"/>
        <v>89.926864864864868</v>
      </c>
      <c r="J1421" s="10"/>
    </row>
    <row r="1422" spans="1:10" ht="18" hidden="1" x14ac:dyDescent="0.25">
      <c r="A1422" s="5" t="str">
        <f t="shared" si="1250"/>
        <v>b</v>
      </c>
      <c r="B1422" s="82" t="s">
        <v>1</v>
      </c>
      <c r="C1422" s="83" t="s">
        <v>25</v>
      </c>
      <c r="D1422" s="84">
        <v>0</v>
      </c>
      <c r="E1422" s="84">
        <v>0</v>
      </c>
      <c r="F1422" s="84">
        <v>0</v>
      </c>
      <c r="G1422" s="84"/>
      <c r="H1422" s="84"/>
      <c r="I1422" s="84" t="e">
        <f t="shared" si="1251"/>
        <v>#DIV/0!</v>
      </c>
    </row>
    <row r="1423" spans="1:10" ht="18" x14ac:dyDescent="0.25">
      <c r="A1423" s="5" t="str">
        <f t="shared" si="1250"/>
        <v>a</v>
      </c>
      <c r="B1423" s="82" t="s">
        <v>1</v>
      </c>
      <c r="C1423" s="83" t="s">
        <v>26</v>
      </c>
      <c r="D1423" s="84">
        <v>0</v>
      </c>
      <c r="E1423" s="84">
        <v>0</v>
      </c>
      <c r="F1423" s="84">
        <v>32000</v>
      </c>
      <c r="G1423" s="84">
        <v>24000</v>
      </c>
      <c r="H1423" s="84">
        <v>16545.88</v>
      </c>
      <c r="I1423" s="84">
        <f t="shared" si="1251"/>
        <v>68.941166666666675</v>
      </c>
      <c r="J1423" s="10"/>
    </row>
    <row r="1424" spans="1:10" ht="18" hidden="1" x14ac:dyDescent="0.25">
      <c r="A1424" s="5" t="str">
        <f t="shared" si="1250"/>
        <v>b</v>
      </c>
      <c r="B1424" s="82" t="s">
        <v>1</v>
      </c>
      <c r="C1424" s="83" t="s">
        <v>27</v>
      </c>
      <c r="D1424" s="84">
        <v>0</v>
      </c>
      <c r="E1424" s="84">
        <v>0</v>
      </c>
      <c r="F1424" s="84">
        <v>0</v>
      </c>
      <c r="G1424" s="84"/>
      <c r="H1424" s="84"/>
      <c r="I1424" s="84" t="e">
        <f t="shared" si="1251"/>
        <v>#DIV/0!</v>
      </c>
    </row>
    <row r="1425" spans="1:10" ht="18" x14ac:dyDescent="0.25">
      <c r="A1425" s="5" t="str">
        <f t="shared" si="1250"/>
        <v>a</v>
      </c>
      <c r="B1425" s="82" t="s">
        <v>1</v>
      </c>
      <c r="C1425" s="85" t="s">
        <v>28</v>
      </c>
      <c r="D1425" s="84">
        <v>0</v>
      </c>
      <c r="E1425" s="84">
        <v>0</v>
      </c>
      <c r="F1425" s="84">
        <v>50000</v>
      </c>
      <c r="G1425" s="84">
        <v>50000</v>
      </c>
      <c r="H1425" s="84">
        <v>50000</v>
      </c>
      <c r="I1425" s="84">
        <f t="shared" si="1251"/>
        <v>100</v>
      </c>
      <c r="J1425" s="10"/>
    </row>
    <row r="1426" spans="1:10" ht="18" hidden="1" x14ac:dyDescent="0.25">
      <c r="A1426" s="5" t="str">
        <f t="shared" si="1250"/>
        <v>b</v>
      </c>
      <c r="B1426" s="82" t="s">
        <v>1</v>
      </c>
      <c r="C1426" s="85" t="s">
        <v>29</v>
      </c>
      <c r="D1426" s="84">
        <v>0</v>
      </c>
      <c r="E1426" s="84">
        <v>0</v>
      </c>
      <c r="F1426" s="84">
        <v>0</v>
      </c>
      <c r="G1426" s="84"/>
      <c r="H1426" s="84"/>
      <c r="I1426" s="84" t="e">
        <f t="shared" si="1251"/>
        <v>#DIV/0!</v>
      </c>
    </row>
    <row r="1427" spans="1:10" ht="18" hidden="1" x14ac:dyDescent="0.25">
      <c r="A1427" s="5" t="str">
        <f t="shared" si="1250"/>
        <v>b</v>
      </c>
      <c r="B1427" s="82" t="s">
        <v>1</v>
      </c>
      <c r="C1427" s="85" t="s">
        <v>30</v>
      </c>
      <c r="D1427" s="84">
        <v>0</v>
      </c>
      <c r="E1427" s="84">
        <v>0</v>
      </c>
      <c r="F1427" s="84">
        <v>0</v>
      </c>
      <c r="G1427" s="84"/>
      <c r="H1427" s="84"/>
      <c r="I1427" s="84" t="e">
        <f t="shared" si="1251"/>
        <v>#DIV/0!</v>
      </c>
    </row>
    <row r="1428" spans="1:10" ht="18" hidden="1" x14ac:dyDescent="0.25">
      <c r="A1428" s="5" t="str">
        <f t="shared" si="1250"/>
        <v>b</v>
      </c>
      <c r="B1428" s="82" t="s">
        <v>1</v>
      </c>
      <c r="C1428" s="85" t="s">
        <v>31</v>
      </c>
      <c r="D1428" s="84">
        <f t="shared" ref="D1428" si="1256">D1429+D1430</f>
        <v>0</v>
      </c>
      <c r="E1428" s="84">
        <f t="shared" ref="E1428:G1428" si="1257">E1429+E1430</f>
        <v>0</v>
      </c>
      <c r="F1428" s="84">
        <f t="shared" si="1257"/>
        <v>0</v>
      </c>
      <c r="G1428" s="84">
        <f t="shared" si="1257"/>
        <v>0</v>
      </c>
      <c r="H1428" s="84">
        <f>H1429+H1430</f>
        <v>0</v>
      </c>
      <c r="I1428" s="84" t="e">
        <f t="shared" si="1251"/>
        <v>#DIV/0!</v>
      </c>
      <c r="J1428" s="10"/>
    </row>
    <row r="1429" spans="1:10" ht="30" hidden="1" x14ac:dyDescent="0.25">
      <c r="A1429" s="5" t="str">
        <f t="shared" si="1250"/>
        <v>b</v>
      </c>
      <c r="B1429" s="86"/>
      <c r="C1429" s="87" t="s">
        <v>91</v>
      </c>
      <c r="D1429" s="88">
        <v>0</v>
      </c>
      <c r="E1429" s="88">
        <v>0</v>
      </c>
      <c r="F1429" s="88"/>
      <c r="G1429" s="88"/>
      <c r="H1429" s="88"/>
      <c r="I1429" s="88" t="e">
        <f t="shared" si="1251"/>
        <v>#DIV/0!</v>
      </c>
    </row>
    <row r="1430" spans="1:10" ht="30" hidden="1" x14ac:dyDescent="0.25">
      <c r="A1430" s="5" t="str">
        <f t="shared" si="1250"/>
        <v>b</v>
      </c>
      <c r="B1430" s="86"/>
      <c r="C1430" s="87" t="s">
        <v>92</v>
      </c>
      <c r="D1430" s="88">
        <v>0</v>
      </c>
      <c r="E1430" s="88">
        <v>0</v>
      </c>
      <c r="F1430" s="88">
        <v>0</v>
      </c>
      <c r="G1430" s="88">
        <v>0</v>
      </c>
      <c r="H1430" s="88"/>
      <c r="I1430" s="88" t="e">
        <f t="shared" si="1251"/>
        <v>#DIV/0!</v>
      </c>
    </row>
    <row r="1431" spans="1:10" ht="18" hidden="1" x14ac:dyDescent="0.25">
      <c r="A1431" s="5" t="str">
        <f t="shared" si="1250"/>
        <v>b</v>
      </c>
      <c r="B1431" s="82" t="s">
        <v>1</v>
      </c>
      <c r="C1431" s="80" t="s">
        <v>32</v>
      </c>
      <c r="D1431" s="81">
        <v>0</v>
      </c>
      <c r="E1431" s="81">
        <v>0</v>
      </c>
      <c r="F1431" s="81">
        <v>0</v>
      </c>
      <c r="G1431" s="81">
        <v>0</v>
      </c>
      <c r="H1431" s="81"/>
      <c r="I1431" s="81" t="e">
        <f t="shared" si="1251"/>
        <v>#DIV/0!</v>
      </c>
    </row>
    <row r="1432" spans="1:10" ht="18" hidden="1" x14ac:dyDescent="0.25">
      <c r="A1432" s="5" t="str">
        <f t="shared" si="1250"/>
        <v>b</v>
      </c>
      <c r="B1432" s="82" t="s">
        <v>1</v>
      </c>
      <c r="C1432" s="80" t="s">
        <v>33</v>
      </c>
      <c r="D1432" s="81">
        <v>0</v>
      </c>
      <c r="E1432" s="81">
        <v>0</v>
      </c>
      <c r="F1432" s="81">
        <v>0</v>
      </c>
      <c r="G1432" s="81">
        <v>0</v>
      </c>
      <c r="H1432" s="81"/>
      <c r="I1432" s="81" t="e">
        <f t="shared" si="1251"/>
        <v>#DIV/0!</v>
      </c>
    </row>
    <row r="1433" spans="1:10" ht="18" hidden="1" x14ac:dyDescent="0.25">
      <c r="A1433" s="5" t="str">
        <f t="shared" si="1250"/>
        <v>b</v>
      </c>
      <c r="B1433" s="82" t="s">
        <v>1</v>
      </c>
      <c r="C1433" s="80" t="s">
        <v>34</v>
      </c>
      <c r="D1433" s="81">
        <v>0</v>
      </c>
      <c r="E1433" s="81">
        <v>0</v>
      </c>
      <c r="F1433" s="81">
        <v>0</v>
      </c>
      <c r="G1433" s="81">
        <v>0</v>
      </c>
      <c r="H1433" s="81"/>
      <c r="I1433" s="81" t="e">
        <f t="shared" si="1251"/>
        <v>#DIV/0!</v>
      </c>
    </row>
    <row r="1434" spans="1:10" ht="90" x14ac:dyDescent="0.25">
      <c r="A1434" s="5" t="str">
        <f t="shared" si="1250"/>
        <v>a</v>
      </c>
      <c r="B1434" s="67" t="s">
        <v>231</v>
      </c>
      <c r="C1434" s="68" t="s">
        <v>232</v>
      </c>
      <c r="D1434" s="69">
        <f t="shared" ref="D1434" si="1258">D1435+D1445+D1446+D1447</f>
        <v>0</v>
      </c>
      <c r="E1434" s="69">
        <f t="shared" ref="E1434:G1434" si="1259">E1435+E1445+E1446+E1447</f>
        <v>0</v>
      </c>
      <c r="F1434" s="69">
        <f t="shared" si="1259"/>
        <v>100000</v>
      </c>
      <c r="G1434" s="69">
        <f t="shared" si="1259"/>
        <v>100000</v>
      </c>
      <c r="H1434" s="69">
        <f>H1435+H1445+H1446+H1447</f>
        <v>11750.57</v>
      </c>
      <c r="I1434" s="69">
        <f t="shared" si="1251"/>
        <v>11.75057</v>
      </c>
      <c r="J1434" s="54" t="s">
        <v>219</v>
      </c>
    </row>
    <row r="1435" spans="1:10" ht="18" x14ac:dyDescent="0.25">
      <c r="A1435" s="5" t="str">
        <f t="shared" si="1250"/>
        <v>a</v>
      </c>
      <c r="B1435" s="79" t="s">
        <v>1</v>
      </c>
      <c r="C1435" s="80" t="s">
        <v>24</v>
      </c>
      <c r="D1435" s="81">
        <f t="shared" ref="D1435" si="1260">D1436+D1437+D1438+D1439+D1440+D1441+D1442</f>
        <v>0</v>
      </c>
      <c r="E1435" s="81">
        <f t="shared" ref="E1435:G1435" si="1261">E1436+E1437+E1438+E1439+E1440+E1441+E1442</f>
        <v>0</v>
      </c>
      <c r="F1435" s="81">
        <f t="shared" si="1261"/>
        <v>80000</v>
      </c>
      <c r="G1435" s="81">
        <f t="shared" si="1261"/>
        <v>80000</v>
      </c>
      <c r="H1435" s="81">
        <f>H1436+H1437+H1438+H1439+H1440+H1441+H1442</f>
        <v>2254.2399999999998</v>
      </c>
      <c r="I1435" s="81">
        <f t="shared" si="1251"/>
        <v>2.8177999999999996</v>
      </c>
      <c r="J1435" s="10"/>
    </row>
    <row r="1436" spans="1:10" ht="18" hidden="1" x14ac:dyDescent="0.25">
      <c r="A1436" s="5" t="str">
        <f t="shared" si="1250"/>
        <v>b</v>
      </c>
      <c r="B1436" s="82" t="s">
        <v>1</v>
      </c>
      <c r="C1436" s="83" t="s">
        <v>25</v>
      </c>
      <c r="D1436" s="84">
        <v>0</v>
      </c>
      <c r="E1436" s="84">
        <v>0</v>
      </c>
      <c r="F1436" s="84">
        <v>0</v>
      </c>
      <c r="G1436" s="84"/>
      <c r="H1436" s="84"/>
      <c r="I1436" s="84" t="e">
        <f t="shared" si="1251"/>
        <v>#DIV/0!</v>
      </c>
    </row>
    <row r="1437" spans="1:10" ht="18" hidden="1" x14ac:dyDescent="0.25">
      <c r="A1437" s="5" t="str">
        <f t="shared" si="1250"/>
        <v>b</v>
      </c>
      <c r="B1437" s="82" t="s">
        <v>1</v>
      </c>
      <c r="C1437" s="83" t="s">
        <v>26</v>
      </c>
      <c r="D1437" s="84">
        <v>0</v>
      </c>
      <c r="E1437" s="84">
        <v>0</v>
      </c>
      <c r="F1437" s="84">
        <v>0</v>
      </c>
      <c r="G1437" s="84">
        <v>0</v>
      </c>
      <c r="H1437" s="84"/>
      <c r="I1437" s="84" t="e">
        <f t="shared" si="1251"/>
        <v>#DIV/0!</v>
      </c>
      <c r="J1437" s="10"/>
    </row>
    <row r="1438" spans="1:10" ht="18" hidden="1" x14ac:dyDescent="0.25">
      <c r="A1438" s="5" t="str">
        <f t="shared" si="1250"/>
        <v>b</v>
      </c>
      <c r="B1438" s="82" t="s">
        <v>1</v>
      </c>
      <c r="C1438" s="83" t="s">
        <v>27</v>
      </c>
      <c r="D1438" s="84">
        <v>0</v>
      </c>
      <c r="E1438" s="84">
        <v>0</v>
      </c>
      <c r="F1438" s="84">
        <v>0</v>
      </c>
      <c r="G1438" s="84"/>
      <c r="H1438" s="84"/>
      <c r="I1438" s="84" t="e">
        <f t="shared" si="1251"/>
        <v>#DIV/0!</v>
      </c>
    </row>
    <row r="1439" spans="1:10" ht="18" hidden="1" x14ac:dyDescent="0.25">
      <c r="A1439" s="5" t="str">
        <f t="shared" si="1250"/>
        <v>b</v>
      </c>
      <c r="B1439" s="82" t="s">
        <v>1</v>
      </c>
      <c r="C1439" s="85" t="s">
        <v>28</v>
      </c>
      <c r="D1439" s="84">
        <v>0</v>
      </c>
      <c r="E1439" s="84">
        <v>0</v>
      </c>
      <c r="F1439" s="84">
        <v>0</v>
      </c>
      <c r="G1439" s="84">
        <v>0</v>
      </c>
      <c r="H1439" s="84"/>
      <c r="I1439" s="84" t="e">
        <f t="shared" si="1251"/>
        <v>#DIV/0!</v>
      </c>
      <c r="J1439" s="10"/>
    </row>
    <row r="1440" spans="1:10" ht="18" hidden="1" x14ac:dyDescent="0.25">
      <c r="A1440" s="5" t="str">
        <f t="shared" si="1250"/>
        <v>b</v>
      </c>
      <c r="B1440" s="82" t="s">
        <v>1</v>
      </c>
      <c r="C1440" s="85" t="s">
        <v>29</v>
      </c>
      <c r="D1440" s="84">
        <v>0</v>
      </c>
      <c r="E1440" s="84">
        <v>0</v>
      </c>
      <c r="F1440" s="84">
        <v>0</v>
      </c>
      <c r="G1440" s="84"/>
      <c r="H1440" s="84"/>
      <c r="I1440" s="84" t="e">
        <f t="shared" si="1251"/>
        <v>#DIV/0!</v>
      </c>
    </row>
    <row r="1441" spans="1:10" ht="18" hidden="1" x14ac:dyDescent="0.25">
      <c r="A1441" s="5" t="str">
        <f t="shared" si="1250"/>
        <v>b</v>
      </c>
      <c r="B1441" s="82" t="s">
        <v>1</v>
      </c>
      <c r="C1441" s="85" t="s">
        <v>30</v>
      </c>
      <c r="D1441" s="84">
        <v>0</v>
      </c>
      <c r="E1441" s="84">
        <v>0</v>
      </c>
      <c r="F1441" s="84">
        <v>0</v>
      </c>
      <c r="G1441" s="84"/>
      <c r="H1441" s="84"/>
      <c r="I1441" s="84" t="e">
        <f t="shared" si="1251"/>
        <v>#DIV/0!</v>
      </c>
    </row>
    <row r="1442" spans="1:10" ht="18" x14ac:dyDescent="0.25">
      <c r="A1442" s="5" t="str">
        <f t="shared" si="1250"/>
        <v>a</v>
      </c>
      <c r="B1442" s="82" t="s">
        <v>1</v>
      </c>
      <c r="C1442" s="85" t="s">
        <v>31</v>
      </c>
      <c r="D1442" s="84">
        <f t="shared" ref="D1442" si="1262">D1443+D1444</f>
        <v>0</v>
      </c>
      <c r="E1442" s="84">
        <f t="shared" ref="E1442:G1442" si="1263">E1443+E1444</f>
        <v>0</v>
      </c>
      <c r="F1442" s="84">
        <f t="shared" si="1263"/>
        <v>80000</v>
      </c>
      <c r="G1442" s="84">
        <f t="shared" si="1263"/>
        <v>80000</v>
      </c>
      <c r="H1442" s="84">
        <f>H1443+H1444</f>
        <v>2254.2399999999998</v>
      </c>
      <c r="I1442" s="84">
        <f t="shared" si="1251"/>
        <v>2.8177999999999996</v>
      </c>
      <c r="J1442" s="10"/>
    </row>
    <row r="1443" spans="1:10" ht="30" x14ac:dyDescent="0.25">
      <c r="A1443" s="5" t="str">
        <f t="shared" si="1250"/>
        <v>a</v>
      </c>
      <c r="B1443" s="86"/>
      <c r="C1443" s="87" t="s">
        <v>91</v>
      </c>
      <c r="D1443" s="88">
        <v>0</v>
      </c>
      <c r="E1443" s="88">
        <v>0</v>
      </c>
      <c r="F1443" s="88">
        <v>30000</v>
      </c>
      <c r="G1443" s="88">
        <v>30000</v>
      </c>
      <c r="H1443" s="88">
        <v>1037.56</v>
      </c>
      <c r="I1443" s="88">
        <f t="shared" si="1251"/>
        <v>3.458533333333333</v>
      </c>
      <c r="J1443" s="10"/>
    </row>
    <row r="1444" spans="1:10" ht="30" x14ac:dyDescent="0.25">
      <c r="A1444" s="5" t="str">
        <f t="shared" si="1250"/>
        <v>a</v>
      </c>
      <c r="B1444" s="86"/>
      <c r="C1444" s="87" t="s">
        <v>92</v>
      </c>
      <c r="D1444" s="88">
        <v>0</v>
      </c>
      <c r="E1444" s="88">
        <v>0</v>
      </c>
      <c r="F1444" s="88">
        <v>50000</v>
      </c>
      <c r="G1444" s="88">
        <v>50000</v>
      </c>
      <c r="H1444" s="88">
        <v>1216.68</v>
      </c>
      <c r="I1444" s="88">
        <f t="shared" si="1251"/>
        <v>2.43336</v>
      </c>
      <c r="J1444" s="10"/>
    </row>
    <row r="1445" spans="1:10" ht="18" x14ac:dyDescent="0.25">
      <c r="A1445" s="5" t="str">
        <f t="shared" si="1250"/>
        <v>a</v>
      </c>
      <c r="B1445" s="82" t="s">
        <v>1</v>
      </c>
      <c r="C1445" s="80" t="s">
        <v>32</v>
      </c>
      <c r="D1445" s="81">
        <v>0</v>
      </c>
      <c r="E1445" s="81">
        <v>0</v>
      </c>
      <c r="F1445" s="81">
        <v>20000</v>
      </c>
      <c r="G1445" s="81">
        <v>20000</v>
      </c>
      <c r="H1445" s="81">
        <v>9496.33</v>
      </c>
      <c r="I1445" s="81">
        <f t="shared" si="1251"/>
        <v>47.481650000000002</v>
      </c>
      <c r="J1445" s="10"/>
    </row>
    <row r="1446" spans="1:10" ht="18" hidden="1" x14ac:dyDescent="0.25">
      <c r="A1446" s="5" t="str">
        <f t="shared" si="1250"/>
        <v>b</v>
      </c>
      <c r="B1446" s="82" t="s">
        <v>1</v>
      </c>
      <c r="C1446" s="80" t="s">
        <v>33</v>
      </c>
      <c r="D1446" s="81">
        <v>0</v>
      </c>
      <c r="E1446" s="81">
        <v>0</v>
      </c>
      <c r="F1446" s="81">
        <v>0</v>
      </c>
      <c r="G1446" s="81">
        <v>0</v>
      </c>
      <c r="H1446" s="81"/>
      <c r="I1446" s="81" t="e">
        <f t="shared" si="1251"/>
        <v>#DIV/0!</v>
      </c>
    </row>
    <row r="1447" spans="1:10" ht="18" hidden="1" x14ac:dyDescent="0.25">
      <c r="A1447" s="5" t="str">
        <f t="shared" si="1250"/>
        <v>b</v>
      </c>
      <c r="B1447" s="82" t="s">
        <v>1</v>
      </c>
      <c r="C1447" s="80" t="s">
        <v>34</v>
      </c>
      <c r="D1447" s="81">
        <v>0</v>
      </c>
      <c r="E1447" s="81">
        <v>0</v>
      </c>
      <c r="F1447" s="81">
        <v>0</v>
      </c>
      <c r="G1447" s="81">
        <v>0</v>
      </c>
      <c r="H1447" s="81"/>
      <c r="I1447" s="81" t="e">
        <f t="shared" si="1251"/>
        <v>#DIV/0!</v>
      </c>
    </row>
  </sheetData>
  <autoFilter ref="A5:J1447">
    <filterColumn colId="0">
      <filters>
        <filter val="a"/>
      </filters>
    </filterColumn>
  </autoFilter>
  <mergeCells count="5">
    <mergeCell ref="B4:B5"/>
    <mergeCell ref="C4:C5"/>
    <mergeCell ref="B2:H2"/>
    <mergeCell ref="E4:H4"/>
    <mergeCell ref="D4:D5"/>
  </mergeCells>
  <pageMargins left="0.15748031496063" right="0.15748031496063" top="0.39370078740157499" bottom="0.39370078740157499" header="0.39370078740157499" footer="0.39370078740157499"/>
  <pageSetup scale="50" fitToHeight="19" orientation="portrait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3"/>
  <sheetViews>
    <sheetView showGridLines="0" view="pageBreakPreview" zoomScale="80" zoomScaleNormal="100" zoomScaleSheetLayoutView="8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ColWidth="8.85546875" defaultRowHeight="17.25" x14ac:dyDescent="0.25"/>
  <cols>
    <col min="1" max="1" width="10" style="6" customWidth="1"/>
    <col min="2" max="2" width="18.5703125" style="26" customWidth="1"/>
    <col min="3" max="3" width="59" style="26" customWidth="1"/>
    <col min="4" max="4" width="21" style="26" customWidth="1"/>
    <col min="5" max="5" width="22" style="26" customWidth="1"/>
    <col min="6" max="6" width="21.28515625" style="26" customWidth="1"/>
    <col min="7" max="7" width="22.140625" style="26" customWidth="1"/>
    <col min="8" max="8" width="23.140625" style="26" customWidth="1"/>
    <col min="9" max="9" width="54.85546875" style="4" customWidth="1"/>
    <col min="10" max="16384" width="8.85546875" style="4"/>
  </cols>
  <sheetData>
    <row r="1" spans="1:9" ht="18" customHeight="1" x14ac:dyDescent="0.25">
      <c r="A1" s="1"/>
      <c r="B1" s="24"/>
      <c r="C1" s="25"/>
      <c r="D1" s="25"/>
      <c r="E1" s="25"/>
      <c r="F1" s="25"/>
      <c r="G1" s="25"/>
    </row>
    <row r="2" spans="1:9" ht="45.75" customHeight="1" x14ac:dyDescent="0.25">
      <c r="A2" s="1"/>
      <c r="B2" s="61" t="s">
        <v>217</v>
      </c>
      <c r="C2" s="61"/>
      <c r="D2" s="61"/>
      <c r="E2" s="61"/>
      <c r="F2" s="61"/>
      <c r="G2" s="61"/>
      <c r="H2" s="61"/>
    </row>
    <row r="3" spans="1:9" ht="37.5" customHeight="1" x14ac:dyDescent="0.25">
      <c r="A3" s="1"/>
      <c r="B3" s="27"/>
      <c r="C3" s="27"/>
      <c r="D3" s="27"/>
      <c r="E3" s="27"/>
      <c r="F3" s="27"/>
      <c r="G3" s="63" t="s">
        <v>216</v>
      </c>
      <c r="H3" s="63"/>
    </row>
    <row r="4" spans="1:9" ht="27" customHeight="1" x14ac:dyDescent="0.25">
      <c r="A4" s="1"/>
      <c r="B4" s="62" t="s">
        <v>2</v>
      </c>
      <c r="C4" s="62" t="s">
        <v>0</v>
      </c>
      <c r="D4" s="58"/>
      <c r="E4" s="62" t="s">
        <v>215</v>
      </c>
      <c r="F4" s="62"/>
      <c r="G4" s="62"/>
      <c r="H4" s="62"/>
    </row>
    <row r="5" spans="1:9" ht="84" customHeight="1" x14ac:dyDescent="0.25">
      <c r="A5" s="1"/>
      <c r="B5" s="62"/>
      <c r="C5" s="62"/>
      <c r="D5" s="58"/>
      <c r="E5" s="28" t="s">
        <v>213</v>
      </c>
      <c r="F5" s="28" t="s">
        <v>214</v>
      </c>
      <c r="G5" s="28" t="s">
        <v>228</v>
      </c>
      <c r="H5" s="28" t="s">
        <v>230</v>
      </c>
      <c r="I5" s="55" t="s">
        <v>218</v>
      </c>
    </row>
    <row r="6" spans="1:9" ht="73.5" customHeight="1" x14ac:dyDescent="0.25">
      <c r="A6" s="5" t="str">
        <f>IF((E6+F6+G6+H6)&gt;0,"a","b")</f>
        <v>a</v>
      </c>
      <c r="B6" s="29" t="s">
        <v>89</v>
      </c>
      <c r="C6" s="30" t="s">
        <v>90</v>
      </c>
      <c r="D6" s="30"/>
      <c r="E6" s="11">
        <f>ლარებში!E6/1000</f>
        <v>3968400</v>
      </c>
      <c r="F6" s="11">
        <f>ლარებში!F6/1000</f>
        <v>3968400</v>
      </c>
      <c r="G6" s="11">
        <f>ლარებში!G6/1000</f>
        <v>2958476.1</v>
      </c>
      <c r="H6" s="11">
        <f>ლარებში!H6/1000</f>
        <v>2639655.4452899997</v>
      </c>
      <c r="I6" s="10"/>
    </row>
    <row r="7" spans="1:9" x14ac:dyDescent="0.25">
      <c r="A7" s="5" t="str">
        <f t="shared" ref="A7:A70" si="0">IF((E7+F7+G7+H7)&gt;0,"a","b")</f>
        <v>a</v>
      </c>
      <c r="B7" s="31" t="s">
        <v>1</v>
      </c>
      <c r="C7" s="32" t="s">
        <v>24</v>
      </c>
      <c r="D7" s="32"/>
      <c r="E7" s="12">
        <f>ლარებში!E7/1000</f>
        <v>3923665</v>
      </c>
      <c r="F7" s="12">
        <f>ლარებში!F7/1000</f>
        <v>3918571.55</v>
      </c>
      <c r="G7" s="12">
        <f>ლარებში!G7/1000</f>
        <v>2926522.65</v>
      </c>
      <c r="H7" s="12">
        <f>ლარებში!H7/1000</f>
        <v>2612998.4956999999</v>
      </c>
      <c r="I7" s="10"/>
    </row>
    <row r="8" spans="1:9" x14ac:dyDescent="0.25">
      <c r="A8" s="5" t="str">
        <f t="shared" si="0"/>
        <v>a</v>
      </c>
      <c r="B8" s="33" t="s">
        <v>1</v>
      </c>
      <c r="C8" s="34" t="s">
        <v>25</v>
      </c>
      <c r="D8" s="34"/>
      <c r="E8" s="51">
        <f>ლარებში!E8/1000</f>
        <v>33210</v>
      </c>
      <c r="F8" s="51">
        <f>ლარებში!F8/1000</f>
        <v>33149.800000000003</v>
      </c>
      <c r="G8" s="51">
        <f>ლარებში!G8/1000</f>
        <v>24501.599999999999</v>
      </c>
      <c r="H8" s="51">
        <f>ლარებში!H8/1000</f>
        <v>19555.2091</v>
      </c>
      <c r="I8" s="10"/>
    </row>
    <row r="9" spans="1:9" x14ac:dyDescent="0.25">
      <c r="A9" s="5" t="str">
        <f t="shared" si="0"/>
        <v>a</v>
      </c>
      <c r="B9" s="33" t="s">
        <v>1</v>
      </c>
      <c r="C9" s="34" t="s">
        <v>26</v>
      </c>
      <c r="D9" s="34"/>
      <c r="E9" s="51">
        <f>ლარებში!E9/1000</f>
        <v>119343</v>
      </c>
      <c r="F9" s="51">
        <f>ლარებში!F9/1000</f>
        <v>119692.09</v>
      </c>
      <c r="G9" s="51">
        <f>ლარებში!G9/1000</f>
        <v>81566.94</v>
      </c>
      <c r="H9" s="51">
        <f>ლარებში!H9/1000</f>
        <v>57175.813580000009</v>
      </c>
      <c r="I9" s="10"/>
    </row>
    <row r="10" spans="1:9" x14ac:dyDescent="0.25">
      <c r="A10" s="5" t="str">
        <f t="shared" si="0"/>
        <v>b</v>
      </c>
      <c r="B10" s="33" t="s">
        <v>1</v>
      </c>
      <c r="C10" s="34" t="s">
        <v>27</v>
      </c>
      <c r="D10" s="34"/>
      <c r="E10" s="51">
        <f>ლარებში!E10/1000</f>
        <v>0</v>
      </c>
      <c r="F10" s="51">
        <f>ლარებში!F10/1000</f>
        <v>0</v>
      </c>
      <c r="G10" s="51">
        <f>ლარებში!G10/1000</f>
        <v>0</v>
      </c>
      <c r="H10" s="51">
        <f>ლარებში!H10/1000</f>
        <v>0</v>
      </c>
    </row>
    <row r="11" spans="1:9" x14ac:dyDescent="0.25">
      <c r="A11" s="5" t="str">
        <f t="shared" si="0"/>
        <v>a</v>
      </c>
      <c r="B11" s="33" t="s">
        <v>1</v>
      </c>
      <c r="C11" s="35" t="s">
        <v>28</v>
      </c>
      <c r="D11" s="35"/>
      <c r="E11" s="51">
        <f>ლარებში!E11/1000</f>
        <v>0</v>
      </c>
      <c r="F11" s="51">
        <f>ლარებში!F11/1000</f>
        <v>930</v>
      </c>
      <c r="G11" s="51">
        <f>ლარებში!G11/1000</f>
        <v>735</v>
      </c>
      <c r="H11" s="51">
        <f>ლარებში!H11/1000</f>
        <v>475</v>
      </c>
      <c r="I11" s="10"/>
    </row>
    <row r="12" spans="1:9" x14ac:dyDescent="0.25">
      <c r="A12" s="5" t="str">
        <f t="shared" si="0"/>
        <v>a</v>
      </c>
      <c r="B12" s="33" t="s">
        <v>1</v>
      </c>
      <c r="C12" s="35" t="s">
        <v>29</v>
      </c>
      <c r="D12" s="35"/>
      <c r="E12" s="51">
        <f>ლარებში!E12/1000</f>
        <v>2493</v>
      </c>
      <c r="F12" s="51">
        <f>ლარებში!F12/1000</f>
        <v>2552.1</v>
      </c>
      <c r="G12" s="51">
        <f>ლარებში!G12/1000</f>
        <v>2532.1</v>
      </c>
      <c r="H12" s="51">
        <f>ლარებში!H12/1000</f>
        <v>1620.7677099999999</v>
      </c>
      <c r="I12" s="10"/>
    </row>
    <row r="13" spans="1:9" x14ac:dyDescent="0.25">
      <c r="A13" s="5" t="str">
        <f t="shared" si="0"/>
        <v>a</v>
      </c>
      <c r="B13" s="33" t="s">
        <v>1</v>
      </c>
      <c r="C13" s="35" t="s">
        <v>30</v>
      </c>
      <c r="D13" s="35"/>
      <c r="E13" s="51">
        <f>ლარებში!E13/1000</f>
        <v>3728785</v>
      </c>
      <c r="F13" s="51">
        <f>ლარებში!F13/1000</f>
        <v>3726510.0159999998</v>
      </c>
      <c r="G13" s="51">
        <f>ლარებში!G13/1000</f>
        <v>2789456.716</v>
      </c>
      <c r="H13" s="51">
        <f>ლარებში!H13/1000</f>
        <v>2510474.2121000001</v>
      </c>
      <c r="I13" s="10"/>
    </row>
    <row r="14" spans="1:9" x14ac:dyDescent="0.25">
      <c r="A14" s="5" t="str">
        <f t="shared" si="0"/>
        <v>a</v>
      </c>
      <c r="B14" s="33" t="s">
        <v>1</v>
      </c>
      <c r="C14" s="35" t="s">
        <v>31</v>
      </c>
      <c r="D14" s="35"/>
      <c r="E14" s="51">
        <f>ლარებში!E14/1000</f>
        <v>39834</v>
      </c>
      <c r="F14" s="51">
        <f>ლარებში!F14/1000</f>
        <v>35737.544000000002</v>
      </c>
      <c r="G14" s="51">
        <f>ლარებში!G14/1000</f>
        <v>27730.294000000002</v>
      </c>
      <c r="H14" s="51">
        <f>ლარებში!H14/1000</f>
        <v>23697.493209999997</v>
      </c>
      <c r="I14" s="10"/>
    </row>
    <row r="15" spans="1:9" ht="34.5" x14ac:dyDescent="0.25">
      <c r="A15" s="5" t="str">
        <f t="shared" si="0"/>
        <v>a</v>
      </c>
      <c r="B15" s="33"/>
      <c r="C15" s="36" t="s">
        <v>91</v>
      </c>
      <c r="D15" s="36"/>
      <c r="E15" s="11">
        <f>ლარებში!E15/1000</f>
        <v>12762</v>
      </c>
      <c r="F15" s="11">
        <f>ლარებში!F15/1000</f>
        <v>10115.544</v>
      </c>
      <c r="G15" s="11">
        <f>ლარებში!G15/1000</f>
        <v>8039.7939999999999</v>
      </c>
      <c r="H15" s="11">
        <f>ლარებში!H15/1000</f>
        <v>6085.277869999999</v>
      </c>
    </row>
    <row r="16" spans="1:9" ht="34.5" x14ac:dyDescent="0.25">
      <c r="A16" s="5" t="str">
        <f t="shared" si="0"/>
        <v>a</v>
      </c>
      <c r="B16" s="33"/>
      <c r="C16" s="36" t="s">
        <v>92</v>
      </c>
      <c r="D16" s="36"/>
      <c r="E16" s="11">
        <f>ლარებში!E16/1000</f>
        <v>27072</v>
      </c>
      <c r="F16" s="11">
        <f>ლარებში!F16/1000</f>
        <v>25622</v>
      </c>
      <c r="G16" s="11">
        <f>ლარებში!G16/1000</f>
        <v>19690.5</v>
      </c>
      <c r="H16" s="11">
        <f>ლარებში!H16/1000</f>
        <v>17612.215339999999</v>
      </c>
    </row>
    <row r="17" spans="1:9" x14ac:dyDescent="0.25">
      <c r="A17" s="5" t="str">
        <f t="shared" si="0"/>
        <v>a</v>
      </c>
      <c r="B17" s="31" t="s">
        <v>1</v>
      </c>
      <c r="C17" s="32" t="s">
        <v>32</v>
      </c>
      <c r="D17" s="32"/>
      <c r="E17" s="12">
        <f>ლარებში!E17/1000</f>
        <v>44735</v>
      </c>
      <c r="F17" s="12">
        <f>ლარებში!F17/1000</f>
        <v>49828.45</v>
      </c>
      <c r="G17" s="12">
        <f>ლარებში!G17/1000</f>
        <v>31953.45</v>
      </c>
      <c r="H17" s="12">
        <f>ლარებში!H17/1000</f>
        <v>26656.949589999997</v>
      </c>
      <c r="I17" s="10"/>
    </row>
    <row r="18" spans="1:9" x14ac:dyDescent="0.25">
      <c r="A18" s="5" t="str">
        <f t="shared" si="0"/>
        <v>b</v>
      </c>
      <c r="B18" s="31" t="s">
        <v>1</v>
      </c>
      <c r="C18" s="32" t="s">
        <v>33</v>
      </c>
      <c r="D18" s="32"/>
      <c r="E18" s="12">
        <f>ლარებში!E18/1000</f>
        <v>0</v>
      </c>
      <c r="F18" s="12">
        <f>ლარებში!F18/1000</f>
        <v>0</v>
      </c>
      <c r="G18" s="12">
        <f>ლარებში!G18/1000</f>
        <v>0</v>
      </c>
      <c r="H18" s="12">
        <f>ლარებში!H18/1000</f>
        <v>0</v>
      </c>
    </row>
    <row r="19" spans="1:9" x14ac:dyDescent="0.25">
      <c r="A19" s="5" t="str">
        <f t="shared" si="0"/>
        <v>b</v>
      </c>
      <c r="B19" s="31" t="s">
        <v>1</v>
      </c>
      <c r="C19" s="32" t="s">
        <v>34</v>
      </c>
      <c r="D19" s="32"/>
      <c r="E19" s="12">
        <f>ლარებში!E19/1000</f>
        <v>0</v>
      </c>
      <c r="F19" s="12">
        <f>ლარებში!F19/1000</f>
        <v>0</v>
      </c>
      <c r="G19" s="12">
        <f>ლარებში!G19/1000</f>
        <v>0</v>
      </c>
      <c r="H19" s="12">
        <f>ლარებში!H19/1000</f>
        <v>0</v>
      </c>
    </row>
    <row r="20" spans="1:9" ht="60" customHeight="1" x14ac:dyDescent="0.25">
      <c r="A20" s="5" t="str">
        <f t="shared" si="0"/>
        <v>a</v>
      </c>
      <c r="B20" s="29" t="s">
        <v>93</v>
      </c>
      <c r="C20" s="30" t="s">
        <v>94</v>
      </c>
      <c r="D20" s="30"/>
      <c r="E20" s="11">
        <f>ლარებში!E20/1000</f>
        <v>57803</v>
      </c>
      <c r="F20" s="11">
        <f>ლარებში!F20/1000</f>
        <v>58033</v>
      </c>
      <c r="G20" s="11">
        <f>ლარებში!G20/1000</f>
        <v>43378.400000000001</v>
      </c>
      <c r="H20" s="11">
        <f>ლარებში!H20/1000</f>
        <v>33382.483310000003</v>
      </c>
      <c r="I20" s="10"/>
    </row>
    <row r="21" spans="1:9" x14ac:dyDescent="0.25">
      <c r="A21" s="5" t="str">
        <f t="shared" si="0"/>
        <v>a</v>
      </c>
      <c r="B21" s="31" t="s">
        <v>1</v>
      </c>
      <c r="C21" s="32" t="s">
        <v>24</v>
      </c>
      <c r="D21" s="32"/>
      <c r="E21" s="12">
        <f>ლარებში!E21/1000</f>
        <v>57306</v>
      </c>
      <c r="F21" s="12">
        <f>ლარებში!F21/1000</f>
        <v>57275.85</v>
      </c>
      <c r="G21" s="12">
        <f>ლარებში!G21/1000</f>
        <v>42686.25</v>
      </c>
      <c r="H21" s="12">
        <f>ლარებში!H21/1000</f>
        <v>32951.965779999999</v>
      </c>
      <c r="I21" s="10"/>
    </row>
    <row r="22" spans="1:9" x14ac:dyDescent="0.25">
      <c r="A22" s="5" t="str">
        <f t="shared" si="0"/>
        <v>a</v>
      </c>
      <c r="B22" s="33" t="s">
        <v>1</v>
      </c>
      <c r="C22" s="34" t="s">
        <v>25</v>
      </c>
      <c r="D22" s="34"/>
      <c r="E22" s="51">
        <f>ლარებში!E22/1000</f>
        <v>33210</v>
      </c>
      <c r="F22" s="51">
        <f>ლარებში!F22/1000</f>
        <v>33149.800000000003</v>
      </c>
      <c r="G22" s="51">
        <f>ლარებში!G22/1000</f>
        <v>24501.599999999999</v>
      </c>
      <c r="H22" s="51">
        <f>ლარებში!H22/1000</f>
        <v>19555.2091</v>
      </c>
      <c r="I22" s="10"/>
    </row>
    <row r="23" spans="1:9" x14ac:dyDescent="0.25">
      <c r="A23" s="5" t="str">
        <f t="shared" si="0"/>
        <v>a</v>
      </c>
      <c r="B23" s="33" t="s">
        <v>1</v>
      </c>
      <c r="C23" s="34" t="s">
        <v>26</v>
      </c>
      <c r="D23" s="34"/>
      <c r="E23" s="51">
        <f>ლარებში!E23/1000</f>
        <v>20612</v>
      </c>
      <c r="F23" s="51">
        <f>ლარებში!F23/1000</f>
        <v>20288.650000000001</v>
      </c>
      <c r="G23" s="51">
        <f>ლარებში!G23/1000</f>
        <v>14583.85</v>
      </c>
      <c r="H23" s="51">
        <f>ლარებში!H23/1000</f>
        <v>11032.635549999999</v>
      </c>
      <c r="I23" s="10"/>
    </row>
    <row r="24" spans="1:9" x14ac:dyDescent="0.25">
      <c r="A24" s="5" t="str">
        <f t="shared" si="0"/>
        <v>b</v>
      </c>
      <c r="B24" s="33" t="s">
        <v>1</v>
      </c>
      <c r="C24" s="34" t="s">
        <v>27</v>
      </c>
      <c r="D24" s="34"/>
      <c r="E24" s="51">
        <f>ლარებში!E24/1000</f>
        <v>0</v>
      </c>
      <c r="F24" s="51">
        <f>ლარებში!F24/1000</f>
        <v>0</v>
      </c>
      <c r="G24" s="51">
        <f>ლარებში!G24/1000</f>
        <v>0</v>
      </c>
      <c r="H24" s="51">
        <f>ლარებში!H24/1000</f>
        <v>0</v>
      </c>
    </row>
    <row r="25" spans="1:9" x14ac:dyDescent="0.25">
      <c r="A25" s="5" t="str">
        <f t="shared" si="0"/>
        <v>a</v>
      </c>
      <c r="B25" s="33" t="s">
        <v>1</v>
      </c>
      <c r="C25" s="35" t="s">
        <v>28</v>
      </c>
      <c r="D25" s="35"/>
      <c r="E25" s="51">
        <f>ლარებში!E25/1000</f>
        <v>0</v>
      </c>
      <c r="F25" s="51">
        <f>ლარებში!F25/1000</f>
        <v>230</v>
      </c>
      <c r="G25" s="51">
        <f>ლარებში!G25/1000</f>
        <v>230</v>
      </c>
      <c r="H25" s="51">
        <f>ლარებში!H25/1000</f>
        <v>230</v>
      </c>
      <c r="I25" s="10"/>
    </row>
    <row r="26" spans="1:9" x14ac:dyDescent="0.25">
      <c r="A26" s="5" t="str">
        <f t="shared" si="0"/>
        <v>a</v>
      </c>
      <c r="B26" s="33" t="s">
        <v>1</v>
      </c>
      <c r="C26" s="35" t="s">
        <v>29</v>
      </c>
      <c r="D26" s="35"/>
      <c r="E26" s="51">
        <f>ლარებში!E26/1000</f>
        <v>2493</v>
      </c>
      <c r="F26" s="51">
        <f>ლარებში!F26/1000</f>
        <v>2533.1999999999998</v>
      </c>
      <c r="G26" s="51">
        <f>ლარებში!G26/1000</f>
        <v>2513.1999999999998</v>
      </c>
      <c r="H26" s="51">
        <f>ლარებში!H26/1000</f>
        <v>1601.9650100000001</v>
      </c>
      <c r="I26" s="10"/>
    </row>
    <row r="27" spans="1:9" x14ac:dyDescent="0.25">
      <c r="A27" s="5" t="str">
        <f t="shared" si="0"/>
        <v>a</v>
      </c>
      <c r="B27" s="33" t="s">
        <v>1</v>
      </c>
      <c r="C27" s="35" t="s">
        <v>30</v>
      </c>
      <c r="D27" s="35"/>
      <c r="E27" s="51">
        <f>ლარებში!E27/1000</f>
        <v>390</v>
      </c>
      <c r="F27" s="51">
        <f>ლარებში!F27/1000</f>
        <v>472.7</v>
      </c>
      <c r="G27" s="51">
        <f>ლარებში!G27/1000</f>
        <v>384.2</v>
      </c>
      <c r="H27" s="51">
        <f>ლარებში!H27/1000</f>
        <v>339.00963999999999</v>
      </c>
      <c r="I27" s="10"/>
    </row>
    <row r="28" spans="1:9" x14ac:dyDescent="0.25">
      <c r="A28" s="5" t="str">
        <f t="shared" si="0"/>
        <v>a</v>
      </c>
      <c r="B28" s="33" t="s">
        <v>1</v>
      </c>
      <c r="C28" s="35" t="s">
        <v>31</v>
      </c>
      <c r="D28" s="35"/>
      <c r="E28" s="51">
        <f>ლარებში!E28/1000</f>
        <v>601</v>
      </c>
      <c r="F28" s="51">
        <f>ლარებში!F28/1000</f>
        <v>601.5</v>
      </c>
      <c r="G28" s="51">
        <f>ლარებში!G28/1000</f>
        <v>473.4</v>
      </c>
      <c r="H28" s="51">
        <f>ლარებში!H28/1000</f>
        <v>193.14648</v>
      </c>
      <c r="I28" s="10"/>
    </row>
    <row r="29" spans="1:9" ht="34.5" x14ac:dyDescent="0.25">
      <c r="A29" s="5" t="str">
        <f t="shared" si="0"/>
        <v>a</v>
      </c>
      <c r="B29" s="33"/>
      <c r="C29" s="36" t="s">
        <v>91</v>
      </c>
      <c r="D29" s="36"/>
      <c r="E29" s="11">
        <f>ლარებში!E29/1000</f>
        <v>501</v>
      </c>
      <c r="F29" s="11">
        <f>ლარებში!F29/1000</f>
        <v>501.5</v>
      </c>
      <c r="G29" s="11">
        <f>ლარებში!G29/1000</f>
        <v>383.4</v>
      </c>
      <c r="H29" s="11">
        <f>ლარებში!H29/1000</f>
        <v>123.24406000000003</v>
      </c>
    </row>
    <row r="30" spans="1:9" ht="34.5" x14ac:dyDescent="0.25">
      <c r="A30" s="5" t="str">
        <f t="shared" si="0"/>
        <v>a</v>
      </c>
      <c r="B30" s="33"/>
      <c r="C30" s="36" t="s">
        <v>92</v>
      </c>
      <c r="D30" s="36"/>
      <c r="E30" s="11">
        <f>ლარებში!E30/1000</f>
        <v>100</v>
      </c>
      <c r="F30" s="11">
        <f>ლარებში!F30/1000</f>
        <v>100</v>
      </c>
      <c r="G30" s="11">
        <f>ლარებში!G30/1000</f>
        <v>90</v>
      </c>
      <c r="H30" s="11">
        <f>ლარებში!H30/1000</f>
        <v>69.902419999999992</v>
      </c>
    </row>
    <row r="31" spans="1:9" x14ac:dyDescent="0.25">
      <c r="A31" s="5" t="str">
        <f t="shared" si="0"/>
        <v>a</v>
      </c>
      <c r="B31" s="31" t="s">
        <v>1</v>
      </c>
      <c r="C31" s="32" t="s">
        <v>32</v>
      </c>
      <c r="D31" s="32"/>
      <c r="E31" s="12">
        <f>ლარებში!E31/1000</f>
        <v>497</v>
      </c>
      <c r="F31" s="12">
        <f>ლარებში!F31/1000</f>
        <v>757.15</v>
      </c>
      <c r="G31" s="12">
        <f>ლარებში!G31/1000</f>
        <v>692.15</v>
      </c>
      <c r="H31" s="12">
        <f>ლარებში!H31/1000</f>
        <v>430.51753000000002</v>
      </c>
      <c r="I31" s="10"/>
    </row>
    <row r="32" spans="1:9" x14ac:dyDescent="0.25">
      <c r="A32" s="5" t="str">
        <f t="shared" si="0"/>
        <v>b</v>
      </c>
      <c r="B32" s="31" t="s">
        <v>1</v>
      </c>
      <c r="C32" s="32" t="s">
        <v>33</v>
      </c>
      <c r="D32" s="32"/>
      <c r="E32" s="12">
        <f>ლარებში!E32/1000</f>
        <v>0</v>
      </c>
      <c r="F32" s="12">
        <f>ლარებში!F32/1000</f>
        <v>0</v>
      </c>
      <c r="G32" s="12">
        <f>ლარებში!G32/1000</f>
        <v>0</v>
      </c>
      <c r="H32" s="12">
        <f>ლარებში!H32/1000</f>
        <v>0</v>
      </c>
    </row>
    <row r="33" spans="1:9" x14ac:dyDescent="0.25">
      <c r="A33" s="5" t="str">
        <f t="shared" si="0"/>
        <v>b</v>
      </c>
      <c r="B33" s="31" t="s">
        <v>1</v>
      </c>
      <c r="C33" s="32" t="s">
        <v>34</v>
      </c>
      <c r="D33" s="32"/>
      <c r="E33" s="12">
        <f>ლარებში!E33/1000</f>
        <v>0</v>
      </c>
      <c r="F33" s="12">
        <f>ლარებში!F33/1000</f>
        <v>0</v>
      </c>
      <c r="G33" s="12">
        <f>ლარებში!G33/1000</f>
        <v>0</v>
      </c>
      <c r="H33" s="12">
        <f>ლარებში!H33/1000</f>
        <v>0</v>
      </c>
    </row>
    <row r="34" spans="1:9" ht="80.25" customHeight="1" x14ac:dyDescent="0.25">
      <c r="A34" s="5" t="str">
        <f t="shared" si="0"/>
        <v>a</v>
      </c>
      <c r="B34" s="29" t="s">
        <v>95</v>
      </c>
      <c r="C34" s="30" t="s">
        <v>96</v>
      </c>
      <c r="D34" s="30"/>
      <c r="E34" s="11">
        <f>ლარებში!E34/1000</f>
        <v>11850</v>
      </c>
      <c r="F34" s="11">
        <f>ლარებში!F34/1000</f>
        <v>12080</v>
      </c>
      <c r="G34" s="11">
        <f>ლარებში!G34/1000</f>
        <v>9557.5</v>
      </c>
      <c r="H34" s="11">
        <f>ლარებში!H34/1000</f>
        <v>7357.9814299999998</v>
      </c>
      <c r="I34" s="54" t="s">
        <v>219</v>
      </c>
    </row>
    <row r="35" spans="1:9" x14ac:dyDescent="0.25">
      <c r="A35" s="5" t="str">
        <f t="shared" si="0"/>
        <v>a</v>
      </c>
      <c r="B35" s="39" t="s">
        <v>1</v>
      </c>
      <c r="C35" s="40" t="s">
        <v>24</v>
      </c>
      <c r="D35" s="40"/>
      <c r="E35" s="14">
        <f>ლარებში!E35/1000</f>
        <v>11755</v>
      </c>
      <c r="F35" s="14">
        <f>ლარებში!F35/1000</f>
        <v>11985</v>
      </c>
      <c r="G35" s="14">
        <f>ლარებში!G35/1000</f>
        <v>9497.5</v>
      </c>
      <c r="H35" s="14">
        <f>ლარებში!H35/1000</f>
        <v>7330.6739299999999</v>
      </c>
      <c r="I35" s="10"/>
    </row>
    <row r="36" spans="1:9" x14ac:dyDescent="0.25">
      <c r="A36" s="5" t="str">
        <f t="shared" si="0"/>
        <v>a</v>
      </c>
      <c r="B36" s="41" t="s">
        <v>1</v>
      </c>
      <c r="C36" s="42" t="s">
        <v>25</v>
      </c>
      <c r="D36" s="42"/>
      <c r="E36" s="15">
        <f>ლარებში!E36/1000</f>
        <v>5400</v>
      </c>
      <c r="F36" s="15">
        <f>ლარებში!F36/1000</f>
        <v>5392</v>
      </c>
      <c r="G36" s="15">
        <f>ლარებში!G36/1000</f>
        <v>4042</v>
      </c>
      <c r="H36" s="15">
        <f>ლარებში!H36/1000</f>
        <v>3102.4650000000001</v>
      </c>
      <c r="I36" s="10"/>
    </row>
    <row r="37" spans="1:9" x14ac:dyDescent="0.25">
      <c r="A37" s="5" t="str">
        <f t="shared" si="0"/>
        <v>a</v>
      </c>
      <c r="B37" s="41" t="s">
        <v>1</v>
      </c>
      <c r="C37" s="42" t="s">
        <v>26</v>
      </c>
      <c r="D37" s="42"/>
      <c r="E37" s="15">
        <f>ლარებში!E37/1000</f>
        <v>3765</v>
      </c>
      <c r="F37" s="15">
        <f>ლარებში!F37/1000</f>
        <v>3765</v>
      </c>
      <c r="G37" s="15">
        <f>ლარებში!G37/1000</f>
        <v>2665</v>
      </c>
      <c r="H37" s="15">
        <f>ლარებში!H37/1000</f>
        <v>2332.67965</v>
      </c>
      <c r="I37" s="10"/>
    </row>
    <row r="38" spans="1:9" x14ac:dyDescent="0.25">
      <c r="A38" s="5" t="str">
        <f t="shared" si="0"/>
        <v>b</v>
      </c>
      <c r="B38" s="41" t="s">
        <v>1</v>
      </c>
      <c r="C38" s="42" t="s">
        <v>27</v>
      </c>
      <c r="D38" s="42"/>
      <c r="E38" s="15">
        <f>ლარებში!E38/1000</f>
        <v>0</v>
      </c>
      <c r="F38" s="15">
        <f>ლარებში!F38/1000</f>
        <v>0</v>
      </c>
      <c r="G38" s="15">
        <f>ლარებში!G38/1000</f>
        <v>0</v>
      </c>
      <c r="H38" s="15">
        <f>ლარებში!H38/1000</f>
        <v>0</v>
      </c>
    </row>
    <row r="39" spans="1:9" x14ac:dyDescent="0.25">
      <c r="A39" s="5" t="str">
        <f t="shared" si="0"/>
        <v>a</v>
      </c>
      <c r="B39" s="41" t="s">
        <v>1</v>
      </c>
      <c r="C39" s="43" t="s">
        <v>28</v>
      </c>
      <c r="D39" s="43"/>
      <c r="E39" s="15">
        <f>ლარებში!E39/1000</f>
        <v>0</v>
      </c>
      <c r="F39" s="15">
        <f>ლარებში!F39/1000</f>
        <v>230</v>
      </c>
      <c r="G39" s="15">
        <f>ლარებში!G39/1000</f>
        <v>230</v>
      </c>
      <c r="H39" s="15">
        <f>ლარებში!H39/1000</f>
        <v>230</v>
      </c>
      <c r="I39" s="10"/>
    </row>
    <row r="40" spans="1:9" x14ac:dyDescent="0.25">
      <c r="A40" s="5" t="str">
        <f t="shared" si="0"/>
        <v>a</v>
      </c>
      <c r="B40" s="41" t="s">
        <v>1</v>
      </c>
      <c r="C40" s="43" t="s">
        <v>29</v>
      </c>
      <c r="D40" s="43"/>
      <c r="E40" s="15">
        <f>ლარებში!E40/1000</f>
        <v>2440</v>
      </c>
      <c r="F40" s="15">
        <f>ლარებში!F40/1000</f>
        <v>2440</v>
      </c>
      <c r="G40" s="15">
        <f>ლარებში!G40/1000</f>
        <v>2440</v>
      </c>
      <c r="H40" s="15">
        <f>ლარებში!H40/1000</f>
        <v>1560.5229399999998</v>
      </c>
      <c r="I40" s="10"/>
    </row>
    <row r="41" spans="1:9" x14ac:dyDescent="0.25">
      <c r="A41" s="5" t="str">
        <f t="shared" si="0"/>
        <v>a</v>
      </c>
      <c r="B41" s="41" t="s">
        <v>1</v>
      </c>
      <c r="C41" s="43" t="s">
        <v>30</v>
      </c>
      <c r="D41" s="43"/>
      <c r="E41" s="15">
        <f>ლარებში!E41/1000</f>
        <v>110</v>
      </c>
      <c r="F41" s="15">
        <f>ლარებში!F41/1000</f>
        <v>118</v>
      </c>
      <c r="G41" s="15">
        <f>ლარებში!G41/1000</f>
        <v>90.5</v>
      </c>
      <c r="H41" s="15">
        <f>ლარებში!H41/1000</f>
        <v>88.098950000000002</v>
      </c>
      <c r="I41" s="10"/>
    </row>
    <row r="42" spans="1:9" x14ac:dyDescent="0.25">
      <c r="A42" s="5" t="str">
        <f t="shared" si="0"/>
        <v>a</v>
      </c>
      <c r="B42" s="41" t="s">
        <v>1</v>
      </c>
      <c r="C42" s="43" t="s">
        <v>31</v>
      </c>
      <c r="D42" s="43"/>
      <c r="E42" s="15">
        <f>ლარებში!E42/1000</f>
        <v>40</v>
      </c>
      <c r="F42" s="15">
        <f>ლარებში!F42/1000</f>
        <v>40</v>
      </c>
      <c r="G42" s="15">
        <f>ლარებში!G42/1000</f>
        <v>30</v>
      </c>
      <c r="H42" s="15">
        <f>ლარებში!H42/1000</f>
        <v>16.907389999999999</v>
      </c>
      <c r="I42" s="10"/>
    </row>
    <row r="43" spans="1:9" ht="34.5" x14ac:dyDescent="0.25">
      <c r="A43" s="5" t="str">
        <f t="shared" si="0"/>
        <v>a</v>
      </c>
      <c r="B43" s="41"/>
      <c r="C43" s="44" t="s">
        <v>91</v>
      </c>
      <c r="D43" s="44"/>
      <c r="E43" s="16">
        <f>ლარებში!E43/1000</f>
        <v>40</v>
      </c>
      <c r="F43" s="16">
        <f>ლარებში!F43/1000</f>
        <v>40</v>
      </c>
      <c r="G43" s="16">
        <f>ლარებში!G43/1000</f>
        <v>30</v>
      </c>
      <c r="H43" s="16">
        <f>ლარებში!H43/1000</f>
        <v>16.907389999999999</v>
      </c>
    </row>
    <row r="44" spans="1:9" ht="34.5" x14ac:dyDescent="0.25">
      <c r="A44" s="5" t="str">
        <f t="shared" si="0"/>
        <v>b</v>
      </c>
      <c r="B44" s="41"/>
      <c r="C44" s="44" t="s">
        <v>92</v>
      </c>
      <c r="D44" s="44"/>
      <c r="E44" s="16">
        <f>ლარებში!E44/1000</f>
        <v>0</v>
      </c>
      <c r="F44" s="16">
        <f>ლარებში!F44/1000</f>
        <v>0</v>
      </c>
      <c r="G44" s="16">
        <f>ლარებში!G44/1000</f>
        <v>0</v>
      </c>
      <c r="H44" s="16">
        <f>ლარებში!H44/1000</f>
        <v>0</v>
      </c>
    </row>
    <row r="45" spans="1:9" x14ac:dyDescent="0.25">
      <c r="A45" s="5" t="str">
        <f t="shared" si="0"/>
        <v>a</v>
      </c>
      <c r="B45" s="41" t="s">
        <v>1</v>
      </c>
      <c r="C45" s="40" t="s">
        <v>32</v>
      </c>
      <c r="D45" s="40"/>
      <c r="E45" s="14">
        <f>ლარებში!E45/1000</f>
        <v>95</v>
      </c>
      <c r="F45" s="14">
        <f>ლარებში!F45/1000</f>
        <v>95</v>
      </c>
      <c r="G45" s="14">
        <f>ლარებში!G45/1000</f>
        <v>60</v>
      </c>
      <c r="H45" s="14">
        <f>ლარებში!H45/1000</f>
        <v>27.307500000000001</v>
      </c>
      <c r="I45" s="10"/>
    </row>
    <row r="46" spans="1:9" x14ac:dyDescent="0.25">
      <c r="A46" s="5" t="str">
        <f t="shared" si="0"/>
        <v>b</v>
      </c>
      <c r="B46" s="41" t="s">
        <v>1</v>
      </c>
      <c r="C46" s="40" t="s">
        <v>33</v>
      </c>
      <c r="D46" s="40"/>
      <c r="E46" s="14">
        <f>ლარებში!E46/1000</f>
        <v>0</v>
      </c>
      <c r="F46" s="14">
        <f>ლარებში!F46/1000</f>
        <v>0</v>
      </c>
      <c r="G46" s="14">
        <f>ლარებში!G46/1000</f>
        <v>0</v>
      </c>
      <c r="H46" s="14">
        <f>ლარებში!H46/1000</f>
        <v>0</v>
      </c>
    </row>
    <row r="47" spans="1:9" x14ac:dyDescent="0.25">
      <c r="A47" s="5" t="str">
        <f t="shared" si="0"/>
        <v>b</v>
      </c>
      <c r="B47" s="41" t="s">
        <v>1</v>
      </c>
      <c r="C47" s="40" t="s">
        <v>34</v>
      </c>
      <c r="D47" s="40"/>
      <c r="E47" s="14">
        <f>ლარებში!E47/1000</f>
        <v>0</v>
      </c>
      <c r="F47" s="14">
        <f>ლარებში!F47/1000</f>
        <v>0</v>
      </c>
      <c r="G47" s="14">
        <f>ლარებში!G47/1000</f>
        <v>0</v>
      </c>
      <c r="H47" s="14">
        <f>ლარებში!H47/1000</f>
        <v>0</v>
      </c>
    </row>
    <row r="48" spans="1:9" ht="40.5" customHeight="1" x14ac:dyDescent="0.25">
      <c r="A48" s="5" t="str">
        <f t="shared" si="0"/>
        <v>a</v>
      </c>
      <c r="B48" s="29" t="s">
        <v>97</v>
      </c>
      <c r="C48" s="30" t="s">
        <v>35</v>
      </c>
      <c r="D48" s="30"/>
      <c r="E48" s="11">
        <f>ლარებში!E48/1000</f>
        <v>4020</v>
      </c>
      <c r="F48" s="11">
        <f>ლარებში!F48/1000</f>
        <v>4020</v>
      </c>
      <c r="G48" s="11">
        <f>ლარებში!G48/1000</f>
        <v>2999.8</v>
      </c>
      <c r="H48" s="11">
        <f>ლარებში!H48/1000</f>
        <v>2088.6391400000002</v>
      </c>
      <c r="I48" s="54"/>
    </row>
    <row r="49" spans="1:9" x14ac:dyDescent="0.25">
      <c r="A49" s="5" t="str">
        <f t="shared" si="0"/>
        <v>a</v>
      </c>
      <c r="B49" s="45" t="s">
        <v>1</v>
      </c>
      <c r="C49" s="46" t="s">
        <v>24</v>
      </c>
      <c r="D49" s="46"/>
      <c r="E49" s="14">
        <f>ლარებში!E49/1000</f>
        <v>4000</v>
      </c>
      <c r="F49" s="14">
        <f>ლარებში!F49/1000</f>
        <v>3998.6</v>
      </c>
      <c r="G49" s="14">
        <f>ლარებში!G49/1000</f>
        <v>2978.4</v>
      </c>
      <c r="H49" s="14">
        <f>ლარებში!H49/1000</f>
        <v>2083.7192400000004</v>
      </c>
      <c r="I49" s="10"/>
    </row>
    <row r="50" spans="1:9" x14ac:dyDescent="0.25">
      <c r="A50" s="5" t="str">
        <f t="shared" si="0"/>
        <v>a</v>
      </c>
      <c r="B50" s="47" t="s">
        <v>1</v>
      </c>
      <c r="C50" s="48" t="s">
        <v>25</v>
      </c>
      <c r="D50" s="48"/>
      <c r="E50" s="52">
        <f>ლარებში!E50/1000</f>
        <v>2930</v>
      </c>
      <c r="F50" s="52">
        <f>ლარებში!F50/1000</f>
        <v>2912.8</v>
      </c>
      <c r="G50" s="52">
        <f>ლარებში!G50/1000</f>
        <v>2169.1</v>
      </c>
      <c r="H50" s="52">
        <f>ლარებში!H50/1000</f>
        <v>1447.7393900000002</v>
      </c>
      <c r="I50" s="10"/>
    </row>
    <row r="51" spans="1:9" x14ac:dyDescent="0.25">
      <c r="A51" s="5" t="str">
        <f t="shared" si="0"/>
        <v>a</v>
      </c>
      <c r="B51" s="47" t="s">
        <v>1</v>
      </c>
      <c r="C51" s="48" t="s">
        <v>26</v>
      </c>
      <c r="D51" s="48"/>
      <c r="E51" s="52">
        <f>ლარებში!E51/1000</f>
        <v>1043</v>
      </c>
      <c r="F51" s="52">
        <f>ლარებში!F51/1000</f>
        <v>1030.5999999999999</v>
      </c>
      <c r="G51" s="52">
        <f>ლარებში!G51/1000</f>
        <v>755.1</v>
      </c>
      <c r="H51" s="52">
        <f>ლარებში!H51/1000</f>
        <v>595.51531</v>
      </c>
      <c r="I51" s="10"/>
    </row>
    <row r="52" spans="1:9" x14ac:dyDescent="0.25">
      <c r="A52" s="5" t="str">
        <f t="shared" si="0"/>
        <v>b</v>
      </c>
      <c r="B52" s="47" t="s">
        <v>1</v>
      </c>
      <c r="C52" s="48" t="s">
        <v>27</v>
      </c>
      <c r="D52" s="48"/>
      <c r="E52" s="17">
        <f>ლარებში!E52/1000</f>
        <v>0</v>
      </c>
      <c r="F52" s="17">
        <f>ლარებში!F52/1000</f>
        <v>0</v>
      </c>
      <c r="G52" s="17">
        <f>ლარებში!G52/1000</f>
        <v>0</v>
      </c>
      <c r="H52" s="17">
        <f>ლარებში!H52/1000</f>
        <v>0</v>
      </c>
    </row>
    <row r="53" spans="1:9" x14ac:dyDescent="0.25">
      <c r="A53" s="5" t="str">
        <f t="shared" si="0"/>
        <v>b</v>
      </c>
      <c r="B53" s="47" t="s">
        <v>1</v>
      </c>
      <c r="C53" s="49" t="s">
        <v>28</v>
      </c>
      <c r="D53" s="49"/>
      <c r="E53" s="17">
        <f>ლარებში!E53/1000</f>
        <v>0</v>
      </c>
      <c r="F53" s="17">
        <f>ლარებში!F53/1000</f>
        <v>0</v>
      </c>
      <c r="G53" s="17">
        <f>ლარებში!G53/1000</f>
        <v>0</v>
      </c>
      <c r="H53" s="17">
        <f>ლარებში!H53/1000</f>
        <v>0</v>
      </c>
    </row>
    <row r="54" spans="1:9" x14ac:dyDescent="0.25">
      <c r="A54" s="5" t="str">
        <f t="shared" si="0"/>
        <v>b</v>
      </c>
      <c r="B54" s="47" t="s">
        <v>1</v>
      </c>
      <c r="C54" s="49" t="s">
        <v>29</v>
      </c>
      <c r="D54" s="49"/>
      <c r="E54" s="17">
        <f>ლარებში!E54/1000</f>
        <v>0</v>
      </c>
      <c r="F54" s="17">
        <f>ლარებში!F54/1000</f>
        <v>0</v>
      </c>
      <c r="G54" s="17">
        <f>ლარებში!G54/1000</f>
        <v>0</v>
      </c>
      <c r="H54" s="17">
        <f>ლარებში!H54/1000</f>
        <v>0</v>
      </c>
    </row>
    <row r="55" spans="1:9" x14ac:dyDescent="0.25">
      <c r="A55" s="5" t="str">
        <f t="shared" si="0"/>
        <v>a</v>
      </c>
      <c r="B55" s="47" t="s">
        <v>1</v>
      </c>
      <c r="C55" s="49" t="s">
        <v>30</v>
      </c>
      <c r="D55" s="49"/>
      <c r="E55" s="52">
        <f>ლარებში!E55/1000</f>
        <v>15</v>
      </c>
      <c r="F55" s="52">
        <f>ლარებში!F55/1000</f>
        <v>42.7</v>
      </c>
      <c r="G55" s="52">
        <f>ლარებში!G55/1000</f>
        <v>42.7</v>
      </c>
      <c r="H55" s="52">
        <f>ლარებში!H55/1000</f>
        <v>35.281239999999997</v>
      </c>
      <c r="I55" s="10"/>
    </row>
    <row r="56" spans="1:9" x14ac:dyDescent="0.25">
      <c r="A56" s="5" t="str">
        <f t="shared" si="0"/>
        <v>a</v>
      </c>
      <c r="B56" s="47" t="s">
        <v>1</v>
      </c>
      <c r="C56" s="49" t="s">
        <v>31</v>
      </c>
      <c r="D56" s="49"/>
      <c r="E56" s="52">
        <f>ლარებში!E56/1000</f>
        <v>12</v>
      </c>
      <c r="F56" s="52">
        <f>ლარებში!F56/1000</f>
        <v>12.5</v>
      </c>
      <c r="G56" s="52">
        <f>ლარებში!G56/1000</f>
        <v>11.5</v>
      </c>
      <c r="H56" s="52">
        <f>ლარებში!H56/1000</f>
        <v>5.1833</v>
      </c>
      <c r="I56" s="10"/>
    </row>
    <row r="57" spans="1:9" ht="34.5" x14ac:dyDescent="0.25">
      <c r="A57" s="5" t="str">
        <f t="shared" si="0"/>
        <v>a</v>
      </c>
      <c r="B57" s="47"/>
      <c r="C57" s="50" t="s">
        <v>91</v>
      </c>
      <c r="D57" s="50"/>
      <c r="E57" s="17">
        <f>ლარებში!E57/1000</f>
        <v>12</v>
      </c>
      <c r="F57" s="17">
        <f>ლარებში!F57/1000</f>
        <v>12.5</v>
      </c>
      <c r="G57" s="17">
        <f>ლარებში!G57/1000</f>
        <v>11.5</v>
      </c>
      <c r="H57" s="17">
        <f>ლარებში!H57/1000</f>
        <v>5.1833</v>
      </c>
    </row>
    <row r="58" spans="1:9" ht="34.5" x14ac:dyDescent="0.25">
      <c r="A58" s="5" t="str">
        <f t="shared" si="0"/>
        <v>b</v>
      </c>
      <c r="B58" s="47"/>
      <c r="C58" s="50" t="s">
        <v>92</v>
      </c>
      <c r="D58" s="50"/>
      <c r="E58" s="17">
        <f>ლარებში!E58/1000</f>
        <v>0</v>
      </c>
      <c r="F58" s="17">
        <f>ლარებში!F58/1000</f>
        <v>0</v>
      </c>
      <c r="G58" s="17">
        <f>ლარებში!G58/1000</f>
        <v>0</v>
      </c>
      <c r="H58" s="17">
        <f>ლარებში!H58/1000</f>
        <v>0</v>
      </c>
    </row>
    <row r="59" spans="1:9" x14ac:dyDescent="0.25">
      <c r="A59" s="5" t="str">
        <f t="shared" si="0"/>
        <v>a</v>
      </c>
      <c r="B59" s="45" t="s">
        <v>1</v>
      </c>
      <c r="C59" s="46" t="s">
        <v>32</v>
      </c>
      <c r="D59" s="46"/>
      <c r="E59" s="14">
        <f>ლარებში!E59/1000</f>
        <v>20</v>
      </c>
      <c r="F59" s="14">
        <f>ლარებში!F59/1000</f>
        <v>21.4</v>
      </c>
      <c r="G59" s="14">
        <f>ლარებში!G59/1000</f>
        <v>21.4</v>
      </c>
      <c r="H59" s="14">
        <f>ლარებში!H59/1000</f>
        <v>4.9198999999999993</v>
      </c>
      <c r="I59" s="10"/>
    </row>
    <row r="60" spans="1:9" x14ac:dyDescent="0.25">
      <c r="A60" s="5" t="str">
        <f t="shared" si="0"/>
        <v>b</v>
      </c>
      <c r="B60" s="45" t="s">
        <v>1</v>
      </c>
      <c r="C60" s="46" t="s">
        <v>33</v>
      </c>
      <c r="D60" s="46"/>
      <c r="E60" s="14">
        <f>ლარებში!E60/1000</f>
        <v>0</v>
      </c>
      <c r="F60" s="14">
        <f>ლარებში!F60/1000</f>
        <v>0</v>
      </c>
      <c r="G60" s="14">
        <f>ლარებში!G60/1000</f>
        <v>0</v>
      </c>
      <c r="H60" s="14">
        <f>ლარებში!H60/1000</f>
        <v>0</v>
      </c>
    </row>
    <row r="61" spans="1:9" x14ac:dyDescent="0.25">
      <c r="A61" s="5" t="str">
        <f t="shared" si="0"/>
        <v>b</v>
      </c>
      <c r="B61" s="45" t="s">
        <v>1</v>
      </c>
      <c r="C61" s="46" t="s">
        <v>34</v>
      </c>
      <c r="D61" s="46"/>
      <c r="E61" s="14">
        <f>ლარებში!E61/1000</f>
        <v>0</v>
      </c>
      <c r="F61" s="14">
        <f>ლარებში!F61/1000</f>
        <v>0</v>
      </c>
      <c r="G61" s="14">
        <f>ლარებში!G61/1000</f>
        <v>0</v>
      </c>
      <c r="H61" s="14">
        <f>ლარებში!H61/1000</f>
        <v>0</v>
      </c>
    </row>
    <row r="62" spans="1:9" ht="36" x14ac:dyDescent="0.25">
      <c r="A62" s="5" t="str">
        <f t="shared" si="0"/>
        <v>a</v>
      </c>
      <c r="B62" s="37" t="s">
        <v>98</v>
      </c>
      <c r="C62" s="38" t="s">
        <v>36</v>
      </c>
      <c r="D62" s="38"/>
      <c r="E62" s="13">
        <f>ლარებში!E62/1000</f>
        <v>2705</v>
      </c>
      <c r="F62" s="13">
        <f>ლარებში!F62/1000</f>
        <v>2705</v>
      </c>
      <c r="G62" s="13">
        <f>ლარებში!G62/1000</f>
        <v>2038.9</v>
      </c>
      <c r="H62" s="13">
        <f>ლარებში!H62/1000</f>
        <v>1308.6613</v>
      </c>
      <c r="I62" s="54" t="s">
        <v>220</v>
      </c>
    </row>
    <row r="63" spans="1:9" x14ac:dyDescent="0.25">
      <c r="A63" s="5" t="str">
        <f t="shared" si="0"/>
        <v>a</v>
      </c>
      <c r="B63" s="39" t="s">
        <v>1</v>
      </c>
      <c r="C63" s="40" t="s">
        <v>24</v>
      </c>
      <c r="D63" s="40"/>
      <c r="E63" s="14">
        <f>ლარებში!E63/1000</f>
        <v>2685</v>
      </c>
      <c r="F63" s="14">
        <f>ლარებში!F63/1000</f>
        <v>2685</v>
      </c>
      <c r="G63" s="14">
        <f>ლარებში!G63/1000</f>
        <v>2018.9</v>
      </c>
      <c r="H63" s="14">
        <f>ლარებში!H63/1000</f>
        <v>1305.0709000000002</v>
      </c>
      <c r="I63" s="10"/>
    </row>
    <row r="64" spans="1:9" x14ac:dyDescent="0.25">
      <c r="A64" s="5" t="str">
        <f t="shared" si="0"/>
        <v>a</v>
      </c>
      <c r="B64" s="41" t="s">
        <v>1</v>
      </c>
      <c r="C64" s="42" t="s">
        <v>25</v>
      </c>
      <c r="D64" s="42"/>
      <c r="E64" s="15">
        <f>ლარებში!E64/1000</f>
        <v>2285</v>
      </c>
      <c r="F64" s="15">
        <f>ლარებში!F64/1000</f>
        <v>2275</v>
      </c>
      <c r="G64" s="15">
        <f>ლარებში!G64/1000</f>
        <v>1679.9</v>
      </c>
      <c r="H64" s="15">
        <f>ლარებში!H64/1000</f>
        <v>1002.6613000000001</v>
      </c>
      <c r="I64" s="10"/>
    </row>
    <row r="65" spans="1:9" x14ac:dyDescent="0.25">
      <c r="A65" s="5" t="str">
        <f t="shared" si="0"/>
        <v>a</v>
      </c>
      <c r="B65" s="41" t="s">
        <v>1</v>
      </c>
      <c r="C65" s="42" t="s">
        <v>26</v>
      </c>
      <c r="D65" s="42"/>
      <c r="E65" s="15">
        <f>ლარებში!E65/1000</f>
        <v>380</v>
      </c>
      <c r="F65" s="15">
        <f>ლარებში!F65/1000</f>
        <v>380</v>
      </c>
      <c r="G65" s="15">
        <f>ლარებში!G65/1000</f>
        <v>309</v>
      </c>
      <c r="H65" s="15">
        <f>ლარებში!H65/1000</f>
        <v>282.87134000000003</v>
      </c>
      <c r="I65" s="10"/>
    </row>
    <row r="66" spans="1:9" x14ac:dyDescent="0.25">
      <c r="A66" s="5" t="str">
        <f t="shared" si="0"/>
        <v>b</v>
      </c>
      <c r="B66" s="41" t="s">
        <v>1</v>
      </c>
      <c r="C66" s="42" t="s">
        <v>27</v>
      </c>
      <c r="D66" s="42"/>
      <c r="E66" s="15">
        <f>ლარებში!E66/1000</f>
        <v>0</v>
      </c>
      <c r="F66" s="15">
        <f>ლარებში!F66/1000</f>
        <v>0</v>
      </c>
      <c r="G66" s="15">
        <f>ლარებში!G66/1000</f>
        <v>0</v>
      </c>
      <c r="H66" s="15">
        <f>ლარებში!H66/1000</f>
        <v>0</v>
      </c>
    </row>
    <row r="67" spans="1:9" x14ac:dyDescent="0.25">
      <c r="A67" s="5" t="str">
        <f t="shared" si="0"/>
        <v>b</v>
      </c>
      <c r="B67" s="41" t="s">
        <v>1</v>
      </c>
      <c r="C67" s="43" t="s">
        <v>28</v>
      </c>
      <c r="D67" s="43"/>
      <c r="E67" s="15">
        <f>ლარებში!E67/1000</f>
        <v>0</v>
      </c>
      <c r="F67" s="15">
        <f>ლარებში!F67/1000</f>
        <v>0</v>
      </c>
      <c r="G67" s="15">
        <f>ლარებში!G67/1000</f>
        <v>0</v>
      </c>
      <c r="H67" s="15">
        <f>ლარებში!H67/1000</f>
        <v>0</v>
      </c>
    </row>
    <row r="68" spans="1:9" x14ac:dyDescent="0.25">
      <c r="A68" s="5" t="str">
        <f t="shared" si="0"/>
        <v>b</v>
      </c>
      <c r="B68" s="41" t="s">
        <v>1</v>
      </c>
      <c r="C68" s="43" t="s">
        <v>29</v>
      </c>
      <c r="D68" s="43"/>
      <c r="E68" s="15">
        <f>ლარებში!E68/1000</f>
        <v>0</v>
      </c>
      <c r="F68" s="15">
        <f>ლარებში!F68/1000</f>
        <v>0</v>
      </c>
      <c r="G68" s="15">
        <f>ლარებში!G68/1000</f>
        <v>0</v>
      </c>
      <c r="H68" s="15">
        <f>ლარებში!H68/1000</f>
        <v>0</v>
      </c>
    </row>
    <row r="69" spans="1:9" x14ac:dyDescent="0.25">
      <c r="A69" s="5" t="str">
        <f t="shared" si="0"/>
        <v>a</v>
      </c>
      <c r="B69" s="41" t="s">
        <v>1</v>
      </c>
      <c r="C69" s="43" t="s">
        <v>30</v>
      </c>
      <c r="D69" s="43"/>
      <c r="E69" s="15">
        <f>ლარებში!E69/1000</f>
        <v>15</v>
      </c>
      <c r="F69" s="15">
        <f>ლარებში!F69/1000</f>
        <v>25</v>
      </c>
      <c r="G69" s="15">
        <f>ლარებში!G69/1000</f>
        <v>25</v>
      </c>
      <c r="H69" s="15">
        <f>ლარებში!H69/1000</f>
        <v>19.338259999999998</v>
      </c>
      <c r="I69" s="10"/>
    </row>
    <row r="70" spans="1:9" x14ac:dyDescent="0.25">
      <c r="A70" s="5" t="str">
        <f t="shared" si="0"/>
        <v>a</v>
      </c>
      <c r="B70" s="41" t="s">
        <v>1</v>
      </c>
      <c r="C70" s="43" t="s">
        <v>31</v>
      </c>
      <c r="D70" s="43"/>
      <c r="E70" s="15">
        <f>ლარებში!E70/1000</f>
        <v>5</v>
      </c>
      <c r="F70" s="15">
        <f>ლარებში!F70/1000</f>
        <v>5</v>
      </c>
      <c r="G70" s="15">
        <f>ლარებში!G70/1000</f>
        <v>5</v>
      </c>
      <c r="H70" s="15">
        <f>ლარებში!H70/1000</f>
        <v>0.2</v>
      </c>
      <c r="I70" s="10"/>
    </row>
    <row r="71" spans="1:9" ht="34.5" x14ac:dyDescent="0.25">
      <c r="A71" s="5" t="str">
        <f t="shared" ref="A71:A134" si="1">IF((E71+F71+G71+H71)&gt;0,"a","b")</f>
        <v>a</v>
      </c>
      <c r="B71" s="41"/>
      <c r="C71" s="44" t="s">
        <v>91</v>
      </c>
      <c r="D71" s="44"/>
      <c r="E71" s="16">
        <f>ლარებში!E71/1000</f>
        <v>5</v>
      </c>
      <c r="F71" s="16">
        <f>ლარებში!F71/1000</f>
        <v>5</v>
      </c>
      <c r="G71" s="16">
        <f>ლარებში!G71/1000</f>
        <v>5</v>
      </c>
      <c r="H71" s="16">
        <f>ლარებში!H71/1000</f>
        <v>0.2</v>
      </c>
    </row>
    <row r="72" spans="1:9" ht="34.5" x14ac:dyDescent="0.25">
      <c r="A72" s="5" t="str">
        <f t="shared" si="1"/>
        <v>b</v>
      </c>
      <c r="B72" s="41"/>
      <c r="C72" s="44" t="s">
        <v>92</v>
      </c>
      <c r="D72" s="44"/>
      <c r="E72" s="16">
        <f>ლარებში!E72/1000</f>
        <v>0</v>
      </c>
      <c r="F72" s="16">
        <f>ლარებში!F72/1000</f>
        <v>0</v>
      </c>
      <c r="G72" s="16">
        <f>ლარებში!G72/1000</f>
        <v>0</v>
      </c>
      <c r="H72" s="16">
        <f>ლარებში!H72/1000</f>
        <v>0</v>
      </c>
    </row>
    <row r="73" spans="1:9" x14ac:dyDescent="0.25">
      <c r="A73" s="5" t="str">
        <f t="shared" si="1"/>
        <v>a</v>
      </c>
      <c r="B73" s="41" t="s">
        <v>1</v>
      </c>
      <c r="C73" s="40" t="s">
        <v>32</v>
      </c>
      <c r="D73" s="40"/>
      <c r="E73" s="14">
        <f>ლარებში!E73/1000</f>
        <v>20</v>
      </c>
      <c r="F73" s="14">
        <f>ლარებში!F73/1000</f>
        <v>20</v>
      </c>
      <c r="G73" s="14">
        <f>ლარებში!G73/1000</f>
        <v>20</v>
      </c>
      <c r="H73" s="14">
        <f>ლარებში!H73/1000</f>
        <v>3.5904000000000003</v>
      </c>
      <c r="I73" s="10"/>
    </row>
    <row r="74" spans="1:9" x14ac:dyDescent="0.25">
      <c r="A74" s="5" t="str">
        <f t="shared" si="1"/>
        <v>b</v>
      </c>
      <c r="B74" s="41" t="s">
        <v>1</v>
      </c>
      <c r="C74" s="40" t="s">
        <v>33</v>
      </c>
      <c r="D74" s="40"/>
      <c r="E74" s="14">
        <f>ლარებში!E74/1000</f>
        <v>0</v>
      </c>
      <c r="F74" s="14">
        <f>ლარებში!F74/1000</f>
        <v>0</v>
      </c>
      <c r="G74" s="14">
        <f>ლარებში!G74/1000</f>
        <v>0</v>
      </c>
      <c r="H74" s="14">
        <f>ლარებში!H74/1000</f>
        <v>0</v>
      </c>
    </row>
    <row r="75" spans="1:9" x14ac:dyDescent="0.25">
      <c r="A75" s="5" t="str">
        <f t="shared" si="1"/>
        <v>b</v>
      </c>
      <c r="B75" s="41" t="s">
        <v>1</v>
      </c>
      <c r="C75" s="40" t="s">
        <v>34</v>
      </c>
      <c r="D75" s="40"/>
      <c r="E75" s="14">
        <f>ლარებში!E75/1000</f>
        <v>0</v>
      </c>
      <c r="F75" s="14">
        <f>ლარებში!F75/1000</f>
        <v>0</v>
      </c>
      <c r="G75" s="14">
        <f>ლარებში!G75/1000</f>
        <v>0</v>
      </c>
      <c r="H75" s="14">
        <f>ლარებში!H75/1000</f>
        <v>0</v>
      </c>
    </row>
    <row r="76" spans="1:9" ht="36" x14ac:dyDescent="0.25">
      <c r="A76" s="5" t="str">
        <f t="shared" si="1"/>
        <v>a</v>
      </c>
      <c r="B76" s="37" t="s">
        <v>99</v>
      </c>
      <c r="C76" s="38" t="s">
        <v>37</v>
      </c>
      <c r="D76" s="38"/>
      <c r="E76" s="13">
        <f>ლარებში!E76/1000</f>
        <v>100</v>
      </c>
      <c r="F76" s="13">
        <f>ლარებში!F76/1000</f>
        <v>100</v>
      </c>
      <c r="G76" s="13">
        <f>ლარებში!G76/1000</f>
        <v>70</v>
      </c>
      <c r="H76" s="13">
        <f>ლარებში!H76/1000</f>
        <v>34.890999999999998</v>
      </c>
      <c r="I76" s="54" t="s">
        <v>220</v>
      </c>
    </row>
    <row r="77" spans="1:9" x14ac:dyDescent="0.25">
      <c r="A77" s="5" t="str">
        <f t="shared" si="1"/>
        <v>a</v>
      </c>
      <c r="B77" s="39" t="s">
        <v>1</v>
      </c>
      <c r="C77" s="40" t="s">
        <v>24</v>
      </c>
      <c r="D77" s="40"/>
      <c r="E77" s="14">
        <f>ლარებში!E77/1000</f>
        <v>100</v>
      </c>
      <c r="F77" s="14">
        <f>ლარებში!F77/1000</f>
        <v>100</v>
      </c>
      <c r="G77" s="14">
        <f>ლარებში!G77/1000</f>
        <v>70</v>
      </c>
      <c r="H77" s="14">
        <f>ლარებში!H77/1000</f>
        <v>34.890999999999998</v>
      </c>
      <c r="I77" s="10"/>
    </row>
    <row r="78" spans="1:9" x14ac:dyDescent="0.25">
      <c r="A78" s="5" t="str">
        <f t="shared" si="1"/>
        <v>b</v>
      </c>
      <c r="B78" s="41" t="s">
        <v>1</v>
      </c>
      <c r="C78" s="42" t="s">
        <v>25</v>
      </c>
      <c r="D78" s="42"/>
      <c r="E78" s="15">
        <f>ლარებში!E78/1000</f>
        <v>0</v>
      </c>
      <c r="F78" s="15">
        <f>ლარებში!F78/1000</f>
        <v>0</v>
      </c>
      <c r="G78" s="15">
        <f>ლარებში!G78/1000</f>
        <v>0</v>
      </c>
      <c r="H78" s="15">
        <f>ლარებში!H78/1000</f>
        <v>0</v>
      </c>
      <c r="I78" s="10"/>
    </row>
    <row r="79" spans="1:9" x14ac:dyDescent="0.25">
      <c r="A79" s="5" t="str">
        <f t="shared" si="1"/>
        <v>a</v>
      </c>
      <c r="B79" s="41" t="s">
        <v>1</v>
      </c>
      <c r="C79" s="42" t="s">
        <v>26</v>
      </c>
      <c r="D79" s="42"/>
      <c r="E79" s="15">
        <f>ლარებში!E79/1000</f>
        <v>100</v>
      </c>
      <c r="F79" s="15">
        <f>ლარებში!F79/1000</f>
        <v>100</v>
      </c>
      <c r="G79" s="15">
        <f>ლარებში!G79/1000</f>
        <v>70</v>
      </c>
      <c r="H79" s="15">
        <f>ლარებში!H79/1000</f>
        <v>34.890999999999998</v>
      </c>
      <c r="I79" s="10"/>
    </row>
    <row r="80" spans="1:9" x14ac:dyDescent="0.25">
      <c r="A80" s="5" t="str">
        <f t="shared" si="1"/>
        <v>b</v>
      </c>
      <c r="B80" s="41" t="s">
        <v>1</v>
      </c>
      <c r="C80" s="42" t="s">
        <v>27</v>
      </c>
      <c r="D80" s="42"/>
      <c r="E80" s="15">
        <f>ლარებში!E80/1000</f>
        <v>0</v>
      </c>
      <c r="F80" s="15">
        <f>ლარებში!F80/1000</f>
        <v>0</v>
      </c>
      <c r="G80" s="15">
        <f>ლარებში!G80/1000</f>
        <v>0</v>
      </c>
      <c r="H80" s="15">
        <f>ლარებში!H80/1000</f>
        <v>0</v>
      </c>
    </row>
    <row r="81" spans="1:9" x14ac:dyDescent="0.25">
      <c r="A81" s="5" t="str">
        <f t="shared" si="1"/>
        <v>b</v>
      </c>
      <c r="B81" s="41" t="s">
        <v>1</v>
      </c>
      <c r="C81" s="43" t="s">
        <v>28</v>
      </c>
      <c r="D81" s="43"/>
      <c r="E81" s="15">
        <f>ლარებში!E81/1000</f>
        <v>0</v>
      </c>
      <c r="F81" s="15">
        <f>ლარებში!F81/1000</f>
        <v>0</v>
      </c>
      <c r="G81" s="15">
        <f>ლარებში!G81/1000</f>
        <v>0</v>
      </c>
      <c r="H81" s="15">
        <f>ლარებში!H81/1000</f>
        <v>0</v>
      </c>
    </row>
    <row r="82" spans="1:9" x14ac:dyDescent="0.25">
      <c r="A82" s="5" t="str">
        <f t="shared" si="1"/>
        <v>b</v>
      </c>
      <c r="B82" s="41" t="s">
        <v>1</v>
      </c>
      <c r="C82" s="43" t="s">
        <v>29</v>
      </c>
      <c r="D82" s="43"/>
      <c r="E82" s="15">
        <f>ლარებში!E82/1000</f>
        <v>0</v>
      </c>
      <c r="F82" s="15">
        <f>ლარებში!F82/1000</f>
        <v>0</v>
      </c>
      <c r="G82" s="15">
        <f>ლარებში!G82/1000</f>
        <v>0</v>
      </c>
      <c r="H82" s="15">
        <f>ლარებში!H82/1000</f>
        <v>0</v>
      </c>
    </row>
    <row r="83" spans="1:9" x14ac:dyDescent="0.25">
      <c r="A83" s="5" t="str">
        <f t="shared" si="1"/>
        <v>b</v>
      </c>
      <c r="B83" s="41" t="s">
        <v>1</v>
      </c>
      <c r="C83" s="43" t="s">
        <v>30</v>
      </c>
      <c r="D83" s="43"/>
      <c r="E83" s="15">
        <f>ლარებში!E83/1000</f>
        <v>0</v>
      </c>
      <c r="F83" s="15">
        <f>ლარებში!F83/1000</f>
        <v>0</v>
      </c>
      <c r="G83" s="15">
        <f>ლარებში!G83/1000</f>
        <v>0</v>
      </c>
      <c r="H83" s="15">
        <f>ლარებში!H83/1000</f>
        <v>0</v>
      </c>
    </row>
    <row r="84" spans="1:9" x14ac:dyDescent="0.25">
      <c r="A84" s="5" t="str">
        <f t="shared" si="1"/>
        <v>b</v>
      </c>
      <c r="B84" s="41" t="s">
        <v>1</v>
      </c>
      <c r="C84" s="43" t="s">
        <v>31</v>
      </c>
      <c r="D84" s="43"/>
      <c r="E84" s="15">
        <f>ლარებში!E84/1000</f>
        <v>0</v>
      </c>
      <c r="F84" s="15">
        <f>ლარებში!F84/1000</f>
        <v>0</v>
      </c>
      <c r="G84" s="15">
        <f>ლარებში!G84/1000</f>
        <v>0</v>
      </c>
      <c r="H84" s="15">
        <f>ლარებში!H84/1000</f>
        <v>0</v>
      </c>
    </row>
    <row r="85" spans="1:9" ht="34.5" x14ac:dyDescent="0.25">
      <c r="A85" s="5" t="str">
        <f t="shared" si="1"/>
        <v>b</v>
      </c>
      <c r="B85" s="41"/>
      <c r="C85" s="44" t="s">
        <v>91</v>
      </c>
      <c r="D85" s="44"/>
      <c r="E85" s="16">
        <f>ლარებში!E85/1000</f>
        <v>0</v>
      </c>
      <c r="F85" s="16">
        <f>ლარებში!F85/1000</f>
        <v>0</v>
      </c>
      <c r="G85" s="16">
        <f>ლარებში!G85/1000</f>
        <v>0</v>
      </c>
      <c r="H85" s="16">
        <f>ლარებში!H85/1000</f>
        <v>0</v>
      </c>
    </row>
    <row r="86" spans="1:9" ht="34.5" x14ac:dyDescent="0.25">
      <c r="A86" s="5" t="str">
        <f t="shared" si="1"/>
        <v>b</v>
      </c>
      <c r="B86" s="41"/>
      <c r="C86" s="44" t="s">
        <v>92</v>
      </c>
      <c r="D86" s="44"/>
      <c r="E86" s="16">
        <f>ლარებში!E86/1000</f>
        <v>0</v>
      </c>
      <c r="F86" s="16">
        <f>ლარებში!F86/1000</f>
        <v>0</v>
      </c>
      <c r="G86" s="16">
        <f>ლარებში!G86/1000</f>
        <v>0</v>
      </c>
      <c r="H86" s="16">
        <f>ლარებში!H86/1000</f>
        <v>0</v>
      </c>
    </row>
    <row r="87" spans="1:9" x14ac:dyDescent="0.25">
      <c r="A87" s="5" t="str">
        <f t="shared" si="1"/>
        <v>b</v>
      </c>
      <c r="B87" s="41" t="s">
        <v>1</v>
      </c>
      <c r="C87" s="40" t="s">
        <v>32</v>
      </c>
      <c r="D87" s="40"/>
      <c r="E87" s="14">
        <f>ლარებში!E87/1000</f>
        <v>0</v>
      </c>
      <c r="F87" s="14">
        <f>ლარებში!F87/1000</f>
        <v>0</v>
      </c>
      <c r="G87" s="14">
        <f>ლარებში!G87/1000</f>
        <v>0</v>
      </c>
      <c r="H87" s="14">
        <f>ლარებში!H87/1000</f>
        <v>0</v>
      </c>
    </row>
    <row r="88" spans="1:9" x14ac:dyDescent="0.25">
      <c r="A88" s="5" t="str">
        <f t="shared" si="1"/>
        <v>b</v>
      </c>
      <c r="B88" s="41" t="s">
        <v>1</v>
      </c>
      <c r="C88" s="40" t="s">
        <v>33</v>
      </c>
      <c r="D88" s="40"/>
      <c r="E88" s="14">
        <f>ლარებში!E88/1000</f>
        <v>0</v>
      </c>
      <c r="F88" s="14">
        <f>ლარებში!F88/1000</f>
        <v>0</v>
      </c>
      <c r="G88" s="14">
        <f>ლარებში!G88/1000</f>
        <v>0</v>
      </c>
      <c r="H88" s="14">
        <f>ლარებში!H88/1000</f>
        <v>0</v>
      </c>
    </row>
    <row r="89" spans="1:9" x14ac:dyDescent="0.25">
      <c r="A89" s="5" t="str">
        <f t="shared" si="1"/>
        <v>b</v>
      </c>
      <c r="B89" s="41" t="s">
        <v>1</v>
      </c>
      <c r="C89" s="40" t="s">
        <v>34</v>
      </c>
      <c r="D89" s="40"/>
      <c r="E89" s="14">
        <f>ლარებში!E89/1000</f>
        <v>0</v>
      </c>
      <c r="F89" s="14">
        <f>ლარებში!F89/1000</f>
        <v>0</v>
      </c>
      <c r="G89" s="14">
        <f>ლარებში!G89/1000</f>
        <v>0</v>
      </c>
      <c r="H89" s="14">
        <f>ლარებში!H89/1000</f>
        <v>0</v>
      </c>
    </row>
    <row r="90" spans="1:9" ht="34.5" x14ac:dyDescent="0.25">
      <c r="A90" s="5" t="str">
        <f t="shared" si="1"/>
        <v>a</v>
      </c>
      <c r="B90" s="37" t="s">
        <v>100</v>
      </c>
      <c r="C90" s="38" t="s">
        <v>38</v>
      </c>
      <c r="D90" s="38"/>
      <c r="E90" s="13">
        <f>ლარებში!E90/1000</f>
        <v>1215</v>
      </c>
      <c r="F90" s="13">
        <f>ლარებში!F90/1000</f>
        <v>1215</v>
      </c>
      <c r="G90" s="13">
        <f>ლარებში!G90/1000</f>
        <v>890.9</v>
      </c>
      <c r="H90" s="13">
        <f>ლარებში!H90/1000</f>
        <v>745.08684000000005</v>
      </c>
      <c r="I90" s="54"/>
    </row>
    <row r="91" spans="1:9" x14ac:dyDescent="0.25">
      <c r="A91" s="5" t="str">
        <f t="shared" si="1"/>
        <v>a</v>
      </c>
      <c r="B91" s="39" t="s">
        <v>1</v>
      </c>
      <c r="C91" s="40" t="s">
        <v>24</v>
      </c>
      <c r="D91" s="40"/>
      <c r="E91" s="14">
        <f>ლარებში!E91/1000</f>
        <v>1215</v>
      </c>
      <c r="F91" s="14">
        <f>ლარებში!F91/1000</f>
        <v>1213.5999999999999</v>
      </c>
      <c r="G91" s="14">
        <f>ლარებში!G91/1000</f>
        <v>889.5</v>
      </c>
      <c r="H91" s="14">
        <f>ლარებში!H91/1000</f>
        <v>743.75734000000011</v>
      </c>
      <c r="I91" s="10"/>
    </row>
    <row r="92" spans="1:9" x14ac:dyDescent="0.25">
      <c r="A92" s="5" t="str">
        <f t="shared" si="1"/>
        <v>a</v>
      </c>
      <c r="B92" s="41" t="s">
        <v>1</v>
      </c>
      <c r="C92" s="42" t="s">
        <v>25</v>
      </c>
      <c r="D92" s="42"/>
      <c r="E92" s="15">
        <f>ლარებში!E92/1000</f>
        <v>645</v>
      </c>
      <c r="F92" s="15">
        <f>ლარებში!F92/1000</f>
        <v>637.79999999999995</v>
      </c>
      <c r="G92" s="15">
        <f>ლარებში!G92/1000</f>
        <v>489.2</v>
      </c>
      <c r="H92" s="15">
        <f>ლარებში!H92/1000</f>
        <v>445.07809000000003</v>
      </c>
      <c r="I92" s="10"/>
    </row>
    <row r="93" spans="1:9" x14ac:dyDescent="0.25">
      <c r="A93" s="5" t="str">
        <f t="shared" si="1"/>
        <v>a</v>
      </c>
      <c r="B93" s="41" t="s">
        <v>1</v>
      </c>
      <c r="C93" s="42" t="s">
        <v>26</v>
      </c>
      <c r="D93" s="42"/>
      <c r="E93" s="15">
        <f>ლარებში!E93/1000</f>
        <v>563</v>
      </c>
      <c r="F93" s="15">
        <f>ლარებში!F93/1000</f>
        <v>550.6</v>
      </c>
      <c r="G93" s="15">
        <f>ლარებში!G93/1000</f>
        <v>376.1</v>
      </c>
      <c r="H93" s="15">
        <f>ლარებში!H93/1000</f>
        <v>277.75296999999995</v>
      </c>
      <c r="I93" s="10"/>
    </row>
    <row r="94" spans="1:9" x14ac:dyDescent="0.25">
      <c r="A94" s="5" t="str">
        <f t="shared" si="1"/>
        <v>b</v>
      </c>
      <c r="B94" s="41" t="s">
        <v>1</v>
      </c>
      <c r="C94" s="42" t="s">
        <v>27</v>
      </c>
      <c r="D94" s="42"/>
      <c r="E94" s="15">
        <f>ლარებში!E94/1000</f>
        <v>0</v>
      </c>
      <c r="F94" s="15">
        <f>ლარებში!F94/1000</f>
        <v>0</v>
      </c>
      <c r="G94" s="15">
        <f>ლარებში!G94/1000</f>
        <v>0</v>
      </c>
      <c r="H94" s="15">
        <f>ლარებში!H94/1000</f>
        <v>0</v>
      </c>
    </row>
    <row r="95" spans="1:9" x14ac:dyDescent="0.25">
      <c r="A95" s="5" t="str">
        <f t="shared" si="1"/>
        <v>b</v>
      </c>
      <c r="B95" s="41" t="s">
        <v>1</v>
      </c>
      <c r="C95" s="43" t="s">
        <v>28</v>
      </c>
      <c r="D95" s="43"/>
      <c r="E95" s="15">
        <f>ლარებში!E95/1000</f>
        <v>0</v>
      </c>
      <c r="F95" s="15">
        <f>ლარებში!F95/1000</f>
        <v>0</v>
      </c>
      <c r="G95" s="15">
        <f>ლარებში!G95/1000</f>
        <v>0</v>
      </c>
      <c r="H95" s="15">
        <f>ლარებში!H95/1000</f>
        <v>0</v>
      </c>
    </row>
    <row r="96" spans="1:9" x14ac:dyDescent="0.25">
      <c r="A96" s="5" t="str">
        <f t="shared" si="1"/>
        <v>b</v>
      </c>
      <c r="B96" s="41" t="s">
        <v>1</v>
      </c>
      <c r="C96" s="43" t="s">
        <v>29</v>
      </c>
      <c r="D96" s="43"/>
      <c r="E96" s="15">
        <f>ლარებში!E96/1000</f>
        <v>0</v>
      </c>
      <c r="F96" s="15">
        <f>ლარებში!F96/1000</f>
        <v>0</v>
      </c>
      <c r="G96" s="15">
        <f>ლარებში!G96/1000</f>
        <v>0</v>
      </c>
      <c r="H96" s="15">
        <f>ლარებში!H96/1000</f>
        <v>0</v>
      </c>
    </row>
    <row r="97" spans="1:9" x14ac:dyDescent="0.25">
      <c r="A97" s="5" t="str">
        <f t="shared" si="1"/>
        <v>a</v>
      </c>
      <c r="B97" s="41" t="s">
        <v>1</v>
      </c>
      <c r="C97" s="43" t="s">
        <v>30</v>
      </c>
      <c r="D97" s="43"/>
      <c r="E97" s="15">
        <f>ლარებში!E97/1000</f>
        <v>0</v>
      </c>
      <c r="F97" s="15">
        <f>ლარებში!F97/1000</f>
        <v>17.7</v>
      </c>
      <c r="G97" s="15">
        <f>ლარებში!G97/1000</f>
        <v>17.7</v>
      </c>
      <c r="H97" s="15">
        <f>ლარებში!H97/1000</f>
        <v>15.94298</v>
      </c>
      <c r="I97" s="10"/>
    </row>
    <row r="98" spans="1:9" x14ac:dyDescent="0.25">
      <c r="A98" s="5" t="str">
        <f t="shared" si="1"/>
        <v>a</v>
      </c>
      <c r="B98" s="41" t="s">
        <v>1</v>
      </c>
      <c r="C98" s="43" t="s">
        <v>31</v>
      </c>
      <c r="D98" s="43"/>
      <c r="E98" s="15">
        <f>ლარებში!E98/1000</f>
        <v>7</v>
      </c>
      <c r="F98" s="15">
        <f>ლარებში!F98/1000</f>
        <v>7.5</v>
      </c>
      <c r="G98" s="15">
        <f>ლარებში!G98/1000</f>
        <v>6.5</v>
      </c>
      <c r="H98" s="15">
        <f>ლარებში!H98/1000</f>
        <v>4.9832999999999998</v>
      </c>
      <c r="I98" s="10"/>
    </row>
    <row r="99" spans="1:9" ht="34.5" x14ac:dyDescent="0.25">
      <c r="A99" s="5" t="str">
        <f t="shared" si="1"/>
        <v>a</v>
      </c>
      <c r="B99" s="41"/>
      <c r="C99" s="44" t="s">
        <v>91</v>
      </c>
      <c r="D99" s="44"/>
      <c r="E99" s="16">
        <f>ლარებში!E99/1000</f>
        <v>7</v>
      </c>
      <c r="F99" s="16">
        <f>ლარებში!F99/1000</f>
        <v>7.5</v>
      </c>
      <c r="G99" s="16">
        <f>ლარებში!G99/1000</f>
        <v>6.5</v>
      </c>
      <c r="H99" s="16">
        <f>ლარებში!H99/1000</f>
        <v>4.9832999999999998</v>
      </c>
    </row>
    <row r="100" spans="1:9" ht="34.5" x14ac:dyDescent="0.25">
      <c r="A100" s="5" t="str">
        <f t="shared" si="1"/>
        <v>b</v>
      </c>
      <c r="B100" s="41"/>
      <c r="C100" s="44" t="s">
        <v>92</v>
      </c>
      <c r="D100" s="44"/>
      <c r="E100" s="16">
        <f>ლარებში!E100/1000</f>
        <v>0</v>
      </c>
      <c r="F100" s="16">
        <f>ლარებში!F100/1000</f>
        <v>0</v>
      </c>
      <c r="G100" s="16">
        <f>ლარებში!G100/1000</f>
        <v>0</v>
      </c>
      <c r="H100" s="16">
        <f>ლარებში!H100/1000</f>
        <v>0</v>
      </c>
    </row>
    <row r="101" spans="1:9" x14ac:dyDescent="0.25">
      <c r="A101" s="5" t="str">
        <f t="shared" si="1"/>
        <v>a</v>
      </c>
      <c r="B101" s="41" t="s">
        <v>1</v>
      </c>
      <c r="C101" s="40" t="s">
        <v>32</v>
      </c>
      <c r="D101" s="40"/>
      <c r="E101" s="14">
        <f>ლარებში!E101/1000</f>
        <v>0</v>
      </c>
      <c r="F101" s="14">
        <f>ლარებში!F101/1000</f>
        <v>1.4</v>
      </c>
      <c r="G101" s="14">
        <f>ლარებში!G101/1000</f>
        <v>1.4</v>
      </c>
      <c r="H101" s="14">
        <f>ლარებში!H101/1000</f>
        <v>1.3294999999999999</v>
      </c>
    </row>
    <row r="102" spans="1:9" x14ac:dyDescent="0.25">
      <c r="A102" s="5" t="str">
        <f t="shared" si="1"/>
        <v>b</v>
      </c>
      <c r="B102" s="41" t="s">
        <v>1</v>
      </c>
      <c r="C102" s="40" t="s">
        <v>33</v>
      </c>
      <c r="D102" s="40"/>
      <c r="E102" s="14">
        <f>ლარებში!E102/1000</f>
        <v>0</v>
      </c>
      <c r="F102" s="14">
        <f>ლარებში!F102/1000</f>
        <v>0</v>
      </c>
      <c r="G102" s="14">
        <f>ლარებში!G102/1000</f>
        <v>0</v>
      </c>
      <c r="H102" s="14">
        <f>ლარებში!H102/1000</f>
        <v>0</v>
      </c>
    </row>
    <row r="103" spans="1:9" x14ac:dyDescent="0.25">
      <c r="A103" s="5" t="str">
        <f t="shared" si="1"/>
        <v>b</v>
      </c>
      <c r="B103" s="41" t="s">
        <v>1</v>
      </c>
      <c r="C103" s="40" t="s">
        <v>34</v>
      </c>
      <c r="D103" s="40"/>
      <c r="E103" s="14">
        <f>ლარებში!E103/1000</f>
        <v>0</v>
      </c>
      <c r="F103" s="14">
        <f>ლარებში!F103/1000</f>
        <v>0</v>
      </c>
      <c r="G103" s="14">
        <f>ლარებში!G103/1000</f>
        <v>0</v>
      </c>
      <c r="H103" s="14">
        <f>ლარებში!H103/1000</f>
        <v>0</v>
      </c>
    </row>
    <row r="104" spans="1:9" ht="34.5" x14ac:dyDescent="0.25">
      <c r="A104" s="5" t="str">
        <f t="shared" si="1"/>
        <v>a</v>
      </c>
      <c r="B104" s="37" t="s">
        <v>101</v>
      </c>
      <c r="C104" s="38" t="s">
        <v>102</v>
      </c>
      <c r="D104" s="38"/>
      <c r="E104" s="13">
        <f>ლარებში!E104/1000</f>
        <v>1065</v>
      </c>
      <c r="F104" s="13">
        <f>ლარებში!F104/1000</f>
        <v>1065</v>
      </c>
      <c r="G104" s="13">
        <f>ლარებში!G104/1000</f>
        <v>814.9</v>
      </c>
      <c r="H104" s="13">
        <f>ლარებში!H104/1000</f>
        <v>740.2868400000001</v>
      </c>
      <c r="I104" s="54" t="s">
        <v>221</v>
      </c>
    </row>
    <row r="105" spans="1:9" x14ac:dyDescent="0.25">
      <c r="A105" s="5" t="str">
        <f t="shared" si="1"/>
        <v>a</v>
      </c>
      <c r="B105" s="39" t="s">
        <v>1</v>
      </c>
      <c r="C105" s="40" t="s">
        <v>24</v>
      </c>
      <c r="D105" s="40"/>
      <c r="E105" s="14">
        <f>ლარებში!E105/1000</f>
        <v>1065</v>
      </c>
      <c r="F105" s="14">
        <f>ლარებში!F105/1000</f>
        <v>1063.5999999999999</v>
      </c>
      <c r="G105" s="14">
        <f>ლარებში!G105/1000</f>
        <v>813.5</v>
      </c>
      <c r="H105" s="14">
        <f>ლარებში!H105/1000</f>
        <v>738.95734000000004</v>
      </c>
    </row>
    <row r="106" spans="1:9" x14ac:dyDescent="0.25">
      <c r="A106" s="5" t="str">
        <f t="shared" si="1"/>
        <v>a</v>
      </c>
      <c r="B106" s="41" t="s">
        <v>1</v>
      </c>
      <c r="C106" s="42" t="s">
        <v>25</v>
      </c>
      <c r="D106" s="42"/>
      <c r="E106" s="15">
        <f>ლარებში!E106/1000</f>
        <v>645</v>
      </c>
      <c r="F106" s="15">
        <f>ლარებში!F106/1000</f>
        <v>637.79999999999995</v>
      </c>
      <c r="G106" s="15">
        <f>ლარებში!G106/1000</f>
        <v>489.2</v>
      </c>
      <c r="H106" s="15">
        <f>ლარებში!H106/1000</f>
        <v>445.07809000000003</v>
      </c>
    </row>
    <row r="107" spans="1:9" x14ac:dyDescent="0.25">
      <c r="A107" s="5" t="str">
        <f t="shared" si="1"/>
        <v>a</v>
      </c>
      <c r="B107" s="41" t="s">
        <v>1</v>
      </c>
      <c r="C107" s="42" t="s">
        <v>26</v>
      </c>
      <c r="D107" s="42"/>
      <c r="E107" s="15">
        <f>ლარებში!E107/1000</f>
        <v>420</v>
      </c>
      <c r="F107" s="15">
        <f>ლარებში!F107/1000</f>
        <v>407.6</v>
      </c>
      <c r="G107" s="15">
        <f>ლარებში!G107/1000</f>
        <v>306.10000000000002</v>
      </c>
      <c r="H107" s="15">
        <f>ლარებში!H107/1000</f>
        <v>277.75296999999995</v>
      </c>
    </row>
    <row r="108" spans="1:9" x14ac:dyDescent="0.25">
      <c r="A108" s="5" t="str">
        <f t="shared" si="1"/>
        <v>b</v>
      </c>
      <c r="B108" s="41" t="s">
        <v>1</v>
      </c>
      <c r="C108" s="42" t="s">
        <v>27</v>
      </c>
      <c r="D108" s="42"/>
      <c r="E108" s="15">
        <f>ლარებში!E108/1000</f>
        <v>0</v>
      </c>
      <c r="F108" s="15">
        <f>ლარებში!F108/1000</f>
        <v>0</v>
      </c>
      <c r="G108" s="15">
        <f>ლარებში!G108/1000</f>
        <v>0</v>
      </c>
      <c r="H108" s="15">
        <f>ლარებში!H108/1000</f>
        <v>0</v>
      </c>
    </row>
    <row r="109" spans="1:9" x14ac:dyDescent="0.25">
      <c r="A109" s="5" t="str">
        <f t="shared" si="1"/>
        <v>b</v>
      </c>
      <c r="B109" s="41" t="s">
        <v>1</v>
      </c>
      <c r="C109" s="43" t="s">
        <v>28</v>
      </c>
      <c r="D109" s="43"/>
      <c r="E109" s="15">
        <f>ლარებში!E109/1000</f>
        <v>0</v>
      </c>
      <c r="F109" s="15">
        <f>ლარებში!F109/1000</f>
        <v>0</v>
      </c>
      <c r="G109" s="15">
        <f>ლარებში!G109/1000</f>
        <v>0</v>
      </c>
      <c r="H109" s="15">
        <f>ლარებში!H109/1000</f>
        <v>0</v>
      </c>
    </row>
    <row r="110" spans="1:9" x14ac:dyDescent="0.25">
      <c r="A110" s="5" t="str">
        <f t="shared" si="1"/>
        <v>b</v>
      </c>
      <c r="B110" s="41" t="s">
        <v>1</v>
      </c>
      <c r="C110" s="43" t="s">
        <v>29</v>
      </c>
      <c r="D110" s="43"/>
      <c r="E110" s="15">
        <f>ლარებში!E110/1000</f>
        <v>0</v>
      </c>
      <c r="F110" s="15">
        <f>ლარებში!F110/1000</f>
        <v>0</v>
      </c>
      <c r="G110" s="15">
        <f>ლარებში!G110/1000</f>
        <v>0</v>
      </c>
      <c r="H110" s="15">
        <f>ლარებში!H110/1000</f>
        <v>0</v>
      </c>
    </row>
    <row r="111" spans="1:9" x14ac:dyDescent="0.25">
      <c r="A111" s="5" t="str">
        <f t="shared" si="1"/>
        <v>a</v>
      </c>
      <c r="B111" s="41" t="s">
        <v>1</v>
      </c>
      <c r="C111" s="43" t="s">
        <v>30</v>
      </c>
      <c r="D111" s="43"/>
      <c r="E111" s="15">
        <f>ლარებში!E111/1000</f>
        <v>0</v>
      </c>
      <c r="F111" s="15">
        <f>ლარებში!F111/1000</f>
        <v>17.7</v>
      </c>
      <c r="G111" s="15">
        <f>ლარებში!G111/1000</f>
        <v>17.7</v>
      </c>
      <c r="H111" s="15">
        <f>ლარებში!H111/1000</f>
        <v>15.94298</v>
      </c>
    </row>
    <row r="112" spans="1:9" x14ac:dyDescent="0.25">
      <c r="A112" s="5" t="str">
        <f t="shared" si="1"/>
        <v>a</v>
      </c>
      <c r="B112" s="41" t="s">
        <v>1</v>
      </c>
      <c r="C112" s="43" t="s">
        <v>31</v>
      </c>
      <c r="D112" s="43"/>
      <c r="E112" s="15">
        <f>ლარებში!E112/1000</f>
        <v>0</v>
      </c>
      <c r="F112" s="15">
        <f>ლარებში!F112/1000</f>
        <v>0.5</v>
      </c>
      <c r="G112" s="15">
        <f>ლარებში!G112/1000</f>
        <v>0.5</v>
      </c>
      <c r="H112" s="15">
        <f>ლარებში!H112/1000</f>
        <v>0.18330000000000002</v>
      </c>
    </row>
    <row r="113" spans="1:9" ht="34.5" x14ac:dyDescent="0.25">
      <c r="A113" s="5" t="str">
        <f t="shared" si="1"/>
        <v>a</v>
      </c>
      <c r="B113" s="41"/>
      <c r="C113" s="44" t="s">
        <v>91</v>
      </c>
      <c r="D113" s="44"/>
      <c r="E113" s="16">
        <f>ლარებში!E113/1000</f>
        <v>0</v>
      </c>
      <c r="F113" s="16">
        <f>ლარებში!F113/1000</f>
        <v>0.5</v>
      </c>
      <c r="G113" s="16">
        <f>ლარებში!G113/1000</f>
        <v>0.5</v>
      </c>
      <c r="H113" s="16">
        <f>ლარებში!H113/1000</f>
        <v>0.18330000000000002</v>
      </c>
    </row>
    <row r="114" spans="1:9" ht="34.5" x14ac:dyDescent="0.25">
      <c r="A114" s="5" t="str">
        <f t="shared" si="1"/>
        <v>b</v>
      </c>
      <c r="B114" s="41"/>
      <c r="C114" s="44" t="s">
        <v>92</v>
      </c>
      <c r="D114" s="44"/>
      <c r="E114" s="16">
        <f>ლარებში!E114/1000</f>
        <v>0</v>
      </c>
      <c r="F114" s="16">
        <f>ლარებში!F114/1000</f>
        <v>0</v>
      </c>
      <c r="G114" s="16">
        <f>ლარებში!G114/1000</f>
        <v>0</v>
      </c>
      <c r="H114" s="16">
        <f>ლარებში!H114/1000</f>
        <v>0</v>
      </c>
    </row>
    <row r="115" spans="1:9" x14ac:dyDescent="0.25">
      <c r="A115" s="5" t="str">
        <f t="shared" si="1"/>
        <v>a</v>
      </c>
      <c r="B115" s="41" t="s">
        <v>1</v>
      </c>
      <c r="C115" s="40" t="s">
        <v>32</v>
      </c>
      <c r="D115" s="40"/>
      <c r="E115" s="14">
        <f>ლარებში!E115/1000</f>
        <v>0</v>
      </c>
      <c r="F115" s="14">
        <f>ლარებში!F115/1000</f>
        <v>1.4</v>
      </c>
      <c r="G115" s="14">
        <f>ლარებში!G115/1000</f>
        <v>1.4</v>
      </c>
      <c r="H115" s="14">
        <f>ლარებში!H115/1000</f>
        <v>1.3294999999999999</v>
      </c>
    </row>
    <row r="116" spans="1:9" x14ac:dyDescent="0.25">
      <c r="A116" s="5" t="str">
        <f t="shared" si="1"/>
        <v>b</v>
      </c>
      <c r="B116" s="41" t="s">
        <v>1</v>
      </c>
      <c r="C116" s="40" t="s">
        <v>33</v>
      </c>
      <c r="D116" s="40"/>
      <c r="E116" s="14">
        <f>ლარებში!E116/1000</f>
        <v>0</v>
      </c>
      <c r="F116" s="14">
        <f>ლარებში!F116/1000</f>
        <v>0</v>
      </c>
      <c r="G116" s="14">
        <f>ლარებში!G116/1000</f>
        <v>0</v>
      </c>
      <c r="H116" s="14">
        <f>ლარებში!H116/1000</f>
        <v>0</v>
      </c>
    </row>
    <row r="117" spans="1:9" x14ac:dyDescent="0.25">
      <c r="A117" s="5" t="str">
        <f t="shared" si="1"/>
        <v>b</v>
      </c>
      <c r="B117" s="41" t="s">
        <v>1</v>
      </c>
      <c r="C117" s="40" t="s">
        <v>34</v>
      </c>
      <c r="D117" s="40"/>
      <c r="E117" s="14">
        <f>ლარებში!E117/1000</f>
        <v>0</v>
      </c>
      <c r="F117" s="14">
        <f>ლარებში!F117/1000</f>
        <v>0</v>
      </c>
      <c r="G117" s="14">
        <f>ლარებში!G117/1000</f>
        <v>0</v>
      </c>
      <c r="H117" s="14">
        <f>ლარებში!H117/1000</f>
        <v>0</v>
      </c>
    </row>
    <row r="118" spans="1:9" ht="34.5" x14ac:dyDescent="0.25">
      <c r="A118" s="5" t="str">
        <f t="shared" si="1"/>
        <v>a</v>
      </c>
      <c r="B118" s="37" t="s">
        <v>103</v>
      </c>
      <c r="C118" s="38" t="s">
        <v>38</v>
      </c>
      <c r="D118" s="38"/>
      <c r="E118" s="13">
        <f>ლარებში!E118/1000</f>
        <v>150</v>
      </c>
      <c r="F118" s="13">
        <f>ლარებში!F118/1000</f>
        <v>150</v>
      </c>
      <c r="G118" s="13">
        <f>ლარებში!G118/1000</f>
        <v>76</v>
      </c>
      <c r="H118" s="13">
        <f>ლარებში!H118/1000</f>
        <v>4.8</v>
      </c>
      <c r="I118" s="54" t="s">
        <v>221</v>
      </c>
    </row>
    <row r="119" spans="1:9" x14ac:dyDescent="0.25">
      <c r="A119" s="5" t="str">
        <f t="shared" si="1"/>
        <v>a</v>
      </c>
      <c r="B119" s="39" t="s">
        <v>1</v>
      </c>
      <c r="C119" s="40" t="s">
        <v>24</v>
      </c>
      <c r="D119" s="40"/>
      <c r="E119" s="14">
        <f>ლარებში!E119/1000</f>
        <v>150</v>
      </c>
      <c r="F119" s="14">
        <f>ლარებში!F119/1000</f>
        <v>150</v>
      </c>
      <c r="G119" s="14">
        <f>ლარებში!G119/1000</f>
        <v>76</v>
      </c>
      <c r="H119" s="14">
        <f>ლარებში!H119/1000</f>
        <v>4.8</v>
      </c>
    </row>
    <row r="120" spans="1:9" x14ac:dyDescent="0.25">
      <c r="A120" s="5" t="str">
        <f t="shared" si="1"/>
        <v>b</v>
      </c>
      <c r="B120" s="41" t="s">
        <v>1</v>
      </c>
      <c r="C120" s="42" t="s">
        <v>25</v>
      </c>
      <c r="D120" s="42"/>
      <c r="E120" s="15">
        <f>ლარებში!E120/1000</f>
        <v>0</v>
      </c>
      <c r="F120" s="15">
        <f>ლარებში!F120/1000</f>
        <v>0</v>
      </c>
      <c r="G120" s="15">
        <f>ლარებში!G120/1000</f>
        <v>0</v>
      </c>
      <c r="H120" s="15">
        <f>ლარებში!H120/1000</f>
        <v>0</v>
      </c>
    </row>
    <row r="121" spans="1:9" x14ac:dyDescent="0.25">
      <c r="A121" s="5" t="str">
        <f t="shared" si="1"/>
        <v>a</v>
      </c>
      <c r="B121" s="41" t="s">
        <v>1</v>
      </c>
      <c r="C121" s="42" t="s">
        <v>26</v>
      </c>
      <c r="D121" s="42"/>
      <c r="E121" s="15">
        <f>ლარებში!E121/1000</f>
        <v>143</v>
      </c>
      <c r="F121" s="15">
        <f>ლარებში!F121/1000</f>
        <v>143</v>
      </c>
      <c r="G121" s="15">
        <f>ლარებში!G121/1000</f>
        <v>70</v>
      </c>
      <c r="H121" s="15">
        <f>ლარებში!H121/1000</f>
        <v>0</v>
      </c>
    </row>
    <row r="122" spans="1:9" x14ac:dyDescent="0.25">
      <c r="A122" s="5" t="str">
        <f t="shared" si="1"/>
        <v>b</v>
      </c>
      <c r="B122" s="41" t="s">
        <v>1</v>
      </c>
      <c r="C122" s="42" t="s">
        <v>27</v>
      </c>
      <c r="D122" s="42"/>
      <c r="E122" s="15">
        <f>ლარებში!E122/1000</f>
        <v>0</v>
      </c>
      <c r="F122" s="15">
        <f>ლარებში!F122/1000</f>
        <v>0</v>
      </c>
      <c r="G122" s="15">
        <f>ლარებში!G122/1000</f>
        <v>0</v>
      </c>
      <c r="H122" s="15">
        <f>ლარებში!H122/1000</f>
        <v>0</v>
      </c>
    </row>
    <row r="123" spans="1:9" x14ac:dyDescent="0.25">
      <c r="A123" s="5" t="str">
        <f t="shared" si="1"/>
        <v>b</v>
      </c>
      <c r="B123" s="41" t="s">
        <v>1</v>
      </c>
      <c r="C123" s="43" t="s">
        <v>28</v>
      </c>
      <c r="D123" s="43"/>
      <c r="E123" s="15">
        <f>ლარებში!E123/1000</f>
        <v>0</v>
      </c>
      <c r="F123" s="15">
        <f>ლარებში!F123/1000</f>
        <v>0</v>
      </c>
      <c r="G123" s="15">
        <f>ლარებში!G123/1000</f>
        <v>0</v>
      </c>
      <c r="H123" s="15">
        <f>ლარებში!H123/1000</f>
        <v>0</v>
      </c>
    </row>
    <row r="124" spans="1:9" x14ac:dyDescent="0.25">
      <c r="A124" s="5" t="str">
        <f t="shared" si="1"/>
        <v>b</v>
      </c>
      <c r="B124" s="41" t="s">
        <v>1</v>
      </c>
      <c r="C124" s="43" t="s">
        <v>29</v>
      </c>
      <c r="D124" s="43"/>
      <c r="E124" s="15">
        <f>ლარებში!E124/1000</f>
        <v>0</v>
      </c>
      <c r="F124" s="15">
        <f>ლარებში!F124/1000</f>
        <v>0</v>
      </c>
      <c r="G124" s="15">
        <f>ლარებში!G124/1000</f>
        <v>0</v>
      </c>
      <c r="H124" s="15">
        <f>ლარებში!H124/1000</f>
        <v>0</v>
      </c>
    </row>
    <row r="125" spans="1:9" x14ac:dyDescent="0.25">
      <c r="A125" s="5" t="str">
        <f t="shared" si="1"/>
        <v>b</v>
      </c>
      <c r="B125" s="41" t="s">
        <v>1</v>
      </c>
      <c r="C125" s="43" t="s">
        <v>30</v>
      </c>
      <c r="D125" s="43"/>
      <c r="E125" s="15">
        <f>ლარებში!E125/1000</f>
        <v>0</v>
      </c>
      <c r="F125" s="15">
        <f>ლარებში!F125/1000</f>
        <v>0</v>
      </c>
      <c r="G125" s="15">
        <f>ლარებში!G125/1000</f>
        <v>0</v>
      </c>
      <c r="H125" s="15">
        <f>ლარებში!H125/1000</f>
        <v>0</v>
      </c>
    </row>
    <row r="126" spans="1:9" x14ac:dyDescent="0.25">
      <c r="A126" s="5" t="str">
        <f t="shared" si="1"/>
        <v>a</v>
      </c>
      <c r="B126" s="41" t="s">
        <v>1</v>
      </c>
      <c r="C126" s="43" t="s">
        <v>31</v>
      </c>
      <c r="D126" s="43"/>
      <c r="E126" s="15">
        <f>ლარებში!E126/1000</f>
        <v>7</v>
      </c>
      <c r="F126" s="15">
        <f>ლარებში!F126/1000</f>
        <v>7</v>
      </c>
      <c r="G126" s="15">
        <f>ლარებში!G126/1000</f>
        <v>6</v>
      </c>
      <c r="H126" s="15">
        <f>ლარებში!H126/1000</f>
        <v>4.8</v>
      </c>
    </row>
    <row r="127" spans="1:9" ht="34.5" x14ac:dyDescent="0.25">
      <c r="A127" s="5" t="str">
        <f t="shared" si="1"/>
        <v>a</v>
      </c>
      <c r="B127" s="41"/>
      <c r="C127" s="44" t="s">
        <v>91</v>
      </c>
      <c r="D127" s="44"/>
      <c r="E127" s="16">
        <f>ლარებში!E127/1000</f>
        <v>7</v>
      </c>
      <c r="F127" s="16">
        <f>ლარებში!F127/1000</f>
        <v>7</v>
      </c>
      <c r="G127" s="16">
        <f>ლარებში!G127/1000</f>
        <v>6</v>
      </c>
      <c r="H127" s="16">
        <f>ლარებში!H127/1000</f>
        <v>4.8</v>
      </c>
    </row>
    <row r="128" spans="1:9" ht="34.5" x14ac:dyDescent="0.25">
      <c r="A128" s="5" t="str">
        <f t="shared" si="1"/>
        <v>b</v>
      </c>
      <c r="B128" s="41"/>
      <c r="C128" s="44" t="s">
        <v>92</v>
      </c>
      <c r="D128" s="44"/>
      <c r="E128" s="16">
        <f>ლარებში!E128/1000</f>
        <v>0</v>
      </c>
      <c r="F128" s="16">
        <f>ლარებში!F128/1000</f>
        <v>0</v>
      </c>
      <c r="G128" s="16">
        <f>ლარებში!G128/1000</f>
        <v>0</v>
      </c>
      <c r="H128" s="16">
        <f>ლარებში!H128/1000</f>
        <v>0</v>
      </c>
    </row>
    <row r="129" spans="1:9" x14ac:dyDescent="0.25">
      <c r="A129" s="5" t="str">
        <f t="shared" si="1"/>
        <v>b</v>
      </c>
      <c r="B129" s="41" t="s">
        <v>1</v>
      </c>
      <c r="C129" s="40" t="s">
        <v>32</v>
      </c>
      <c r="D129" s="40"/>
      <c r="E129" s="14">
        <f>ლარებში!E129/1000</f>
        <v>0</v>
      </c>
      <c r="F129" s="14">
        <f>ლარებში!F129/1000</f>
        <v>0</v>
      </c>
      <c r="G129" s="14">
        <f>ლარებში!G129/1000</f>
        <v>0</v>
      </c>
      <c r="H129" s="14">
        <f>ლარებში!H129/1000</f>
        <v>0</v>
      </c>
    </row>
    <row r="130" spans="1:9" x14ac:dyDescent="0.25">
      <c r="A130" s="5" t="str">
        <f t="shared" si="1"/>
        <v>b</v>
      </c>
      <c r="B130" s="41" t="s">
        <v>1</v>
      </c>
      <c r="C130" s="40" t="s">
        <v>33</v>
      </c>
      <c r="D130" s="40"/>
      <c r="E130" s="14">
        <f>ლარებში!E130/1000</f>
        <v>0</v>
      </c>
      <c r="F130" s="14">
        <f>ლარებში!F130/1000</f>
        <v>0</v>
      </c>
      <c r="G130" s="14">
        <f>ლარებში!G130/1000</f>
        <v>0</v>
      </c>
      <c r="H130" s="14">
        <f>ლარებში!H130/1000</f>
        <v>0</v>
      </c>
    </row>
    <row r="131" spans="1:9" x14ac:dyDescent="0.25">
      <c r="A131" s="5" t="str">
        <f t="shared" si="1"/>
        <v>b</v>
      </c>
      <c r="B131" s="41" t="s">
        <v>1</v>
      </c>
      <c r="C131" s="40" t="s">
        <v>34</v>
      </c>
      <c r="D131" s="40"/>
      <c r="E131" s="14">
        <f>ლარებში!E131/1000</f>
        <v>0</v>
      </c>
      <c r="F131" s="14">
        <f>ლარებში!F131/1000</f>
        <v>0</v>
      </c>
      <c r="G131" s="14">
        <f>ლარებში!G131/1000</f>
        <v>0</v>
      </c>
      <c r="H131" s="14">
        <f>ლარებში!H131/1000</f>
        <v>0</v>
      </c>
    </row>
    <row r="132" spans="1:9" ht="74.25" customHeight="1" x14ac:dyDescent="0.25">
      <c r="A132" s="5" t="str">
        <f t="shared" si="1"/>
        <v>a</v>
      </c>
      <c r="B132" s="29" t="s">
        <v>104</v>
      </c>
      <c r="C132" s="30" t="s">
        <v>39</v>
      </c>
      <c r="D132" s="30"/>
      <c r="E132" s="11">
        <f>ლარებში!E132/1000</f>
        <v>11258</v>
      </c>
      <c r="F132" s="11">
        <f>ლარებში!F132/1000</f>
        <v>11258</v>
      </c>
      <c r="G132" s="11">
        <f>ლარებში!G132/1000</f>
        <v>8306</v>
      </c>
      <c r="H132" s="11">
        <f>ლარებში!H132/1000</f>
        <v>6414.9066700000012</v>
      </c>
      <c r="I132" s="54" t="s">
        <v>222</v>
      </c>
    </row>
    <row r="133" spans="1:9" x14ac:dyDescent="0.25">
      <c r="A133" s="5" t="str">
        <f t="shared" si="1"/>
        <v>a</v>
      </c>
      <c r="B133" s="45" t="s">
        <v>1</v>
      </c>
      <c r="C133" s="46" t="s">
        <v>24</v>
      </c>
      <c r="D133" s="46"/>
      <c r="E133" s="14">
        <f>ლარებში!E133/1000</f>
        <v>11228</v>
      </c>
      <c r="F133" s="14">
        <f>ლარებში!F133/1000</f>
        <v>10969.25</v>
      </c>
      <c r="G133" s="14">
        <f>ლარებში!G133/1000</f>
        <v>8017.25</v>
      </c>
      <c r="H133" s="14">
        <f>ლარებში!H133/1000</f>
        <v>6149.0256700000009</v>
      </c>
      <c r="I133" s="10"/>
    </row>
    <row r="134" spans="1:9" x14ac:dyDescent="0.25">
      <c r="A134" s="5" t="str">
        <f t="shared" si="1"/>
        <v>a</v>
      </c>
      <c r="B134" s="47" t="s">
        <v>1</v>
      </c>
      <c r="C134" s="48" t="s">
        <v>25</v>
      </c>
      <c r="D134" s="48"/>
      <c r="E134" s="15">
        <f>ლარებში!E134/1000</f>
        <v>3508</v>
      </c>
      <c r="F134" s="15">
        <f>ლარებში!F134/1000</f>
        <v>3508</v>
      </c>
      <c r="G134" s="15">
        <f>ლარებში!G134/1000</f>
        <v>2631</v>
      </c>
      <c r="H134" s="15">
        <f>ლარებში!H134/1000</f>
        <v>2261.6490800000001</v>
      </c>
      <c r="I134" s="10"/>
    </row>
    <row r="135" spans="1:9" x14ac:dyDescent="0.25">
      <c r="A135" s="5" t="str">
        <f t="shared" ref="A135:A198" si="2">IF((E135+F135+G135+H135)&gt;0,"a","b")</f>
        <v>a</v>
      </c>
      <c r="B135" s="47" t="s">
        <v>1</v>
      </c>
      <c r="C135" s="48" t="s">
        <v>26</v>
      </c>
      <c r="D135" s="48"/>
      <c r="E135" s="15">
        <f>ლარებში!E135/1000</f>
        <v>7550</v>
      </c>
      <c r="F135" s="15">
        <f>ლარებში!F135/1000</f>
        <v>7291.25</v>
      </c>
      <c r="G135" s="15">
        <f>ლარებში!G135/1000</f>
        <v>5261.25</v>
      </c>
      <c r="H135" s="15">
        <f>ლარებში!H135/1000</f>
        <v>3854.32431</v>
      </c>
      <c r="I135" s="10"/>
    </row>
    <row r="136" spans="1:9" x14ac:dyDescent="0.25">
      <c r="A136" s="5" t="str">
        <f t="shared" si="2"/>
        <v>b</v>
      </c>
      <c r="B136" s="47" t="s">
        <v>1</v>
      </c>
      <c r="C136" s="48" t="s">
        <v>27</v>
      </c>
      <c r="D136" s="48"/>
      <c r="E136" s="15">
        <f>ლარებში!E136/1000</f>
        <v>0</v>
      </c>
      <c r="F136" s="15">
        <f>ლარებში!F136/1000</f>
        <v>0</v>
      </c>
      <c r="G136" s="15">
        <f>ლარებში!G136/1000</f>
        <v>0</v>
      </c>
      <c r="H136" s="15">
        <f>ლარებში!H136/1000</f>
        <v>0</v>
      </c>
    </row>
    <row r="137" spans="1:9" x14ac:dyDescent="0.25">
      <c r="A137" s="5" t="str">
        <f t="shared" si="2"/>
        <v>b</v>
      </c>
      <c r="B137" s="47" t="s">
        <v>1</v>
      </c>
      <c r="C137" s="49" t="s">
        <v>28</v>
      </c>
      <c r="D137" s="49"/>
      <c r="E137" s="15">
        <f>ლარებში!E137/1000</f>
        <v>0</v>
      </c>
      <c r="F137" s="15">
        <f>ლარებში!F137/1000</f>
        <v>0</v>
      </c>
      <c r="G137" s="15">
        <f>ლარებში!G137/1000</f>
        <v>0</v>
      </c>
      <c r="H137" s="15">
        <f>ლარებში!H137/1000</f>
        <v>0</v>
      </c>
    </row>
    <row r="138" spans="1:9" x14ac:dyDescent="0.25">
      <c r="A138" s="5" t="str">
        <f t="shared" si="2"/>
        <v>a</v>
      </c>
      <c r="B138" s="47" t="s">
        <v>1</v>
      </c>
      <c r="C138" s="49" t="s">
        <v>29</v>
      </c>
      <c r="D138" s="49"/>
      <c r="E138" s="15">
        <f>ლარებში!E138/1000</f>
        <v>50</v>
      </c>
      <c r="F138" s="15">
        <f>ლარებში!F138/1000</f>
        <v>50</v>
      </c>
      <c r="G138" s="15">
        <f>ლარებში!G138/1000</f>
        <v>30</v>
      </c>
      <c r="H138" s="15">
        <f>ლარებში!H138/1000</f>
        <v>1.4445699999999999</v>
      </c>
      <c r="I138" s="10"/>
    </row>
    <row r="139" spans="1:9" x14ac:dyDescent="0.25">
      <c r="A139" s="5" t="str">
        <f t="shared" si="2"/>
        <v>a</v>
      </c>
      <c r="B139" s="47" t="s">
        <v>1</v>
      </c>
      <c r="C139" s="49" t="s">
        <v>30</v>
      </c>
      <c r="D139" s="49"/>
      <c r="E139" s="15">
        <f>ლარებში!E139/1000</f>
        <v>70</v>
      </c>
      <c r="F139" s="15">
        <f>ლარებში!F139/1000</f>
        <v>70</v>
      </c>
      <c r="G139" s="15">
        <f>ლარებში!G139/1000</f>
        <v>45</v>
      </c>
      <c r="H139" s="15">
        <f>ლარებში!H139/1000</f>
        <v>19.99091</v>
      </c>
      <c r="I139" s="10"/>
    </row>
    <row r="140" spans="1:9" x14ac:dyDescent="0.25">
      <c r="A140" s="5" t="str">
        <f t="shared" si="2"/>
        <v>a</v>
      </c>
      <c r="B140" s="47" t="s">
        <v>1</v>
      </c>
      <c r="C140" s="49" t="s">
        <v>31</v>
      </c>
      <c r="D140" s="49"/>
      <c r="E140" s="15">
        <f>ლარებში!E140/1000</f>
        <v>50</v>
      </c>
      <c r="F140" s="15">
        <f>ლარებში!F140/1000</f>
        <v>50</v>
      </c>
      <c r="G140" s="15">
        <f>ლარებში!G140/1000</f>
        <v>50</v>
      </c>
      <c r="H140" s="15">
        <f>ლარებში!H140/1000</f>
        <v>11.6168</v>
      </c>
      <c r="I140" s="10"/>
    </row>
    <row r="141" spans="1:9" ht="34.5" x14ac:dyDescent="0.25">
      <c r="A141" s="5" t="str">
        <f t="shared" si="2"/>
        <v>a</v>
      </c>
      <c r="B141" s="47"/>
      <c r="C141" s="50" t="s">
        <v>91</v>
      </c>
      <c r="D141" s="50"/>
      <c r="E141" s="16">
        <f>ლარებში!E141/1000</f>
        <v>50</v>
      </c>
      <c r="F141" s="16">
        <f>ლარებში!F141/1000</f>
        <v>50</v>
      </c>
      <c r="G141" s="16">
        <f>ლარებში!G141/1000</f>
        <v>50</v>
      </c>
      <c r="H141" s="16">
        <f>ლარებში!H141/1000</f>
        <v>11.6168</v>
      </c>
    </row>
    <row r="142" spans="1:9" ht="34.5" x14ac:dyDescent="0.25">
      <c r="A142" s="5" t="str">
        <f t="shared" si="2"/>
        <v>b</v>
      </c>
      <c r="B142" s="47"/>
      <c r="C142" s="50" t="s">
        <v>92</v>
      </c>
      <c r="D142" s="50"/>
      <c r="E142" s="16">
        <f>ლარებში!E142/1000</f>
        <v>0</v>
      </c>
      <c r="F142" s="16">
        <f>ლარებში!F142/1000</f>
        <v>0</v>
      </c>
      <c r="G142" s="16">
        <f>ლარებში!G142/1000</f>
        <v>0</v>
      </c>
      <c r="H142" s="16">
        <f>ლარებში!H142/1000</f>
        <v>0</v>
      </c>
    </row>
    <row r="143" spans="1:9" x14ac:dyDescent="0.25">
      <c r="A143" s="5" t="str">
        <f t="shared" si="2"/>
        <v>a</v>
      </c>
      <c r="B143" s="47" t="s">
        <v>1</v>
      </c>
      <c r="C143" s="46" t="s">
        <v>32</v>
      </c>
      <c r="D143" s="46"/>
      <c r="E143" s="14">
        <f>ლარებში!E143/1000</f>
        <v>30</v>
      </c>
      <c r="F143" s="14">
        <f>ლარებში!F143/1000</f>
        <v>288.75</v>
      </c>
      <c r="G143" s="14">
        <f>ლარებში!G143/1000</f>
        <v>288.75</v>
      </c>
      <c r="H143" s="14">
        <f>ლარებში!H143/1000</f>
        <v>265.88099999999997</v>
      </c>
      <c r="I143" s="10"/>
    </row>
    <row r="144" spans="1:9" x14ac:dyDescent="0.25">
      <c r="A144" s="5" t="str">
        <f t="shared" si="2"/>
        <v>b</v>
      </c>
      <c r="B144" s="47" t="s">
        <v>1</v>
      </c>
      <c r="C144" s="46" t="s">
        <v>33</v>
      </c>
      <c r="D144" s="46"/>
      <c r="E144" s="14">
        <f>ლარებში!E144/1000</f>
        <v>0</v>
      </c>
      <c r="F144" s="14">
        <f>ლარებში!F144/1000</f>
        <v>0</v>
      </c>
      <c r="G144" s="14">
        <f>ლარებში!G144/1000</f>
        <v>0</v>
      </c>
      <c r="H144" s="14">
        <f>ლარებში!H144/1000</f>
        <v>0</v>
      </c>
    </row>
    <row r="145" spans="1:9" x14ac:dyDescent="0.25">
      <c r="A145" s="5" t="str">
        <f t="shared" si="2"/>
        <v>b</v>
      </c>
      <c r="B145" s="47" t="s">
        <v>1</v>
      </c>
      <c r="C145" s="46" t="s">
        <v>34</v>
      </c>
      <c r="D145" s="46"/>
      <c r="E145" s="14">
        <f>ლარებში!E145/1000</f>
        <v>0</v>
      </c>
      <c r="F145" s="14">
        <f>ლარებში!F145/1000</f>
        <v>0</v>
      </c>
      <c r="G145" s="14">
        <f>ლარებში!G145/1000</f>
        <v>0</v>
      </c>
      <c r="H145" s="14">
        <f>ლარებში!H145/1000</f>
        <v>0</v>
      </c>
    </row>
    <row r="146" spans="1:9" ht="42.75" customHeight="1" x14ac:dyDescent="0.25">
      <c r="A146" s="5" t="str">
        <f t="shared" si="2"/>
        <v>a</v>
      </c>
      <c r="B146" s="29" t="s">
        <v>105</v>
      </c>
      <c r="C146" s="30" t="s">
        <v>17</v>
      </c>
      <c r="D146" s="30"/>
      <c r="E146" s="11">
        <f>ლარებში!E146/1000</f>
        <v>26290</v>
      </c>
      <c r="F146" s="11">
        <f>ლარებში!F146/1000</f>
        <v>26290</v>
      </c>
      <c r="G146" s="11">
        <f>ლარებში!G146/1000</f>
        <v>19157.900000000001</v>
      </c>
      <c r="H146" s="11">
        <f>ლარებში!H146/1000</f>
        <v>15035.804090000001</v>
      </c>
      <c r="I146" s="54"/>
    </row>
    <row r="147" spans="1:9" x14ac:dyDescent="0.25">
      <c r="A147" s="5" t="str">
        <f t="shared" si="2"/>
        <v>a</v>
      </c>
      <c r="B147" s="45" t="s">
        <v>1</v>
      </c>
      <c r="C147" s="46" t="s">
        <v>24</v>
      </c>
      <c r="D147" s="46"/>
      <c r="E147" s="14">
        <f>ლარებში!E147/1000</f>
        <v>25970</v>
      </c>
      <c r="F147" s="14">
        <f>ლარებში!F147/1000</f>
        <v>25970</v>
      </c>
      <c r="G147" s="14">
        <f>ლარებში!G147/1000</f>
        <v>18867.900000000001</v>
      </c>
      <c r="H147" s="14">
        <f>ლარებში!H147/1000</f>
        <v>14905.187960000001</v>
      </c>
      <c r="I147" s="10"/>
    </row>
    <row r="148" spans="1:9" x14ac:dyDescent="0.25">
      <c r="A148" s="5" t="str">
        <f t="shared" si="2"/>
        <v>a</v>
      </c>
      <c r="B148" s="47" t="s">
        <v>1</v>
      </c>
      <c r="C148" s="48" t="s">
        <v>25</v>
      </c>
      <c r="D148" s="48"/>
      <c r="E148" s="52">
        <f>ლარებში!E148/1000</f>
        <v>18976</v>
      </c>
      <c r="F148" s="52">
        <f>ლარებში!F148/1000</f>
        <v>18945</v>
      </c>
      <c r="G148" s="52">
        <f>ლარებში!G148/1000</f>
        <v>13869</v>
      </c>
      <c r="H148" s="52">
        <f>ლარებში!H148/1000</f>
        <v>11322.051439999999</v>
      </c>
      <c r="I148" s="10"/>
    </row>
    <row r="149" spans="1:9" x14ac:dyDescent="0.25">
      <c r="A149" s="5" t="str">
        <f t="shared" si="2"/>
        <v>a</v>
      </c>
      <c r="B149" s="47" t="s">
        <v>1</v>
      </c>
      <c r="C149" s="48" t="s">
        <v>26</v>
      </c>
      <c r="D149" s="48"/>
      <c r="E149" s="52">
        <f>ლარებში!E149/1000</f>
        <v>6759</v>
      </c>
      <c r="F149" s="52">
        <f>ლარებში!F149/1000</f>
        <v>6706.8</v>
      </c>
      <c r="G149" s="52">
        <f>ლარებში!G149/1000</f>
        <v>4734.8</v>
      </c>
      <c r="H149" s="52">
        <f>ლარებში!H149/1000</f>
        <v>3346.0111499999994</v>
      </c>
      <c r="I149" s="10"/>
    </row>
    <row r="150" spans="1:9" x14ac:dyDescent="0.25">
      <c r="A150" s="5" t="str">
        <f t="shared" si="2"/>
        <v>b</v>
      </c>
      <c r="B150" s="47" t="s">
        <v>1</v>
      </c>
      <c r="C150" s="48" t="s">
        <v>27</v>
      </c>
      <c r="D150" s="48"/>
      <c r="E150" s="52">
        <f>ლარებში!E150/1000</f>
        <v>0</v>
      </c>
      <c r="F150" s="52">
        <f>ლარებში!F150/1000</f>
        <v>0</v>
      </c>
      <c r="G150" s="52">
        <f>ლარებში!G150/1000</f>
        <v>0</v>
      </c>
      <c r="H150" s="52">
        <f>ლარებში!H150/1000</f>
        <v>0</v>
      </c>
    </row>
    <row r="151" spans="1:9" x14ac:dyDescent="0.25">
      <c r="A151" s="5" t="str">
        <f t="shared" si="2"/>
        <v>b</v>
      </c>
      <c r="B151" s="47" t="s">
        <v>1</v>
      </c>
      <c r="C151" s="49" t="s">
        <v>28</v>
      </c>
      <c r="D151" s="49"/>
      <c r="E151" s="52">
        <f>ლარებში!E151/1000</f>
        <v>0</v>
      </c>
      <c r="F151" s="52">
        <f>ლარებში!F151/1000</f>
        <v>0</v>
      </c>
      <c r="G151" s="52">
        <f>ლარებში!G151/1000</f>
        <v>0</v>
      </c>
      <c r="H151" s="52">
        <f>ლარებში!H151/1000</f>
        <v>0</v>
      </c>
    </row>
    <row r="152" spans="1:9" x14ac:dyDescent="0.25">
      <c r="A152" s="5" t="str">
        <f t="shared" si="2"/>
        <v>a</v>
      </c>
      <c r="B152" s="47" t="s">
        <v>1</v>
      </c>
      <c r="C152" s="49" t="s">
        <v>29</v>
      </c>
      <c r="D152" s="49"/>
      <c r="E152" s="52">
        <f>ლარებში!E152/1000</f>
        <v>3</v>
      </c>
      <c r="F152" s="52">
        <f>ლარებში!F152/1000</f>
        <v>43.2</v>
      </c>
      <c r="G152" s="52">
        <f>ლარებში!G152/1000</f>
        <v>43.2</v>
      </c>
      <c r="H152" s="52">
        <f>ლარებში!H152/1000</f>
        <v>39.997500000000002</v>
      </c>
      <c r="I152" s="10"/>
    </row>
    <row r="153" spans="1:9" x14ac:dyDescent="0.25">
      <c r="A153" s="5" t="str">
        <f t="shared" si="2"/>
        <v>a</v>
      </c>
      <c r="B153" s="47" t="s">
        <v>1</v>
      </c>
      <c r="C153" s="49" t="s">
        <v>30</v>
      </c>
      <c r="D153" s="49"/>
      <c r="E153" s="52">
        <f>ლარებში!E153/1000</f>
        <v>153</v>
      </c>
      <c r="F153" s="52">
        <f>ლარებში!F153/1000</f>
        <v>196</v>
      </c>
      <c r="G153" s="52">
        <f>ლარებში!G153/1000</f>
        <v>167</v>
      </c>
      <c r="H153" s="52">
        <f>ლარებში!H153/1000</f>
        <v>166.78073000000001</v>
      </c>
      <c r="I153" s="10"/>
    </row>
    <row r="154" spans="1:9" x14ac:dyDescent="0.25">
      <c r="A154" s="5" t="str">
        <f t="shared" si="2"/>
        <v>a</v>
      </c>
      <c r="B154" s="47" t="s">
        <v>1</v>
      </c>
      <c r="C154" s="49" t="s">
        <v>31</v>
      </c>
      <c r="D154" s="49"/>
      <c r="E154" s="52">
        <f>ლარებში!E154/1000</f>
        <v>79</v>
      </c>
      <c r="F154" s="52">
        <f>ლარებში!F154/1000</f>
        <v>79</v>
      </c>
      <c r="G154" s="52">
        <f>ლარებში!G154/1000</f>
        <v>53.9</v>
      </c>
      <c r="H154" s="52">
        <f>ლარებში!H154/1000</f>
        <v>30.347140000000007</v>
      </c>
      <c r="I154" s="10"/>
    </row>
    <row r="155" spans="1:9" ht="34.5" x14ac:dyDescent="0.25">
      <c r="A155" s="5" t="str">
        <f t="shared" si="2"/>
        <v>a</v>
      </c>
      <c r="B155" s="47"/>
      <c r="C155" s="50" t="s">
        <v>91</v>
      </c>
      <c r="D155" s="50"/>
      <c r="E155" s="17">
        <f>ლარებში!E155/1000</f>
        <v>79</v>
      </c>
      <c r="F155" s="17">
        <f>ლარებში!F155/1000</f>
        <v>79</v>
      </c>
      <c r="G155" s="17">
        <f>ლარებში!G155/1000</f>
        <v>53.9</v>
      </c>
      <c r="H155" s="17">
        <f>ლარებში!H155/1000</f>
        <v>30.347140000000007</v>
      </c>
    </row>
    <row r="156" spans="1:9" ht="34.5" x14ac:dyDescent="0.25">
      <c r="A156" s="5" t="str">
        <f t="shared" si="2"/>
        <v>b</v>
      </c>
      <c r="B156" s="47"/>
      <c r="C156" s="50" t="s">
        <v>92</v>
      </c>
      <c r="D156" s="50"/>
      <c r="E156" s="17">
        <f>ლარებში!E156/1000</f>
        <v>0</v>
      </c>
      <c r="F156" s="17">
        <f>ლარებში!F156/1000</f>
        <v>0</v>
      </c>
      <c r="G156" s="17">
        <f>ლარებში!G156/1000</f>
        <v>0</v>
      </c>
      <c r="H156" s="17">
        <f>ლარებში!H156/1000</f>
        <v>0</v>
      </c>
    </row>
    <row r="157" spans="1:9" x14ac:dyDescent="0.25">
      <c r="A157" s="5" t="str">
        <f t="shared" si="2"/>
        <v>a</v>
      </c>
      <c r="B157" s="45" t="s">
        <v>1</v>
      </c>
      <c r="C157" s="46" t="s">
        <v>32</v>
      </c>
      <c r="D157" s="46"/>
      <c r="E157" s="14">
        <f>ლარებში!E157/1000</f>
        <v>320</v>
      </c>
      <c r="F157" s="14">
        <f>ლარებში!F157/1000</f>
        <v>320</v>
      </c>
      <c r="G157" s="14">
        <f>ლარებში!G157/1000</f>
        <v>290</v>
      </c>
      <c r="H157" s="14">
        <f>ლარებში!H157/1000</f>
        <v>130.61613</v>
      </c>
      <c r="I157" s="10"/>
    </row>
    <row r="158" spans="1:9" x14ac:dyDescent="0.25">
      <c r="A158" s="5" t="str">
        <f t="shared" si="2"/>
        <v>b</v>
      </c>
      <c r="B158" s="45" t="s">
        <v>1</v>
      </c>
      <c r="C158" s="46" t="s">
        <v>33</v>
      </c>
      <c r="D158" s="46"/>
      <c r="E158" s="14">
        <f>ლარებში!E158/1000</f>
        <v>0</v>
      </c>
      <c r="F158" s="14">
        <f>ლარებში!F158/1000</f>
        <v>0</v>
      </c>
      <c r="G158" s="14">
        <f>ლარებში!G158/1000</f>
        <v>0</v>
      </c>
      <c r="H158" s="14">
        <f>ლარებში!H158/1000</f>
        <v>0</v>
      </c>
    </row>
    <row r="159" spans="1:9" x14ac:dyDescent="0.25">
      <c r="A159" s="5" t="str">
        <f t="shared" si="2"/>
        <v>b</v>
      </c>
      <c r="B159" s="45" t="s">
        <v>1</v>
      </c>
      <c r="C159" s="46" t="s">
        <v>34</v>
      </c>
      <c r="D159" s="46"/>
      <c r="E159" s="14">
        <f>ლარებში!E159/1000</f>
        <v>0</v>
      </c>
      <c r="F159" s="14">
        <f>ლარებში!F159/1000</f>
        <v>0</v>
      </c>
      <c r="G159" s="14">
        <f>ლარებში!G159/1000</f>
        <v>0</v>
      </c>
      <c r="H159" s="14">
        <f>ლარებში!H159/1000</f>
        <v>0</v>
      </c>
    </row>
    <row r="160" spans="1:9" ht="34.5" x14ac:dyDescent="0.25">
      <c r="A160" s="5" t="str">
        <f t="shared" si="2"/>
        <v>a</v>
      </c>
      <c r="B160" s="37" t="s">
        <v>106</v>
      </c>
      <c r="C160" s="38" t="s">
        <v>40</v>
      </c>
      <c r="D160" s="38"/>
      <c r="E160" s="13">
        <f>ლარებში!E160/1000</f>
        <v>25513</v>
      </c>
      <c r="F160" s="13">
        <f>ლარებში!F160/1000</f>
        <v>25440.6</v>
      </c>
      <c r="G160" s="13">
        <f>ლარებში!G160/1000</f>
        <v>18482.599999999999</v>
      </c>
      <c r="H160" s="13">
        <f>ლარებში!H160/1000</f>
        <v>14623.665300000001</v>
      </c>
      <c r="I160" s="54" t="s">
        <v>223</v>
      </c>
    </row>
    <row r="161" spans="1:9" x14ac:dyDescent="0.25">
      <c r="A161" s="5" t="str">
        <f t="shared" si="2"/>
        <v>a</v>
      </c>
      <c r="B161" s="45" t="s">
        <v>1</v>
      </c>
      <c r="C161" s="46" t="s">
        <v>24</v>
      </c>
      <c r="D161" s="46"/>
      <c r="E161" s="14">
        <f>ლარებში!E161/1000</f>
        <v>25193</v>
      </c>
      <c r="F161" s="14">
        <f>ლარებში!F161/1000</f>
        <v>25120.6</v>
      </c>
      <c r="G161" s="14">
        <f>ლარებში!G161/1000</f>
        <v>18192.599999999999</v>
      </c>
      <c r="H161" s="14">
        <f>ლარებში!H161/1000</f>
        <v>14493.04917</v>
      </c>
    </row>
    <row r="162" spans="1:9" x14ac:dyDescent="0.25">
      <c r="A162" s="5" t="str">
        <f t="shared" si="2"/>
        <v>a</v>
      </c>
      <c r="B162" s="47" t="s">
        <v>1</v>
      </c>
      <c r="C162" s="48" t="s">
        <v>25</v>
      </c>
      <c r="D162" s="48"/>
      <c r="E162" s="15">
        <f>ლარებში!E162/1000</f>
        <v>18976</v>
      </c>
      <c r="F162" s="15">
        <f>ლარებში!F162/1000</f>
        <v>18945</v>
      </c>
      <c r="G162" s="15">
        <f>ლარებში!G162/1000</f>
        <v>13869</v>
      </c>
      <c r="H162" s="15">
        <f>ლარებში!H162/1000</f>
        <v>11322.051439999999</v>
      </c>
    </row>
    <row r="163" spans="1:9" x14ac:dyDescent="0.25">
      <c r="A163" s="5" t="str">
        <f t="shared" si="2"/>
        <v>a</v>
      </c>
      <c r="B163" s="47" t="s">
        <v>1</v>
      </c>
      <c r="C163" s="48" t="s">
        <v>26</v>
      </c>
      <c r="D163" s="48"/>
      <c r="E163" s="15">
        <f>ლარებში!E163/1000</f>
        <v>6000</v>
      </c>
      <c r="F163" s="15">
        <f>ლარებში!F163/1000</f>
        <v>5872.3</v>
      </c>
      <c r="G163" s="15">
        <f>ლარებში!G163/1000</f>
        <v>4072.3</v>
      </c>
      <c r="H163" s="15">
        <f>ლარებში!H163/1000</f>
        <v>2941.93678</v>
      </c>
    </row>
    <row r="164" spans="1:9" x14ac:dyDescent="0.25">
      <c r="A164" s="5" t="str">
        <f t="shared" si="2"/>
        <v>b</v>
      </c>
      <c r="B164" s="47" t="s">
        <v>1</v>
      </c>
      <c r="C164" s="48" t="s">
        <v>27</v>
      </c>
      <c r="D164" s="48"/>
      <c r="E164" s="15">
        <f>ლარებში!E164/1000</f>
        <v>0</v>
      </c>
      <c r="F164" s="15">
        <f>ლარებში!F164/1000</f>
        <v>0</v>
      </c>
      <c r="G164" s="15">
        <f>ლარებში!G164/1000</f>
        <v>0</v>
      </c>
      <c r="H164" s="15">
        <f>ლარებში!H164/1000</f>
        <v>0</v>
      </c>
    </row>
    <row r="165" spans="1:9" x14ac:dyDescent="0.25">
      <c r="A165" s="5" t="str">
        <f t="shared" si="2"/>
        <v>b</v>
      </c>
      <c r="B165" s="47" t="s">
        <v>1</v>
      </c>
      <c r="C165" s="49" t="s">
        <v>28</v>
      </c>
      <c r="D165" s="49"/>
      <c r="E165" s="15">
        <f>ლარებში!E165/1000</f>
        <v>0</v>
      </c>
      <c r="F165" s="15">
        <f>ლარებში!F165/1000</f>
        <v>0</v>
      </c>
      <c r="G165" s="15">
        <f>ლარებში!G165/1000</f>
        <v>0</v>
      </c>
      <c r="H165" s="15">
        <f>ლარებში!H165/1000</f>
        <v>0</v>
      </c>
    </row>
    <row r="166" spans="1:9" x14ac:dyDescent="0.25">
      <c r="A166" s="5" t="str">
        <f t="shared" si="2"/>
        <v>a</v>
      </c>
      <c r="B166" s="47" t="s">
        <v>1</v>
      </c>
      <c r="C166" s="49" t="s">
        <v>29</v>
      </c>
      <c r="D166" s="49"/>
      <c r="E166" s="15">
        <f>ლარებში!E166/1000</f>
        <v>3</v>
      </c>
      <c r="F166" s="15">
        <f>ლარებში!F166/1000</f>
        <v>43.2</v>
      </c>
      <c r="G166" s="15">
        <f>ლარებში!G166/1000</f>
        <v>43.2</v>
      </c>
      <c r="H166" s="15">
        <f>ლარებში!H166/1000</f>
        <v>39.997500000000002</v>
      </c>
    </row>
    <row r="167" spans="1:9" x14ac:dyDescent="0.25">
      <c r="A167" s="5" t="str">
        <f t="shared" si="2"/>
        <v>a</v>
      </c>
      <c r="B167" s="47" t="s">
        <v>1</v>
      </c>
      <c r="C167" s="49" t="s">
        <v>30</v>
      </c>
      <c r="D167" s="49"/>
      <c r="E167" s="15">
        <f>ლარებში!E167/1000</f>
        <v>149</v>
      </c>
      <c r="F167" s="15">
        <f>ლარებში!F167/1000</f>
        <v>196</v>
      </c>
      <c r="G167" s="15">
        <f>ლარებში!G167/1000</f>
        <v>167</v>
      </c>
      <c r="H167" s="15">
        <f>ლარებში!H167/1000</f>
        <v>166.78073000000001</v>
      </c>
    </row>
    <row r="168" spans="1:9" x14ac:dyDescent="0.25">
      <c r="A168" s="5" t="str">
        <f t="shared" si="2"/>
        <v>a</v>
      </c>
      <c r="B168" s="47" t="s">
        <v>1</v>
      </c>
      <c r="C168" s="49" t="s">
        <v>31</v>
      </c>
      <c r="D168" s="49"/>
      <c r="E168" s="15">
        <f>ლარებში!E168/1000</f>
        <v>65</v>
      </c>
      <c r="F168" s="15">
        <f>ლარებში!F168/1000</f>
        <v>64.099999999999994</v>
      </c>
      <c r="G168" s="15">
        <f>ლარებში!G168/1000</f>
        <v>41.1</v>
      </c>
      <c r="H168" s="15">
        <f>ლარებში!H168/1000</f>
        <v>22.282720000000001</v>
      </c>
    </row>
    <row r="169" spans="1:9" ht="34.5" x14ac:dyDescent="0.25">
      <c r="A169" s="5" t="str">
        <f t="shared" si="2"/>
        <v>a</v>
      </c>
      <c r="B169" s="47"/>
      <c r="C169" s="50" t="s">
        <v>91</v>
      </c>
      <c r="D169" s="50"/>
      <c r="E169" s="16">
        <f>ლარებში!E169/1000</f>
        <v>65</v>
      </c>
      <c r="F169" s="16">
        <f>ლარებში!F169/1000</f>
        <v>64.099999999999994</v>
      </c>
      <c r="G169" s="16">
        <f>ლარებში!G169/1000</f>
        <v>41.1</v>
      </c>
      <c r="H169" s="16">
        <f>ლარებში!H169/1000</f>
        <v>22.282720000000001</v>
      </c>
    </row>
    <row r="170" spans="1:9" ht="34.5" x14ac:dyDescent="0.25">
      <c r="A170" s="5" t="str">
        <f t="shared" si="2"/>
        <v>b</v>
      </c>
      <c r="B170" s="47"/>
      <c r="C170" s="50" t="s">
        <v>92</v>
      </c>
      <c r="D170" s="50"/>
      <c r="E170" s="16">
        <f>ლარებში!E170/1000</f>
        <v>0</v>
      </c>
      <c r="F170" s="16">
        <f>ლარებში!F170/1000</f>
        <v>0</v>
      </c>
      <c r="G170" s="16">
        <f>ლარებში!G170/1000</f>
        <v>0</v>
      </c>
      <c r="H170" s="16">
        <f>ლარებში!H170/1000</f>
        <v>0</v>
      </c>
    </row>
    <row r="171" spans="1:9" x14ac:dyDescent="0.25">
      <c r="A171" s="5" t="str">
        <f t="shared" si="2"/>
        <v>a</v>
      </c>
      <c r="B171" s="47" t="s">
        <v>1</v>
      </c>
      <c r="C171" s="46" t="s">
        <v>32</v>
      </c>
      <c r="D171" s="46"/>
      <c r="E171" s="14">
        <f>ლარებში!E171/1000</f>
        <v>320</v>
      </c>
      <c r="F171" s="14">
        <f>ლარებში!F171/1000</f>
        <v>320</v>
      </c>
      <c r="G171" s="14">
        <f>ლარებში!G171/1000</f>
        <v>290</v>
      </c>
      <c r="H171" s="14">
        <f>ლარებში!H171/1000</f>
        <v>130.61613</v>
      </c>
    </row>
    <row r="172" spans="1:9" x14ac:dyDescent="0.25">
      <c r="A172" s="5" t="str">
        <f t="shared" si="2"/>
        <v>b</v>
      </c>
      <c r="B172" s="47" t="s">
        <v>1</v>
      </c>
      <c r="C172" s="46" t="s">
        <v>33</v>
      </c>
      <c r="D172" s="46"/>
      <c r="E172" s="14">
        <f>ლარებში!E172/1000</f>
        <v>0</v>
      </c>
      <c r="F172" s="14">
        <f>ლარებში!F172/1000</f>
        <v>0</v>
      </c>
      <c r="G172" s="14">
        <f>ლარებში!G172/1000</f>
        <v>0</v>
      </c>
      <c r="H172" s="14">
        <f>ლარებში!H172/1000</f>
        <v>0</v>
      </c>
    </row>
    <row r="173" spans="1:9" x14ac:dyDescent="0.25">
      <c r="A173" s="5" t="str">
        <f t="shared" si="2"/>
        <v>b</v>
      </c>
      <c r="B173" s="47" t="s">
        <v>1</v>
      </c>
      <c r="C173" s="46" t="s">
        <v>34</v>
      </c>
      <c r="D173" s="46"/>
      <c r="E173" s="14">
        <f>ლარებში!E173/1000</f>
        <v>0</v>
      </c>
      <c r="F173" s="14">
        <f>ლარებში!F173/1000</f>
        <v>0</v>
      </c>
      <c r="G173" s="14">
        <f>ლარებში!G173/1000</f>
        <v>0</v>
      </c>
      <c r="H173" s="14">
        <f>ლარებში!H173/1000</f>
        <v>0</v>
      </c>
    </row>
    <row r="174" spans="1:9" ht="34.5" x14ac:dyDescent="0.25">
      <c r="A174" s="5" t="str">
        <f t="shared" si="2"/>
        <v>a</v>
      </c>
      <c r="B174" s="37" t="s">
        <v>107</v>
      </c>
      <c r="C174" s="38" t="s">
        <v>69</v>
      </c>
      <c r="D174" s="38"/>
      <c r="E174" s="13">
        <f>ლარებში!E174/1000</f>
        <v>101</v>
      </c>
      <c r="F174" s="13">
        <f>ლარებში!F174/1000</f>
        <v>191</v>
      </c>
      <c r="G174" s="13">
        <f>ლარებში!G174/1000</f>
        <v>141.6</v>
      </c>
      <c r="H174" s="13">
        <f>ლარებში!H174/1000</f>
        <v>70.165419999999997</v>
      </c>
      <c r="I174" s="54" t="s">
        <v>223</v>
      </c>
    </row>
    <row r="175" spans="1:9" x14ac:dyDescent="0.25">
      <c r="A175" s="5" t="str">
        <f t="shared" si="2"/>
        <v>a</v>
      </c>
      <c r="B175" s="45" t="s">
        <v>1</v>
      </c>
      <c r="C175" s="46" t="s">
        <v>24</v>
      </c>
      <c r="D175" s="46"/>
      <c r="E175" s="14">
        <f>ლარებში!E175/1000</f>
        <v>101</v>
      </c>
      <c r="F175" s="14">
        <f>ლარებში!F175/1000</f>
        <v>191</v>
      </c>
      <c r="G175" s="14">
        <f>ლარებში!G175/1000</f>
        <v>141.6</v>
      </c>
      <c r="H175" s="14">
        <f>ლარებში!H175/1000</f>
        <v>70.165419999999997</v>
      </c>
    </row>
    <row r="176" spans="1:9" x14ac:dyDescent="0.25">
      <c r="A176" s="5" t="str">
        <f t="shared" si="2"/>
        <v>b</v>
      </c>
      <c r="B176" s="47" t="s">
        <v>1</v>
      </c>
      <c r="C176" s="48" t="s">
        <v>25</v>
      </c>
      <c r="D176" s="48"/>
      <c r="E176" s="15">
        <f>ლარებში!E176/1000</f>
        <v>0</v>
      </c>
      <c r="F176" s="15">
        <f>ლარებში!F176/1000</f>
        <v>0</v>
      </c>
      <c r="G176" s="15">
        <f>ლარებში!G176/1000</f>
        <v>0</v>
      </c>
      <c r="H176" s="15">
        <f>ლარებში!H176/1000</f>
        <v>0</v>
      </c>
    </row>
    <row r="177" spans="1:9" x14ac:dyDescent="0.25">
      <c r="A177" s="5" t="str">
        <f t="shared" si="2"/>
        <v>a</v>
      </c>
      <c r="B177" s="47" t="s">
        <v>1</v>
      </c>
      <c r="C177" s="48" t="s">
        <v>26</v>
      </c>
      <c r="D177" s="48"/>
      <c r="E177" s="15">
        <f>ლარებში!E177/1000</f>
        <v>100</v>
      </c>
      <c r="F177" s="15">
        <f>ლარებში!F177/1000</f>
        <v>189</v>
      </c>
      <c r="G177" s="15">
        <f>ლარებში!G177/1000</f>
        <v>140</v>
      </c>
      <c r="H177" s="15">
        <f>ლარებში!H177/1000</f>
        <v>69.29552000000001</v>
      </c>
    </row>
    <row r="178" spans="1:9" x14ac:dyDescent="0.25">
      <c r="A178" s="5" t="str">
        <f t="shared" si="2"/>
        <v>b</v>
      </c>
      <c r="B178" s="47" t="s">
        <v>1</v>
      </c>
      <c r="C178" s="48" t="s">
        <v>27</v>
      </c>
      <c r="D178" s="48"/>
      <c r="E178" s="15">
        <f>ლარებში!E178/1000</f>
        <v>0</v>
      </c>
      <c r="F178" s="15">
        <f>ლარებში!F178/1000</f>
        <v>0</v>
      </c>
      <c r="G178" s="15">
        <f>ლარებში!G178/1000</f>
        <v>0</v>
      </c>
      <c r="H178" s="15">
        <f>ლარებში!H178/1000</f>
        <v>0</v>
      </c>
    </row>
    <row r="179" spans="1:9" x14ac:dyDescent="0.25">
      <c r="A179" s="5" t="str">
        <f t="shared" si="2"/>
        <v>b</v>
      </c>
      <c r="B179" s="47" t="s">
        <v>1</v>
      </c>
      <c r="C179" s="49" t="s">
        <v>28</v>
      </c>
      <c r="D179" s="49"/>
      <c r="E179" s="15">
        <f>ლარებში!E179/1000</f>
        <v>0</v>
      </c>
      <c r="F179" s="15">
        <f>ლარებში!F179/1000</f>
        <v>0</v>
      </c>
      <c r="G179" s="15">
        <f>ლარებში!G179/1000</f>
        <v>0</v>
      </c>
      <c r="H179" s="15">
        <f>ლარებში!H179/1000</f>
        <v>0</v>
      </c>
    </row>
    <row r="180" spans="1:9" x14ac:dyDescent="0.25">
      <c r="A180" s="5" t="str">
        <f t="shared" si="2"/>
        <v>b</v>
      </c>
      <c r="B180" s="47" t="s">
        <v>1</v>
      </c>
      <c r="C180" s="49" t="s">
        <v>29</v>
      </c>
      <c r="D180" s="49"/>
      <c r="E180" s="15">
        <f>ლარებში!E180/1000</f>
        <v>0</v>
      </c>
      <c r="F180" s="15">
        <f>ლარებში!F180/1000</f>
        <v>0</v>
      </c>
      <c r="G180" s="15">
        <f>ლარებში!G180/1000</f>
        <v>0</v>
      </c>
      <c r="H180" s="15">
        <f>ლარებში!H180/1000</f>
        <v>0</v>
      </c>
    </row>
    <row r="181" spans="1:9" x14ac:dyDescent="0.25">
      <c r="A181" s="5" t="str">
        <f t="shared" si="2"/>
        <v>b</v>
      </c>
      <c r="B181" s="47" t="s">
        <v>1</v>
      </c>
      <c r="C181" s="49" t="s">
        <v>30</v>
      </c>
      <c r="D181" s="49"/>
      <c r="E181" s="15">
        <f>ლარებში!E181/1000</f>
        <v>0</v>
      </c>
      <c r="F181" s="15">
        <f>ლარებში!F181/1000</f>
        <v>0</v>
      </c>
      <c r="G181" s="15">
        <f>ლარებში!G181/1000</f>
        <v>0</v>
      </c>
      <c r="H181" s="15">
        <f>ლარებში!H181/1000</f>
        <v>0</v>
      </c>
    </row>
    <row r="182" spans="1:9" x14ac:dyDescent="0.25">
      <c r="A182" s="5" t="str">
        <f t="shared" si="2"/>
        <v>a</v>
      </c>
      <c r="B182" s="47" t="s">
        <v>1</v>
      </c>
      <c r="C182" s="49" t="s">
        <v>31</v>
      </c>
      <c r="D182" s="49"/>
      <c r="E182" s="15">
        <f>ლარებში!E182/1000</f>
        <v>1</v>
      </c>
      <c r="F182" s="15">
        <f>ლარებში!F182/1000</f>
        <v>2</v>
      </c>
      <c r="G182" s="15">
        <f>ლარებში!G182/1000</f>
        <v>1.6</v>
      </c>
      <c r="H182" s="15">
        <f>ლარებში!H182/1000</f>
        <v>0.86990000000000001</v>
      </c>
    </row>
    <row r="183" spans="1:9" ht="34.5" x14ac:dyDescent="0.25">
      <c r="A183" s="5" t="str">
        <f t="shared" si="2"/>
        <v>a</v>
      </c>
      <c r="B183" s="47"/>
      <c r="C183" s="50" t="s">
        <v>91</v>
      </c>
      <c r="D183" s="50"/>
      <c r="E183" s="16">
        <f>ლარებში!E183/1000</f>
        <v>1</v>
      </c>
      <c r="F183" s="16">
        <f>ლარებში!F183/1000</f>
        <v>2</v>
      </c>
      <c r="G183" s="16">
        <f>ლარებში!G183/1000</f>
        <v>1.6</v>
      </c>
      <c r="H183" s="16">
        <f>ლარებში!H183/1000</f>
        <v>0.86990000000000001</v>
      </c>
    </row>
    <row r="184" spans="1:9" ht="34.5" x14ac:dyDescent="0.25">
      <c r="A184" s="5" t="str">
        <f t="shared" si="2"/>
        <v>b</v>
      </c>
      <c r="B184" s="47"/>
      <c r="C184" s="50" t="s">
        <v>92</v>
      </c>
      <c r="D184" s="50"/>
      <c r="E184" s="16">
        <f>ლარებში!E184/1000</f>
        <v>0</v>
      </c>
      <c r="F184" s="16">
        <f>ლარებში!F184/1000</f>
        <v>0</v>
      </c>
      <c r="G184" s="16">
        <f>ლარებში!G184/1000</f>
        <v>0</v>
      </c>
      <c r="H184" s="16">
        <f>ლარებში!H184/1000</f>
        <v>0</v>
      </c>
    </row>
    <row r="185" spans="1:9" x14ac:dyDescent="0.25">
      <c r="A185" s="5" t="str">
        <f t="shared" si="2"/>
        <v>b</v>
      </c>
      <c r="B185" s="47" t="s">
        <v>1</v>
      </c>
      <c r="C185" s="46" t="s">
        <v>32</v>
      </c>
      <c r="D185" s="46"/>
      <c r="E185" s="14">
        <f>ლარებში!E185/1000</f>
        <v>0</v>
      </c>
      <c r="F185" s="14">
        <f>ლარებში!F185/1000</f>
        <v>0</v>
      </c>
      <c r="G185" s="14">
        <f>ლარებში!G185/1000</f>
        <v>0</v>
      </c>
      <c r="H185" s="14">
        <f>ლარებში!H185/1000</f>
        <v>0</v>
      </c>
    </row>
    <row r="186" spans="1:9" x14ac:dyDescent="0.25">
      <c r="A186" s="5" t="str">
        <f t="shared" si="2"/>
        <v>b</v>
      </c>
      <c r="B186" s="47" t="s">
        <v>1</v>
      </c>
      <c r="C186" s="46" t="s">
        <v>33</v>
      </c>
      <c r="D186" s="46"/>
      <c r="E186" s="14">
        <f>ლარებში!E186/1000</f>
        <v>0</v>
      </c>
      <c r="F186" s="14">
        <f>ლარებში!F186/1000</f>
        <v>0</v>
      </c>
      <c r="G186" s="14">
        <f>ლარებში!G186/1000</f>
        <v>0</v>
      </c>
      <c r="H186" s="14">
        <f>ლარებში!H186/1000</f>
        <v>0</v>
      </c>
    </row>
    <row r="187" spans="1:9" x14ac:dyDescent="0.25">
      <c r="A187" s="5" t="str">
        <f t="shared" si="2"/>
        <v>b</v>
      </c>
      <c r="B187" s="47" t="s">
        <v>1</v>
      </c>
      <c r="C187" s="46" t="s">
        <v>34</v>
      </c>
      <c r="D187" s="46"/>
      <c r="E187" s="14">
        <f>ლარებში!E187/1000</f>
        <v>0</v>
      </c>
      <c r="F187" s="14">
        <f>ლარებში!F187/1000</f>
        <v>0</v>
      </c>
      <c r="G187" s="14">
        <f>ლარებში!G187/1000</f>
        <v>0</v>
      </c>
      <c r="H187" s="14">
        <f>ლარებში!H187/1000</f>
        <v>0</v>
      </c>
    </row>
    <row r="188" spans="1:9" ht="34.5" x14ac:dyDescent="0.25">
      <c r="A188" s="5" t="str">
        <f t="shared" si="2"/>
        <v>a</v>
      </c>
      <c r="B188" s="37" t="s">
        <v>108</v>
      </c>
      <c r="C188" s="38" t="s">
        <v>68</v>
      </c>
      <c r="D188" s="38"/>
      <c r="E188" s="13">
        <f>ლარებში!E188/1000</f>
        <v>80</v>
      </c>
      <c r="F188" s="13">
        <f>ლარებში!F188/1000</f>
        <v>117</v>
      </c>
      <c r="G188" s="13">
        <f>ლარებში!G188/1000</f>
        <v>92.8</v>
      </c>
      <c r="H188" s="13">
        <f>ლარებში!H188/1000</f>
        <v>68.111579999999989</v>
      </c>
      <c r="I188" s="54" t="s">
        <v>223</v>
      </c>
    </row>
    <row r="189" spans="1:9" x14ac:dyDescent="0.25">
      <c r="A189" s="5" t="str">
        <f t="shared" si="2"/>
        <v>a</v>
      </c>
      <c r="B189" s="45" t="s">
        <v>1</v>
      </c>
      <c r="C189" s="46" t="s">
        <v>24</v>
      </c>
      <c r="D189" s="46"/>
      <c r="E189" s="14">
        <f>ლარებში!E189/1000</f>
        <v>80</v>
      </c>
      <c r="F189" s="14">
        <f>ლარებში!F189/1000</f>
        <v>117</v>
      </c>
      <c r="G189" s="14">
        <f>ლარებში!G189/1000</f>
        <v>92.8</v>
      </c>
      <c r="H189" s="14">
        <f>ლარებში!H189/1000</f>
        <v>68.111579999999989</v>
      </c>
    </row>
    <row r="190" spans="1:9" x14ac:dyDescent="0.25">
      <c r="A190" s="5" t="str">
        <f t="shared" si="2"/>
        <v>b</v>
      </c>
      <c r="B190" s="47" t="s">
        <v>1</v>
      </c>
      <c r="C190" s="48" t="s">
        <v>25</v>
      </c>
      <c r="D190" s="48"/>
      <c r="E190" s="15">
        <f>ლარებში!E190/1000</f>
        <v>0</v>
      </c>
      <c r="F190" s="15">
        <f>ლარებში!F190/1000</f>
        <v>0</v>
      </c>
      <c r="G190" s="15">
        <f>ლარებში!G190/1000</f>
        <v>0</v>
      </c>
      <c r="H190" s="15">
        <f>ლარებში!H190/1000</f>
        <v>0</v>
      </c>
    </row>
    <row r="191" spans="1:9" x14ac:dyDescent="0.25">
      <c r="A191" s="5" t="str">
        <f t="shared" si="2"/>
        <v>a</v>
      </c>
      <c r="B191" s="47" t="s">
        <v>1</v>
      </c>
      <c r="C191" s="48" t="s">
        <v>26</v>
      </c>
      <c r="D191" s="48"/>
      <c r="E191" s="15">
        <f>ლარებში!E191/1000</f>
        <v>79</v>
      </c>
      <c r="F191" s="15">
        <f>ლარებში!F191/1000</f>
        <v>116</v>
      </c>
      <c r="G191" s="15">
        <f>ლარებში!G191/1000</f>
        <v>92</v>
      </c>
      <c r="H191" s="15">
        <f>ლარებში!H191/1000</f>
        <v>67.811179999999993</v>
      </c>
    </row>
    <row r="192" spans="1:9" x14ac:dyDescent="0.25">
      <c r="A192" s="5" t="str">
        <f t="shared" si="2"/>
        <v>b</v>
      </c>
      <c r="B192" s="47" t="s">
        <v>1</v>
      </c>
      <c r="C192" s="48" t="s">
        <v>27</v>
      </c>
      <c r="D192" s="48"/>
      <c r="E192" s="15">
        <f>ლარებში!E192/1000</f>
        <v>0</v>
      </c>
      <c r="F192" s="15">
        <f>ლარებში!F192/1000</f>
        <v>0</v>
      </c>
      <c r="G192" s="15">
        <f>ლარებში!G192/1000</f>
        <v>0</v>
      </c>
      <c r="H192" s="15">
        <f>ლარებში!H192/1000</f>
        <v>0</v>
      </c>
    </row>
    <row r="193" spans="1:9" x14ac:dyDescent="0.25">
      <c r="A193" s="5" t="str">
        <f t="shared" si="2"/>
        <v>b</v>
      </c>
      <c r="B193" s="47" t="s">
        <v>1</v>
      </c>
      <c r="C193" s="49" t="s">
        <v>28</v>
      </c>
      <c r="D193" s="49"/>
      <c r="E193" s="15">
        <f>ლარებში!E193/1000</f>
        <v>0</v>
      </c>
      <c r="F193" s="15">
        <f>ლარებში!F193/1000</f>
        <v>0</v>
      </c>
      <c r="G193" s="15">
        <f>ლარებში!G193/1000</f>
        <v>0</v>
      </c>
      <c r="H193" s="15">
        <f>ლარებში!H193/1000</f>
        <v>0</v>
      </c>
    </row>
    <row r="194" spans="1:9" x14ac:dyDescent="0.25">
      <c r="A194" s="5" t="str">
        <f t="shared" si="2"/>
        <v>b</v>
      </c>
      <c r="B194" s="47" t="s">
        <v>1</v>
      </c>
      <c r="C194" s="49" t="s">
        <v>29</v>
      </c>
      <c r="D194" s="49"/>
      <c r="E194" s="15">
        <f>ლარებში!E194/1000</f>
        <v>0</v>
      </c>
      <c r="F194" s="15">
        <f>ლარებში!F194/1000</f>
        <v>0</v>
      </c>
      <c r="G194" s="15">
        <f>ლარებში!G194/1000</f>
        <v>0</v>
      </c>
      <c r="H194" s="15">
        <f>ლარებში!H194/1000</f>
        <v>0</v>
      </c>
    </row>
    <row r="195" spans="1:9" x14ac:dyDescent="0.25">
      <c r="A195" s="5" t="str">
        <f t="shared" si="2"/>
        <v>b</v>
      </c>
      <c r="B195" s="47" t="s">
        <v>1</v>
      </c>
      <c r="C195" s="49" t="s">
        <v>30</v>
      </c>
      <c r="D195" s="49"/>
      <c r="E195" s="15">
        <f>ლარებში!E195/1000</f>
        <v>0</v>
      </c>
      <c r="F195" s="15">
        <f>ლარებში!F195/1000</f>
        <v>0</v>
      </c>
      <c r="G195" s="15">
        <f>ლარებში!G195/1000</f>
        <v>0</v>
      </c>
      <c r="H195" s="15">
        <f>ლარებში!H195/1000</f>
        <v>0</v>
      </c>
    </row>
    <row r="196" spans="1:9" x14ac:dyDescent="0.25">
      <c r="A196" s="5" t="str">
        <f t="shared" si="2"/>
        <v>a</v>
      </c>
      <c r="B196" s="47" t="s">
        <v>1</v>
      </c>
      <c r="C196" s="49" t="s">
        <v>31</v>
      </c>
      <c r="D196" s="49"/>
      <c r="E196" s="15">
        <f>ლარებში!E196/1000</f>
        <v>1</v>
      </c>
      <c r="F196" s="15">
        <f>ლარებში!F196/1000</f>
        <v>1</v>
      </c>
      <c r="G196" s="15">
        <f>ლარებში!G196/1000</f>
        <v>0.8</v>
      </c>
      <c r="H196" s="15">
        <f>ლარებში!H196/1000</f>
        <v>0.3004</v>
      </c>
    </row>
    <row r="197" spans="1:9" ht="34.5" x14ac:dyDescent="0.25">
      <c r="A197" s="5" t="str">
        <f t="shared" si="2"/>
        <v>a</v>
      </c>
      <c r="B197" s="47"/>
      <c r="C197" s="50" t="s">
        <v>91</v>
      </c>
      <c r="D197" s="50"/>
      <c r="E197" s="16">
        <f>ლარებში!E197/1000</f>
        <v>1</v>
      </c>
      <c r="F197" s="16">
        <f>ლარებში!F197/1000</f>
        <v>1</v>
      </c>
      <c r="G197" s="16">
        <f>ლარებში!G197/1000</f>
        <v>0.8</v>
      </c>
      <c r="H197" s="16">
        <f>ლარებში!H197/1000</f>
        <v>0.3004</v>
      </c>
    </row>
    <row r="198" spans="1:9" ht="34.5" x14ac:dyDescent="0.25">
      <c r="A198" s="5" t="str">
        <f t="shared" si="2"/>
        <v>b</v>
      </c>
      <c r="B198" s="47"/>
      <c r="C198" s="50" t="s">
        <v>92</v>
      </c>
      <c r="D198" s="50"/>
      <c r="E198" s="16">
        <f>ლარებში!E198/1000</f>
        <v>0</v>
      </c>
      <c r="F198" s="16">
        <f>ლარებში!F198/1000</f>
        <v>0</v>
      </c>
      <c r="G198" s="16">
        <f>ლარებში!G198/1000</f>
        <v>0</v>
      </c>
      <c r="H198" s="16">
        <f>ლარებში!H198/1000</f>
        <v>0</v>
      </c>
    </row>
    <row r="199" spans="1:9" x14ac:dyDescent="0.25">
      <c r="A199" s="5" t="str">
        <f t="shared" ref="A199:A262" si="3">IF((E199+F199+G199+H199)&gt;0,"a","b")</f>
        <v>b</v>
      </c>
      <c r="B199" s="47" t="s">
        <v>1</v>
      </c>
      <c r="C199" s="46" t="s">
        <v>32</v>
      </c>
      <c r="D199" s="46"/>
      <c r="E199" s="14">
        <f>ლარებში!E199/1000</f>
        <v>0</v>
      </c>
      <c r="F199" s="14">
        <f>ლარებში!F199/1000</f>
        <v>0</v>
      </c>
      <c r="G199" s="14">
        <f>ლარებში!G199/1000</f>
        <v>0</v>
      </c>
      <c r="H199" s="14">
        <f>ლარებში!H199/1000</f>
        <v>0</v>
      </c>
    </row>
    <row r="200" spans="1:9" x14ac:dyDescent="0.25">
      <c r="A200" s="5" t="str">
        <f t="shared" si="3"/>
        <v>b</v>
      </c>
      <c r="B200" s="47" t="s">
        <v>1</v>
      </c>
      <c r="C200" s="46" t="s">
        <v>33</v>
      </c>
      <c r="D200" s="46"/>
      <c r="E200" s="14">
        <f>ლარებში!E200/1000</f>
        <v>0</v>
      </c>
      <c r="F200" s="14">
        <f>ლარებში!F200/1000</f>
        <v>0</v>
      </c>
      <c r="G200" s="14">
        <f>ლარებში!G200/1000</f>
        <v>0</v>
      </c>
      <c r="H200" s="14">
        <f>ლარებში!H200/1000</f>
        <v>0</v>
      </c>
    </row>
    <row r="201" spans="1:9" x14ac:dyDescent="0.25">
      <c r="A201" s="5" t="str">
        <f t="shared" si="3"/>
        <v>b</v>
      </c>
      <c r="B201" s="47" t="s">
        <v>1</v>
      </c>
      <c r="C201" s="46" t="s">
        <v>34</v>
      </c>
      <c r="D201" s="46"/>
      <c r="E201" s="14">
        <f>ლარებში!E201/1000</f>
        <v>0</v>
      </c>
      <c r="F201" s="14">
        <f>ლარებში!F201/1000</f>
        <v>0</v>
      </c>
      <c r="G201" s="14">
        <f>ლარებში!G201/1000</f>
        <v>0</v>
      </c>
      <c r="H201" s="14">
        <f>ლარებში!H201/1000</f>
        <v>0</v>
      </c>
    </row>
    <row r="202" spans="1:9" ht="34.5" x14ac:dyDescent="0.25">
      <c r="A202" s="5" t="str">
        <f t="shared" si="3"/>
        <v>a</v>
      </c>
      <c r="B202" s="37" t="s">
        <v>109</v>
      </c>
      <c r="C202" s="38" t="s">
        <v>67</v>
      </c>
      <c r="D202" s="38"/>
      <c r="E202" s="13">
        <f>ლარებში!E202/1000</f>
        <v>80</v>
      </c>
      <c r="F202" s="13">
        <f>ლარებში!F202/1000</f>
        <v>92</v>
      </c>
      <c r="G202" s="13">
        <f>ლარებში!G202/1000</f>
        <v>70</v>
      </c>
      <c r="H202" s="13">
        <f>ლარებში!H202/1000</f>
        <v>50.199190000000002</v>
      </c>
      <c r="I202" s="54" t="s">
        <v>223</v>
      </c>
    </row>
    <row r="203" spans="1:9" x14ac:dyDescent="0.25">
      <c r="A203" s="5" t="str">
        <f t="shared" si="3"/>
        <v>a</v>
      </c>
      <c r="B203" s="45" t="s">
        <v>1</v>
      </c>
      <c r="C203" s="46" t="s">
        <v>24</v>
      </c>
      <c r="D203" s="46"/>
      <c r="E203" s="14">
        <f>ლარებში!E203/1000</f>
        <v>80</v>
      </c>
      <c r="F203" s="14">
        <f>ლარებში!F203/1000</f>
        <v>92</v>
      </c>
      <c r="G203" s="14">
        <f>ლარებში!G203/1000</f>
        <v>70</v>
      </c>
      <c r="H203" s="14">
        <f>ლარებში!H203/1000</f>
        <v>50.199190000000002</v>
      </c>
    </row>
    <row r="204" spans="1:9" x14ac:dyDescent="0.25">
      <c r="A204" s="5" t="str">
        <f t="shared" si="3"/>
        <v>b</v>
      </c>
      <c r="B204" s="47" t="s">
        <v>1</v>
      </c>
      <c r="C204" s="48" t="s">
        <v>25</v>
      </c>
      <c r="D204" s="48"/>
      <c r="E204" s="15">
        <f>ლარებში!E204/1000</f>
        <v>0</v>
      </c>
      <c r="F204" s="15">
        <f>ლარებში!F204/1000</f>
        <v>0</v>
      </c>
      <c r="G204" s="15">
        <f>ლარებში!G204/1000</f>
        <v>0</v>
      </c>
      <c r="H204" s="15">
        <f>ლარებში!H204/1000</f>
        <v>0</v>
      </c>
    </row>
    <row r="205" spans="1:9" x14ac:dyDescent="0.25">
      <c r="A205" s="5" t="str">
        <f t="shared" si="3"/>
        <v>a</v>
      </c>
      <c r="B205" s="47" t="s">
        <v>1</v>
      </c>
      <c r="C205" s="48" t="s">
        <v>26</v>
      </c>
      <c r="D205" s="48"/>
      <c r="E205" s="15">
        <f>ლარებში!E205/1000</f>
        <v>80</v>
      </c>
      <c r="F205" s="15">
        <f>ლარებში!F205/1000</f>
        <v>92</v>
      </c>
      <c r="G205" s="15">
        <f>ლარებში!G205/1000</f>
        <v>70</v>
      </c>
      <c r="H205" s="15">
        <f>ლარებში!H205/1000</f>
        <v>50.199190000000002</v>
      </c>
    </row>
    <row r="206" spans="1:9" x14ac:dyDescent="0.25">
      <c r="A206" s="5" t="str">
        <f t="shared" si="3"/>
        <v>b</v>
      </c>
      <c r="B206" s="47" t="s">
        <v>1</v>
      </c>
      <c r="C206" s="48" t="s">
        <v>27</v>
      </c>
      <c r="D206" s="48"/>
      <c r="E206" s="15">
        <f>ლარებში!E206/1000</f>
        <v>0</v>
      </c>
      <c r="F206" s="15">
        <f>ლარებში!F206/1000</f>
        <v>0</v>
      </c>
      <c r="G206" s="15">
        <f>ლარებში!G206/1000</f>
        <v>0</v>
      </c>
      <c r="H206" s="15">
        <f>ლარებში!H206/1000</f>
        <v>0</v>
      </c>
    </row>
    <row r="207" spans="1:9" x14ac:dyDescent="0.25">
      <c r="A207" s="5" t="str">
        <f t="shared" si="3"/>
        <v>b</v>
      </c>
      <c r="B207" s="47" t="s">
        <v>1</v>
      </c>
      <c r="C207" s="49" t="s">
        <v>28</v>
      </c>
      <c r="D207" s="49"/>
      <c r="E207" s="15">
        <f>ლარებში!E207/1000</f>
        <v>0</v>
      </c>
      <c r="F207" s="15">
        <f>ლარებში!F207/1000</f>
        <v>0</v>
      </c>
      <c r="G207" s="15">
        <f>ლარებში!G207/1000</f>
        <v>0</v>
      </c>
      <c r="H207" s="15">
        <f>ლარებში!H207/1000</f>
        <v>0</v>
      </c>
    </row>
    <row r="208" spans="1:9" x14ac:dyDescent="0.25">
      <c r="A208" s="5" t="str">
        <f t="shared" si="3"/>
        <v>b</v>
      </c>
      <c r="B208" s="47" t="s">
        <v>1</v>
      </c>
      <c r="C208" s="49" t="s">
        <v>29</v>
      </c>
      <c r="D208" s="49"/>
      <c r="E208" s="15">
        <f>ლარებში!E208/1000</f>
        <v>0</v>
      </c>
      <c r="F208" s="15">
        <f>ლარებში!F208/1000</f>
        <v>0</v>
      </c>
      <c r="G208" s="15">
        <f>ლარებში!G208/1000</f>
        <v>0</v>
      </c>
      <c r="H208" s="15">
        <f>ლარებში!H208/1000</f>
        <v>0</v>
      </c>
    </row>
    <row r="209" spans="1:9" x14ac:dyDescent="0.25">
      <c r="A209" s="5" t="str">
        <f t="shared" si="3"/>
        <v>b</v>
      </c>
      <c r="B209" s="47" t="s">
        <v>1</v>
      </c>
      <c r="C209" s="49" t="s">
        <v>30</v>
      </c>
      <c r="D209" s="49"/>
      <c r="E209" s="15">
        <f>ლარებში!E209/1000</f>
        <v>0</v>
      </c>
      <c r="F209" s="15">
        <f>ლარებში!F209/1000</f>
        <v>0</v>
      </c>
      <c r="G209" s="15">
        <f>ლარებში!G209/1000</f>
        <v>0</v>
      </c>
      <c r="H209" s="15">
        <f>ლარებში!H209/1000</f>
        <v>0</v>
      </c>
    </row>
    <row r="210" spans="1:9" x14ac:dyDescent="0.25">
      <c r="A210" s="5" t="str">
        <f t="shared" si="3"/>
        <v>b</v>
      </c>
      <c r="B210" s="47" t="s">
        <v>1</v>
      </c>
      <c r="C210" s="49" t="s">
        <v>31</v>
      </c>
      <c r="D210" s="49"/>
      <c r="E210" s="15">
        <f>ლარებში!E210/1000</f>
        <v>0</v>
      </c>
      <c r="F210" s="15">
        <f>ლარებში!F210/1000</f>
        <v>0</v>
      </c>
      <c r="G210" s="15">
        <f>ლარებში!G210/1000</f>
        <v>0</v>
      </c>
      <c r="H210" s="15">
        <f>ლარებში!H210/1000</f>
        <v>0</v>
      </c>
    </row>
    <row r="211" spans="1:9" ht="34.5" x14ac:dyDescent="0.25">
      <c r="A211" s="5" t="str">
        <f t="shared" si="3"/>
        <v>b</v>
      </c>
      <c r="B211" s="47"/>
      <c r="C211" s="50" t="s">
        <v>91</v>
      </c>
      <c r="D211" s="50"/>
      <c r="E211" s="16">
        <f>ლარებში!E211/1000</f>
        <v>0</v>
      </c>
      <c r="F211" s="16">
        <f>ლარებში!F211/1000</f>
        <v>0</v>
      </c>
      <c r="G211" s="16">
        <f>ლარებში!G211/1000</f>
        <v>0</v>
      </c>
      <c r="H211" s="16">
        <f>ლარებში!H211/1000</f>
        <v>0</v>
      </c>
    </row>
    <row r="212" spans="1:9" ht="34.5" x14ac:dyDescent="0.25">
      <c r="A212" s="5" t="str">
        <f t="shared" si="3"/>
        <v>b</v>
      </c>
      <c r="B212" s="47"/>
      <c r="C212" s="50" t="s">
        <v>92</v>
      </c>
      <c r="D212" s="50"/>
      <c r="E212" s="16">
        <f>ლარებში!E212/1000</f>
        <v>0</v>
      </c>
      <c r="F212" s="16">
        <f>ლარებში!F212/1000</f>
        <v>0</v>
      </c>
      <c r="G212" s="16">
        <f>ლარებში!G212/1000</f>
        <v>0</v>
      </c>
      <c r="H212" s="16">
        <f>ლარებში!H212/1000</f>
        <v>0</v>
      </c>
    </row>
    <row r="213" spans="1:9" x14ac:dyDescent="0.25">
      <c r="A213" s="5" t="str">
        <f t="shared" si="3"/>
        <v>b</v>
      </c>
      <c r="B213" s="47" t="s">
        <v>1</v>
      </c>
      <c r="C213" s="46" t="s">
        <v>32</v>
      </c>
      <c r="D213" s="46"/>
      <c r="E213" s="14">
        <f>ლარებში!E213/1000</f>
        <v>0</v>
      </c>
      <c r="F213" s="14">
        <f>ლარებში!F213/1000</f>
        <v>0</v>
      </c>
      <c r="G213" s="14">
        <f>ლარებში!G213/1000</f>
        <v>0</v>
      </c>
      <c r="H213" s="14">
        <f>ლარებში!H213/1000</f>
        <v>0</v>
      </c>
    </row>
    <row r="214" spans="1:9" x14ac:dyDescent="0.25">
      <c r="A214" s="5" t="str">
        <f t="shared" si="3"/>
        <v>b</v>
      </c>
      <c r="B214" s="47" t="s">
        <v>1</v>
      </c>
      <c r="C214" s="46" t="s">
        <v>33</v>
      </c>
      <c r="D214" s="46"/>
      <c r="E214" s="14">
        <f>ლარებში!E214/1000</f>
        <v>0</v>
      </c>
      <c r="F214" s="14">
        <f>ლარებში!F214/1000</f>
        <v>0</v>
      </c>
      <c r="G214" s="14">
        <f>ლარებში!G214/1000</f>
        <v>0</v>
      </c>
      <c r="H214" s="14">
        <f>ლარებში!H214/1000</f>
        <v>0</v>
      </c>
    </row>
    <row r="215" spans="1:9" x14ac:dyDescent="0.25">
      <c r="A215" s="5" t="str">
        <f t="shared" si="3"/>
        <v>b</v>
      </c>
      <c r="B215" s="47" t="s">
        <v>1</v>
      </c>
      <c r="C215" s="46" t="s">
        <v>34</v>
      </c>
      <c r="D215" s="46"/>
      <c r="E215" s="14">
        <f>ლარებში!E215/1000</f>
        <v>0</v>
      </c>
      <c r="F215" s="14">
        <f>ლარებში!F215/1000</f>
        <v>0</v>
      </c>
      <c r="G215" s="14">
        <f>ლარებში!G215/1000</f>
        <v>0</v>
      </c>
      <c r="H215" s="14">
        <f>ლარებში!H215/1000</f>
        <v>0</v>
      </c>
    </row>
    <row r="216" spans="1:9" ht="34.5" x14ac:dyDescent="0.25">
      <c r="A216" s="5" t="str">
        <f t="shared" si="3"/>
        <v>a</v>
      </c>
      <c r="B216" s="37" t="s">
        <v>110</v>
      </c>
      <c r="C216" s="38" t="s">
        <v>66</v>
      </c>
      <c r="D216" s="38"/>
      <c r="E216" s="13">
        <f>ლარებში!E216/1000</f>
        <v>47</v>
      </c>
      <c r="F216" s="13">
        <f>ლარებში!F216/1000</f>
        <v>49.1</v>
      </c>
      <c r="G216" s="13">
        <f>ლარებში!G216/1000</f>
        <v>37.9</v>
      </c>
      <c r="H216" s="13">
        <f>ლარებში!H216/1000</f>
        <v>32.774920000000002</v>
      </c>
      <c r="I216" s="54" t="s">
        <v>223</v>
      </c>
    </row>
    <row r="217" spans="1:9" x14ac:dyDescent="0.25">
      <c r="A217" s="5" t="str">
        <f t="shared" si="3"/>
        <v>a</v>
      </c>
      <c r="B217" s="45" t="s">
        <v>1</v>
      </c>
      <c r="C217" s="46" t="s">
        <v>24</v>
      </c>
      <c r="D217" s="46"/>
      <c r="E217" s="14">
        <f>ლარებში!E217/1000</f>
        <v>47</v>
      </c>
      <c r="F217" s="14">
        <f>ლარებში!F217/1000</f>
        <v>49.1</v>
      </c>
      <c r="G217" s="14">
        <f>ლარებში!G217/1000</f>
        <v>37.9</v>
      </c>
      <c r="H217" s="14">
        <f>ლარებში!H217/1000</f>
        <v>32.774920000000002</v>
      </c>
    </row>
    <row r="218" spans="1:9" x14ac:dyDescent="0.25">
      <c r="A218" s="5" t="str">
        <f t="shared" si="3"/>
        <v>b</v>
      </c>
      <c r="B218" s="47" t="s">
        <v>1</v>
      </c>
      <c r="C218" s="48" t="s">
        <v>25</v>
      </c>
      <c r="D218" s="48"/>
      <c r="E218" s="15">
        <f>ლარებში!E218/1000</f>
        <v>0</v>
      </c>
      <c r="F218" s="15">
        <f>ლარებში!F218/1000</f>
        <v>0</v>
      </c>
      <c r="G218" s="15">
        <f>ლარებში!G218/1000</f>
        <v>0</v>
      </c>
      <c r="H218" s="15">
        <f>ლარებში!H218/1000</f>
        <v>0</v>
      </c>
    </row>
    <row r="219" spans="1:9" x14ac:dyDescent="0.25">
      <c r="A219" s="5" t="str">
        <f t="shared" si="3"/>
        <v>a</v>
      </c>
      <c r="B219" s="47" t="s">
        <v>1</v>
      </c>
      <c r="C219" s="48" t="s">
        <v>26</v>
      </c>
      <c r="D219" s="48"/>
      <c r="E219" s="15">
        <f>ლარებში!E219/1000</f>
        <v>46</v>
      </c>
      <c r="F219" s="15">
        <f>ლარებში!F219/1000</f>
        <v>48</v>
      </c>
      <c r="G219" s="15">
        <f>ლარებში!G219/1000</f>
        <v>37</v>
      </c>
      <c r="H219" s="15">
        <f>ლარებში!H219/1000</f>
        <v>32.060929999999999</v>
      </c>
    </row>
    <row r="220" spans="1:9" x14ac:dyDescent="0.25">
      <c r="A220" s="5" t="str">
        <f t="shared" si="3"/>
        <v>b</v>
      </c>
      <c r="B220" s="47" t="s">
        <v>1</v>
      </c>
      <c r="C220" s="48" t="s">
        <v>27</v>
      </c>
      <c r="D220" s="48"/>
      <c r="E220" s="15">
        <f>ლარებში!E220/1000</f>
        <v>0</v>
      </c>
      <c r="F220" s="15">
        <f>ლარებში!F220/1000</f>
        <v>0</v>
      </c>
      <c r="G220" s="15">
        <f>ლარებში!G220/1000</f>
        <v>0</v>
      </c>
      <c r="H220" s="15">
        <f>ლარებში!H220/1000</f>
        <v>0</v>
      </c>
    </row>
    <row r="221" spans="1:9" x14ac:dyDescent="0.25">
      <c r="A221" s="5" t="str">
        <f t="shared" si="3"/>
        <v>b</v>
      </c>
      <c r="B221" s="47" t="s">
        <v>1</v>
      </c>
      <c r="C221" s="49" t="s">
        <v>28</v>
      </c>
      <c r="D221" s="49"/>
      <c r="E221" s="15">
        <f>ლარებში!E221/1000</f>
        <v>0</v>
      </c>
      <c r="F221" s="15">
        <f>ლარებში!F221/1000</f>
        <v>0</v>
      </c>
      <c r="G221" s="15">
        <f>ლარებში!G221/1000</f>
        <v>0</v>
      </c>
      <c r="H221" s="15">
        <f>ლარებში!H221/1000</f>
        <v>0</v>
      </c>
    </row>
    <row r="222" spans="1:9" x14ac:dyDescent="0.25">
      <c r="A222" s="5" t="str">
        <f t="shared" si="3"/>
        <v>b</v>
      </c>
      <c r="B222" s="47" t="s">
        <v>1</v>
      </c>
      <c r="C222" s="49" t="s">
        <v>29</v>
      </c>
      <c r="D222" s="49"/>
      <c r="E222" s="15">
        <f>ლარებში!E222/1000</f>
        <v>0</v>
      </c>
      <c r="F222" s="15">
        <f>ლარებში!F222/1000</f>
        <v>0</v>
      </c>
      <c r="G222" s="15">
        <f>ლარებში!G222/1000</f>
        <v>0</v>
      </c>
      <c r="H222" s="15">
        <f>ლარებში!H222/1000</f>
        <v>0</v>
      </c>
    </row>
    <row r="223" spans="1:9" x14ac:dyDescent="0.25">
      <c r="A223" s="5" t="str">
        <f t="shared" si="3"/>
        <v>b</v>
      </c>
      <c r="B223" s="47" t="s">
        <v>1</v>
      </c>
      <c r="C223" s="49" t="s">
        <v>30</v>
      </c>
      <c r="D223" s="49"/>
      <c r="E223" s="15">
        <f>ლარებში!E223/1000</f>
        <v>0</v>
      </c>
      <c r="F223" s="15">
        <f>ლარებში!F223/1000</f>
        <v>0</v>
      </c>
      <c r="G223" s="15">
        <f>ლარებში!G223/1000</f>
        <v>0</v>
      </c>
      <c r="H223" s="15">
        <f>ლარებში!H223/1000</f>
        <v>0</v>
      </c>
    </row>
    <row r="224" spans="1:9" x14ac:dyDescent="0.25">
      <c r="A224" s="5" t="str">
        <f t="shared" si="3"/>
        <v>a</v>
      </c>
      <c r="B224" s="47" t="s">
        <v>1</v>
      </c>
      <c r="C224" s="49" t="s">
        <v>31</v>
      </c>
      <c r="D224" s="49"/>
      <c r="E224" s="15">
        <f>ლარებში!E224/1000</f>
        <v>1</v>
      </c>
      <c r="F224" s="15">
        <f>ლარებში!F224/1000</f>
        <v>1.1000000000000001</v>
      </c>
      <c r="G224" s="15">
        <f>ლარებში!G224/1000</f>
        <v>0.9</v>
      </c>
      <c r="H224" s="15">
        <f>ლარებში!H224/1000</f>
        <v>0.71399000000000001</v>
      </c>
    </row>
    <row r="225" spans="1:9" ht="34.5" x14ac:dyDescent="0.25">
      <c r="A225" s="5" t="str">
        <f t="shared" si="3"/>
        <v>a</v>
      </c>
      <c r="B225" s="47"/>
      <c r="C225" s="50" t="s">
        <v>91</v>
      </c>
      <c r="D225" s="50"/>
      <c r="E225" s="16">
        <f>ლარებში!E225/1000</f>
        <v>1</v>
      </c>
      <c r="F225" s="16">
        <f>ლარებში!F225/1000</f>
        <v>1.1000000000000001</v>
      </c>
      <c r="G225" s="16">
        <f>ლარებში!G225/1000</f>
        <v>0.9</v>
      </c>
      <c r="H225" s="16">
        <f>ლარებში!H225/1000</f>
        <v>0.71399000000000001</v>
      </c>
    </row>
    <row r="226" spans="1:9" ht="34.5" x14ac:dyDescent="0.25">
      <c r="A226" s="5" t="str">
        <f t="shared" si="3"/>
        <v>b</v>
      </c>
      <c r="B226" s="47"/>
      <c r="C226" s="50" t="s">
        <v>92</v>
      </c>
      <c r="D226" s="50"/>
      <c r="E226" s="16">
        <f>ლარებში!E226/1000</f>
        <v>0</v>
      </c>
      <c r="F226" s="16">
        <f>ლარებში!F226/1000</f>
        <v>0</v>
      </c>
      <c r="G226" s="16">
        <f>ლარებში!G226/1000</f>
        <v>0</v>
      </c>
      <c r="H226" s="16">
        <f>ლარებში!H226/1000</f>
        <v>0</v>
      </c>
    </row>
    <row r="227" spans="1:9" x14ac:dyDescent="0.25">
      <c r="A227" s="5" t="str">
        <f t="shared" si="3"/>
        <v>b</v>
      </c>
      <c r="B227" s="47" t="s">
        <v>1</v>
      </c>
      <c r="C227" s="46" t="s">
        <v>32</v>
      </c>
      <c r="D227" s="46"/>
      <c r="E227" s="14">
        <f>ლარებში!E227/1000</f>
        <v>0</v>
      </c>
      <c r="F227" s="14">
        <f>ლარებში!F227/1000</f>
        <v>0</v>
      </c>
      <c r="G227" s="14">
        <f>ლარებში!G227/1000</f>
        <v>0</v>
      </c>
      <c r="H227" s="14">
        <f>ლარებში!H227/1000</f>
        <v>0</v>
      </c>
    </row>
    <row r="228" spans="1:9" x14ac:dyDescent="0.25">
      <c r="A228" s="5" t="str">
        <f t="shared" si="3"/>
        <v>b</v>
      </c>
      <c r="B228" s="47" t="s">
        <v>1</v>
      </c>
      <c r="C228" s="46" t="s">
        <v>33</v>
      </c>
      <c r="D228" s="46"/>
      <c r="E228" s="14">
        <f>ლარებში!E228/1000</f>
        <v>0</v>
      </c>
      <c r="F228" s="14">
        <f>ლარებში!F228/1000</f>
        <v>0</v>
      </c>
      <c r="G228" s="14">
        <f>ლარებში!G228/1000</f>
        <v>0</v>
      </c>
      <c r="H228" s="14">
        <f>ლარებში!H228/1000</f>
        <v>0</v>
      </c>
    </row>
    <row r="229" spans="1:9" x14ac:dyDescent="0.25">
      <c r="A229" s="5" t="str">
        <f t="shared" si="3"/>
        <v>b</v>
      </c>
      <c r="B229" s="47" t="s">
        <v>1</v>
      </c>
      <c r="C229" s="46" t="s">
        <v>34</v>
      </c>
      <c r="D229" s="46"/>
      <c r="E229" s="14">
        <f>ლარებში!E229/1000</f>
        <v>0</v>
      </c>
      <c r="F229" s="14">
        <f>ლარებში!F229/1000</f>
        <v>0</v>
      </c>
      <c r="G229" s="14">
        <f>ლარებში!G229/1000</f>
        <v>0</v>
      </c>
      <c r="H229" s="14">
        <f>ლარებში!H229/1000</f>
        <v>0</v>
      </c>
    </row>
    <row r="230" spans="1:9" ht="51.75" x14ac:dyDescent="0.25">
      <c r="A230" s="5" t="str">
        <f t="shared" si="3"/>
        <v>a</v>
      </c>
      <c r="B230" s="37" t="s">
        <v>111</v>
      </c>
      <c r="C230" s="38" t="s">
        <v>65</v>
      </c>
      <c r="D230" s="38"/>
      <c r="E230" s="13">
        <f>ლარებში!E230/1000</f>
        <v>59</v>
      </c>
      <c r="F230" s="13">
        <f>ლარებში!F230/1000</f>
        <v>209</v>
      </c>
      <c r="G230" s="13">
        <f>ლარებში!G230/1000</f>
        <v>167.5</v>
      </c>
      <c r="H230" s="13">
        <f>ლარებში!H230/1000</f>
        <v>63.265050000000002</v>
      </c>
      <c r="I230" s="54" t="s">
        <v>223</v>
      </c>
    </row>
    <row r="231" spans="1:9" x14ac:dyDescent="0.25">
      <c r="A231" s="5" t="str">
        <f t="shared" si="3"/>
        <v>a</v>
      </c>
      <c r="B231" s="45" t="s">
        <v>1</v>
      </c>
      <c r="C231" s="46" t="s">
        <v>24</v>
      </c>
      <c r="D231" s="46"/>
      <c r="E231" s="14">
        <f>ლარებში!E231/1000</f>
        <v>59</v>
      </c>
      <c r="F231" s="14">
        <f>ლარებში!F231/1000</f>
        <v>209</v>
      </c>
      <c r="G231" s="14">
        <f>ლარებში!G231/1000</f>
        <v>167.5</v>
      </c>
      <c r="H231" s="14">
        <f>ლარებში!H231/1000</f>
        <v>63.265050000000002</v>
      </c>
    </row>
    <row r="232" spans="1:9" x14ac:dyDescent="0.25">
      <c r="A232" s="5" t="str">
        <f t="shared" si="3"/>
        <v>b</v>
      </c>
      <c r="B232" s="47" t="s">
        <v>1</v>
      </c>
      <c r="C232" s="48" t="s">
        <v>25</v>
      </c>
      <c r="D232" s="48"/>
      <c r="E232" s="15">
        <f>ლარებში!E232/1000</f>
        <v>0</v>
      </c>
      <c r="F232" s="15">
        <f>ლარებში!F232/1000</f>
        <v>0</v>
      </c>
      <c r="G232" s="15">
        <f>ლარებში!G232/1000</f>
        <v>0</v>
      </c>
      <c r="H232" s="15">
        <f>ლარებში!H232/1000</f>
        <v>0</v>
      </c>
    </row>
    <row r="233" spans="1:9" x14ac:dyDescent="0.25">
      <c r="A233" s="5" t="str">
        <f t="shared" si="3"/>
        <v>a</v>
      </c>
      <c r="B233" s="47" t="s">
        <v>1</v>
      </c>
      <c r="C233" s="48" t="s">
        <v>26</v>
      </c>
      <c r="D233" s="48"/>
      <c r="E233" s="15">
        <f>ლარებში!E233/1000</f>
        <v>54</v>
      </c>
      <c r="F233" s="15">
        <f>ლარებში!F233/1000</f>
        <v>203</v>
      </c>
      <c r="G233" s="15">
        <f>ლარებში!G233/1000</f>
        <v>162</v>
      </c>
      <c r="H233" s="15">
        <f>ლარებში!H233/1000</f>
        <v>59.167110000000001</v>
      </c>
    </row>
    <row r="234" spans="1:9" x14ac:dyDescent="0.25">
      <c r="A234" s="5" t="str">
        <f t="shared" si="3"/>
        <v>b</v>
      </c>
      <c r="B234" s="47" t="s">
        <v>1</v>
      </c>
      <c r="C234" s="48" t="s">
        <v>27</v>
      </c>
      <c r="D234" s="48"/>
      <c r="E234" s="15">
        <f>ლარებში!E234/1000</f>
        <v>0</v>
      </c>
      <c r="F234" s="15">
        <f>ლარებში!F234/1000</f>
        <v>0</v>
      </c>
      <c r="G234" s="15">
        <f>ლარებში!G234/1000</f>
        <v>0</v>
      </c>
      <c r="H234" s="15">
        <f>ლარებში!H234/1000</f>
        <v>0</v>
      </c>
    </row>
    <row r="235" spans="1:9" x14ac:dyDescent="0.25">
      <c r="A235" s="5" t="str">
        <f t="shared" si="3"/>
        <v>b</v>
      </c>
      <c r="B235" s="47" t="s">
        <v>1</v>
      </c>
      <c r="C235" s="49" t="s">
        <v>28</v>
      </c>
      <c r="D235" s="49"/>
      <c r="E235" s="15">
        <f>ლარებში!E235/1000</f>
        <v>0</v>
      </c>
      <c r="F235" s="15">
        <f>ლარებში!F235/1000</f>
        <v>0</v>
      </c>
      <c r="G235" s="15">
        <f>ლარებში!G235/1000</f>
        <v>0</v>
      </c>
      <c r="H235" s="15">
        <f>ლარებში!H235/1000</f>
        <v>0</v>
      </c>
    </row>
    <row r="236" spans="1:9" x14ac:dyDescent="0.25">
      <c r="A236" s="5" t="str">
        <f t="shared" si="3"/>
        <v>b</v>
      </c>
      <c r="B236" s="47" t="s">
        <v>1</v>
      </c>
      <c r="C236" s="49" t="s">
        <v>29</v>
      </c>
      <c r="D236" s="49"/>
      <c r="E236" s="15">
        <f>ლარებში!E236/1000</f>
        <v>0</v>
      </c>
      <c r="F236" s="15">
        <f>ლარებში!F236/1000</f>
        <v>0</v>
      </c>
      <c r="G236" s="15">
        <f>ლარებში!G236/1000</f>
        <v>0</v>
      </c>
      <c r="H236" s="15">
        <f>ლარებში!H236/1000</f>
        <v>0</v>
      </c>
    </row>
    <row r="237" spans="1:9" x14ac:dyDescent="0.25">
      <c r="A237" s="5" t="str">
        <f t="shared" si="3"/>
        <v>b</v>
      </c>
      <c r="B237" s="47" t="s">
        <v>1</v>
      </c>
      <c r="C237" s="49" t="s">
        <v>30</v>
      </c>
      <c r="D237" s="49"/>
      <c r="E237" s="15">
        <f>ლარებში!E237/1000</f>
        <v>0</v>
      </c>
      <c r="F237" s="15">
        <f>ლარებში!F237/1000</f>
        <v>0</v>
      </c>
      <c r="G237" s="15">
        <f>ლარებში!G237/1000</f>
        <v>0</v>
      </c>
      <c r="H237" s="15">
        <f>ლარებში!H237/1000</f>
        <v>0</v>
      </c>
    </row>
    <row r="238" spans="1:9" x14ac:dyDescent="0.25">
      <c r="A238" s="5" t="str">
        <f t="shared" si="3"/>
        <v>a</v>
      </c>
      <c r="B238" s="47" t="s">
        <v>1</v>
      </c>
      <c r="C238" s="49" t="s">
        <v>31</v>
      </c>
      <c r="D238" s="49"/>
      <c r="E238" s="15">
        <f>ლარებში!E238/1000</f>
        <v>5</v>
      </c>
      <c r="F238" s="15">
        <f>ლარებში!F238/1000</f>
        <v>6</v>
      </c>
      <c r="G238" s="15">
        <f>ლარებში!G238/1000</f>
        <v>5.5</v>
      </c>
      <c r="H238" s="15">
        <f>ლარებში!H238/1000</f>
        <v>4.0979399999999995</v>
      </c>
    </row>
    <row r="239" spans="1:9" ht="34.5" x14ac:dyDescent="0.25">
      <c r="A239" s="5" t="str">
        <f t="shared" si="3"/>
        <v>a</v>
      </c>
      <c r="B239" s="47"/>
      <c r="C239" s="50" t="s">
        <v>91</v>
      </c>
      <c r="D239" s="50"/>
      <c r="E239" s="16">
        <f>ლარებში!E239/1000</f>
        <v>5</v>
      </c>
      <c r="F239" s="16">
        <f>ლარებში!F239/1000</f>
        <v>6</v>
      </c>
      <c r="G239" s="16">
        <f>ლარებში!G239/1000</f>
        <v>5.5</v>
      </c>
      <c r="H239" s="16">
        <f>ლარებში!H239/1000</f>
        <v>4.0979399999999995</v>
      </c>
    </row>
    <row r="240" spans="1:9" ht="34.5" x14ac:dyDescent="0.25">
      <c r="A240" s="5" t="str">
        <f t="shared" si="3"/>
        <v>b</v>
      </c>
      <c r="B240" s="47"/>
      <c r="C240" s="50" t="s">
        <v>92</v>
      </c>
      <c r="D240" s="50"/>
      <c r="E240" s="16">
        <f>ლარებში!E240/1000</f>
        <v>0</v>
      </c>
      <c r="F240" s="16">
        <f>ლარებში!F240/1000</f>
        <v>0</v>
      </c>
      <c r="G240" s="16">
        <f>ლარებში!G240/1000</f>
        <v>0</v>
      </c>
      <c r="H240" s="16">
        <f>ლარებში!H240/1000</f>
        <v>0</v>
      </c>
    </row>
    <row r="241" spans="1:9" x14ac:dyDescent="0.25">
      <c r="A241" s="5" t="str">
        <f t="shared" si="3"/>
        <v>b</v>
      </c>
      <c r="B241" s="47" t="s">
        <v>1</v>
      </c>
      <c r="C241" s="46" t="s">
        <v>32</v>
      </c>
      <c r="D241" s="46"/>
      <c r="E241" s="14">
        <f>ლარებში!E241/1000</f>
        <v>0</v>
      </c>
      <c r="F241" s="14">
        <f>ლარებში!F241/1000</f>
        <v>0</v>
      </c>
      <c r="G241" s="14">
        <f>ლარებში!G241/1000</f>
        <v>0</v>
      </c>
      <c r="H241" s="14">
        <f>ლარებში!H241/1000</f>
        <v>0</v>
      </c>
    </row>
    <row r="242" spans="1:9" x14ac:dyDescent="0.25">
      <c r="A242" s="5" t="str">
        <f t="shared" si="3"/>
        <v>b</v>
      </c>
      <c r="B242" s="47" t="s">
        <v>1</v>
      </c>
      <c r="C242" s="46" t="s">
        <v>33</v>
      </c>
      <c r="D242" s="46"/>
      <c r="E242" s="14">
        <f>ლარებში!E242/1000</f>
        <v>0</v>
      </c>
      <c r="F242" s="14">
        <f>ლარებში!F242/1000</f>
        <v>0</v>
      </c>
      <c r="G242" s="14">
        <f>ლარებში!G242/1000</f>
        <v>0</v>
      </c>
      <c r="H242" s="14">
        <f>ლარებში!H242/1000</f>
        <v>0</v>
      </c>
    </row>
    <row r="243" spans="1:9" x14ac:dyDescent="0.25">
      <c r="A243" s="5" t="str">
        <f t="shared" si="3"/>
        <v>b</v>
      </c>
      <c r="B243" s="47" t="s">
        <v>1</v>
      </c>
      <c r="C243" s="46" t="s">
        <v>34</v>
      </c>
      <c r="D243" s="46"/>
      <c r="E243" s="14">
        <f>ლარებში!E243/1000</f>
        <v>0</v>
      </c>
      <c r="F243" s="14">
        <f>ლარებში!F243/1000</f>
        <v>0</v>
      </c>
      <c r="G243" s="14">
        <f>ლარებში!G243/1000</f>
        <v>0</v>
      </c>
      <c r="H243" s="14">
        <f>ლარებში!H243/1000</f>
        <v>0</v>
      </c>
    </row>
    <row r="244" spans="1:9" ht="34.5" x14ac:dyDescent="0.25">
      <c r="A244" s="5" t="str">
        <f t="shared" si="3"/>
        <v>a</v>
      </c>
      <c r="B244" s="37" t="s">
        <v>112</v>
      </c>
      <c r="C244" s="38" t="s">
        <v>64</v>
      </c>
      <c r="D244" s="38"/>
      <c r="E244" s="13">
        <f>ლარებში!E244/1000</f>
        <v>42</v>
      </c>
      <c r="F244" s="13">
        <f>ლარებში!F244/1000</f>
        <v>42</v>
      </c>
      <c r="G244" s="13">
        <f>ლარებში!G244/1000</f>
        <v>37.799999999999997</v>
      </c>
      <c r="H244" s="13">
        <f>ლარებში!H244/1000</f>
        <v>26.089189999999999</v>
      </c>
      <c r="I244" s="54" t="s">
        <v>223</v>
      </c>
    </row>
    <row r="245" spans="1:9" x14ac:dyDescent="0.25">
      <c r="A245" s="5" t="str">
        <f t="shared" si="3"/>
        <v>a</v>
      </c>
      <c r="B245" s="45" t="s">
        <v>1</v>
      </c>
      <c r="C245" s="46" t="s">
        <v>24</v>
      </c>
      <c r="D245" s="46"/>
      <c r="E245" s="14">
        <f>ლარებში!E245/1000</f>
        <v>42</v>
      </c>
      <c r="F245" s="14">
        <f>ლარებში!F245/1000</f>
        <v>42</v>
      </c>
      <c r="G245" s="14">
        <f>ლარებში!G245/1000</f>
        <v>37.799999999999997</v>
      </c>
      <c r="H245" s="14">
        <f>ლარებში!H245/1000</f>
        <v>26.089189999999999</v>
      </c>
    </row>
    <row r="246" spans="1:9" x14ac:dyDescent="0.25">
      <c r="A246" s="5" t="str">
        <f t="shared" si="3"/>
        <v>b</v>
      </c>
      <c r="B246" s="47" t="s">
        <v>1</v>
      </c>
      <c r="C246" s="48" t="s">
        <v>25</v>
      </c>
      <c r="D246" s="48"/>
      <c r="E246" s="15">
        <f>ლარებში!E246/1000</f>
        <v>0</v>
      </c>
      <c r="F246" s="15">
        <f>ლარებში!F246/1000</f>
        <v>0</v>
      </c>
      <c r="G246" s="15">
        <f>ლარებში!G246/1000</f>
        <v>0</v>
      </c>
      <c r="H246" s="15">
        <f>ლარებში!H246/1000</f>
        <v>0</v>
      </c>
    </row>
    <row r="247" spans="1:9" x14ac:dyDescent="0.25">
      <c r="A247" s="5" t="str">
        <f t="shared" si="3"/>
        <v>a</v>
      </c>
      <c r="B247" s="47" t="s">
        <v>1</v>
      </c>
      <c r="C247" s="48" t="s">
        <v>26</v>
      </c>
      <c r="D247" s="48"/>
      <c r="E247" s="15">
        <f>ლარებში!E247/1000</f>
        <v>41</v>
      </c>
      <c r="F247" s="15">
        <f>ლარებში!F247/1000</f>
        <v>41</v>
      </c>
      <c r="G247" s="15">
        <f>ლარებში!G247/1000</f>
        <v>37</v>
      </c>
      <c r="H247" s="15">
        <f>ლარებში!H247/1000</f>
        <v>25.446570000000001</v>
      </c>
    </row>
    <row r="248" spans="1:9" x14ac:dyDescent="0.25">
      <c r="A248" s="5" t="str">
        <f t="shared" si="3"/>
        <v>b</v>
      </c>
      <c r="B248" s="47" t="s">
        <v>1</v>
      </c>
      <c r="C248" s="48" t="s">
        <v>27</v>
      </c>
      <c r="D248" s="48"/>
      <c r="E248" s="15">
        <f>ლარებში!E248/1000</f>
        <v>0</v>
      </c>
      <c r="F248" s="15">
        <f>ლარებში!F248/1000</f>
        <v>0</v>
      </c>
      <c r="G248" s="15">
        <f>ლარებში!G248/1000</f>
        <v>0</v>
      </c>
      <c r="H248" s="15">
        <f>ლარებში!H248/1000</f>
        <v>0</v>
      </c>
    </row>
    <row r="249" spans="1:9" x14ac:dyDescent="0.25">
      <c r="A249" s="5" t="str">
        <f t="shared" si="3"/>
        <v>b</v>
      </c>
      <c r="B249" s="47" t="s">
        <v>1</v>
      </c>
      <c r="C249" s="49" t="s">
        <v>28</v>
      </c>
      <c r="D249" s="49"/>
      <c r="E249" s="15">
        <f>ლარებში!E249/1000</f>
        <v>0</v>
      </c>
      <c r="F249" s="15">
        <f>ლარებში!F249/1000</f>
        <v>0</v>
      </c>
      <c r="G249" s="15">
        <f>ლარებში!G249/1000</f>
        <v>0</v>
      </c>
      <c r="H249" s="15">
        <f>ლარებში!H249/1000</f>
        <v>0</v>
      </c>
    </row>
    <row r="250" spans="1:9" x14ac:dyDescent="0.25">
      <c r="A250" s="5" t="str">
        <f t="shared" si="3"/>
        <v>b</v>
      </c>
      <c r="B250" s="47" t="s">
        <v>1</v>
      </c>
      <c r="C250" s="49" t="s">
        <v>29</v>
      </c>
      <c r="D250" s="49"/>
      <c r="E250" s="15">
        <f>ლარებში!E250/1000</f>
        <v>0</v>
      </c>
      <c r="F250" s="15">
        <f>ლარებში!F250/1000</f>
        <v>0</v>
      </c>
      <c r="G250" s="15">
        <f>ლარებში!G250/1000</f>
        <v>0</v>
      </c>
      <c r="H250" s="15">
        <f>ლარებში!H250/1000</f>
        <v>0</v>
      </c>
    </row>
    <row r="251" spans="1:9" x14ac:dyDescent="0.25">
      <c r="A251" s="5" t="str">
        <f t="shared" si="3"/>
        <v>b</v>
      </c>
      <c r="B251" s="47" t="s">
        <v>1</v>
      </c>
      <c r="C251" s="49" t="s">
        <v>30</v>
      </c>
      <c r="D251" s="49"/>
      <c r="E251" s="15">
        <f>ლარებში!E251/1000</f>
        <v>0</v>
      </c>
      <c r="F251" s="15">
        <f>ლარებში!F251/1000</f>
        <v>0</v>
      </c>
      <c r="G251" s="15">
        <f>ლარებში!G251/1000</f>
        <v>0</v>
      </c>
      <c r="H251" s="15">
        <f>ლარებში!H251/1000</f>
        <v>0</v>
      </c>
    </row>
    <row r="252" spans="1:9" x14ac:dyDescent="0.25">
      <c r="A252" s="5" t="str">
        <f t="shared" si="3"/>
        <v>a</v>
      </c>
      <c r="B252" s="47" t="s">
        <v>1</v>
      </c>
      <c r="C252" s="49" t="s">
        <v>31</v>
      </c>
      <c r="D252" s="49"/>
      <c r="E252" s="15">
        <f>ლარებში!E252/1000</f>
        <v>1</v>
      </c>
      <c r="F252" s="15">
        <f>ლარებში!F252/1000</f>
        <v>1</v>
      </c>
      <c r="G252" s="15">
        <f>ლარებში!G252/1000</f>
        <v>0.8</v>
      </c>
      <c r="H252" s="15">
        <f>ლარებში!H252/1000</f>
        <v>0.64261999999999997</v>
      </c>
    </row>
    <row r="253" spans="1:9" ht="34.5" x14ac:dyDescent="0.25">
      <c r="A253" s="5" t="str">
        <f t="shared" si="3"/>
        <v>a</v>
      </c>
      <c r="B253" s="47"/>
      <c r="C253" s="50" t="s">
        <v>91</v>
      </c>
      <c r="D253" s="50"/>
      <c r="E253" s="16">
        <f>ლარებში!E253/1000</f>
        <v>1</v>
      </c>
      <c r="F253" s="16">
        <f>ლარებში!F253/1000</f>
        <v>1</v>
      </c>
      <c r="G253" s="16">
        <f>ლარებში!G253/1000</f>
        <v>0.8</v>
      </c>
      <c r="H253" s="16">
        <f>ლარებში!H253/1000</f>
        <v>0.64261999999999997</v>
      </c>
    </row>
    <row r="254" spans="1:9" ht="34.5" x14ac:dyDescent="0.25">
      <c r="A254" s="5" t="str">
        <f t="shared" si="3"/>
        <v>b</v>
      </c>
      <c r="B254" s="47"/>
      <c r="C254" s="50" t="s">
        <v>92</v>
      </c>
      <c r="D254" s="50"/>
      <c r="E254" s="16">
        <f>ლარებში!E254/1000</f>
        <v>0</v>
      </c>
      <c r="F254" s="16">
        <f>ლარებში!F254/1000</f>
        <v>0</v>
      </c>
      <c r="G254" s="16">
        <f>ლარებში!G254/1000</f>
        <v>0</v>
      </c>
      <c r="H254" s="16">
        <f>ლარებში!H254/1000</f>
        <v>0</v>
      </c>
    </row>
    <row r="255" spans="1:9" x14ac:dyDescent="0.25">
      <c r="A255" s="5" t="str">
        <f t="shared" si="3"/>
        <v>b</v>
      </c>
      <c r="B255" s="47" t="s">
        <v>1</v>
      </c>
      <c r="C255" s="46" t="s">
        <v>32</v>
      </c>
      <c r="D255" s="46"/>
      <c r="E255" s="14">
        <f>ლარებში!E255/1000</f>
        <v>0</v>
      </c>
      <c r="F255" s="14">
        <f>ლარებში!F255/1000</f>
        <v>0</v>
      </c>
      <c r="G255" s="14">
        <f>ლარებში!G255/1000</f>
        <v>0</v>
      </c>
      <c r="H255" s="14">
        <f>ლარებში!H255/1000</f>
        <v>0</v>
      </c>
    </row>
    <row r="256" spans="1:9" x14ac:dyDescent="0.25">
      <c r="A256" s="5" t="str">
        <f t="shared" si="3"/>
        <v>b</v>
      </c>
      <c r="B256" s="47" t="s">
        <v>1</v>
      </c>
      <c r="C256" s="46" t="s">
        <v>33</v>
      </c>
      <c r="D256" s="46"/>
      <c r="E256" s="14">
        <f>ლარებში!E256/1000</f>
        <v>0</v>
      </c>
      <c r="F256" s="14">
        <f>ლარებში!F256/1000</f>
        <v>0</v>
      </c>
      <c r="G256" s="14">
        <f>ლარებში!G256/1000</f>
        <v>0</v>
      </c>
      <c r="H256" s="14">
        <f>ლარებში!H256/1000</f>
        <v>0</v>
      </c>
    </row>
    <row r="257" spans="1:9" x14ac:dyDescent="0.25">
      <c r="A257" s="5" t="str">
        <f t="shared" si="3"/>
        <v>b</v>
      </c>
      <c r="B257" s="47" t="s">
        <v>1</v>
      </c>
      <c r="C257" s="46" t="s">
        <v>34</v>
      </c>
      <c r="D257" s="46"/>
      <c r="E257" s="14">
        <f>ლარებში!E257/1000</f>
        <v>0</v>
      </c>
      <c r="F257" s="14">
        <f>ლარებში!F257/1000</f>
        <v>0</v>
      </c>
      <c r="G257" s="14">
        <f>ლარებში!G257/1000</f>
        <v>0</v>
      </c>
      <c r="H257" s="14">
        <f>ლარებში!H257/1000</f>
        <v>0</v>
      </c>
    </row>
    <row r="258" spans="1:9" ht="34.5" x14ac:dyDescent="0.25">
      <c r="A258" s="5" t="str">
        <f t="shared" si="3"/>
        <v>a</v>
      </c>
      <c r="B258" s="37" t="s">
        <v>113</v>
      </c>
      <c r="C258" s="38" t="s">
        <v>63</v>
      </c>
      <c r="D258" s="38"/>
      <c r="E258" s="13">
        <f>ლარებში!E258/1000</f>
        <v>37</v>
      </c>
      <c r="F258" s="13">
        <f>ლარებში!F258/1000</f>
        <v>44</v>
      </c>
      <c r="G258" s="13">
        <f>ლარებში!G258/1000</f>
        <v>36.799999999999997</v>
      </c>
      <c r="H258" s="13">
        <f>ლარებში!H258/1000</f>
        <v>30.870900000000002</v>
      </c>
      <c r="I258" s="54" t="s">
        <v>223</v>
      </c>
    </row>
    <row r="259" spans="1:9" x14ac:dyDescent="0.25">
      <c r="A259" s="5" t="str">
        <f t="shared" si="3"/>
        <v>a</v>
      </c>
      <c r="B259" s="45" t="s">
        <v>1</v>
      </c>
      <c r="C259" s="46" t="s">
        <v>24</v>
      </c>
      <c r="D259" s="46"/>
      <c r="E259" s="14">
        <f>ლარებში!E259/1000</f>
        <v>37</v>
      </c>
      <c r="F259" s="14">
        <f>ლარებში!F259/1000</f>
        <v>44</v>
      </c>
      <c r="G259" s="14">
        <f>ლარებში!G259/1000</f>
        <v>36.799999999999997</v>
      </c>
      <c r="H259" s="14">
        <f>ლარებში!H259/1000</f>
        <v>30.870900000000002</v>
      </c>
    </row>
    <row r="260" spans="1:9" x14ac:dyDescent="0.25">
      <c r="A260" s="5" t="str">
        <f t="shared" si="3"/>
        <v>b</v>
      </c>
      <c r="B260" s="47" t="s">
        <v>1</v>
      </c>
      <c r="C260" s="48" t="s">
        <v>25</v>
      </c>
      <c r="D260" s="48"/>
      <c r="E260" s="15">
        <f>ლარებში!E260/1000</f>
        <v>0</v>
      </c>
      <c r="F260" s="15">
        <f>ლარებში!F260/1000</f>
        <v>0</v>
      </c>
      <c r="G260" s="15">
        <f>ლარებში!G260/1000</f>
        <v>0</v>
      </c>
      <c r="H260" s="15">
        <f>ლარებში!H260/1000</f>
        <v>0</v>
      </c>
    </row>
    <row r="261" spans="1:9" x14ac:dyDescent="0.25">
      <c r="A261" s="5" t="str">
        <f t="shared" si="3"/>
        <v>a</v>
      </c>
      <c r="B261" s="47" t="s">
        <v>1</v>
      </c>
      <c r="C261" s="48" t="s">
        <v>26</v>
      </c>
      <c r="D261" s="48"/>
      <c r="E261" s="15">
        <f>ლარებში!E261/1000</f>
        <v>36</v>
      </c>
      <c r="F261" s="15">
        <f>ლარებში!F261/1000</f>
        <v>43</v>
      </c>
      <c r="G261" s="15">
        <f>ლარებში!G261/1000</f>
        <v>36</v>
      </c>
      <c r="H261" s="15">
        <f>ლარებში!H261/1000</f>
        <v>30.171340000000001</v>
      </c>
    </row>
    <row r="262" spans="1:9" x14ac:dyDescent="0.25">
      <c r="A262" s="5" t="str">
        <f t="shared" si="3"/>
        <v>b</v>
      </c>
      <c r="B262" s="47" t="s">
        <v>1</v>
      </c>
      <c r="C262" s="48" t="s">
        <v>27</v>
      </c>
      <c r="D262" s="48"/>
      <c r="E262" s="15">
        <f>ლარებში!E262/1000</f>
        <v>0</v>
      </c>
      <c r="F262" s="15">
        <f>ლარებში!F262/1000</f>
        <v>0</v>
      </c>
      <c r="G262" s="15">
        <f>ლარებში!G262/1000</f>
        <v>0</v>
      </c>
      <c r="H262" s="15">
        <f>ლარებში!H262/1000</f>
        <v>0</v>
      </c>
    </row>
    <row r="263" spans="1:9" x14ac:dyDescent="0.25">
      <c r="A263" s="5" t="str">
        <f t="shared" ref="A263:A326" si="4">IF((E263+F263+G263+H263)&gt;0,"a","b")</f>
        <v>b</v>
      </c>
      <c r="B263" s="47" t="s">
        <v>1</v>
      </c>
      <c r="C263" s="49" t="s">
        <v>28</v>
      </c>
      <c r="D263" s="49"/>
      <c r="E263" s="15">
        <f>ლარებში!E263/1000</f>
        <v>0</v>
      </c>
      <c r="F263" s="15">
        <f>ლარებში!F263/1000</f>
        <v>0</v>
      </c>
      <c r="G263" s="15">
        <f>ლარებში!G263/1000</f>
        <v>0</v>
      </c>
      <c r="H263" s="15">
        <f>ლარებში!H263/1000</f>
        <v>0</v>
      </c>
    </row>
    <row r="264" spans="1:9" x14ac:dyDescent="0.25">
      <c r="A264" s="5" t="str">
        <f t="shared" si="4"/>
        <v>b</v>
      </c>
      <c r="B264" s="47" t="s">
        <v>1</v>
      </c>
      <c r="C264" s="49" t="s">
        <v>29</v>
      </c>
      <c r="D264" s="49"/>
      <c r="E264" s="15">
        <f>ლარებში!E264/1000</f>
        <v>0</v>
      </c>
      <c r="F264" s="15">
        <f>ლარებში!F264/1000</f>
        <v>0</v>
      </c>
      <c r="G264" s="15">
        <f>ლარებში!G264/1000</f>
        <v>0</v>
      </c>
      <c r="H264" s="15">
        <f>ლარებში!H264/1000</f>
        <v>0</v>
      </c>
    </row>
    <row r="265" spans="1:9" x14ac:dyDescent="0.25">
      <c r="A265" s="5" t="str">
        <f t="shared" si="4"/>
        <v>b</v>
      </c>
      <c r="B265" s="47" t="s">
        <v>1</v>
      </c>
      <c r="C265" s="49" t="s">
        <v>30</v>
      </c>
      <c r="D265" s="49"/>
      <c r="E265" s="15">
        <f>ლარებში!E265/1000</f>
        <v>0</v>
      </c>
      <c r="F265" s="15">
        <f>ლარებში!F265/1000</f>
        <v>0</v>
      </c>
      <c r="G265" s="15">
        <f>ლარებში!G265/1000</f>
        <v>0</v>
      </c>
      <c r="H265" s="15">
        <f>ლარებში!H265/1000</f>
        <v>0</v>
      </c>
    </row>
    <row r="266" spans="1:9" x14ac:dyDescent="0.25">
      <c r="A266" s="5" t="str">
        <f t="shared" si="4"/>
        <v>a</v>
      </c>
      <c r="B266" s="47" t="s">
        <v>1</v>
      </c>
      <c r="C266" s="49" t="s">
        <v>31</v>
      </c>
      <c r="D266" s="49"/>
      <c r="E266" s="15">
        <f>ლარებში!E266/1000</f>
        <v>1</v>
      </c>
      <c r="F266" s="15">
        <f>ლარებში!F266/1000</f>
        <v>1</v>
      </c>
      <c r="G266" s="15">
        <f>ლარებში!G266/1000</f>
        <v>0.8</v>
      </c>
      <c r="H266" s="15">
        <f>ლარებში!H266/1000</f>
        <v>0.69955999999999996</v>
      </c>
    </row>
    <row r="267" spans="1:9" ht="34.5" x14ac:dyDescent="0.25">
      <c r="A267" s="5" t="str">
        <f t="shared" si="4"/>
        <v>a</v>
      </c>
      <c r="B267" s="47"/>
      <c r="C267" s="50" t="s">
        <v>91</v>
      </c>
      <c r="D267" s="50"/>
      <c r="E267" s="16">
        <f>ლარებში!E267/1000</f>
        <v>1</v>
      </c>
      <c r="F267" s="16">
        <f>ლარებში!F267/1000</f>
        <v>1</v>
      </c>
      <c r="G267" s="16">
        <f>ლარებში!G267/1000</f>
        <v>0.8</v>
      </c>
      <c r="H267" s="16">
        <f>ლარებში!H267/1000</f>
        <v>0.69955999999999996</v>
      </c>
    </row>
    <row r="268" spans="1:9" ht="34.5" x14ac:dyDescent="0.25">
      <c r="A268" s="5" t="str">
        <f t="shared" si="4"/>
        <v>b</v>
      </c>
      <c r="B268" s="47"/>
      <c r="C268" s="50" t="s">
        <v>92</v>
      </c>
      <c r="D268" s="50"/>
      <c r="E268" s="16">
        <f>ლარებში!E268/1000</f>
        <v>0</v>
      </c>
      <c r="F268" s="16">
        <f>ლარებში!F268/1000</f>
        <v>0</v>
      </c>
      <c r="G268" s="16">
        <f>ლარებში!G268/1000</f>
        <v>0</v>
      </c>
      <c r="H268" s="16">
        <f>ლარებში!H268/1000</f>
        <v>0</v>
      </c>
    </row>
    <row r="269" spans="1:9" x14ac:dyDescent="0.25">
      <c r="A269" s="5" t="str">
        <f t="shared" si="4"/>
        <v>b</v>
      </c>
      <c r="B269" s="47" t="s">
        <v>1</v>
      </c>
      <c r="C269" s="46" t="s">
        <v>32</v>
      </c>
      <c r="D269" s="46"/>
      <c r="E269" s="14">
        <f>ლარებში!E269/1000</f>
        <v>0</v>
      </c>
      <c r="F269" s="14">
        <f>ლარებში!F269/1000</f>
        <v>0</v>
      </c>
      <c r="G269" s="14">
        <f>ლარებში!G269/1000</f>
        <v>0</v>
      </c>
      <c r="H269" s="14">
        <f>ლარებში!H269/1000</f>
        <v>0</v>
      </c>
    </row>
    <row r="270" spans="1:9" x14ac:dyDescent="0.25">
      <c r="A270" s="5" t="str">
        <f t="shared" si="4"/>
        <v>b</v>
      </c>
      <c r="B270" s="47" t="s">
        <v>1</v>
      </c>
      <c r="C270" s="46" t="s">
        <v>33</v>
      </c>
      <c r="D270" s="46"/>
      <c r="E270" s="14">
        <f>ლარებში!E270/1000</f>
        <v>0</v>
      </c>
      <c r="F270" s="14">
        <f>ლარებში!F270/1000</f>
        <v>0</v>
      </c>
      <c r="G270" s="14">
        <f>ლარებში!G270/1000</f>
        <v>0</v>
      </c>
      <c r="H270" s="14">
        <f>ლარებში!H270/1000</f>
        <v>0</v>
      </c>
    </row>
    <row r="271" spans="1:9" x14ac:dyDescent="0.25">
      <c r="A271" s="5" t="str">
        <f t="shared" si="4"/>
        <v>b</v>
      </c>
      <c r="B271" s="47" t="s">
        <v>1</v>
      </c>
      <c r="C271" s="46" t="s">
        <v>34</v>
      </c>
      <c r="D271" s="46"/>
      <c r="E271" s="14">
        <f>ლარებში!E271/1000</f>
        <v>0</v>
      </c>
      <c r="F271" s="14">
        <f>ლარებში!F271/1000</f>
        <v>0</v>
      </c>
      <c r="G271" s="14">
        <f>ლარებში!G271/1000</f>
        <v>0</v>
      </c>
      <c r="H271" s="14">
        <f>ლარებში!H271/1000</f>
        <v>0</v>
      </c>
    </row>
    <row r="272" spans="1:9" ht="34.5" x14ac:dyDescent="0.25">
      <c r="A272" s="5" t="str">
        <f t="shared" si="4"/>
        <v>a</v>
      </c>
      <c r="B272" s="37" t="s">
        <v>114</v>
      </c>
      <c r="C272" s="38" t="s">
        <v>62</v>
      </c>
      <c r="D272" s="38"/>
      <c r="E272" s="13">
        <f>ლარებში!E272/1000</f>
        <v>22</v>
      </c>
      <c r="F272" s="13">
        <f>ლარებში!F272/1000</f>
        <v>29</v>
      </c>
      <c r="G272" s="13">
        <f>ლარებში!G272/1000</f>
        <v>23.8</v>
      </c>
      <c r="H272" s="13">
        <f>ლარებში!H272/1000</f>
        <v>19.555529999999997</v>
      </c>
      <c r="I272" s="54" t="s">
        <v>223</v>
      </c>
    </row>
    <row r="273" spans="1:9" x14ac:dyDescent="0.25">
      <c r="A273" s="5" t="str">
        <f t="shared" si="4"/>
        <v>a</v>
      </c>
      <c r="B273" s="45" t="s">
        <v>1</v>
      </c>
      <c r="C273" s="46" t="s">
        <v>24</v>
      </c>
      <c r="D273" s="46"/>
      <c r="E273" s="14">
        <f>ლარებში!E273/1000</f>
        <v>22</v>
      </c>
      <c r="F273" s="14">
        <f>ლარებში!F273/1000</f>
        <v>29</v>
      </c>
      <c r="G273" s="14">
        <f>ლარებში!G273/1000</f>
        <v>23.8</v>
      </c>
      <c r="H273" s="14">
        <f>ლარებში!H273/1000</f>
        <v>19.555529999999997</v>
      </c>
    </row>
    <row r="274" spans="1:9" x14ac:dyDescent="0.25">
      <c r="A274" s="5" t="str">
        <f t="shared" si="4"/>
        <v>b</v>
      </c>
      <c r="B274" s="47" t="s">
        <v>1</v>
      </c>
      <c r="C274" s="48" t="s">
        <v>25</v>
      </c>
      <c r="D274" s="48"/>
      <c r="E274" s="15">
        <f>ლარებში!E274/1000</f>
        <v>0</v>
      </c>
      <c r="F274" s="15">
        <f>ლარებში!F274/1000</f>
        <v>0</v>
      </c>
      <c r="G274" s="15">
        <f>ლარებში!G274/1000</f>
        <v>0</v>
      </c>
      <c r="H274" s="15">
        <f>ლარებში!H274/1000</f>
        <v>0</v>
      </c>
    </row>
    <row r="275" spans="1:9" x14ac:dyDescent="0.25">
      <c r="A275" s="5" t="str">
        <f t="shared" si="4"/>
        <v>a</v>
      </c>
      <c r="B275" s="47" t="s">
        <v>1</v>
      </c>
      <c r="C275" s="48" t="s">
        <v>26</v>
      </c>
      <c r="D275" s="48"/>
      <c r="E275" s="15">
        <f>ლარებში!E275/1000</f>
        <v>21</v>
      </c>
      <c r="F275" s="15">
        <f>ლარებში!F275/1000</f>
        <v>28</v>
      </c>
      <c r="G275" s="15">
        <f>ლარებში!G275/1000</f>
        <v>23</v>
      </c>
      <c r="H275" s="15">
        <f>ლარებში!H275/1000</f>
        <v>19.34253</v>
      </c>
    </row>
    <row r="276" spans="1:9" x14ac:dyDescent="0.25">
      <c r="A276" s="5" t="str">
        <f t="shared" si="4"/>
        <v>b</v>
      </c>
      <c r="B276" s="47" t="s">
        <v>1</v>
      </c>
      <c r="C276" s="48" t="s">
        <v>27</v>
      </c>
      <c r="D276" s="48"/>
      <c r="E276" s="15">
        <f>ლარებში!E276/1000</f>
        <v>0</v>
      </c>
      <c r="F276" s="15">
        <f>ლარებში!F276/1000</f>
        <v>0</v>
      </c>
      <c r="G276" s="15">
        <f>ლარებში!G276/1000</f>
        <v>0</v>
      </c>
      <c r="H276" s="15">
        <f>ლარებში!H276/1000</f>
        <v>0</v>
      </c>
    </row>
    <row r="277" spans="1:9" x14ac:dyDescent="0.25">
      <c r="A277" s="5" t="str">
        <f t="shared" si="4"/>
        <v>b</v>
      </c>
      <c r="B277" s="47" t="s">
        <v>1</v>
      </c>
      <c r="C277" s="49" t="s">
        <v>28</v>
      </c>
      <c r="D277" s="49"/>
      <c r="E277" s="15">
        <f>ლარებში!E277/1000</f>
        <v>0</v>
      </c>
      <c r="F277" s="15">
        <f>ლარებში!F277/1000</f>
        <v>0</v>
      </c>
      <c r="G277" s="15">
        <f>ლარებში!G277/1000</f>
        <v>0</v>
      </c>
      <c r="H277" s="15">
        <f>ლარებში!H277/1000</f>
        <v>0</v>
      </c>
    </row>
    <row r="278" spans="1:9" x14ac:dyDescent="0.25">
      <c r="A278" s="5" t="str">
        <f t="shared" si="4"/>
        <v>b</v>
      </c>
      <c r="B278" s="47" t="s">
        <v>1</v>
      </c>
      <c r="C278" s="49" t="s">
        <v>29</v>
      </c>
      <c r="D278" s="49"/>
      <c r="E278" s="15">
        <f>ლარებში!E278/1000</f>
        <v>0</v>
      </c>
      <c r="F278" s="15">
        <f>ლარებში!F278/1000</f>
        <v>0</v>
      </c>
      <c r="G278" s="15">
        <f>ლარებში!G278/1000</f>
        <v>0</v>
      </c>
      <c r="H278" s="15">
        <f>ლარებში!H278/1000</f>
        <v>0</v>
      </c>
    </row>
    <row r="279" spans="1:9" x14ac:dyDescent="0.25">
      <c r="A279" s="5" t="str">
        <f t="shared" si="4"/>
        <v>b</v>
      </c>
      <c r="B279" s="47" t="s">
        <v>1</v>
      </c>
      <c r="C279" s="49" t="s">
        <v>30</v>
      </c>
      <c r="D279" s="49"/>
      <c r="E279" s="15">
        <f>ლარებში!E279/1000</f>
        <v>0</v>
      </c>
      <c r="F279" s="15">
        <f>ლარებში!F279/1000</f>
        <v>0</v>
      </c>
      <c r="G279" s="15">
        <f>ლარებში!G279/1000</f>
        <v>0</v>
      </c>
      <c r="H279" s="15">
        <f>ლარებში!H279/1000</f>
        <v>0</v>
      </c>
    </row>
    <row r="280" spans="1:9" x14ac:dyDescent="0.25">
      <c r="A280" s="5" t="str">
        <f t="shared" si="4"/>
        <v>a</v>
      </c>
      <c r="B280" s="47" t="s">
        <v>1</v>
      </c>
      <c r="C280" s="49" t="s">
        <v>31</v>
      </c>
      <c r="D280" s="49"/>
      <c r="E280" s="15">
        <f>ლარებში!E280/1000</f>
        <v>1</v>
      </c>
      <c r="F280" s="15">
        <f>ლარებში!F280/1000</f>
        <v>1</v>
      </c>
      <c r="G280" s="15">
        <f>ლარებში!G280/1000</f>
        <v>0.8</v>
      </c>
      <c r="H280" s="15">
        <f>ლარებში!H280/1000</f>
        <v>0.21299999999999999</v>
      </c>
    </row>
    <row r="281" spans="1:9" ht="34.5" x14ac:dyDescent="0.25">
      <c r="A281" s="5" t="str">
        <f t="shared" si="4"/>
        <v>a</v>
      </c>
      <c r="B281" s="47"/>
      <c r="C281" s="50" t="s">
        <v>91</v>
      </c>
      <c r="D281" s="50"/>
      <c r="E281" s="16">
        <f>ლარებში!E281/1000</f>
        <v>1</v>
      </c>
      <c r="F281" s="16">
        <f>ლარებში!F281/1000</f>
        <v>1</v>
      </c>
      <c r="G281" s="16">
        <f>ლარებში!G281/1000</f>
        <v>0.8</v>
      </c>
      <c r="H281" s="16">
        <f>ლარებში!H281/1000</f>
        <v>0.21299999999999999</v>
      </c>
    </row>
    <row r="282" spans="1:9" ht="34.5" x14ac:dyDescent="0.25">
      <c r="A282" s="5" t="str">
        <f t="shared" si="4"/>
        <v>b</v>
      </c>
      <c r="B282" s="47"/>
      <c r="C282" s="50" t="s">
        <v>92</v>
      </c>
      <c r="D282" s="50"/>
      <c r="E282" s="16">
        <f>ლარებში!E282/1000</f>
        <v>0</v>
      </c>
      <c r="F282" s="16">
        <f>ლარებში!F282/1000</f>
        <v>0</v>
      </c>
      <c r="G282" s="16">
        <f>ლარებში!G282/1000</f>
        <v>0</v>
      </c>
      <c r="H282" s="16">
        <f>ლარებში!H282/1000</f>
        <v>0</v>
      </c>
    </row>
    <row r="283" spans="1:9" x14ac:dyDescent="0.25">
      <c r="A283" s="5" t="str">
        <f t="shared" si="4"/>
        <v>b</v>
      </c>
      <c r="B283" s="47" t="s">
        <v>1</v>
      </c>
      <c r="C283" s="46" t="s">
        <v>32</v>
      </c>
      <c r="D283" s="46"/>
      <c r="E283" s="14">
        <f>ლარებში!E283/1000</f>
        <v>0</v>
      </c>
      <c r="F283" s="14">
        <f>ლარებში!F283/1000</f>
        <v>0</v>
      </c>
      <c r="G283" s="14">
        <f>ლარებში!G283/1000</f>
        <v>0</v>
      </c>
      <c r="H283" s="14">
        <f>ლარებში!H283/1000</f>
        <v>0</v>
      </c>
    </row>
    <row r="284" spans="1:9" x14ac:dyDescent="0.25">
      <c r="A284" s="5" t="str">
        <f t="shared" si="4"/>
        <v>b</v>
      </c>
      <c r="B284" s="47" t="s">
        <v>1</v>
      </c>
      <c r="C284" s="46" t="s">
        <v>33</v>
      </c>
      <c r="D284" s="46"/>
      <c r="E284" s="14">
        <f>ლარებში!E284/1000</f>
        <v>0</v>
      </c>
      <c r="F284" s="14">
        <f>ლარებში!F284/1000</f>
        <v>0</v>
      </c>
      <c r="G284" s="14">
        <f>ლარებში!G284/1000</f>
        <v>0</v>
      </c>
      <c r="H284" s="14">
        <f>ლარებში!H284/1000</f>
        <v>0</v>
      </c>
    </row>
    <row r="285" spans="1:9" x14ac:dyDescent="0.25">
      <c r="A285" s="5" t="str">
        <f t="shared" si="4"/>
        <v>b</v>
      </c>
      <c r="B285" s="47" t="s">
        <v>1</v>
      </c>
      <c r="C285" s="46" t="s">
        <v>34</v>
      </c>
      <c r="D285" s="46"/>
      <c r="E285" s="14">
        <f>ლარებში!E285/1000</f>
        <v>0</v>
      </c>
      <c r="F285" s="14">
        <f>ლარებში!F285/1000</f>
        <v>0</v>
      </c>
      <c r="G285" s="14">
        <f>ლარებში!G285/1000</f>
        <v>0</v>
      </c>
      <c r="H285" s="14">
        <f>ლარებში!H285/1000</f>
        <v>0</v>
      </c>
    </row>
    <row r="286" spans="1:9" ht="63.75" customHeight="1" x14ac:dyDescent="0.25">
      <c r="A286" s="5" t="str">
        <f t="shared" si="4"/>
        <v>a</v>
      </c>
      <c r="B286" s="37" t="s">
        <v>115</v>
      </c>
      <c r="C286" s="38" t="s">
        <v>61</v>
      </c>
      <c r="D286" s="38"/>
      <c r="E286" s="13">
        <f>ლარებში!E286/1000</f>
        <v>20</v>
      </c>
      <c r="F286" s="13">
        <f>ლარებში!F286/1000</f>
        <v>25</v>
      </c>
      <c r="G286" s="13">
        <f>ლარებში!G286/1000</f>
        <v>22</v>
      </c>
      <c r="H286" s="13">
        <f>ლარებში!H286/1000</f>
        <v>15.568020000000001</v>
      </c>
      <c r="I286" s="54" t="s">
        <v>223</v>
      </c>
    </row>
    <row r="287" spans="1:9" x14ac:dyDescent="0.25">
      <c r="A287" s="5" t="str">
        <f t="shared" si="4"/>
        <v>a</v>
      </c>
      <c r="B287" s="45" t="s">
        <v>1</v>
      </c>
      <c r="C287" s="46" t="s">
        <v>24</v>
      </c>
      <c r="D287" s="46"/>
      <c r="E287" s="14">
        <f>ლარებში!E287/1000</f>
        <v>20</v>
      </c>
      <c r="F287" s="14">
        <f>ლარებში!F287/1000</f>
        <v>25</v>
      </c>
      <c r="G287" s="14">
        <f>ლარებში!G287/1000</f>
        <v>22</v>
      </c>
      <c r="H287" s="14">
        <f>ლარებში!H287/1000</f>
        <v>15.568020000000001</v>
      </c>
    </row>
    <row r="288" spans="1:9" x14ac:dyDescent="0.25">
      <c r="A288" s="5" t="str">
        <f t="shared" si="4"/>
        <v>b</v>
      </c>
      <c r="B288" s="47" t="s">
        <v>1</v>
      </c>
      <c r="C288" s="48" t="s">
        <v>25</v>
      </c>
      <c r="D288" s="48"/>
      <c r="E288" s="15">
        <f>ლარებში!E288/1000</f>
        <v>0</v>
      </c>
      <c r="F288" s="15">
        <f>ლარებში!F288/1000</f>
        <v>0</v>
      </c>
      <c r="G288" s="15">
        <f>ლარებში!G288/1000</f>
        <v>0</v>
      </c>
      <c r="H288" s="15">
        <f>ლარებში!H288/1000</f>
        <v>0</v>
      </c>
    </row>
    <row r="289" spans="1:9" x14ac:dyDescent="0.25">
      <c r="A289" s="5" t="str">
        <f t="shared" si="4"/>
        <v>a</v>
      </c>
      <c r="B289" s="47" t="s">
        <v>1</v>
      </c>
      <c r="C289" s="48" t="s">
        <v>26</v>
      </c>
      <c r="D289" s="48"/>
      <c r="E289" s="15">
        <f>ლარებში!E289/1000</f>
        <v>20</v>
      </c>
      <c r="F289" s="15">
        <f>ლარებში!F289/1000</f>
        <v>24.5</v>
      </c>
      <c r="G289" s="15">
        <f>ლარებში!G289/1000</f>
        <v>21.5</v>
      </c>
      <c r="H289" s="15">
        <f>ლარებში!H289/1000</f>
        <v>15.372819999999999</v>
      </c>
    </row>
    <row r="290" spans="1:9" x14ac:dyDescent="0.25">
      <c r="A290" s="5" t="str">
        <f t="shared" si="4"/>
        <v>b</v>
      </c>
      <c r="B290" s="47" t="s">
        <v>1</v>
      </c>
      <c r="C290" s="48" t="s">
        <v>27</v>
      </c>
      <c r="D290" s="48"/>
      <c r="E290" s="15">
        <f>ლარებში!E290/1000</f>
        <v>0</v>
      </c>
      <c r="F290" s="15">
        <f>ლარებში!F290/1000</f>
        <v>0</v>
      </c>
      <c r="G290" s="15">
        <f>ლარებში!G290/1000</f>
        <v>0</v>
      </c>
      <c r="H290" s="15">
        <f>ლარებში!H290/1000</f>
        <v>0</v>
      </c>
    </row>
    <row r="291" spans="1:9" x14ac:dyDescent="0.25">
      <c r="A291" s="5" t="str">
        <f t="shared" si="4"/>
        <v>b</v>
      </c>
      <c r="B291" s="47" t="s">
        <v>1</v>
      </c>
      <c r="C291" s="49" t="s">
        <v>28</v>
      </c>
      <c r="D291" s="49"/>
      <c r="E291" s="15">
        <f>ლარებში!E291/1000</f>
        <v>0</v>
      </c>
      <c r="F291" s="15">
        <f>ლარებში!F291/1000</f>
        <v>0</v>
      </c>
      <c r="G291" s="15">
        <f>ლარებში!G291/1000</f>
        <v>0</v>
      </c>
      <c r="H291" s="15">
        <f>ლარებში!H291/1000</f>
        <v>0</v>
      </c>
    </row>
    <row r="292" spans="1:9" x14ac:dyDescent="0.25">
      <c r="A292" s="5" t="str">
        <f t="shared" si="4"/>
        <v>b</v>
      </c>
      <c r="B292" s="47" t="s">
        <v>1</v>
      </c>
      <c r="C292" s="49" t="s">
        <v>29</v>
      </c>
      <c r="D292" s="49"/>
      <c r="E292" s="15">
        <f>ლარებში!E292/1000</f>
        <v>0</v>
      </c>
      <c r="F292" s="15">
        <f>ლარებში!F292/1000</f>
        <v>0</v>
      </c>
      <c r="G292" s="15">
        <f>ლარებში!G292/1000</f>
        <v>0</v>
      </c>
      <c r="H292" s="15">
        <f>ლარებში!H292/1000</f>
        <v>0</v>
      </c>
    </row>
    <row r="293" spans="1:9" x14ac:dyDescent="0.25">
      <c r="A293" s="5" t="str">
        <f t="shared" si="4"/>
        <v>b</v>
      </c>
      <c r="B293" s="47" t="s">
        <v>1</v>
      </c>
      <c r="C293" s="49" t="s">
        <v>30</v>
      </c>
      <c r="D293" s="49"/>
      <c r="E293" s="15">
        <f>ლარებში!E293/1000</f>
        <v>0</v>
      </c>
      <c r="F293" s="15">
        <f>ლარებში!F293/1000</f>
        <v>0</v>
      </c>
      <c r="G293" s="15">
        <f>ლარებში!G293/1000</f>
        <v>0</v>
      </c>
      <c r="H293" s="15">
        <f>ლარებში!H293/1000</f>
        <v>0</v>
      </c>
    </row>
    <row r="294" spans="1:9" x14ac:dyDescent="0.25">
      <c r="A294" s="5" t="str">
        <f t="shared" si="4"/>
        <v>a</v>
      </c>
      <c r="B294" s="47" t="s">
        <v>1</v>
      </c>
      <c r="C294" s="49" t="s">
        <v>31</v>
      </c>
      <c r="D294" s="49"/>
      <c r="E294" s="15">
        <f>ლარებში!E294/1000</f>
        <v>0</v>
      </c>
      <c r="F294" s="15">
        <f>ლარებში!F294/1000</f>
        <v>0.5</v>
      </c>
      <c r="G294" s="15">
        <f>ლარებში!G294/1000</f>
        <v>0.5</v>
      </c>
      <c r="H294" s="15">
        <f>ლარებში!H294/1000</f>
        <v>0.19519999999999998</v>
      </c>
    </row>
    <row r="295" spans="1:9" ht="34.5" x14ac:dyDescent="0.25">
      <c r="A295" s="5" t="str">
        <f t="shared" si="4"/>
        <v>a</v>
      </c>
      <c r="B295" s="47"/>
      <c r="C295" s="50" t="s">
        <v>91</v>
      </c>
      <c r="D295" s="50"/>
      <c r="E295" s="16">
        <f>ლარებში!E295/1000</f>
        <v>0</v>
      </c>
      <c r="F295" s="16">
        <f>ლარებში!F295/1000</f>
        <v>0.5</v>
      </c>
      <c r="G295" s="16">
        <f>ლარებში!G295/1000</f>
        <v>0.5</v>
      </c>
      <c r="H295" s="16">
        <f>ლარებში!H295/1000</f>
        <v>0.19519999999999998</v>
      </c>
    </row>
    <row r="296" spans="1:9" ht="34.5" x14ac:dyDescent="0.25">
      <c r="A296" s="5" t="str">
        <f t="shared" si="4"/>
        <v>b</v>
      </c>
      <c r="B296" s="47"/>
      <c r="C296" s="50" t="s">
        <v>92</v>
      </c>
      <c r="D296" s="50"/>
      <c r="E296" s="16">
        <f>ლარებში!E296/1000</f>
        <v>0</v>
      </c>
      <c r="F296" s="16">
        <f>ლარებში!F296/1000</f>
        <v>0</v>
      </c>
      <c r="G296" s="16">
        <f>ლარებში!G296/1000</f>
        <v>0</v>
      </c>
      <c r="H296" s="16">
        <f>ლარებში!H296/1000</f>
        <v>0</v>
      </c>
    </row>
    <row r="297" spans="1:9" x14ac:dyDescent="0.25">
      <c r="A297" s="5" t="str">
        <f t="shared" si="4"/>
        <v>b</v>
      </c>
      <c r="B297" s="47" t="s">
        <v>1</v>
      </c>
      <c r="C297" s="46" t="s">
        <v>32</v>
      </c>
      <c r="D297" s="46"/>
      <c r="E297" s="14">
        <f>ლარებში!E297/1000</f>
        <v>0</v>
      </c>
      <c r="F297" s="14">
        <f>ლარებში!F297/1000</f>
        <v>0</v>
      </c>
      <c r="G297" s="14">
        <f>ლარებში!G297/1000</f>
        <v>0</v>
      </c>
      <c r="H297" s="14">
        <f>ლარებში!H297/1000</f>
        <v>0</v>
      </c>
    </row>
    <row r="298" spans="1:9" x14ac:dyDescent="0.25">
      <c r="A298" s="5" t="str">
        <f t="shared" si="4"/>
        <v>b</v>
      </c>
      <c r="B298" s="47" t="s">
        <v>1</v>
      </c>
      <c r="C298" s="46" t="s">
        <v>33</v>
      </c>
      <c r="D298" s="46"/>
      <c r="E298" s="14">
        <f>ლარებში!E298/1000</f>
        <v>0</v>
      </c>
      <c r="F298" s="14">
        <f>ლარებში!F298/1000</f>
        <v>0</v>
      </c>
      <c r="G298" s="14">
        <f>ლარებში!G298/1000</f>
        <v>0</v>
      </c>
      <c r="H298" s="14">
        <f>ლარებში!H298/1000</f>
        <v>0</v>
      </c>
    </row>
    <row r="299" spans="1:9" x14ac:dyDescent="0.25">
      <c r="A299" s="5" t="str">
        <f t="shared" si="4"/>
        <v>b</v>
      </c>
      <c r="B299" s="47" t="s">
        <v>1</v>
      </c>
      <c r="C299" s="46" t="s">
        <v>34</v>
      </c>
      <c r="D299" s="46"/>
      <c r="E299" s="14">
        <f>ლარებში!E299/1000</f>
        <v>0</v>
      </c>
      <c r="F299" s="14">
        <f>ლარებში!F299/1000</f>
        <v>0</v>
      </c>
      <c r="G299" s="14">
        <f>ლარებში!G299/1000</f>
        <v>0</v>
      </c>
      <c r="H299" s="14">
        <f>ლარებში!H299/1000</f>
        <v>0</v>
      </c>
    </row>
    <row r="300" spans="1:9" ht="34.5" x14ac:dyDescent="0.25">
      <c r="A300" s="5" t="str">
        <f t="shared" si="4"/>
        <v>a</v>
      </c>
      <c r="B300" s="37" t="s">
        <v>116</v>
      </c>
      <c r="C300" s="38" t="s">
        <v>41</v>
      </c>
      <c r="D300" s="38"/>
      <c r="E300" s="13">
        <f>ლარებში!E300/1000</f>
        <v>45</v>
      </c>
      <c r="F300" s="13">
        <f>ლარებში!F300/1000</f>
        <v>51.3</v>
      </c>
      <c r="G300" s="13">
        <f>ლარებში!G300/1000</f>
        <v>45.1</v>
      </c>
      <c r="H300" s="13">
        <f>ლარებში!H300/1000</f>
        <v>35.538989999999998</v>
      </c>
      <c r="I300" s="54" t="s">
        <v>223</v>
      </c>
    </row>
    <row r="301" spans="1:9" x14ac:dyDescent="0.25">
      <c r="A301" s="5" t="str">
        <f t="shared" si="4"/>
        <v>a</v>
      </c>
      <c r="B301" s="45" t="s">
        <v>1</v>
      </c>
      <c r="C301" s="46" t="s">
        <v>24</v>
      </c>
      <c r="D301" s="46"/>
      <c r="E301" s="14">
        <f>ლარებში!E301/1000</f>
        <v>45</v>
      </c>
      <c r="F301" s="14">
        <f>ლარებში!F301/1000</f>
        <v>51.3</v>
      </c>
      <c r="G301" s="14">
        <f>ლარებში!G301/1000</f>
        <v>45.1</v>
      </c>
      <c r="H301" s="14">
        <f>ლარებში!H301/1000</f>
        <v>35.538989999999998</v>
      </c>
    </row>
    <row r="302" spans="1:9" x14ac:dyDescent="0.25">
      <c r="A302" s="5" t="str">
        <f t="shared" si="4"/>
        <v>b</v>
      </c>
      <c r="B302" s="47" t="s">
        <v>1</v>
      </c>
      <c r="C302" s="48" t="s">
        <v>25</v>
      </c>
      <c r="D302" s="48"/>
      <c r="E302" s="15">
        <f>ლარებში!E302/1000</f>
        <v>0</v>
      </c>
      <c r="F302" s="15">
        <f>ლარებში!F302/1000</f>
        <v>0</v>
      </c>
      <c r="G302" s="15">
        <f>ლარებში!G302/1000</f>
        <v>0</v>
      </c>
      <c r="H302" s="15">
        <f>ლარებში!H302/1000</f>
        <v>0</v>
      </c>
    </row>
    <row r="303" spans="1:9" x14ac:dyDescent="0.25">
      <c r="A303" s="5" t="str">
        <f t="shared" si="4"/>
        <v>a</v>
      </c>
      <c r="B303" s="47" t="s">
        <v>1</v>
      </c>
      <c r="C303" s="48" t="s">
        <v>26</v>
      </c>
      <c r="D303" s="48"/>
      <c r="E303" s="15">
        <f>ლარებში!E303/1000</f>
        <v>44</v>
      </c>
      <c r="F303" s="15">
        <f>ლარებში!F303/1000</f>
        <v>50</v>
      </c>
      <c r="G303" s="15">
        <f>ლარებში!G303/1000</f>
        <v>44</v>
      </c>
      <c r="H303" s="15">
        <f>ლარებში!H303/1000</f>
        <v>35.207180000000001</v>
      </c>
    </row>
    <row r="304" spans="1:9" x14ac:dyDescent="0.25">
      <c r="A304" s="5" t="str">
        <f t="shared" si="4"/>
        <v>b</v>
      </c>
      <c r="B304" s="47" t="s">
        <v>1</v>
      </c>
      <c r="C304" s="48" t="s">
        <v>27</v>
      </c>
      <c r="D304" s="48"/>
      <c r="E304" s="15">
        <f>ლარებში!E304/1000</f>
        <v>0</v>
      </c>
      <c r="F304" s="15">
        <f>ლარებში!F304/1000</f>
        <v>0</v>
      </c>
      <c r="G304" s="15">
        <f>ლარებში!G304/1000</f>
        <v>0</v>
      </c>
      <c r="H304" s="15">
        <f>ლარებში!H304/1000</f>
        <v>0</v>
      </c>
    </row>
    <row r="305" spans="1:9" x14ac:dyDescent="0.25">
      <c r="A305" s="5" t="str">
        <f t="shared" si="4"/>
        <v>b</v>
      </c>
      <c r="B305" s="47" t="s">
        <v>1</v>
      </c>
      <c r="C305" s="49" t="s">
        <v>28</v>
      </c>
      <c r="D305" s="49"/>
      <c r="E305" s="15">
        <f>ლარებში!E305/1000</f>
        <v>0</v>
      </c>
      <c r="F305" s="15">
        <f>ლარებში!F305/1000</f>
        <v>0</v>
      </c>
      <c r="G305" s="15">
        <f>ლარებში!G305/1000</f>
        <v>0</v>
      </c>
      <c r="H305" s="15">
        <f>ლარებში!H305/1000</f>
        <v>0</v>
      </c>
    </row>
    <row r="306" spans="1:9" x14ac:dyDescent="0.25">
      <c r="A306" s="5" t="str">
        <f t="shared" si="4"/>
        <v>b</v>
      </c>
      <c r="B306" s="47" t="s">
        <v>1</v>
      </c>
      <c r="C306" s="49" t="s">
        <v>29</v>
      </c>
      <c r="D306" s="49"/>
      <c r="E306" s="15">
        <f>ლარებში!E306/1000</f>
        <v>0</v>
      </c>
      <c r="F306" s="15">
        <f>ლარებში!F306/1000</f>
        <v>0</v>
      </c>
      <c r="G306" s="15">
        <f>ლარებში!G306/1000</f>
        <v>0</v>
      </c>
      <c r="H306" s="15">
        <f>ლარებში!H306/1000</f>
        <v>0</v>
      </c>
    </row>
    <row r="307" spans="1:9" x14ac:dyDescent="0.25">
      <c r="A307" s="5" t="str">
        <f t="shared" si="4"/>
        <v>b</v>
      </c>
      <c r="B307" s="47" t="s">
        <v>1</v>
      </c>
      <c r="C307" s="49" t="s">
        <v>30</v>
      </c>
      <c r="D307" s="49"/>
      <c r="E307" s="15">
        <f>ლარებში!E307/1000</f>
        <v>0</v>
      </c>
      <c r="F307" s="15">
        <f>ლარებში!F307/1000</f>
        <v>0</v>
      </c>
      <c r="G307" s="15">
        <f>ლარებში!G307/1000</f>
        <v>0</v>
      </c>
      <c r="H307" s="15">
        <f>ლარებში!H307/1000</f>
        <v>0</v>
      </c>
    </row>
    <row r="308" spans="1:9" x14ac:dyDescent="0.25">
      <c r="A308" s="5" t="str">
        <f t="shared" si="4"/>
        <v>a</v>
      </c>
      <c r="B308" s="47" t="s">
        <v>1</v>
      </c>
      <c r="C308" s="49" t="s">
        <v>31</v>
      </c>
      <c r="D308" s="49"/>
      <c r="E308" s="15">
        <f>ლარებში!E308/1000</f>
        <v>1</v>
      </c>
      <c r="F308" s="15">
        <f>ლარებში!F308/1000</f>
        <v>1.3</v>
      </c>
      <c r="G308" s="15">
        <f>ლარებში!G308/1000</f>
        <v>1.1000000000000001</v>
      </c>
      <c r="H308" s="15">
        <f>ლარებში!H308/1000</f>
        <v>0.33180999999999994</v>
      </c>
    </row>
    <row r="309" spans="1:9" ht="34.5" x14ac:dyDescent="0.25">
      <c r="A309" s="5" t="str">
        <f t="shared" si="4"/>
        <v>a</v>
      </c>
      <c r="B309" s="47"/>
      <c r="C309" s="50" t="s">
        <v>91</v>
      </c>
      <c r="D309" s="50"/>
      <c r="E309" s="16">
        <f>ლარებში!E309/1000</f>
        <v>1</v>
      </c>
      <c r="F309" s="16">
        <f>ლარებში!F309/1000</f>
        <v>1.3</v>
      </c>
      <c r="G309" s="16">
        <f>ლარებში!G309/1000</f>
        <v>1.1000000000000001</v>
      </c>
      <c r="H309" s="16">
        <f>ლარებში!H309/1000</f>
        <v>0.33180999999999994</v>
      </c>
    </row>
    <row r="310" spans="1:9" ht="34.5" x14ac:dyDescent="0.25">
      <c r="A310" s="5" t="str">
        <f t="shared" si="4"/>
        <v>b</v>
      </c>
      <c r="B310" s="47"/>
      <c r="C310" s="50" t="s">
        <v>92</v>
      </c>
      <c r="D310" s="50"/>
      <c r="E310" s="16">
        <f>ლარებში!E310/1000</f>
        <v>0</v>
      </c>
      <c r="F310" s="16">
        <f>ლარებში!F310/1000</f>
        <v>0</v>
      </c>
      <c r="G310" s="16">
        <f>ლარებში!G310/1000</f>
        <v>0</v>
      </c>
      <c r="H310" s="16">
        <f>ლარებში!H310/1000</f>
        <v>0</v>
      </c>
    </row>
    <row r="311" spans="1:9" x14ac:dyDescent="0.25">
      <c r="A311" s="5" t="str">
        <f t="shared" si="4"/>
        <v>b</v>
      </c>
      <c r="B311" s="47" t="s">
        <v>1</v>
      </c>
      <c r="C311" s="46" t="s">
        <v>32</v>
      </c>
      <c r="D311" s="46"/>
      <c r="E311" s="14">
        <f>ლარებში!E311/1000</f>
        <v>0</v>
      </c>
      <c r="F311" s="14">
        <f>ლარებში!F311/1000</f>
        <v>0</v>
      </c>
      <c r="G311" s="14">
        <f>ლარებში!G311/1000</f>
        <v>0</v>
      </c>
      <c r="H311" s="14">
        <f>ლარებში!H311/1000</f>
        <v>0</v>
      </c>
    </row>
    <row r="312" spans="1:9" x14ac:dyDescent="0.25">
      <c r="A312" s="5" t="str">
        <f t="shared" si="4"/>
        <v>b</v>
      </c>
      <c r="B312" s="47" t="s">
        <v>1</v>
      </c>
      <c r="C312" s="46" t="s">
        <v>33</v>
      </c>
      <c r="D312" s="46"/>
      <c r="E312" s="14">
        <f>ლარებში!E312/1000</f>
        <v>0</v>
      </c>
      <c r="F312" s="14">
        <f>ლარებში!F312/1000</f>
        <v>0</v>
      </c>
      <c r="G312" s="14">
        <f>ლარებში!G312/1000</f>
        <v>0</v>
      </c>
      <c r="H312" s="14">
        <f>ლარებში!H312/1000</f>
        <v>0</v>
      </c>
    </row>
    <row r="313" spans="1:9" x14ac:dyDescent="0.25">
      <c r="A313" s="5" t="str">
        <f t="shared" si="4"/>
        <v>b</v>
      </c>
      <c r="B313" s="47" t="s">
        <v>1</v>
      </c>
      <c r="C313" s="46" t="s">
        <v>34</v>
      </c>
      <c r="D313" s="46"/>
      <c r="E313" s="14">
        <f>ლარებში!E313/1000</f>
        <v>0</v>
      </c>
      <c r="F313" s="14">
        <f>ლარებში!F313/1000</f>
        <v>0</v>
      </c>
      <c r="G313" s="14">
        <f>ლარებში!G313/1000</f>
        <v>0</v>
      </c>
      <c r="H313" s="14">
        <f>ლარებში!H313/1000</f>
        <v>0</v>
      </c>
    </row>
    <row r="314" spans="1:9" ht="51.75" x14ac:dyDescent="0.25">
      <c r="A314" s="5" t="str">
        <f t="shared" si="4"/>
        <v>a</v>
      </c>
      <c r="B314" s="37" t="s">
        <v>117</v>
      </c>
      <c r="C314" s="38" t="s">
        <v>118</v>
      </c>
      <c r="D314" s="38"/>
      <c r="E314" s="13">
        <f>ლარებში!E314/1000</f>
        <v>92</v>
      </c>
      <c r="F314" s="13">
        <f>ლარებში!F314/1000</f>
        <v>0</v>
      </c>
      <c r="G314" s="13">
        <f>ლარებში!G314/1000</f>
        <v>0</v>
      </c>
      <c r="H314" s="13">
        <f>ლარებში!H314/1000</f>
        <v>0</v>
      </c>
      <c r="I314" s="54" t="s">
        <v>223</v>
      </c>
    </row>
    <row r="315" spans="1:9" x14ac:dyDescent="0.25">
      <c r="A315" s="5" t="str">
        <f t="shared" si="4"/>
        <v>a</v>
      </c>
      <c r="B315" s="45" t="s">
        <v>1</v>
      </c>
      <c r="C315" s="46" t="s">
        <v>24</v>
      </c>
      <c r="D315" s="46"/>
      <c r="E315" s="14">
        <f>ლარებში!E315/1000</f>
        <v>92</v>
      </c>
      <c r="F315" s="14">
        <f>ლარებში!F315/1000</f>
        <v>0</v>
      </c>
      <c r="G315" s="14">
        <f>ლარებში!G315/1000</f>
        <v>0</v>
      </c>
      <c r="H315" s="14">
        <f>ლარებში!H315/1000</f>
        <v>0</v>
      </c>
    </row>
    <row r="316" spans="1:9" x14ac:dyDescent="0.25">
      <c r="A316" s="5" t="str">
        <f t="shared" si="4"/>
        <v>b</v>
      </c>
      <c r="B316" s="47" t="s">
        <v>1</v>
      </c>
      <c r="C316" s="48" t="s">
        <v>25</v>
      </c>
      <c r="D316" s="48"/>
      <c r="E316" s="15">
        <f>ლარებში!E316/1000</f>
        <v>0</v>
      </c>
      <c r="F316" s="15">
        <f>ლარებში!F316/1000</f>
        <v>0</v>
      </c>
      <c r="G316" s="15">
        <f>ლარებში!G316/1000</f>
        <v>0</v>
      </c>
      <c r="H316" s="15">
        <f>ლარებში!H316/1000</f>
        <v>0</v>
      </c>
    </row>
    <row r="317" spans="1:9" x14ac:dyDescent="0.25">
      <c r="A317" s="5" t="str">
        <f t="shared" si="4"/>
        <v>a</v>
      </c>
      <c r="B317" s="47" t="s">
        <v>1</v>
      </c>
      <c r="C317" s="48" t="s">
        <v>26</v>
      </c>
      <c r="D317" s="48"/>
      <c r="E317" s="15">
        <f>ლარებში!E317/1000</f>
        <v>89</v>
      </c>
      <c r="F317" s="15">
        <f>ლარებში!F317/1000</f>
        <v>0</v>
      </c>
      <c r="G317" s="15">
        <f>ლარებში!G317/1000</f>
        <v>0</v>
      </c>
      <c r="H317" s="15">
        <f>ლარებში!H317/1000</f>
        <v>0</v>
      </c>
    </row>
    <row r="318" spans="1:9" x14ac:dyDescent="0.25">
      <c r="A318" s="5" t="str">
        <f t="shared" si="4"/>
        <v>b</v>
      </c>
      <c r="B318" s="47" t="s">
        <v>1</v>
      </c>
      <c r="C318" s="48" t="s">
        <v>27</v>
      </c>
      <c r="D318" s="48"/>
      <c r="E318" s="15">
        <f>ლარებში!E318/1000</f>
        <v>0</v>
      </c>
      <c r="F318" s="15">
        <f>ლარებში!F318/1000</f>
        <v>0</v>
      </c>
      <c r="G318" s="15">
        <f>ლარებში!G318/1000</f>
        <v>0</v>
      </c>
      <c r="H318" s="15">
        <f>ლარებში!H318/1000</f>
        <v>0</v>
      </c>
    </row>
    <row r="319" spans="1:9" x14ac:dyDescent="0.25">
      <c r="A319" s="5" t="str">
        <f t="shared" si="4"/>
        <v>b</v>
      </c>
      <c r="B319" s="47" t="s">
        <v>1</v>
      </c>
      <c r="C319" s="49" t="s">
        <v>28</v>
      </c>
      <c r="D319" s="49"/>
      <c r="E319" s="15">
        <f>ლარებში!E319/1000</f>
        <v>0</v>
      </c>
      <c r="F319" s="15">
        <f>ლარებში!F319/1000</f>
        <v>0</v>
      </c>
      <c r="G319" s="15">
        <f>ლარებში!G319/1000</f>
        <v>0</v>
      </c>
      <c r="H319" s="15">
        <f>ლარებში!H319/1000</f>
        <v>0</v>
      </c>
    </row>
    <row r="320" spans="1:9" x14ac:dyDescent="0.25">
      <c r="A320" s="5" t="str">
        <f t="shared" si="4"/>
        <v>b</v>
      </c>
      <c r="B320" s="47" t="s">
        <v>1</v>
      </c>
      <c r="C320" s="49" t="s">
        <v>29</v>
      </c>
      <c r="D320" s="49"/>
      <c r="E320" s="15">
        <f>ლარებში!E320/1000</f>
        <v>0</v>
      </c>
      <c r="F320" s="15">
        <f>ლარებში!F320/1000</f>
        <v>0</v>
      </c>
      <c r="G320" s="15">
        <f>ლარებში!G320/1000</f>
        <v>0</v>
      </c>
      <c r="H320" s="15">
        <f>ლარებში!H320/1000</f>
        <v>0</v>
      </c>
    </row>
    <row r="321" spans="1:9" x14ac:dyDescent="0.25">
      <c r="A321" s="5" t="str">
        <f t="shared" si="4"/>
        <v>a</v>
      </c>
      <c r="B321" s="47" t="s">
        <v>1</v>
      </c>
      <c r="C321" s="49" t="s">
        <v>30</v>
      </c>
      <c r="D321" s="49"/>
      <c r="E321" s="15">
        <f>ლარებში!E321/1000</f>
        <v>2</v>
      </c>
      <c r="F321" s="15">
        <f>ლარებში!F321/1000</f>
        <v>0</v>
      </c>
      <c r="G321" s="15">
        <f>ლარებში!G321/1000</f>
        <v>0</v>
      </c>
      <c r="H321" s="15">
        <f>ლარებში!H321/1000</f>
        <v>0</v>
      </c>
    </row>
    <row r="322" spans="1:9" x14ac:dyDescent="0.25">
      <c r="A322" s="5" t="str">
        <f t="shared" si="4"/>
        <v>a</v>
      </c>
      <c r="B322" s="47" t="s">
        <v>1</v>
      </c>
      <c r="C322" s="49" t="s">
        <v>31</v>
      </c>
      <c r="D322" s="49"/>
      <c r="E322" s="15">
        <f>ლარებში!E322/1000</f>
        <v>1</v>
      </c>
      <c r="F322" s="15">
        <f>ლარებში!F322/1000</f>
        <v>0</v>
      </c>
      <c r="G322" s="15">
        <f>ლარებში!G322/1000</f>
        <v>0</v>
      </c>
      <c r="H322" s="15">
        <f>ლარებში!H322/1000</f>
        <v>0</v>
      </c>
    </row>
    <row r="323" spans="1:9" ht="34.5" x14ac:dyDescent="0.25">
      <c r="A323" s="5" t="str">
        <f t="shared" si="4"/>
        <v>a</v>
      </c>
      <c r="B323" s="47"/>
      <c r="C323" s="50" t="s">
        <v>91</v>
      </c>
      <c r="D323" s="50"/>
      <c r="E323" s="16">
        <f>ლარებში!E323/1000</f>
        <v>1</v>
      </c>
      <c r="F323" s="16">
        <f>ლარებში!F323/1000</f>
        <v>0</v>
      </c>
      <c r="G323" s="16">
        <f>ლარებში!G323/1000</f>
        <v>0</v>
      </c>
      <c r="H323" s="16">
        <f>ლარებში!H323/1000</f>
        <v>0</v>
      </c>
    </row>
    <row r="324" spans="1:9" ht="34.5" x14ac:dyDescent="0.25">
      <c r="A324" s="5" t="str">
        <f t="shared" si="4"/>
        <v>b</v>
      </c>
      <c r="B324" s="47"/>
      <c r="C324" s="50" t="s">
        <v>92</v>
      </c>
      <c r="D324" s="50"/>
      <c r="E324" s="16">
        <f>ლარებში!E324/1000</f>
        <v>0</v>
      </c>
      <c r="F324" s="16">
        <f>ლარებში!F324/1000</f>
        <v>0</v>
      </c>
      <c r="G324" s="16">
        <f>ლარებში!G324/1000</f>
        <v>0</v>
      </c>
      <c r="H324" s="16">
        <f>ლარებში!H324/1000</f>
        <v>0</v>
      </c>
    </row>
    <row r="325" spans="1:9" x14ac:dyDescent="0.25">
      <c r="A325" s="5" t="str">
        <f t="shared" si="4"/>
        <v>b</v>
      </c>
      <c r="B325" s="47" t="s">
        <v>1</v>
      </c>
      <c r="C325" s="46" t="s">
        <v>32</v>
      </c>
      <c r="D325" s="46"/>
      <c r="E325" s="14">
        <f>ლარებში!E325/1000</f>
        <v>0</v>
      </c>
      <c r="F325" s="14">
        <f>ლარებში!F325/1000</f>
        <v>0</v>
      </c>
      <c r="G325" s="14">
        <f>ლარებში!G325/1000</f>
        <v>0</v>
      </c>
      <c r="H325" s="14">
        <f>ლარებში!H325/1000</f>
        <v>0</v>
      </c>
    </row>
    <row r="326" spans="1:9" x14ac:dyDescent="0.25">
      <c r="A326" s="5" t="str">
        <f t="shared" si="4"/>
        <v>b</v>
      </c>
      <c r="B326" s="47" t="s">
        <v>1</v>
      </c>
      <c r="C326" s="46" t="s">
        <v>33</v>
      </c>
      <c r="D326" s="46"/>
      <c r="E326" s="14">
        <f>ლარებში!E326/1000</f>
        <v>0</v>
      </c>
      <c r="F326" s="14">
        <f>ლარებში!F326/1000</f>
        <v>0</v>
      </c>
      <c r="G326" s="14">
        <f>ლარებში!G326/1000</f>
        <v>0</v>
      </c>
      <c r="H326" s="14">
        <f>ლარებში!H326/1000</f>
        <v>0</v>
      </c>
    </row>
    <row r="327" spans="1:9" x14ac:dyDescent="0.25">
      <c r="A327" s="5" t="str">
        <f t="shared" ref="A327:A390" si="5">IF((E327+F327+G327+H327)&gt;0,"a","b")</f>
        <v>b</v>
      </c>
      <c r="B327" s="47" t="s">
        <v>1</v>
      </c>
      <c r="C327" s="46" t="s">
        <v>34</v>
      </c>
      <c r="D327" s="46"/>
      <c r="E327" s="14">
        <f>ლარებში!E327/1000</f>
        <v>0</v>
      </c>
      <c r="F327" s="14">
        <f>ლარებში!F327/1000</f>
        <v>0</v>
      </c>
      <c r="G327" s="14">
        <f>ლარებში!G327/1000</f>
        <v>0</v>
      </c>
      <c r="H327" s="14">
        <f>ლარებში!H327/1000</f>
        <v>0</v>
      </c>
    </row>
    <row r="328" spans="1:9" ht="51.75" x14ac:dyDescent="0.25">
      <c r="A328" s="5" t="str">
        <f t="shared" si="5"/>
        <v>a</v>
      </c>
      <c r="B328" s="37" t="s">
        <v>119</v>
      </c>
      <c r="C328" s="38" t="s">
        <v>120</v>
      </c>
      <c r="D328" s="38"/>
      <c r="E328" s="13">
        <f>ლარებში!E328/1000</f>
        <v>152</v>
      </c>
      <c r="F328" s="13">
        <f>ლარებში!F328/1000</f>
        <v>0</v>
      </c>
      <c r="G328" s="13">
        <f>ლარებში!G328/1000</f>
        <v>0</v>
      </c>
      <c r="H328" s="13">
        <f>ლარებში!H328/1000</f>
        <v>0</v>
      </c>
      <c r="I328" s="54" t="s">
        <v>223</v>
      </c>
    </row>
    <row r="329" spans="1:9" x14ac:dyDescent="0.25">
      <c r="A329" s="5" t="str">
        <f t="shared" si="5"/>
        <v>a</v>
      </c>
      <c r="B329" s="45" t="s">
        <v>1</v>
      </c>
      <c r="C329" s="46" t="s">
        <v>24</v>
      </c>
      <c r="D329" s="46"/>
      <c r="E329" s="14">
        <f>ლარებში!E329/1000</f>
        <v>152</v>
      </c>
      <c r="F329" s="14">
        <f>ლარებში!F329/1000</f>
        <v>0</v>
      </c>
      <c r="G329" s="14">
        <f>ლარებში!G329/1000</f>
        <v>0</v>
      </c>
      <c r="H329" s="14">
        <f>ლარებში!H329/1000</f>
        <v>0</v>
      </c>
    </row>
    <row r="330" spans="1:9" x14ac:dyDescent="0.25">
      <c r="A330" s="5" t="str">
        <f t="shared" si="5"/>
        <v>b</v>
      </c>
      <c r="B330" s="47" t="s">
        <v>1</v>
      </c>
      <c r="C330" s="48" t="s">
        <v>25</v>
      </c>
      <c r="D330" s="48"/>
      <c r="E330" s="15">
        <f>ლარებში!E330/1000</f>
        <v>0</v>
      </c>
      <c r="F330" s="15">
        <f>ლარებში!F330/1000</f>
        <v>0</v>
      </c>
      <c r="G330" s="15">
        <f>ლარებში!G330/1000</f>
        <v>0</v>
      </c>
      <c r="H330" s="15">
        <f>ლარებში!H330/1000</f>
        <v>0</v>
      </c>
    </row>
    <row r="331" spans="1:9" x14ac:dyDescent="0.25">
      <c r="A331" s="5" t="str">
        <f t="shared" si="5"/>
        <v>a</v>
      </c>
      <c r="B331" s="47" t="s">
        <v>1</v>
      </c>
      <c r="C331" s="48" t="s">
        <v>26</v>
      </c>
      <c r="D331" s="48"/>
      <c r="E331" s="15">
        <f>ლარებში!E331/1000</f>
        <v>149</v>
      </c>
      <c r="F331" s="15">
        <f>ლარებში!F331/1000</f>
        <v>0</v>
      </c>
      <c r="G331" s="15">
        <f>ლარებში!G331/1000</f>
        <v>0</v>
      </c>
      <c r="H331" s="15">
        <f>ლარებში!H331/1000</f>
        <v>0</v>
      </c>
    </row>
    <row r="332" spans="1:9" x14ac:dyDescent="0.25">
      <c r="A332" s="5" t="str">
        <f t="shared" si="5"/>
        <v>b</v>
      </c>
      <c r="B332" s="47" t="s">
        <v>1</v>
      </c>
      <c r="C332" s="48" t="s">
        <v>27</v>
      </c>
      <c r="D332" s="48"/>
      <c r="E332" s="15">
        <f>ლარებში!E332/1000</f>
        <v>0</v>
      </c>
      <c r="F332" s="15">
        <f>ლარებში!F332/1000</f>
        <v>0</v>
      </c>
      <c r="G332" s="15">
        <f>ლარებში!G332/1000</f>
        <v>0</v>
      </c>
      <c r="H332" s="15">
        <f>ლარებში!H332/1000</f>
        <v>0</v>
      </c>
    </row>
    <row r="333" spans="1:9" x14ac:dyDescent="0.25">
      <c r="A333" s="5" t="str">
        <f t="shared" si="5"/>
        <v>b</v>
      </c>
      <c r="B333" s="47" t="s">
        <v>1</v>
      </c>
      <c r="C333" s="49" t="s">
        <v>28</v>
      </c>
      <c r="D333" s="49"/>
      <c r="E333" s="15">
        <f>ლარებში!E333/1000</f>
        <v>0</v>
      </c>
      <c r="F333" s="15">
        <f>ლარებში!F333/1000</f>
        <v>0</v>
      </c>
      <c r="G333" s="15">
        <f>ლარებში!G333/1000</f>
        <v>0</v>
      </c>
      <c r="H333" s="15">
        <f>ლარებში!H333/1000</f>
        <v>0</v>
      </c>
    </row>
    <row r="334" spans="1:9" x14ac:dyDescent="0.25">
      <c r="A334" s="5" t="str">
        <f t="shared" si="5"/>
        <v>b</v>
      </c>
      <c r="B334" s="47" t="s">
        <v>1</v>
      </c>
      <c r="C334" s="49" t="s">
        <v>29</v>
      </c>
      <c r="D334" s="49"/>
      <c r="E334" s="15">
        <f>ლარებში!E334/1000</f>
        <v>0</v>
      </c>
      <c r="F334" s="15">
        <f>ლარებში!F334/1000</f>
        <v>0</v>
      </c>
      <c r="G334" s="15">
        <f>ლარებში!G334/1000</f>
        <v>0</v>
      </c>
      <c r="H334" s="15">
        <f>ლარებში!H334/1000</f>
        <v>0</v>
      </c>
    </row>
    <row r="335" spans="1:9" x14ac:dyDescent="0.25">
      <c r="A335" s="5" t="str">
        <f t="shared" si="5"/>
        <v>a</v>
      </c>
      <c r="B335" s="47" t="s">
        <v>1</v>
      </c>
      <c r="C335" s="49" t="s">
        <v>30</v>
      </c>
      <c r="D335" s="49"/>
      <c r="E335" s="15">
        <f>ლარებში!E335/1000</f>
        <v>2</v>
      </c>
      <c r="F335" s="15">
        <f>ლარებში!F335/1000</f>
        <v>0</v>
      </c>
      <c r="G335" s="15">
        <f>ლარებში!G335/1000</f>
        <v>0</v>
      </c>
      <c r="H335" s="15">
        <f>ლარებში!H335/1000</f>
        <v>0</v>
      </c>
    </row>
    <row r="336" spans="1:9" x14ac:dyDescent="0.25">
      <c r="A336" s="5" t="str">
        <f t="shared" si="5"/>
        <v>a</v>
      </c>
      <c r="B336" s="47" t="s">
        <v>1</v>
      </c>
      <c r="C336" s="49" t="s">
        <v>31</v>
      </c>
      <c r="D336" s="49"/>
      <c r="E336" s="15">
        <f>ლარებში!E336/1000</f>
        <v>1</v>
      </c>
      <c r="F336" s="15">
        <f>ლარებში!F336/1000</f>
        <v>0</v>
      </c>
      <c r="G336" s="15">
        <f>ლარებში!G336/1000</f>
        <v>0</v>
      </c>
      <c r="H336" s="15">
        <f>ლარებში!H336/1000</f>
        <v>0</v>
      </c>
    </row>
    <row r="337" spans="1:9" ht="34.5" x14ac:dyDescent="0.25">
      <c r="A337" s="5" t="str">
        <f t="shared" si="5"/>
        <v>a</v>
      </c>
      <c r="B337" s="47"/>
      <c r="C337" s="50" t="s">
        <v>91</v>
      </c>
      <c r="D337" s="50"/>
      <c r="E337" s="16">
        <f>ლარებში!E337/1000</f>
        <v>1</v>
      </c>
      <c r="F337" s="16">
        <f>ლარებში!F337/1000</f>
        <v>0</v>
      </c>
      <c r="G337" s="16">
        <f>ლარებში!G337/1000</f>
        <v>0</v>
      </c>
      <c r="H337" s="16">
        <f>ლარებში!H337/1000</f>
        <v>0</v>
      </c>
    </row>
    <row r="338" spans="1:9" ht="34.5" x14ac:dyDescent="0.25">
      <c r="A338" s="5" t="str">
        <f t="shared" si="5"/>
        <v>b</v>
      </c>
      <c r="B338" s="47"/>
      <c r="C338" s="50" t="s">
        <v>92</v>
      </c>
      <c r="D338" s="50"/>
      <c r="E338" s="16">
        <f>ლარებში!E338/1000</f>
        <v>0</v>
      </c>
      <c r="F338" s="16">
        <f>ლარებში!F338/1000</f>
        <v>0</v>
      </c>
      <c r="G338" s="16">
        <f>ლარებში!G338/1000</f>
        <v>0</v>
      </c>
      <c r="H338" s="16">
        <f>ლარებში!H338/1000</f>
        <v>0</v>
      </c>
    </row>
    <row r="339" spans="1:9" x14ac:dyDescent="0.25">
      <c r="A339" s="5" t="str">
        <f t="shared" si="5"/>
        <v>b</v>
      </c>
      <c r="B339" s="47" t="s">
        <v>1</v>
      </c>
      <c r="C339" s="46" t="s">
        <v>32</v>
      </c>
      <c r="D339" s="46"/>
      <c r="E339" s="14">
        <f>ლარებში!E339/1000</f>
        <v>0</v>
      </c>
      <c r="F339" s="14">
        <f>ლარებში!F339/1000</f>
        <v>0</v>
      </c>
      <c r="G339" s="14">
        <f>ლარებში!G339/1000</f>
        <v>0</v>
      </c>
      <c r="H339" s="14">
        <f>ლარებში!H339/1000</f>
        <v>0</v>
      </c>
    </row>
    <row r="340" spans="1:9" x14ac:dyDescent="0.25">
      <c r="A340" s="5" t="str">
        <f t="shared" si="5"/>
        <v>b</v>
      </c>
      <c r="B340" s="47" t="s">
        <v>1</v>
      </c>
      <c r="C340" s="46" t="s">
        <v>33</v>
      </c>
      <c r="D340" s="46"/>
      <c r="E340" s="14">
        <f>ლარებში!E340/1000</f>
        <v>0</v>
      </c>
      <c r="F340" s="14">
        <f>ლარებში!F340/1000</f>
        <v>0</v>
      </c>
      <c r="G340" s="14">
        <f>ლარებში!G340/1000</f>
        <v>0</v>
      </c>
      <c r="H340" s="14">
        <f>ლარებში!H340/1000</f>
        <v>0</v>
      </c>
    </row>
    <row r="341" spans="1:9" x14ac:dyDescent="0.25">
      <c r="A341" s="5" t="str">
        <f t="shared" si="5"/>
        <v>b</v>
      </c>
      <c r="B341" s="47" t="s">
        <v>1</v>
      </c>
      <c r="C341" s="46" t="s">
        <v>34</v>
      </c>
      <c r="D341" s="46"/>
      <c r="E341" s="14">
        <f>ლარებში!E341/1000</f>
        <v>0</v>
      </c>
      <c r="F341" s="14">
        <f>ლარებში!F341/1000</f>
        <v>0</v>
      </c>
      <c r="G341" s="14">
        <f>ლარებში!G341/1000</f>
        <v>0</v>
      </c>
      <c r="H341" s="14">
        <f>ლარებში!H341/1000</f>
        <v>0</v>
      </c>
    </row>
    <row r="342" spans="1:9" ht="75.75" customHeight="1" x14ac:dyDescent="0.25">
      <c r="A342" s="5" t="str">
        <f t="shared" si="5"/>
        <v>a</v>
      </c>
      <c r="B342" s="29" t="s">
        <v>121</v>
      </c>
      <c r="C342" s="30" t="s">
        <v>70</v>
      </c>
      <c r="D342" s="30"/>
      <c r="E342" s="11">
        <f>ლარებში!E342/1000</f>
        <v>1100</v>
      </c>
      <c r="F342" s="11">
        <f>ლარებში!F342/1000</f>
        <v>1100</v>
      </c>
      <c r="G342" s="11">
        <f>ლარებში!G342/1000</f>
        <v>814.2</v>
      </c>
      <c r="H342" s="11">
        <f>ლარებში!H342/1000</f>
        <v>586.92305999999996</v>
      </c>
      <c r="I342" s="54" t="s">
        <v>224</v>
      </c>
    </row>
    <row r="343" spans="1:9" x14ac:dyDescent="0.25">
      <c r="A343" s="5" t="str">
        <f t="shared" si="5"/>
        <v>a</v>
      </c>
      <c r="B343" s="45" t="s">
        <v>1</v>
      </c>
      <c r="C343" s="46" t="s">
        <v>24</v>
      </c>
      <c r="D343" s="46"/>
      <c r="E343" s="14">
        <f>ლარებში!E343/1000</f>
        <v>1088</v>
      </c>
      <c r="F343" s="14">
        <f>ლარებში!F343/1000</f>
        <v>1088</v>
      </c>
      <c r="G343" s="14">
        <f>ლარებში!G343/1000</f>
        <v>802.2</v>
      </c>
      <c r="H343" s="14">
        <f>ლარებში!H343/1000</f>
        <v>585.13005999999996</v>
      </c>
      <c r="I343" s="10"/>
    </row>
    <row r="344" spans="1:9" x14ac:dyDescent="0.25">
      <c r="A344" s="5" t="str">
        <f t="shared" si="5"/>
        <v>a</v>
      </c>
      <c r="B344" s="47" t="s">
        <v>1</v>
      </c>
      <c r="C344" s="48" t="s">
        <v>25</v>
      </c>
      <c r="D344" s="48"/>
      <c r="E344" s="15">
        <f>ლარებში!E344/1000</f>
        <v>806</v>
      </c>
      <c r="F344" s="15">
        <f>ლარებში!F344/1000</f>
        <v>802</v>
      </c>
      <c r="G344" s="15">
        <f>ლარებში!G344/1000</f>
        <v>600.5</v>
      </c>
      <c r="H344" s="15">
        <f>ლარებში!H344/1000</f>
        <v>459.67415999999997</v>
      </c>
      <c r="I344" s="10"/>
    </row>
    <row r="345" spans="1:9" x14ac:dyDescent="0.25">
      <c r="A345" s="5" t="str">
        <f t="shared" si="5"/>
        <v>a</v>
      </c>
      <c r="B345" s="47" t="s">
        <v>1</v>
      </c>
      <c r="C345" s="48" t="s">
        <v>26</v>
      </c>
      <c r="D345" s="48"/>
      <c r="E345" s="15">
        <f>ლარებში!E345/1000</f>
        <v>261</v>
      </c>
      <c r="F345" s="15">
        <f>ლარებში!F345/1000</f>
        <v>261</v>
      </c>
      <c r="G345" s="15">
        <f>ლარებში!G345/1000</f>
        <v>182.7</v>
      </c>
      <c r="H345" s="15">
        <f>ლარებში!H345/1000</f>
        <v>110.41095</v>
      </c>
      <c r="I345" s="10"/>
    </row>
    <row r="346" spans="1:9" x14ac:dyDescent="0.25">
      <c r="A346" s="5" t="str">
        <f t="shared" si="5"/>
        <v>b</v>
      </c>
      <c r="B346" s="47" t="s">
        <v>1</v>
      </c>
      <c r="C346" s="48" t="s">
        <v>27</v>
      </c>
      <c r="D346" s="48"/>
      <c r="E346" s="15">
        <f>ლარებში!E346/1000</f>
        <v>0</v>
      </c>
      <c r="F346" s="15">
        <f>ლარებში!F346/1000</f>
        <v>0</v>
      </c>
      <c r="G346" s="15">
        <f>ლარებში!G346/1000</f>
        <v>0</v>
      </c>
      <c r="H346" s="15">
        <f>ლარებში!H346/1000</f>
        <v>0</v>
      </c>
    </row>
    <row r="347" spans="1:9" x14ac:dyDescent="0.25">
      <c r="A347" s="5" t="str">
        <f t="shared" si="5"/>
        <v>b</v>
      </c>
      <c r="B347" s="47" t="s">
        <v>1</v>
      </c>
      <c r="C347" s="49" t="s">
        <v>28</v>
      </c>
      <c r="D347" s="49"/>
      <c r="E347" s="15">
        <f>ლარებში!E347/1000</f>
        <v>0</v>
      </c>
      <c r="F347" s="15">
        <f>ლარებში!F347/1000</f>
        <v>0</v>
      </c>
      <c r="G347" s="15">
        <f>ლარებში!G347/1000</f>
        <v>0</v>
      </c>
      <c r="H347" s="15">
        <f>ლარებში!H347/1000</f>
        <v>0</v>
      </c>
    </row>
    <row r="348" spans="1:9" x14ac:dyDescent="0.25">
      <c r="A348" s="5" t="str">
        <f t="shared" si="5"/>
        <v>b</v>
      </c>
      <c r="B348" s="47" t="s">
        <v>1</v>
      </c>
      <c r="C348" s="49" t="s">
        <v>29</v>
      </c>
      <c r="D348" s="49"/>
      <c r="E348" s="15">
        <f>ლარებში!E348/1000</f>
        <v>0</v>
      </c>
      <c r="F348" s="15">
        <f>ლარებში!F348/1000</f>
        <v>0</v>
      </c>
      <c r="G348" s="15">
        <f>ლარებში!G348/1000</f>
        <v>0</v>
      </c>
      <c r="H348" s="15">
        <f>ლარებში!H348/1000</f>
        <v>0</v>
      </c>
    </row>
    <row r="349" spans="1:9" x14ac:dyDescent="0.25">
      <c r="A349" s="5" t="str">
        <f t="shared" si="5"/>
        <v>a</v>
      </c>
      <c r="B349" s="47" t="s">
        <v>1</v>
      </c>
      <c r="C349" s="49" t="s">
        <v>30</v>
      </c>
      <c r="D349" s="49"/>
      <c r="E349" s="15">
        <f>ლარებში!E349/1000</f>
        <v>13</v>
      </c>
      <c r="F349" s="15">
        <f>ლარებში!F349/1000</f>
        <v>17</v>
      </c>
      <c r="G349" s="15">
        <f>ლარებში!G349/1000</f>
        <v>13</v>
      </c>
      <c r="H349" s="15">
        <f>ლარებში!H349/1000</f>
        <v>12.062989999999999</v>
      </c>
      <c r="I349" s="10"/>
    </row>
    <row r="350" spans="1:9" x14ac:dyDescent="0.25">
      <c r="A350" s="5" t="str">
        <f t="shared" si="5"/>
        <v>a</v>
      </c>
      <c r="B350" s="47" t="s">
        <v>1</v>
      </c>
      <c r="C350" s="49" t="s">
        <v>31</v>
      </c>
      <c r="D350" s="49"/>
      <c r="E350" s="15">
        <f>ლარებში!E350/1000</f>
        <v>8</v>
      </c>
      <c r="F350" s="15">
        <f>ლარებში!F350/1000</f>
        <v>8</v>
      </c>
      <c r="G350" s="15">
        <f>ლარებში!G350/1000</f>
        <v>6</v>
      </c>
      <c r="H350" s="15">
        <f>ლარებში!H350/1000</f>
        <v>2.9819599999999999</v>
      </c>
      <c r="I350" s="10"/>
    </row>
    <row r="351" spans="1:9" ht="34.5" x14ac:dyDescent="0.25">
      <c r="A351" s="5" t="str">
        <f t="shared" si="5"/>
        <v>a</v>
      </c>
      <c r="B351" s="47"/>
      <c r="C351" s="50" t="s">
        <v>91</v>
      </c>
      <c r="D351" s="50"/>
      <c r="E351" s="16">
        <f>ლარებში!E351/1000</f>
        <v>8</v>
      </c>
      <c r="F351" s="16">
        <f>ლარებში!F351/1000</f>
        <v>8</v>
      </c>
      <c r="G351" s="16">
        <f>ლარებში!G351/1000</f>
        <v>6</v>
      </c>
      <c r="H351" s="16">
        <f>ლარებში!H351/1000</f>
        <v>2.9819599999999999</v>
      </c>
    </row>
    <row r="352" spans="1:9" ht="34.5" x14ac:dyDescent="0.25">
      <c r="A352" s="5" t="str">
        <f t="shared" si="5"/>
        <v>b</v>
      </c>
      <c r="B352" s="47"/>
      <c r="C352" s="50" t="s">
        <v>92</v>
      </c>
      <c r="D352" s="50"/>
      <c r="E352" s="16">
        <f>ლარებში!E352/1000</f>
        <v>0</v>
      </c>
      <c r="F352" s="16">
        <f>ლარებში!F352/1000</f>
        <v>0</v>
      </c>
      <c r="G352" s="16">
        <f>ლარებში!G352/1000</f>
        <v>0</v>
      </c>
      <c r="H352" s="16">
        <f>ლარებში!H352/1000</f>
        <v>0</v>
      </c>
    </row>
    <row r="353" spans="1:9" x14ac:dyDescent="0.25">
      <c r="A353" s="5" t="str">
        <f t="shared" si="5"/>
        <v>a</v>
      </c>
      <c r="B353" s="47" t="s">
        <v>1</v>
      </c>
      <c r="C353" s="46" t="s">
        <v>32</v>
      </c>
      <c r="D353" s="46"/>
      <c r="E353" s="14">
        <f>ლარებში!E353/1000</f>
        <v>12</v>
      </c>
      <c r="F353" s="14">
        <f>ლარებში!F353/1000</f>
        <v>12</v>
      </c>
      <c r="G353" s="14">
        <f>ლარებში!G353/1000</f>
        <v>12</v>
      </c>
      <c r="H353" s="14">
        <f>ლარებში!H353/1000</f>
        <v>1.7929999999999999</v>
      </c>
      <c r="I353" s="10"/>
    </row>
    <row r="354" spans="1:9" x14ac:dyDescent="0.25">
      <c r="A354" s="5" t="str">
        <f t="shared" si="5"/>
        <v>b</v>
      </c>
      <c r="B354" s="47" t="s">
        <v>1</v>
      </c>
      <c r="C354" s="46" t="s">
        <v>33</v>
      </c>
      <c r="D354" s="46"/>
      <c r="E354" s="14">
        <f>ლარებში!E354/1000</f>
        <v>0</v>
      </c>
      <c r="F354" s="14">
        <f>ლარებში!F354/1000</f>
        <v>0</v>
      </c>
      <c r="G354" s="14">
        <f>ლარებში!G354/1000</f>
        <v>0</v>
      </c>
      <c r="H354" s="14">
        <f>ლარებში!H354/1000</f>
        <v>0</v>
      </c>
    </row>
    <row r="355" spans="1:9" x14ac:dyDescent="0.25">
      <c r="A355" s="5" t="str">
        <f t="shared" si="5"/>
        <v>b</v>
      </c>
      <c r="B355" s="47" t="s">
        <v>1</v>
      </c>
      <c r="C355" s="46" t="s">
        <v>34</v>
      </c>
      <c r="D355" s="46"/>
      <c r="E355" s="14">
        <f>ლარებში!E355/1000</f>
        <v>0</v>
      </c>
      <c r="F355" s="14">
        <f>ლარებში!F355/1000</f>
        <v>0</v>
      </c>
      <c r="G355" s="14">
        <f>ლარებში!G355/1000</f>
        <v>0</v>
      </c>
      <c r="H355" s="14">
        <f>ლარებში!H355/1000</f>
        <v>0</v>
      </c>
    </row>
    <row r="356" spans="1:9" ht="42.75" customHeight="1" x14ac:dyDescent="0.25">
      <c r="A356" s="5" t="str">
        <f t="shared" si="5"/>
        <v>a</v>
      </c>
      <c r="B356" s="29" t="s">
        <v>122</v>
      </c>
      <c r="C356" s="30" t="s">
        <v>71</v>
      </c>
      <c r="D356" s="30"/>
      <c r="E356" s="11">
        <f>ლარებში!E356/1000</f>
        <v>2600</v>
      </c>
      <c r="F356" s="11">
        <f>ლარებში!F356/1000</f>
        <v>2600</v>
      </c>
      <c r="G356" s="11">
        <f>ლარებში!G356/1000</f>
        <v>2015</v>
      </c>
      <c r="H356" s="11">
        <f>ლარებში!H356/1000</f>
        <v>1632.4557500000001</v>
      </c>
      <c r="I356" s="54" t="s">
        <v>225</v>
      </c>
    </row>
    <row r="357" spans="1:9" x14ac:dyDescent="0.25">
      <c r="A357" s="5" t="str">
        <f t="shared" si="5"/>
        <v>a</v>
      </c>
      <c r="B357" s="45" t="s">
        <v>1</v>
      </c>
      <c r="C357" s="46" t="s">
        <v>24</v>
      </c>
      <c r="D357" s="46"/>
      <c r="E357" s="14">
        <f>ლარებში!E357/1000</f>
        <v>2585</v>
      </c>
      <c r="F357" s="14">
        <f>ლარებში!F357/1000</f>
        <v>2585</v>
      </c>
      <c r="G357" s="14">
        <f>ლარებში!G357/1000</f>
        <v>2000</v>
      </c>
      <c r="H357" s="14">
        <f>ლარებში!H357/1000</f>
        <v>1632.4557500000001</v>
      </c>
      <c r="I357" s="10"/>
    </row>
    <row r="358" spans="1:9" x14ac:dyDescent="0.25">
      <c r="A358" s="5" t="str">
        <f t="shared" si="5"/>
        <v>a</v>
      </c>
      <c r="B358" s="47" t="s">
        <v>1</v>
      </c>
      <c r="C358" s="48" t="s">
        <v>25</v>
      </c>
      <c r="D358" s="48"/>
      <c r="E358" s="15">
        <f>ლარებში!E358/1000</f>
        <v>1440</v>
      </c>
      <c r="F358" s="15">
        <f>ლარებში!F358/1000</f>
        <v>1440</v>
      </c>
      <c r="G358" s="15">
        <f>ლარებში!G358/1000</f>
        <v>1077</v>
      </c>
      <c r="H358" s="15">
        <f>ლარებში!H358/1000</f>
        <v>878.13003000000003</v>
      </c>
      <c r="I358" s="10"/>
    </row>
    <row r="359" spans="1:9" x14ac:dyDescent="0.25">
      <c r="A359" s="5" t="str">
        <f t="shared" si="5"/>
        <v>a</v>
      </c>
      <c r="B359" s="47" t="s">
        <v>1</v>
      </c>
      <c r="C359" s="48" t="s">
        <v>26</v>
      </c>
      <c r="D359" s="48"/>
      <c r="E359" s="15">
        <f>ლარებში!E359/1000</f>
        <v>1109</v>
      </c>
      <c r="F359" s="15">
        <f>ლარებში!F359/1000</f>
        <v>1109</v>
      </c>
      <c r="G359" s="15">
        <f>ლარებში!G359/1000</f>
        <v>890</v>
      </c>
      <c r="H359" s="15">
        <f>ლარებში!H359/1000</f>
        <v>733.08596999999997</v>
      </c>
      <c r="I359" s="10"/>
    </row>
    <row r="360" spans="1:9" x14ac:dyDescent="0.25">
      <c r="A360" s="5" t="str">
        <f t="shared" si="5"/>
        <v>b</v>
      </c>
      <c r="B360" s="47" t="s">
        <v>1</v>
      </c>
      <c r="C360" s="48" t="s">
        <v>27</v>
      </c>
      <c r="D360" s="48"/>
      <c r="E360" s="15">
        <f>ლარებში!E360/1000</f>
        <v>0</v>
      </c>
      <c r="F360" s="15">
        <f>ლარებში!F360/1000</f>
        <v>0</v>
      </c>
      <c r="G360" s="15">
        <f>ლარებში!G360/1000</f>
        <v>0</v>
      </c>
      <c r="H360" s="15">
        <f>ლარებში!H360/1000</f>
        <v>0</v>
      </c>
    </row>
    <row r="361" spans="1:9" x14ac:dyDescent="0.25">
      <c r="A361" s="5" t="str">
        <f t="shared" si="5"/>
        <v>b</v>
      </c>
      <c r="B361" s="47" t="s">
        <v>1</v>
      </c>
      <c r="C361" s="49" t="s">
        <v>28</v>
      </c>
      <c r="D361" s="49"/>
      <c r="E361" s="15">
        <f>ლარებში!E361/1000</f>
        <v>0</v>
      </c>
      <c r="F361" s="15">
        <f>ლარებში!F361/1000</f>
        <v>0</v>
      </c>
      <c r="G361" s="15">
        <f>ლარებში!G361/1000</f>
        <v>0</v>
      </c>
      <c r="H361" s="15">
        <f>ლარებში!H361/1000</f>
        <v>0</v>
      </c>
    </row>
    <row r="362" spans="1:9" x14ac:dyDescent="0.25">
      <c r="A362" s="5" t="str">
        <f t="shared" si="5"/>
        <v>b</v>
      </c>
      <c r="B362" s="47" t="s">
        <v>1</v>
      </c>
      <c r="C362" s="49" t="s">
        <v>29</v>
      </c>
      <c r="D362" s="49"/>
      <c r="E362" s="15">
        <f>ლარებში!E362/1000</f>
        <v>0</v>
      </c>
      <c r="F362" s="15">
        <f>ლარებში!F362/1000</f>
        <v>0</v>
      </c>
      <c r="G362" s="15">
        <f>ლარებში!G362/1000</f>
        <v>0</v>
      </c>
      <c r="H362" s="15">
        <f>ლარებში!H362/1000</f>
        <v>0</v>
      </c>
    </row>
    <row r="363" spans="1:9" x14ac:dyDescent="0.25">
      <c r="A363" s="5" t="str">
        <f t="shared" si="5"/>
        <v>a</v>
      </c>
      <c r="B363" s="47" t="s">
        <v>1</v>
      </c>
      <c r="C363" s="49" t="s">
        <v>30</v>
      </c>
      <c r="D363" s="49"/>
      <c r="E363" s="15">
        <f>ლარებში!E363/1000</f>
        <v>24</v>
      </c>
      <c r="F363" s="15">
        <f>ლარებში!F363/1000</f>
        <v>24</v>
      </c>
      <c r="G363" s="15">
        <f>ლარებში!G363/1000</f>
        <v>21</v>
      </c>
      <c r="H363" s="15">
        <f>ლარებში!H363/1000</f>
        <v>16.794820000000001</v>
      </c>
      <c r="I363" s="10"/>
    </row>
    <row r="364" spans="1:9" x14ac:dyDescent="0.25">
      <c r="A364" s="5" t="str">
        <f t="shared" si="5"/>
        <v>a</v>
      </c>
      <c r="B364" s="47" t="s">
        <v>1</v>
      </c>
      <c r="C364" s="49" t="s">
        <v>31</v>
      </c>
      <c r="D364" s="49"/>
      <c r="E364" s="15">
        <f>ლარებში!E364/1000</f>
        <v>12</v>
      </c>
      <c r="F364" s="15">
        <f>ლარებში!F364/1000</f>
        <v>12</v>
      </c>
      <c r="G364" s="15">
        <f>ლარებში!G364/1000</f>
        <v>12</v>
      </c>
      <c r="H364" s="15">
        <f>ლარებში!H364/1000</f>
        <v>4.4449300000000003</v>
      </c>
      <c r="I364" s="10"/>
    </row>
    <row r="365" spans="1:9" ht="34.5" x14ac:dyDescent="0.25">
      <c r="A365" s="5" t="str">
        <f t="shared" si="5"/>
        <v>a</v>
      </c>
      <c r="B365" s="47"/>
      <c r="C365" s="50" t="s">
        <v>91</v>
      </c>
      <c r="D365" s="50"/>
      <c r="E365" s="16">
        <f>ლარებში!E365/1000</f>
        <v>12</v>
      </c>
      <c r="F365" s="16">
        <f>ლარებში!F365/1000</f>
        <v>12</v>
      </c>
      <c r="G365" s="16">
        <f>ლარებში!G365/1000</f>
        <v>12</v>
      </c>
      <c r="H365" s="16">
        <f>ლარებში!H365/1000</f>
        <v>4.4449300000000003</v>
      </c>
    </row>
    <row r="366" spans="1:9" ht="34.5" x14ac:dyDescent="0.25">
      <c r="A366" s="5" t="str">
        <f t="shared" si="5"/>
        <v>b</v>
      </c>
      <c r="B366" s="47"/>
      <c r="C366" s="50" t="s">
        <v>92</v>
      </c>
      <c r="D366" s="50"/>
      <c r="E366" s="16">
        <f>ლარებში!E366/1000</f>
        <v>0</v>
      </c>
      <c r="F366" s="16">
        <f>ლარებში!F366/1000</f>
        <v>0</v>
      </c>
      <c r="G366" s="16">
        <f>ლარებში!G366/1000</f>
        <v>0</v>
      </c>
      <c r="H366" s="16">
        <f>ლარებში!H366/1000</f>
        <v>0</v>
      </c>
    </row>
    <row r="367" spans="1:9" x14ac:dyDescent="0.25">
      <c r="A367" s="5" t="str">
        <f t="shared" si="5"/>
        <v>a</v>
      </c>
      <c r="B367" s="47" t="s">
        <v>1</v>
      </c>
      <c r="C367" s="46" t="s">
        <v>32</v>
      </c>
      <c r="D367" s="46"/>
      <c r="E367" s="14">
        <f>ლარებში!E367/1000</f>
        <v>15</v>
      </c>
      <c r="F367" s="14">
        <f>ლარებში!F367/1000</f>
        <v>15</v>
      </c>
      <c r="G367" s="14">
        <f>ლარებში!G367/1000</f>
        <v>15</v>
      </c>
      <c r="H367" s="14">
        <f>ლარებში!H367/1000</f>
        <v>0</v>
      </c>
      <c r="I367" s="10"/>
    </row>
    <row r="368" spans="1:9" x14ac:dyDescent="0.25">
      <c r="A368" s="5" t="str">
        <f t="shared" si="5"/>
        <v>b</v>
      </c>
      <c r="B368" s="47" t="s">
        <v>1</v>
      </c>
      <c r="C368" s="46" t="s">
        <v>33</v>
      </c>
      <c r="D368" s="46"/>
      <c r="E368" s="14">
        <f>ლარებში!E368/1000</f>
        <v>0</v>
      </c>
      <c r="F368" s="14">
        <f>ლარებში!F368/1000</f>
        <v>0</v>
      </c>
      <c r="G368" s="14">
        <f>ლარებში!G368/1000</f>
        <v>0</v>
      </c>
      <c r="H368" s="14">
        <f>ლარებში!H368/1000</f>
        <v>0</v>
      </c>
    </row>
    <row r="369" spans="1:9" x14ac:dyDescent="0.25">
      <c r="A369" s="5" t="str">
        <f t="shared" si="5"/>
        <v>b</v>
      </c>
      <c r="B369" s="47" t="s">
        <v>1</v>
      </c>
      <c r="C369" s="46" t="s">
        <v>34</v>
      </c>
      <c r="D369" s="46"/>
      <c r="E369" s="14">
        <f>ლარებში!E369/1000</f>
        <v>0</v>
      </c>
      <c r="F369" s="14">
        <f>ლარებში!F369/1000</f>
        <v>0</v>
      </c>
      <c r="G369" s="14">
        <f>ლარებში!G369/1000</f>
        <v>0</v>
      </c>
      <c r="H369" s="14">
        <f>ლარებში!H369/1000</f>
        <v>0</v>
      </c>
    </row>
    <row r="370" spans="1:9" ht="36" customHeight="1" x14ac:dyDescent="0.25">
      <c r="A370" s="5" t="str">
        <f t="shared" si="5"/>
        <v>a</v>
      </c>
      <c r="B370" s="29" t="s">
        <v>123</v>
      </c>
      <c r="C370" s="30" t="s">
        <v>124</v>
      </c>
      <c r="D370" s="30"/>
      <c r="E370" s="11">
        <f>ლარებში!E370/1000</f>
        <v>685</v>
      </c>
      <c r="F370" s="11">
        <f>ლარებში!F370/1000</f>
        <v>685</v>
      </c>
      <c r="G370" s="11">
        <f>ლარებში!G370/1000</f>
        <v>528</v>
      </c>
      <c r="H370" s="11">
        <f>ლარებში!H370/1000</f>
        <v>265.77316999999999</v>
      </c>
      <c r="I370" s="54" t="s">
        <v>226</v>
      </c>
    </row>
    <row r="371" spans="1:9" x14ac:dyDescent="0.25">
      <c r="A371" s="5" t="str">
        <f t="shared" si="5"/>
        <v>a</v>
      </c>
      <c r="B371" s="45" t="s">
        <v>1</v>
      </c>
      <c r="C371" s="46" t="s">
        <v>24</v>
      </c>
      <c r="D371" s="46"/>
      <c r="E371" s="14">
        <f>ლარებში!E371/1000</f>
        <v>680</v>
      </c>
      <c r="F371" s="14">
        <f>ლარებში!F371/1000</f>
        <v>680</v>
      </c>
      <c r="G371" s="14">
        <f>ლარებში!G371/1000</f>
        <v>523</v>
      </c>
      <c r="H371" s="14">
        <f>ლარებში!H371/1000</f>
        <v>265.77316999999999</v>
      </c>
      <c r="I371" s="10"/>
    </row>
    <row r="372" spans="1:9" x14ac:dyDescent="0.25">
      <c r="A372" s="5" t="str">
        <f t="shared" si="5"/>
        <v>a</v>
      </c>
      <c r="B372" s="47" t="s">
        <v>1</v>
      </c>
      <c r="C372" s="48" t="s">
        <v>25</v>
      </c>
      <c r="D372" s="48"/>
      <c r="E372" s="15">
        <f>ლარებში!E372/1000</f>
        <v>150</v>
      </c>
      <c r="F372" s="15">
        <f>ლარებში!F372/1000</f>
        <v>150</v>
      </c>
      <c r="G372" s="15">
        <f>ლარებში!G372/1000</f>
        <v>113</v>
      </c>
      <c r="H372" s="15">
        <f>ლარებში!H372/1000</f>
        <v>83.5</v>
      </c>
      <c r="I372" s="10"/>
    </row>
    <row r="373" spans="1:9" x14ac:dyDescent="0.25">
      <c r="A373" s="5" t="str">
        <f t="shared" si="5"/>
        <v>a</v>
      </c>
      <c r="B373" s="47" t="s">
        <v>1</v>
      </c>
      <c r="C373" s="48" t="s">
        <v>26</v>
      </c>
      <c r="D373" s="48"/>
      <c r="E373" s="15">
        <f>ლარებში!E373/1000</f>
        <v>125</v>
      </c>
      <c r="F373" s="15">
        <f>ლარებში!F373/1000</f>
        <v>125</v>
      </c>
      <c r="G373" s="15">
        <f>ლარებში!G373/1000</f>
        <v>95</v>
      </c>
      <c r="H373" s="15">
        <f>ლარებში!H373/1000</f>
        <v>60.60821</v>
      </c>
      <c r="I373" s="10"/>
    </row>
    <row r="374" spans="1:9" x14ac:dyDescent="0.25">
      <c r="A374" s="5" t="str">
        <f t="shared" si="5"/>
        <v>b</v>
      </c>
      <c r="B374" s="47" t="s">
        <v>1</v>
      </c>
      <c r="C374" s="48" t="s">
        <v>27</v>
      </c>
      <c r="D374" s="48"/>
      <c r="E374" s="15">
        <f>ლარებში!E374/1000</f>
        <v>0</v>
      </c>
      <c r="F374" s="15">
        <f>ლარებში!F374/1000</f>
        <v>0</v>
      </c>
      <c r="G374" s="15">
        <f>ლარებში!G374/1000</f>
        <v>0</v>
      </c>
      <c r="H374" s="15">
        <f>ლარებში!H374/1000</f>
        <v>0</v>
      </c>
    </row>
    <row r="375" spans="1:9" x14ac:dyDescent="0.25">
      <c r="A375" s="5" t="str">
        <f t="shared" si="5"/>
        <v>b</v>
      </c>
      <c r="B375" s="47" t="s">
        <v>1</v>
      </c>
      <c r="C375" s="49" t="s">
        <v>28</v>
      </c>
      <c r="D375" s="49"/>
      <c r="E375" s="15">
        <f>ლარებში!E375/1000</f>
        <v>0</v>
      </c>
      <c r="F375" s="15">
        <f>ლარებში!F375/1000</f>
        <v>0</v>
      </c>
      <c r="G375" s="15">
        <f>ლარებში!G375/1000</f>
        <v>0</v>
      </c>
      <c r="H375" s="15">
        <f>ლარებში!H375/1000</f>
        <v>0</v>
      </c>
    </row>
    <row r="376" spans="1:9" x14ac:dyDescent="0.25">
      <c r="A376" s="5" t="str">
        <f t="shared" si="5"/>
        <v>b</v>
      </c>
      <c r="B376" s="47" t="s">
        <v>1</v>
      </c>
      <c r="C376" s="49" t="s">
        <v>29</v>
      </c>
      <c r="D376" s="49"/>
      <c r="E376" s="15">
        <f>ლარებში!E376/1000</f>
        <v>0</v>
      </c>
      <c r="F376" s="15">
        <f>ლარებში!F376/1000</f>
        <v>0</v>
      </c>
      <c r="G376" s="15">
        <f>ლარებში!G376/1000</f>
        <v>0</v>
      </c>
      <c r="H376" s="15">
        <f>ლარებში!H376/1000</f>
        <v>0</v>
      </c>
    </row>
    <row r="377" spans="1:9" x14ac:dyDescent="0.25">
      <c r="A377" s="5" t="str">
        <f t="shared" si="5"/>
        <v>a</v>
      </c>
      <c r="B377" s="47" t="s">
        <v>1</v>
      </c>
      <c r="C377" s="49" t="s">
        <v>30</v>
      </c>
      <c r="D377" s="49"/>
      <c r="E377" s="15">
        <f>ლარებში!E377/1000</f>
        <v>5</v>
      </c>
      <c r="F377" s="15">
        <f>ლარებში!F377/1000</f>
        <v>5</v>
      </c>
      <c r="G377" s="15">
        <f>ლარებში!G377/1000</f>
        <v>5</v>
      </c>
      <c r="H377" s="15">
        <f>ლარებში!H377/1000</f>
        <v>0</v>
      </c>
      <c r="I377" s="10"/>
    </row>
    <row r="378" spans="1:9" x14ac:dyDescent="0.25">
      <c r="A378" s="5" t="str">
        <f t="shared" si="5"/>
        <v>a</v>
      </c>
      <c r="B378" s="47" t="s">
        <v>1</v>
      </c>
      <c r="C378" s="49" t="s">
        <v>31</v>
      </c>
      <c r="D378" s="49"/>
      <c r="E378" s="15">
        <f>ლარებში!E378/1000</f>
        <v>400</v>
      </c>
      <c r="F378" s="15">
        <f>ლარებში!F378/1000</f>
        <v>400</v>
      </c>
      <c r="G378" s="15">
        <f>ლარებში!G378/1000</f>
        <v>310</v>
      </c>
      <c r="H378" s="15">
        <f>ლარებში!H378/1000</f>
        <v>121.66495999999999</v>
      </c>
      <c r="I378" s="10"/>
    </row>
    <row r="379" spans="1:9" ht="34.5" x14ac:dyDescent="0.25">
      <c r="A379" s="5" t="str">
        <f t="shared" si="5"/>
        <v>a</v>
      </c>
      <c r="B379" s="47"/>
      <c r="C379" s="50" t="s">
        <v>91</v>
      </c>
      <c r="D379" s="50"/>
      <c r="E379" s="16">
        <f>ლარებში!E379/1000</f>
        <v>300</v>
      </c>
      <c r="F379" s="16">
        <f>ლარებში!F379/1000</f>
        <v>300</v>
      </c>
      <c r="G379" s="16">
        <f>ლარებში!G379/1000</f>
        <v>220</v>
      </c>
      <c r="H379" s="16">
        <f>ლარებში!H379/1000</f>
        <v>51.762540000000001</v>
      </c>
    </row>
    <row r="380" spans="1:9" ht="34.5" x14ac:dyDescent="0.25">
      <c r="A380" s="5" t="str">
        <f t="shared" si="5"/>
        <v>a</v>
      </c>
      <c r="B380" s="47"/>
      <c r="C380" s="50" t="s">
        <v>92</v>
      </c>
      <c r="D380" s="50"/>
      <c r="E380" s="16">
        <f>ლარებში!E380/1000</f>
        <v>100</v>
      </c>
      <c r="F380" s="16">
        <f>ლარებში!F380/1000</f>
        <v>100</v>
      </c>
      <c r="G380" s="16">
        <f>ლარებში!G380/1000</f>
        <v>90</v>
      </c>
      <c r="H380" s="16">
        <f>ლარებში!H380/1000</f>
        <v>69.902419999999992</v>
      </c>
    </row>
    <row r="381" spans="1:9" x14ac:dyDescent="0.25">
      <c r="A381" s="5" t="str">
        <f t="shared" si="5"/>
        <v>a</v>
      </c>
      <c r="B381" s="47" t="s">
        <v>1</v>
      </c>
      <c r="C381" s="46" t="s">
        <v>32</v>
      </c>
      <c r="D381" s="46"/>
      <c r="E381" s="14">
        <f>ლარებში!E381/1000</f>
        <v>5</v>
      </c>
      <c r="F381" s="14">
        <f>ლარებში!F381/1000</f>
        <v>5</v>
      </c>
      <c r="G381" s="14">
        <f>ლარებში!G381/1000</f>
        <v>5</v>
      </c>
      <c r="H381" s="14">
        <f>ლარებში!H381/1000</f>
        <v>0</v>
      </c>
      <c r="I381" s="10"/>
    </row>
    <row r="382" spans="1:9" x14ac:dyDescent="0.25">
      <c r="A382" s="5" t="str">
        <f t="shared" si="5"/>
        <v>b</v>
      </c>
      <c r="B382" s="47" t="s">
        <v>1</v>
      </c>
      <c r="C382" s="46" t="s">
        <v>33</v>
      </c>
      <c r="D382" s="46"/>
      <c r="E382" s="14">
        <f>ლარებში!E382/1000</f>
        <v>0</v>
      </c>
      <c r="F382" s="14">
        <f>ლარებში!F382/1000</f>
        <v>0</v>
      </c>
      <c r="G382" s="14">
        <f>ლარებში!G382/1000</f>
        <v>0</v>
      </c>
      <c r="H382" s="14">
        <f>ლარებში!H382/1000</f>
        <v>0</v>
      </c>
    </row>
    <row r="383" spans="1:9" x14ac:dyDescent="0.25">
      <c r="A383" s="5" t="str">
        <f t="shared" si="5"/>
        <v>b</v>
      </c>
      <c r="B383" s="47" t="s">
        <v>1</v>
      </c>
      <c r="C383" s="46" t="s">
        <v>34</v>
      </c>
      <c r="D383" s="46"/>
      <c r="E383" s="14">
        <f>ლარებში!E383/1000</f>
        <v>0</v>
      </c>
      <c r="F383" s="14">
        <f>ლარებში!F383/1000</f>
        <v>0</v>
      </c>
      <c r="G383" s="14">
        <f>ლარებში!G383/1000</f>
        <v>0</v>
      </c>
      <c r="H383" s="14">
        <f>ლარებში!H383/1000</f>
        <v>0</v>
      </c>
    </row>
    <row r="384" spans="1:9" ht="27" customHeight="1" x14ac:dyDescent="0.25">
      <c r="A384" s="5" t="str">
        <f t="shared" si="5"/>
        <v>a</v>
      </c>
      <c r="B384" s="29" t="s">
        <v>125</v>
      </c>
      <c r="C384" s="30" t="s">
        <v>3</v>
      </c>
      <c r="D384" s="30"/>
      <c r="E384" s="11">
        <f>ლარებში!E384/1000</f>
        <v>2783892</v>
      </c>
      <c r="F384" s="11">
        <f>ლარებში!F384/1000</f>
        <v>2782792</v>
      </c>
      <c r="G384" s="11">
        <f>ლარებში!G384/1000</f>
        <v>2074167.7</v>
      </c>
      <c r="H384" s="11">
        <f>ლარებში!H384/1000</f>
        <v>1841338.7814399998</v>
      </c>
      <c r="I384" s="54"/>
    </row>
    <row r="385" spans="1:9" x14ac:dyDescent="0.25">
      <c r="A385" s="5" t="str">
        <f t="shared" si="5"/>
        <v>a</v>
      </c>
      <c r="B385" s="31" t="s">
        <v>1</v>
      </c>
      <c r="C385" s="32" t="s">
        <v>24</v>
      </c>
      <c r="D385" s="32"/>
      <c r="E385" s="12">
        <f>ლარებში!E385/1000</f>
        <v>2783787</v>
      </c>
      <c r="F385" s="12">
        <f>ლარებში!F385/1000</f>
        <v>2782687</v>
      </c>
      <c r="G385" s="12">
        <f>ლარებში!G385/1000</f>
        <v>2074062.7</v>
      </c>
      <c r="H385" s="12">
        <f>ლარებში!H385/1000</f>
        <v>1841291.0317299997</v>
      </c>
      <c r="I385" s="10"/>
    </row>
    <row r="386" spans="1:9" x14ac:dyDescent="0.25">
      <c r="A386" s="5" t="str">
        <f t="shared" si="5"/>
        <v>b</v>
      </c>
      <c r="B386" s="33" t="s">
        <v>1</v>
      </c>
      <c r="C386" s="34" t="s">
        <v>25</v>
      </c>
      <c r="D386" s="34"/>
      <c r="E386" s="51">
        <f>ლარებში!E386/1000</f>
        <v>0</v>
      </c>
      <c r="F386" s="51">
        <f>ლარებში!F386/1000</f>
        <v>0</v>
      </c>
      <c r="G386" s="51">
        <f>ლარებში!G386/1000</f>
        <v>0</v>
      </c>
      <c r="H386" s="51">
        <f>ლარებში!H386/1000</f>
        <v>0</v>
      </c>
    </row>
    <row r="387" spans="1:9" x14ac:dyDescent="0.25">
      <c r="A387" s="5" t="str">
        <f t="shared" si="5"/>
        <v>a</v>
      </c>
      <c r="B387" s="33" t="s">
        <v>1</v>
      </c>
      <c r="C387" s="34" t="s">
        <v>26</v>
      </c>
      <c r="D387" s="34"/>
      <c r="E387" s="51">
        <f>ლარებში!E387/1000</f>
        <v>10226</v>
      </c>
      <c r="F387" s="51">
        <f>ლარებში!F387/1000</f>
        <v>10441.39</v>
      </c>
      <c r="G387" s="51">
        <f>ლარებში!G387/1000</f>
        <v>6971.84</v>
      </c>
      <c r="H387" s="51">
        <f>ლარებში!H387/1000</f>
        <v>5738.3739800000003</v>
      </c>
      <c r="I387" s="10"/>
    </row>
    <row r="388" spans="1:9" x14ac:dyDescent="0.25">
      <c r="A388" s="5" t="str">
        <f t="shared" si="5"/>
        <v>b</v>
      </c>
      <c r="B388" s="33" t="s">
        <v>1</v>
      </c>
      <c r="C388" s="34" t="s">
        <v>27</v>
      </c>
      <c r="D388" s="34"/>
      <c r="E388" s="51">
        <f>ლარებში!E388/1000</f>
        <v>0</v>
      </c>
      <c r="F388" s="51">
        <f>ლარებში!F388/1000</f>
        <v>0</v>
      </c>
      <c r="G388" s="51">
        <f>ლარებში!G388/1000</f>
        <v>0</v>
      </c>
      <c r="H388" s="51">
        <f>ლარებში!H388/1000</f>
        <v>0</v>
      </c>
    </row>
    <row r="389" spans="1:9" x14ac:dyDescent="0.25">
      <c r="A389" s="5" t="str">
        <f t="shared" si="5"/>
        <v>b</v>
      </c>
      <c r="B389" s="33" t="s">
        <v>1</v>
      </c>
      <c r="C389" s="35" t="s">
        <v>28</v>
      </c>
      <c r="D389" s="35"/>
      <c r="E389" s="51">
        <f>ლარებში!E389/1000</f>
        <v>0</v>
      </c>
      <c r="F389" s="51">
        <f>ლარებში!F389/1000</f>
        <v>0</v>
      </c>
      <c r="G389" s="51">
        <f>ლარებში!G389/1000</f>
        <v>0</v>
      </c>
      <c r="H389" s="51">
        <f>ლარებში!H389/1000</f>
        <v>0</v>
      </c>
    </row>
    <row r="390" spans="1:9" x14ac:dyDescent="0.25">
      <c r="A390" s="5" t="str">
        <f t="shared" si="5"/>
        <v>a</v>
      </c>
      <c r="B390" s="33" t="s">
        <v>1</v>
      </c>
      <c r="C390" s="35" t="s">
        <v>29</v>
      </c>
      <c r="D390" s="35"/>
      <c r="E390" s="51">
        <f>ლარებში!E390/1000</f>
        <v>0</v>
      </c>
      <c r="F390" s="51">
        <f>ლარებში!F390/1000</f>
        <v>18.899999999999999</v>
      </c>
      <c r="G390" s="51">
        <f>ლარებში!G390/1000</f>
        <v>18.899999999999999</v>
      </c>
      <c r="H390" s="51">
        <f>ლარებში!H390/1000</f>
        <v>18.802700000000002</v>
      </c>
      <c r="I390" s="10"/>
    </row>
    <row r="391" spans="1:9" x14ac:dyDescent="0.25">
      <c r="A391" s="5" t="str">
        <f t="shared" ref="A391:A454" si="6">IF((E391+F391+G391+H391)&gt;0,"a","b")</f>
        <v>a</v>
      </c>
      <c r="B391" s="33" t="s">
        <v>1</v>
      </c>
      <c r="C391" s="35" t="s">
        <v>30</v>
      </c>
      <c r="D391" s="35"/>
      <c r="E391" s="51">
        <f>ლარებში!E391/1000</f>
        <v>2767797</v>
      </c>
      <c r="F391" s="51">
        <f>ლარებში!F391/1000</f>
        <v>2766506.176</v>
      </c>
      <c r="G391" s="51">
        <f>ლარებში!G391/1000</f>
        <v>2062308.5759999999</v>
      </c>
      <c r="H391" s="51">
        <f>ლარებში!H391/1000</f>
        <v>1831197.3450199999</v>
      </c>
      <c r="I391" s="10"/>
    </row>
    <row r="392" spans="1:9" x14ac:dyDescent="0.25">
      <c r="A392" s="5" t="str">
        <f t="shared" si="6"/>
        <v>a</v>
      </c>
      <c r="B392" s="33" t="s">
        <v>1</v>
      </c>
      <c r="C392" s="35" t="s">
        <v>31</v>
      </c>
      <c r="D392" s="35"/>
      <c r="E392" s="51">
        <f>ლარებში!E392/1000</f>
        <v>5764</v>
      </c>
      <c r="F392" s="51">
        <f>ლარებში!F392/1000</f>
        <v>5720.5339999999997</v>
      </c>
      <c r="G392" s="51">
        <f>ლარებში!G392/1000</f>
        <v>4763.384</v>
      </c>
      <c r="H392" s="51">
        <f>ლარებში!H392/1000</f>
        <v>4336.5100300000004</v>
      </c>
      <c r="I392" s="10"/>
    </row>
    <row r="393" spans="1:9" ht="34.5" x14ac:dyDescent="0.25">
      <c r="A393" s="5" t="str">
        <f t="shared" si="6"/>
        <v>a</v>
      </c>
      <c r="B393" s="33"/>
      <c r="C393" s="36" t="s">
        <v>91</v>
      </c>
      <c r="D393" s="36"/>
      <c r="E393" s="11">
        <f>ლარებში!E393/1000</f>
        <v>5764</v>
      </c>
      <c r="F393" s="11">
        <f>ლარებში!F393/1000</f>
        <v>5720.5339999999997</v>
      </c>
      <c r="G393" s="11">
        <f>ლარებში!G393/1000</f>
        <v>4763.384</v>
      </c>
      <c r="H393" s="11">
        <f>ლარებში!H393/1000</f>
        <v>4336.5100300000004</v>
      </c>
    </row>
    <row r="394" spans="1:9" ht="34.5" x14ac:dyDescent="0.25">
      <c r="A394" s="5" t="str">
        <f t="shared" si="6"/>
        <v>b</v>
      </c>
      <c r="B394" s="33"/>
      <c r="C394" s="36" t="s">
        <v>92</v>
      </c>
      <c r="D394" s="36"/>
      <c r="E394" s="11">
        <f>ლარებში!E394/1000</f>
        <v>0</v>
      </c>
      <c r="F394" s="11">
        <f>ლარებში!F394/1000</f>
        <v>0</v>
      </c>
      <c r="G394" s="11">
        <f>ლარებში!G394/1000</f>
        <v>0</v>
      </c>
      <c r="H394" s="11">
        <f>ლარებში!H394/1000</f>
        <v>0</v>
      </c>
    </row>
    <row r="395" spans="1:9" x14ac:dyDescent="0.25">
      <c r="A395" s="5" t="str">
        <f t="shared" si="6"/>
        <v>a</v>
      </c>
      <c r="B395" s="31" t="s">
        <v>1</v>
      </c>
      <c r="C395" s="32" t="s">
        <v>32</v>
      </c>
      <c r="D395" s="32"/>
      <c r="E395" s="12">
        <f>ლარებში!E395/1000</f>
        <v>105</v>
      </c>
      <c r="F395" s="12">
        <f>ლარებში!F395/1000</f>
        <v>105</v>
      </c>
      <c r="G395" s="12">
        <f>ლარებში!G395/1000</f>
        <v>105</v>
      </c>
      <c r="H395" s="12">
        <f>ლარებში!H395/1000</f>
        <v>47.74971</v>
      </c>
      <c r="I395" s="10"/>
    </row>
    <row r="396" spans="1:9" x14ac:dyDescent="0.25">
      <c r="A396" s="5" t="str">
        <f t="shared" si="6"/>
        <v>b</v>
      </c>
      <c r="B396" s="31" t="s">
        <v>1</v>
      </c>
      <c r="C396" s="32" t="s">
        <v>33</v>
      </c>
      <c r="D396" s="32"/>
      <c r="E396" s="12">
        <f>ლარებში!E396/1000</f>
        <v>0</v>
      </c>
      <c r="F396" s="12">
        <f>ლარებში!F396/1000</f>
        <v>0</v>
      </c>
      <c r="G396" s="12">
        <f>ლარებში!G396/1000</f>
        <v>0</v>
      </c>
      <c r="H396" s="12">
        <f>ლარებში!H396/1000</f>
        <v>0</v>
      </c>
    </row>
    <row r="397" spans="1:9" x14ac:dyDescent="0.25">
      <c r="A397" s="5" t="str">
        <f t="shared" si="6"/>
        <v>b</v>
      </c>
      <c r="B397" s="31" t="s">
        <v>1</v>
      </c>
      <c r="C397" s="32" t="s">
        <v>34</v>
      </c>
      <c r="D397" s="32"/>
      <c r="E397" s="12">
        <f>ლარებში!E397/1000</f>
        <v>0</v>
      </c>
      <c r="F397" s="12">
        <f>ლარებში!F397/1000</f>
        <v>0</v>
      </c>
      <c r="G397" s="12">
        <f>ლარებში!G397/1000</f>
        <v>0</v>
      </c>
      <c r="H397" s="12">
        <f>ლარებში!H397/1000</f>
        <v>0</v>
      </c>
    </row>
    <row r="398" spans="1:9" ht="24" customHeight="1" x14ac:dyDescent="0.25">
      <c r="A398" s="5" t="str">
        <f t="shared" si="6"/>
        <v>a</v>
      </c>
      <c r="B398" s="29" t="s">
        <v>126</v>
      </c>
      <c r="C398" s="30" t="s">
        <v>4</v>
      </c>
      <c r="D398" s="30"/>
      <c r="E398" s="11">
        <f>ლარებში!E398/1000</f>
        <v>1925000</v>
      </c>
      <c r="F398" s="11">
        <f>ლარებში!F398/1000</f>
        <v>1925000</v>
      </c>
      <c r="G398" s="11">
        <f>ლარებში!G398/1000</f>
        <v>1438420</v>
      </c>
      <c r="H398" s="11">
        <f>ლარებში!H398/1000</f>
        <v>1286284.8883099998</v>
      </c>
      <c r="I398" s="54" t="s">
        <v>223</v>
      </c>
    </row>
    <row r="399" spans="1:9" x14ac:dyDescent="0.25">
      <c r="A399" s="5" t="str">
        <f t="shared" si="6"/>
        <v>a</v>
      </c>
      <c r="B399" s="45" t="s">
        <v>1</v>
      </c>
      <c r="C399" s="46" t="s">
        <v>24</v>
      </c>
      <c r="D399" s="46"/>
      <c r="E399" s="14">
        <f>ლარებში!E399/1000</f>
        <v>1925000</v>
      </c>
      <c r="F399" s="14">
        <f>ლარებში!F399/1000</f>
        <v>1925000</v>
      </c>
      <c r="G399" s="14">
        <f>ლარებში!G399/1000</f>
        <v>1438420</v>
      </c>
      <c r="H399" s="14">
        <f>ლარებში!H399/1000</f>
        <v>1286284.8883099998</v>
      </c>
      <c r="I399" s="10"/>
    </row>
    <row r="400" spans="1:9" x14ac:dyDescent="0.25">
      <c r="A400" s="5" t="str">
        <f t="shared" si="6"/>
        <v>b</v>
      </c>
      <c r="B400" s="47" t="s">
        <v>1</v>
      </c>
      <c r="C400" s="48" t="s">
        <v>25</v>
      </c>
      <c r="D400" s="48"/>
      <c r="E400" s="15">
        <f>ლარებში!E400/1000</f>
        <v>0</v>
      </c>
      <c r="F400" s="15">
        <f>ლარებში!F400/1000</f>
        <v>0</v>
      </c>
      <c r="G400" s="15">
        <f>ლარებში!G400/1000</f>
        <v>0</v>
      </c>
      <c r="H400" s="15">
        <f>ლარებში!H400/1000</f>
        <v>0</v>
      </c>
    </row>
    <row r="401" spans="1:9" x14ac:dyDescent="0.25">
      <c r="A401" s="5" t="str">
        <f t="shared" si="6"/>
        <v>a</v>
      </c>
      <c r="B401" s="47" t="s">
        <v>1</v>
      </c>
      <c r="C401" s="48" t="s">
        <v>26</v>
      </c>
      <c r="D401" s="48"/>
      <c r="E401" s="15">
        <f>ლარებში!E401/1000</f>
        <v>0</v>
      </c>
      <c r="F401" s="15">
        <f>ლარებში!F401/1000</f>
        <v>43.99</v>
      </c>
      <c r="G401" s="15">
        <f>ლარებში!G401/1000</f>
        <v>43.99</v>
      </c>
      <c r="H401" s="15">
        <f>ლარებში!H401/1000</f>
        <v>0</v>
      </c>
      <c r="I401" s="10"/>
    </row>
    <row r="402" spans="1:9" x14ac:dyDescent="0.25">
      <c r="A402" s="5" t="str">
        <f t="shared" si="6"/>
        <v>b</v>
      </c>
      <c r="B402" s="47" t="s">
        <v>1</v>
      </c>
      <c r="C402" s="48" t="s">
        <v>27</v>
      </c>
      <c r="D402" s="48"/>
      <c r="E402" s="15">
        <f>ლარებში!E402/1000</f>
        <v>0</v>
      </c>
      <c r="F402" s="15">
        <f>ლარებში!F402/1000</f>
        <v>0</v>
      </c>
      <c r="G402" s="15">
        <f>ლარებში!G402/1000</f>
        <v>0</v>
      </c>
      <c r="H402" s="15">
        <f>ლარებში!H402/1000</f>
        <v>0</v>
      </c>
    </row>
    <row r="403" spans="1:9" x14ac:dyDescent="0.25">
      <c r="A403" s="5" t="str">
        <f t="shared" si="6"/>
        <v>b</v>
      </c>
      <c r="B403" s="47" t="s">
        <v>1</v>
      </c>
      <c r="C403" s="49" t="s">
        <v>28</v>
      </c>
      <c r="D403" s="49"/>
      <c r="E403" s="15">
        <f>ლარებში!E403/1000</f>
        <v>0</v>
      </c>
      <c r="F403" s="15">
        <f>ლარებში!F403/1000</f>
        <v>0</v>
      </c>
      <c r="G403" s="15">
        <f>ლარებში!G403/1000</f>
        <v>0</v>
      </c>
      <c r="H403" s="15">
        <f>ლარებში!H403/1000</f>
        <v>0</v>
      </c>
    </row>
    <row r="404" spans="1:9" x14ac:dyDescent="0.25">
      <c r="A404" s="5" t="str">
        <f t="shared" si="6"/>
        <v>a</v>
      </c>
      <c r="B404" s="47" t="s">
        <v>1</v>
      </c>
      <c r="C404" s="49" t="s">
        <v>29</v>
      </c>
      <c r="D404" s="49"/>
      <c r="E404" s="15">
        <f>ლარებში!E404/1000</f>
        <v>0</v>
      </c>
      <c r="F404" s="15">
        <f>ლარებში!F404/1000</f>
        <v>18.899999999999999</v>
      </c>
      <c r="G404" s="15">
        <f>ლარებში!G404/1000</f>
        <v>18.899999999999999</v>
      </c>
      <c r="H404" s="15">
        <f>ლარებში!H404/1000</f>
        <v>18.802700000000002</v>
      </c>
      <c r="I404" s="10"/>
    </row>
    <row r="405" spans="1:9" x14ac:dyDescent="0.25">
      <c r="A405" s="5" t="str">
        <f t="shared" si="6"/>
        <v>a</v>
      </c>
      <c r="B405" s="47" t="s">
        <v>1</v>
      </c>
      <c r="C405" s="49" t="s">
        <v>30</v>
      </c>
      <c r="D405" s="49"/>
      <c r="E405" s="15">
        <f>ლარებში!E405/1000</f>
        <v>1925000</v>
      </c>
      <c r="F405" s="15">
        <f>ლარებში!F405/1000</f>
        <v>1924598.5519999999</v>
      </c>
      <c r="G405" s="15">
        <f>ლარებში!G405/1000</f>
        <v>1438018.5519999999</v>
      </c>
      <c r="H405" s="15">
        <f>ლარებში!H405/1000</f>
        <v>1285955.1286099998</v>
      </c>
      <c r="I405" s="10"/>
    </row>
    <row r="406" spans="1:9" x14ac:dyDescent="0.25">
      <c r="A406" s="5" t="str">
        <f t="shared" si="6"/>
        <v>a</v>
      </c>
      <c r="B406" s="47" t="s">
        <v>1</v>
      </c>
      <c r="C406" s="49" t="s">
        <v>31</v>
      </c>
      <c r="D406" s="49"/>
      <c r="E406" s="15">
        <f>ლარებში!E406/1000</f>
        <v>0</v>
      </c>
      <c r="F406" s="15">
        <f>ლარებში!F406/1000</f>
        <v>338.55799999999999</v>
      </c>
      <c r="G406" s="15">
        <f>ლარებში!G406/1000</f>
        <v>338.55799999999999</v>
      </c>
      <c r="H406" s="15">
        <f>ლარებში!H406/1000</f>
        <v>310.95699999999999</v>
      </c>
      <c r="I406" s="10"/>
    </row>
    <row r="407" spans="1:9" ht="34.5" x14ac:dyDescent="0.25">
      <c r="A407" s="5" t="str">
        <f t="shared" si="6"/>
        <v>a</v>
      </c>
      <c r="B407" s="47"/>
      <c r="C407" s="50" t="s">
        <v>91</v>
      </c>
      <c r="D407" s="50"/>
      <c r="E407" s="16">
        <f>ლარებში!E407/1000</f>
        <v>0</v>
      </c>
      <c r="F407" s="16">
        <f>ლარებში!F407/1000</f>
        <v>338.55799999999999</v>
      </c>
      <c r="G407" s="16">
        <f>ლარებში!G407/1000</f>
        <v>338.55799999999999</v>
      </c>
      <c r="H407" s="16">
        <f>ლარებში!H407/1000</f>
        <v>310.95699999999999</v>
      </c>
    </row>
    <row r="408" spans="1:9" ht="34.5" x14ac:dyDescent="0.25">
      <c r="A408" s="5" t="str">
        <f t="shared" si="6"/>
        <v>b</v>
      </c>
      <c r="B408" s="47"/>
      <c r="C408" s="50" t="s">
        <v>92</v>
      </c>
      <c r="D408" s="50"/>
      <c r="E408" s="16">
        <f>ლარებში!E408/1000</f>
        <v>0</v>
      </c>
      <c r="F408" s="16">
        <f>ლარებში!F408/1000</f>
        <v>0</v>
      </c>
      <c r="G408" s="16">
        <f>ლარებში!G408/1000</f>
        <v>0</v>
      </c>
      <c r="H408" s="16">
        <f>ლარებში!H408/1000</f>
        <v>0</v>
      </c>
    </row>
    <row r="409" spans="1:9" x14ac:dyDescent="0.25">
      <c r="A409" s="5" t="str">
        <f t="shared" si="6"/>
        <v>b</v>
      </c>
      <c r="B409" s="47" t="s">
        <v>1</v>
      </c>
      <c r="C409" s="46" t="s">
        <v>32</v>
      </c>
      <c r="D409" s="46"/>
      <c r="E409" s="14">
        <f>ლარებში!E409/1000</f>
        <v>0</v>
      </c>
      <c r="F409" s="14">
        <f>ლარებში!F409/1000</f>
        <v>0</v>
      </c>
      <c r="G409" s="14">
        <f>ლარებში!G409/1000</f>
        <v>0</v>
      </c>
      <c r="H409" s="14">
        <f>ლარებში!H409/1000</f>
        <v>0</v>
      </c>
    </row>
    <row r="410" spans="1:9" x14ac:dyDescent="0.25">
      <c r="A410" s="5" t="str">
        <f t="shared" si="6"/>
        <v>b</v>
      </c>
      <c r="B410" s="47" t="s">
        <v>1</v>
      </c>
      <c r="C410" s="46" t="s">
        <v>33</v>
      </c>
      <c r="D410" s="46"/>
      <c r="E410" s="14">
        <f>ლარებში!E410/1000</f>
        <v>0</v>
      </c>
      <c r="F410" s="14">
        <f>ლარებში!F410/1000</f>
        <v>0</v>
      </c>
      <c r="G410" s="14">
        <f>ლარებში!G410/1000</f>
        <v>0</v>
      </c>
      <c r="H410" s="14">
        <f>ლარებში!H410/1000</f>
        <v>0</v>
      </c>
    </row>
    <row r="411" spans="1:9" x14ac:dyDescent="0.25">
      <c r="A411" s="5" t="str">
        <f t="shared" si="6"/>
        <v>b</v>
      </c>
      <c r="B411" s="47" t="s">
        <v>1</v>
      </c>
      <c r="C411" s="46" t="s">
        <v>34</v>
      </c>
      <c r="D411" s="46"/>
      <c r="E411" s="14">
        <f>ლარებში!E411/1000</f>
        <v>0</v>
      </c>
      <c r="F411" s="14">
        <f>ლარებში!F411/1000</f>
        <v>0</v>
      </c>
      <c r="G411" s="14">
        <f>ლარებში!G411/1000</f>
        <v>0</v>
      </c>
      <c r="H411" s="14">
        <f>ლარებში!H411/1000</f>
        <v>0</v>
      </c>
    </row>
    <row r="412" spans="1:9" ht="45.75" customHeight="1" x14ac:dyDescent="0.25">
      <c r="A412" s="5" t="str">
        <f t="shared" si="6"/>
        <v>a</v>
      </c>
      <c r="B412" s="29" t="s">
        <v>127</v>
      </c>
      <c r="C412" s="30" t="s">
        <v>5</v>
      </c>
      <c r="D412" s="30"/>
      <c r="E412" s="11">
        <f>ლარებში!E412/1000</f>
        <v>770002</v>
      </c>
      <c r="F412" s="11">
        <f>ლარებში!F412/1000</f>
        <v>768902</v>
      </c>
      <c r="G412" s="11">
        <f>ლარებში!G412/1000</f>
        <v>565808.5</v>
      </c>
      <c r="H412" s="11">
        <f>ლარებში!H412/1000</f>
        <v>494782.36277999997</v>
      </c>
      <c r="I412" s="54" t="s">
        <v>223</v>
      </c>
    </row>
    <row r="413" spans="1:9" x14ac:dyDescent="0.25">
      <c r="A413" s="5" t="str">
        <f t="shared" si="6"/>
        <v>a</v>
      </c>
      <c r="B413" s="45" t="s">
        <v>1</v>
      </c>
      <c r="C413" s="46" t="s">
        <v>24</v>
      </c>
      <c r="D413" s="46"/>
      <c r="E413" s="14">
        <f>ლარებში!E413/1000</f>
        <v>770002</v>
      </c>
      <c r="F413" s="14">
        <f>ლარებში!F413/1000</f>
        <v>768902</v>
      </c>
      <c r="G413" s="14">
        <f>ლარებში!G413/1000</f>
        <v>565808.5</v>
      </c>
      <c r="H413" s="14">
        <f>ლარებში!H413/1000</f>
        <v>494782.36277999997</v>
      </c>
      <c r="I413" s="10"/>
    </row>
    <row r="414" spans="1:9" x14ac:dyDescent="0.25">
      <c r="A414" s="5" t="str">
        <f t="shared" si="6"/>
        <v>b</v>
      </c>
      <c r="B414" s="47" t="s">
        <v>1</v>
      </c>
      <c r="C414" s="48" t="s">
        <v>25</v>
      </c>
      <c r="D414" s="48"/>
      <c r="E414" s="15">
        <f>ლარებში!E414/1000</f>
        <v>0</v>
      </c>
      <c r="F414" s="15">
        <f>ლარებში!F414/1000</f>
        <v>0</v>
      </c>
      <c r="G414" s="15">
        <f>ლარებში!G414/1000</f>
        <v>0</v>
      </c>
      <c r="H414" s="15">
        <f>ლარებში!H414/1000</f>
        <v>0</v>
      </c>
    </row>
    <row r="415" spans="1:9" x14ac:dyDescent="0.25">
      <c r="A415" s="5" t="str">
        <f t="shared" si="6"/>
        <v>a</v>
      </c>
      <c r="B415" s="47" t="s">
        <v>1</v>
      </c>
      <c r="C415" s="48" t="s">
        <v>26</v>
      </c>
      <c r="D415" s="48"/>
      <c r="E415" s="15">
        <f>ლარებში!E415/1000</f>
        <v>3000</v>
      </c>
      <c r="F415" s="15">
        <f>ლარებში!F415/1000</f>
        <v>3000</v>
      </c>
      <c r="G415" s="15">
        <f>ლარებში!G415/1000</f>
        <v>1725</v>
      </c>
      <c r="H415" s="15">
        <f>ლარებში!H415/1000</f>
        <v>1410.2538300000001</v>
      </c>
      <c r="I415" s="10"/>
    </row>
    <row r="416" spans="1:9" x14ac:dyDescent="0.25">
      <c r="A416" s="5" t="str">
        <f t="shared" si="6"/>
        <v>b</v>
      </c>
      <c r="B416" s="47" t="s">
        <v>1</v>
      </c>
      <c r="C416" s="48" t="s">
        <v>27</v>
      </c>
      <c r="D416" s="48"/>
      <c r="E416" s="15">
        <f>ლარებში!E416/1000</f>
        <v>0</v>
      </c>
      <c r="F416" s="15">
        <f>ლარებში!F416/1000</f>
        <v>0</v>
      </c>
      <c r="G416" s="15">
        <f>ლარებში!G416/1000</f>
        <v>0</v>
      </c>
      <c r="H416" s="15">
        <f>ლარებში!H416/1000</f>
        <v>0</v>
      </c>
    </row>
    <row r="417" spans="1:9" x14ac:dyDescent="0.25">
      <c r="A417" s="5" t="str">
        <f t="shared" si="6"/>
        <v>b</v>
      </c>
      <c r="B417" s="47" t="s">
        <v>1</v>
      </c>
      <c r="C417" s="49" t="s">
        <v>28</v>
      </c>
      <c r="D417" s="49"/>
      <c r="E417" s="15">
        <f>ლარებში!E417/1000</f>
        <v>0</v>
      </c>
      <c r="F417" s="15">
        <f>ლარებში!F417/1000</f>
        <v>0</v>
      </c>
      <c r="G417" s="15">
        <f>ლარებში!G417/1000</f>
        <v>0</v>
      </c>
      <c r="H417" s="15">
        <f>ლარებში!H417/1000</f>
        <v>0</v>
      </c>
    </row>
    <row r="418" spans="1:9" x14ac:dyDescent="0.25">
      <c r="A418" s="5" t="str">
        <f t="shared" si="6"/>
        <v>b</v>
      </c>
      <c r="B418" s="47" t="s">
        <v>1</v>
      </c>
      <c r="C418" s="49" t="s">
        <v>29</v>
      </c>
      <c r="D418" s="49"/>
      <c r="E418" s="15">
        <f>ლარებში!E418/1000</f>
        <v>0</v>
      </c>
      <c r="F418" s="15">
        <f>ლარებში!F418/1000</f>
        <v>0</v>
      </c>
      <c r="G418" s="15">
        <f>ლარებში!G418/1000</f>
        <v>0</v>
      </c>
      <c r="H418" s="15">
        <f>ლარებში!H418/1000</f>
        <v>0</v>
      </c>
    </row>
    <row r="419" spans="1:9" x14ac:dyDescent="0.25">
      <c r="A419" s="5" t="str">
        <f t="shared" si="6"/>
        <v>a</v>
      </c>
      <c r="B419" s="47" t="s">
        <v>1</v>
      </c>
      <c r="C419" s="49" t="s">
        <v>30</v>
      </c>
      <c r="D419" s="49"/>
      <c r="E419" s="15">
        <f>ლარებში!E419/1000</f>
        <v>767002</v>
      </c>
      <c r="F419" s="15">
        <f>ლარებში!F419/1000</f>
        <v>765847.924</v>
      </c>
      <c r="G419" s="15">
        <f>ლარებში!G419/1000</f>
        <v>564029.424</v>
      </c>
      <c r="H419" s="15">
        <f>ლარებში!H419/1000</f>
        <v>493326.56875999999</v>
      </c>
      <c r="I419" s="10"/>
    </row>
    <row r="420" spans="1:9" x14ac:dyDescent="0.25">
      <c r="A420" s="5" t="str">
        <f t="shared" si="6"/>
        <v>a</v>
      </c>
      <c r="B420" s="47" t="s">
        <v>1</v>
      </c>
      <c r="C420" s="49" t="s">
        <v>31</v>
      </c>
      <c r="D420" s="49"/>
      <c r="E420" s="15">
        <f>ლარებში!E420/1000</f>
        <v>0</v>
      </c>
      <c r="F420" s="15">
        <f>ლარებში!F420/1000</f>
        <v>54.076000000000001</v>
      </c>
      <c r="G420" s="15">
        <f>ლარებში!G420/1000</f>
        <v>54.076000000000001</v>
      </c>
      <c r="H420" s="15">
        <f>ლარებში!H420/1000</f>
        <v>45.540190000000003</v>
      </c>
      <c r="I420" s="10"/>
    </row>
    <row r="421" spans="1:9" ht="34.5" x14ac:dyDescent="0.25">
      <c r="A421" s="5" t="str">
        <f t="shared" si="6"/>
        <v>a</v>
      </c>
      <c r="B421" s="47"/>
      <c r="C421" s="50" t="s">
        <v>91</v>
      </c>
      <c r="D421" s="50"/>
      <c r="E421" s="16">
        <f>ლარებში!E421/1000</f>
        <v>0</v>
      </c>
      <c r="F421" s="16">
        <f>ლარებში!F421/1000</f>
        <v>54.076000000000001</v>
      </c>
      <c r="G421" s="16">
        <f>ლარებში!G421/1000</f>
        <v>54.076000000000001</v>
      </c>
      <c r="H421" s="16">
        <f>ლარებში!H421/1000</f>
        <v>45.540190000000003</v>
      </c>
    </row>
    <row r="422" spans="1:9" ht="34.5" x14ac:dyDescent="0.25">
      <c r="A422" s="5" t="str">
        <f t="shared" si="6"/>
        <v>b</v>
      </c>
      <c r="B422" s="47"/>
      <c r="C422" s="50" t="s">
        <v>92</v>
      </c>
      <c r="D422" s="50"/>
      <c r="E422" s="16">
        <f>ლარებში!E422/1000</f>
        <v>0</v>
      </c>
      <c r="F422" s="16">
        <f>ლარებში!F422/1000</f>
        <v>0</v>
      </c>
      <c r="G422" s="16">
        <f>ლარებში!G422/1000</f>
        <v>0</v>
      </c>
      <c r="H422" s="16">
        <f>ლარებში!H422/1000</f>
        <v>0</v>
      </c>
    </row>
    <row r="423" spans="1:9" x14ac:dyDescent="0.25">
      <c r="A423" s="5" t="str">
        <f t="shared" si="6"/>
        <v>b</v>
      </c>
      <c r="B423" s="47" t="s">
        <v>1</v>
      </c>
      <c r="C423" s="46" t="s">
        <v>32</v>
      </c>
      <c r="D423" s="46"/>
      <c r="E423" s="14">
        <f>ლარებში!E423/1000</f>
        <v>0</v>
      </c>
      <c r="F423" s="14">
        <f>ლარებში!F423/1000</f>
        <v>0</v>
      </c>
      <c r="G423" s="14">
        <f>ლარებში!G423/1000</f>
        <v>0</v>
      </c>
      <c r="H423" s="14">
        <f>ლარებში!H423/1000</f>
        <v>0</v>
      </c>
    </row>
    <row r="424" spans="1:9" x14ac:dyDescent="0.25">
      <c r="A424" s="5" t="str">
        <f t="shared" si="6"/>
        <v>b</v>
      </c>
      <c r="B424" s="47" t="s">
        <v>1</v>
      </c>
      <c r="C424" s="46" t="s">
        <v>33</v>
      </c>
      <c r="D424" s="46"/>
      <c r="E424" s="14">
        <f>ლარებში!E424/1000</f>
        <v>0</v>
      </c>
      <c r="F424" s="14">
        <f>ლარებში!F424/1000</f>
        <v>0</v>
      </c>
      <c r="G424" s="14">
        <f>ლარებში!G424/1000</f>
        <v>0</v>
      </c>
      <c r="H424" s="14">
        <f>ლარებში!H424/1000</f>
        <v>0</v>
      </c>
    </row>
    <row r="425" spans="1:9" x14ac:dyDescent="0.25">
      <c r="A425" s="5" t="str">
        <f t="shared" si="6"/>
        <v>b</v>
      </c>
      <c r="B425" s="47"/>
      <c r="C425" s="46" t="s">
        <v>34</v>
      </c>
      <c r="D425" s="46"/>
      <c r="E425" s="14">
        <f>ლარებში!E425/1000</f>
        <v>0</v>
      </c>
      <c r="F425" s="14">
        <f>ლარებში!F425/1000</f>
        <v>0</v>
      </c>
      <c r="G425" s="14">
        <f>ლარებში!G425/1000</f>
        <v>0</v>
      </c>
      <c r="H425" s="14">
        <f>ლარებში!H425/1000</f>
        <v>0</v>
      </c>
    </row>
    <row r="426" spans="1:9" ht="42" customHeight="1" x14ac:dyDescent="0.25">
      <c r="A426" s="5" t="str">
        <f t="shared" si="6"/>
        <v>a</v>
      </c>
      <c r="B426" s="29" t="s">
        <v>128</v>
      </c>
      <c r="C426" s="30" t="s">
        <v>42</v>
      </c>
      <c r="D426" s="30"/>
      <c r="E426" s="11">
        <f>ლარებში!E426/1000</f>
        <v>35890</v>
      </c>
      <c r="F426" s="11">
        <f>ლარებში!F426/1000</f>
        <v>35890</v>
      </c>
      <c r="G426" s="11">
        <f>ლარებში!G426/1000</f>
        <v>25633.200000000001</v>
      </c>
      <c r="H426" s="11">
        <f>ლარებში!H426/1000</f>
        <v>21449.512119999999</v>
      </c>
      <c r="I426" s="54"/>
    </row>
    <row r="427" spans="1:9" x14ac:dyDescent="0.25">
      <c r="A427" s="5" t="str">
        <f t="shared" si="6"/>
        <v>a</v>
      </c>
      <c r="B427" s="45" t="s">
        <v>1</v>
      </c>
      <c r="C427" s="46" t="s">
        <v>24</v>
      </c>
      <c r="D427" s="46"/>
      <c r="E427" s="14">
        <f>ლარებში!E427/1000</f>
        <v>35890</v>
      </c>
      <c r="F427" s="14">
        <f>ლარებში!F427/1000</f>
        <v>35890</v>
      </c>
      <c r="G427" s="14">
        <f>ლარებში!G427/1000</f>
        <v>25633.200000000001</v>
      </c>
      <c r="H427" s="14">
        <f>ლარებში!H427/1000</f>
        <v>21449.512119999999</v>
      </c>
      <c r="I427" s="10"/>
    </row>
    <row r="428" spans="1:9" x14ac:dyDescent="0.25">
      <c r="A428" s="5" t="str">
        <f t="shared" si="6"/>
        <v>b</v>
      </c>
      <c r="B428" s="47" t="s">
        <v>1</v>
      </c>
      <c r="C428" s="48" t="s">
        <v>25</v>
      </c>
      <c r="D428" s="48"/>
      <c r="E428" s="52">
        <f>ლარებში!E428/1000</f>
        <v>0</v>
      </c>
      <c r="F428" s="52">
        <f>ლარებში!F428/1000</f>
        <v>0</v>
      </c>
      <c r="G428" s="52">
        <f>ლარებში!G428/1000</f>
        <v>0</v>
      </c>
      <c r="H428" s="52">
        <f>ლარებში!H428/1000</f>
        <v>0</v>
      </c>
    </row>
    <row r="429" spans="1:9" x14ac:dyDescent="0.25">
      <c r="A429" s="5" t="str">
        <f t="shared" si="6"/>
        <v>a</v>
      </c>
      <c r="B429" s="47" t="s">
        <v>1</v>
      </c>
      <c r="C429" s="48" t="s">
        <v>26</v>
      </c>
      <c r="D429" s="48"/>
      <c r="E429" s="52">
        <f>ლარებში!E429/1000</f>
        <v>910</v>
      </c>
      <c r="F429" s="52">
        <f>ლარებში!F429/1000</f>
        <v>1093.4000000000001</v>
      </c>
      <c r="G429" s="52">
        <f>ლარებში!G429/1000</f>
        <v>604.15</v>
      </c>
      <c r="H429" s="52">
        <f>ლარებში!H429/1000</f>
        <v>538.02137000000005</v>
      </c>
      <c r="I429" s="10"/>
    </row>
    <row r="430" spans="1:9" x14ac:dyDescent="0.25">
      <c r="A430" s="5" t="str">
        <f t="shared" si="6"/>
        <v>b</v>
      </c>
      <c r="B430" s="47" t="s">
        <v>1</v>
      </c>
      <c r="C430" s="48" t="s">
        <v>27</v>
      </c>
      <c r="D430" s="48"/>
      <c r="E430" s="52">
        <f>ლარებში!E430/1000</f>
        <v>0</v>
      </c>
      <c r="F430" s="52">
        <f>ლარებში!F430/1000</f>
        <v>0</v>
      </c>
      <c r="G430" s="52">
        <f>ლარებში!G430/1000</f>
        <v>0</v>
      </c>
      <c r="H430" s="52">
        <f>ლარებში!H430/1000</f>
        <v>0</v>
      </c>
    </row>
    <row r="431" spans="1:9" x14ac:dyDescent="0.25">
      <c r="A431" s="5" t="str">
        <f t="shared" si="6"/>
        <v>b</v>
      </c>
      <c r="B431" s="47" t="s">
        <v>1</v>
      </c>
      <c r="C431" s="49" t="s">
        <v>28</v>
      </c>
      <c r="D431" s="49"/>
      <c r="E431" s="52">
        <f>ლარებში!E431/1000</f>
        <v>0</v>
      </c>
      <c r="F431" s="52">
        <f>ლარებში!F431/1000</f>
        <v>0</v>
      </c>
      <c r="G431" s="52">
        <f>ლარებში!G431/1000</f>
        <v>0</v>
      </c>
      <c r="H431" s="52">
        <f>ლარებში!H431/1000</f>
        <v>0</v>
      </c>
    </row>
    <row r="432" spans="1:9" x14ac:dyDescent="0.25">
      <c r="A432" s="5" t="str">
        <f t="shared" si="6"/>
        <v>b</v>
      </c>
      <c r="B432" s="47" t="s">
        <v>1</v>
      </c>
      <c r="C432" s="49" t="s">
        <v>29</v>
      </c>
      <c r="D432" s="49"/>
      <c r="E432" s="52">
        <f>ლარებში!E432/1000</f>
        <v>0</v>
      </c>
      <c r="F432" s="52">
        <f>ლარებში!F432/1000</f>
        <v>0</v>
      </c>
      <c r="G432" s="52">
        <f>ლარებში!G432/1000</f>
        <v>0</v>
      </c>
      <c r="H432" s="52">
        <f>ლარებში!H432/1000</f>
        <v>0</v>
      </c>
    </row>
    <row r="433" spans="1:9" x14ac:dyDescent="0.25">
      <c r="A433" s="5" t="str">
        <f t="shared" si="6"/>
        <v>a</v>
      </c>
      <c r="B433" s="47" t="s">
        <v>1</v>
      </c>
      <c r="C433" s="49" t="s">
        <v>30</v>
      </c>
      <c r="D433" s="49"/>
      <c r="E433" s="52">
        <f>ლარებში!E433/1000</f>
        <v>29265</v>
      </c>
      <c r="F433" s="52">
        <f>ლარებში!F433/1000</f>
        <v>29517.7</v>
      </c>
      <c r="G433" s="52">
        <f>ლარებში!G433/1000</f>
        <v>20706.3</v>
      </c>
      <c r="H433" s="52">
        <f>ლარებში!H433/1000</f>
        <v>16968.417189999996</v>
      </c>
      <c r="I433" s="10"/>
    </row>
    <row r="434" spans="1:9" x14ac:dyDescent="0.25">
      <c r="A434" s="5" t="str">
        <f t="shared" si="6"/>
        <v>a</v>
      </c>
      <c r="B434" s="47" t="s">
        <v>1</v>
      </c>
      <c r="C434" s="49" t="s">
        <v>31</v>
      </c>
      <c r="D434" s="49"/>
      <c r="E434" s="52">
        <f>ლარებში!E434/1000</f>
        <v>5715</v>
      </c>
      <c r="F434" s="52">
        <f>ლარებში!F434/1000</f>
        <v>5278.9</v>
      </c>
      <c r="G434" s="52">
        <f>ლარებში!G434/1000</f>
        <v>4322.75</v>
      </c>
      <c r="H434" s="52">
        <f>ლარებში!H434/1000</f>
        <v>3943.0735600000003</v>
      </c>
      <c r="I434" s="10"/>
    </row>
    <row r="435" spans="1:9" ht="34.5" x14ac:dyDescent="0.25">
      <c r="A435" s="5" t="str">
        <f t="shared" si="6"/>
        <v>a</v>
      </c>
      <c r="B435" s="47"/>
      <c r="C435" s="50" t="s">
        <v>91</v>
      </c>
      <c r="D435" s="50"/>
      <c r="E435" s="17">
        <f>ლარებში!E435/1000</f>
        <v>5715</v>
      </c>
      <c r="F435" s="17">
        <f>ლარებში!F435/1000</f>
        <v>5278.9</v>
      </c>
      <c r="G435" s="17">
        <f>ლარებში!G435/1000</f>
        <v>4322.75</v>
      </c>
      <c r="H435" s="17">
        <f>ლარებში!H435/1000</f>
        <v>3943.0735600000003</v>
      </c>
    </row>
    <row r="436" spans="1:9" ht="34.5" x14ac:dyDescent="0.25">
      <c r="A436" s="5" t="str">
        <f t="shared" si="6"/>
        <v>b</v>
      </c>
      <c r="B436" s="47"/>
      <c r="C436" s="50" t="s">
        <v>92</v>
      </c>
      <c r="D436" s="50"/>
      <c r="E436" s="17">
        <f>ლარებში!E436/1000</f>
        <v>0</v>
      </c>
      <c r="F436" s="17">
        <f>ლარებში!F436/1000</f>
        <v>0</v>
      </c>
      <c r="G436" s="17">
        <f>ლარებში!G436/1000</f>
        <v>0</v>
      </c>
      <c r="H436" s="17">
        <f>ლარებში!H436/1000</f>
        <v>0</v>
      </c>
    </row>
    <row r="437" spans="1:9" x14ac:dyDescent="0.25">
      <c r="A437" s="5" t="str">
        <f t="shared" si="6"/>
        <v>b</v>
      </c>
      <c r="B437" s="45" t="s">
        <v>1</v>
      </c>
      <c r="C437" s="46" t="s">
        <v>32</v>
      </c>
      <c r="D437" s="46"/>
      <c r="E437" s="14">
        <f>ლარებში!E437/1000</f>
        <v>0</v>
      </c>
      <c r="F437" s="14">
        <f>ლარებში!F437/1000</f>
        <v>0</v>
      </c>
      <c r="G437" s="14">
        <f>ლარებში!G437/1000</f>
        <v>0</v>
      </c>
      <c r="H437" s="14">
        <f>ლარებში!H437/1000</f>
        <v>0</v>
      </c>
    </row>
    <row r="438" spans="1:9" x14ac:dyDescent="0.25">
      <c r="A438" s="5" t="str">
        <f t="shared" si="6"/>
        <v>b</v>
      </c>
      <c r="B438" s="45" t="s">
        <v>1</v>
      </c>
      <c r="C438" s="46" t="s">
        <v>33</v>
      </c>
      <c r="D438" s="46"/>
      <c r="E438" s="14">
        <f>ლარებში!E438/1000</f>
        <v>0</v>
      </c>
      <c r="F438" s="14">
        <f>ლარებში!F438/1000</f>
        <v>0</v>
      </c>
      <c r="G438" s="14">
        <f>ლარებში!G438/1000</f>
        <v>0</v>
      </c>
      <c r="H438" s="14">
        <f>ლარებში!H438/1000</f>
        <v>0</v>
      </c>
    </row>
    <row r="439" spans="1:9" x14ac:dyDescent="0.25">
      <c r="A439" s="5" t="str">
        <f t="shared" si="6"/>
        <v>b</v>
      </c>
      <c r="B439" s="45" t="s">
        <v>1</v>
      </c>
      <c r="C439" s="46" t="s">
        <v>34</v>
      </c>
      <c r="D439" s="46"/>
      <c r="E439" s="14">
        <f>ლარებში!E439/1000</f>
        <v>0</v>
      </c>
      <c r="F439" s="14">
        <f>ლარებში!F439/1000</f>
        <v>0</v>
      </c>
      <c r="G439" s="14">
        <f>ლარებში!G439/1000</f>
        <v>0</v>
      </c>
      <c r="H439" s="14">
        <f>ლარებში!H439/1000</f>
        <v>0</v>
      </c>
    </row>
    <row r="440" spans="1:9" ht="70.5" customHeight="1" x14ac:dyDescent="0.25">
      <c r="A440" s="5" t="str">
        <f t="shared" si="6"/>
        <v>a</v>
      </c>
      <c r="B440" s="37" t="s">
        <v>129</v>
      </c>
      <c r="C440" s="38" t="s">
        <v>212</v>
      </c>
      <c r="D440" s="38"/>
      <c r="E440" s="13">
        <f>ლარებში!E440/1000</f>
        <v>2000</v>
      </c>
      <c r="F440" s="13">
        <f>ლარებში!F440/1000</f>
        <v>1900</v>
      </c>
      <c r="G440" s="13">
        <f>ლარებში!G440/1000</f>
        <v>1346.5</v>
      </c>
      <c r="H440" s="13">
        <f>ლარებში!H440/1000</f>
        <v>796.75954000000002</v>
      </c>
      <c r="I440" s="54" t="s">
        <v>223</v>
      </c>
    </row>
    <row r="441" spans="1:9" x14ac:dyDescent="0.25">
      <c r="A441" s="5" t="str">
        <f t="shared" si="6"/>
        <v>a</v>
      </c>
      <c r="B441" s="45" t="s">
        <v>1</v>
      </c>
      <c r="C441" s="46" t="s">
        <v>24</v>
      </c>
      <c r="D441" s="46"/>
      <c r="E441" s="14">
        <f>ლარებში!E441/1000</f>
        <v>2000</v>
      </c>
      <c r="F441" s="14">
        <f>ლარებში!F441/1000</f>
        <v>1900</v>
      </c>
      <c r="G441" s="14">
        <f>ლარებში!G441/1000</f>
        <v>1346.5</v>
      </c>
      <c r="H441" s="14">
        <f>ლარებში!H441/1000</f>
        <v>796.75954000000002</v>
      </c>
    </row>
    <row r="442" spans="1:9" x14ac:dyDescent="0.25">
      <c r="A442" s="5" t="str">
        <f t="shared" si="6"/>
        <v>b</v>
      </c>
      <c r="B442" s="47" t="s">
        <v>1</v>
      </c>
      <c r="C442" s="48" t="s">
        <v>25</v>
      </c>
      <c r="D442" s="48"/>
      <c r="E442" s="15">
        <f>ლარებში!E442/1000</f>
        <v>0</v>
      </c>
      <c r="F442" s="15">
        <f>ლარებში!F442/1000</f>
        <v>0</v>
      </c>
      <c r="G442" s="15">
        <f>ლარებში!G442/1000</f>
        <v>0</v>
      </c>
      <c r="H442" s="15">
        <f>ლარებში!H442/1000</f>
        <v>0</v>
      </c>
    </row>
    <row r="443" spans="1:9" x14ac:dyDescent="0.25">
      <c r="A443" s="5" t="str">
        <f t="shared" si="6"/>
        <v>a</v>
      </c>
      <c r="B443" s="47" t="s">
        <v>1</v>
      </c>
      <c r="C443" s="48" t="s">
        <v>26</v>
      </c>
      <c r="D443" s="48"/>
      <c r="E443" s="15">
        <f>ლარებში!E443/1000</f>
        <v>10</v>
      </c>
      <c r="F443" s="15">
        <f>ლარებში!F443/1000</f>
        <v>10</v>
      </c>
      <c r="G443" s="15">
        <f>ლარებში!G443/1000</f>
        <v>2.5</v>
      </c>
      <c r="H443" s="15">
        <f>ლარებში!H443/1000</f>
        <v>0</v>
      </c>
    </row>
    <row r="444" spans="1:9" x14ac:dyDescent="0.25">
      <c r="A444" s="5" t="str">
        <f t="shared" si="6"/>
        <v>b</v>
      </c>
      <c r="B444" s="47" t="s">
        <v>1</v>
      </c>
      <c r="C444" s="48" t="s">
        <v>27</v>
      </c>
      <c r="D444" s="48"/>
      <c r="E444" s="15">
        <f>ლარებში!E444/1000</f>
        <v>0</v>
      </c>
      <c r="F444" s="15">
        <f>ლარებში!F444/1000</f>
        <v>0</v>
      </c>
      <c r="G444" s="15">
        <f>ლარებში!G444/1000</f>
        <v>0</v>
      </c>
      <c r="H444" s="15">
        <f>ლარებში!H444/1000</f>
        <v>0</v>
      </c>
    </row>
    <row r="445" spans="1:9" x14ac:dyDescent="0.25">
      <c r="A445" s="5" t="str">
        <f t="shared" si="6"/>
        <v>b</v>
      </c>
      <c r="B445" s="47" t="s">
        <v>1</v>
      </c>
      <c r="C445" s="49" t="s">
        <v>28</v>
      </c>
      <c r="D445" s="49"/>
      <c r="E445" s="15">
        <f>ლარებში!E445/1000</f>
        <v>0</v>
      </c>
      <c r="F445" s="15">
        <f>ლარებში!F445/1000</f>
        <v>0</v>
      </c>
      <c r="G445" s="15">
        <f>ლარებში!G445/1000</f>
        <v>0</v>
      </c>
      <c r="H445" s="15">
        <f>ლარებში!H445/1000</f>
        <v>0</v>
      </c>
    </row>
    <row r="446" spans="1:9" x14ac:dyDescent="0.25">
      <c r="A446" s="5" t="str">
        <f t="shared" si="6"/>
        <v>b</v>
      </c>
      <c r="B446" s="47" t="s">
        <v>1</v>
      </c>
      <c r="C446" s="49" t="s">
        <v>29</v>
      </c>
      <c r="D446" s="49"/>
      <c r="E446" s="15">
        <f>ლარებში!E446/1000</f>
        <v>0</v>
      </c>
      <c r="F446" s="15">
        <f>ლარებში!F446/1000</f>
        <v>0</v>
      </c>
      <c r="G446" s="15">
        <f>ლარებში!G446/1000</f>
        <v>0</v>
      </c>
      <c r="H446" s="15">
        <f>ლარებში!H446/1000</f>
        <v>0</v>
      </c>
    </row>
    <row r="447" spans="1:9" x14ac:dyDescent="0.25">
      <c r="A447" s="5" t="str">
        <f t="shared" si="6"/>
        <v>a</v>
      </c>
      <c r="B447" s="47" t="s">
        <v>1</v>
      </c>
      <c r="C447" s="49" t="s">
        <v>30</v>
      </c>
      <c r="D447" s="49"/>
      <c r="E447" s="15">
        <f>ლარებში!E447/1000</f>
        <v>1775</v>
      </c>
      <c r="F447" s="15">
        <f>ლარებში!F447/1000</f>
        <v>1890</v>
      </c>
      <c r="G447" s="15">
        <f>ლარებში!G447/1000</f>
        <v>1344</v>
      </c>
      <c r="H447" s="15">
        <f>ლარებში!H447/1000</f>
        <v>796.75954000000002</v>
      </c>
    </row>
    <row r="448" spans="1:9" x14ac:dyDescent="0.25">
      <c r="A448" s="5" t="str">
        <f t="shared" si="6"/>
        <v>a</v>
      </c>
      <c r="B448" s="47" t="s">
        <v>1</v>
      </c>
      <c r="C448" s="49" t="s">
        <v>31</v>
      </c>
      <c r="D448" s="49"/>
      <c r="E448" s="15">
        <f>ლარებში!E448/1000</f>
        <v>215</v>
      </c>
      <c r="F448" s="15">
        <f>ლარებში!F448/1000</f>
        <v>0</v>
      </c>
      <c r="G448" s="15">
        <f>ლარებში!G448/1000</f>
        <v>0</v>
      </c>
      <c r="H448" s="15">
        <f>ლარებში!H448/1000</f>
        <v>0</v>
      </c>
    </row>
    <row r="449" spans="1:9" ht="34.5" x14ac:dyDescent="0.25">
      <c r="A449" s="5" t="str">
        <f t="shared" si="6"/>
        <v>a</v>
      </c>
      <c r="B449" s="47"/>
      <c r="C449" s="50" t="s">
        <v>91</v>
      </c>
      <c r="D449" s="50"/>
      <c r="E449" s="16">
        <f>ლარებში!E449/1000</f>
        <v>215</v>
      </c>
      <c r="F449" s="16">
        <f>ლარებში!F449/1000</f>
        <v>0</v>
      </c>
      <c r="G449" s="16">
        <f>ლარებში!G449/1000</f>
        <v>0</v>
      </c>
      <c r="H449" s="16">
        <f>ლარებში!H449/1000</f>
        <v>0</v>
      </c>
    </row>
    <row r="450" spans="1:9" ht="34.5" x14ac:dyDescent="0.25">
      <c r="A450" s="5" t="str">
        <f t="shared" si="6"/>
        <v>b</v>
      </c>
      <c r="B450" s="47"/>
      <c r="C450" s="50" t="s">
        <v>92</v>
      </c>
      <c r="D450" s="50"/>
      <c r="E450" s="16">
        <f>ლარებში!E450/1000</f>
        <v>0</v>
      </c>
      <c r="F450" s="16">
        <f>ლარებში!F450/1000</f>
        <v>0</v>
      </c>
      <c r="G450" s="16">
        <f>ლარებში!G450/1000</f>
        <v>0</v>
      </c>
      <c r="H450" s="16">
        <f>ლარებში!H450/1000</f>
        <v>0</v>
      </c>
    </row>
    <row r="451" spans="1:9" x14ac:dyDescent="0.25">
      <c r="A451" s="5" t="str">
        <f t="shared" si="6"/>
        <v>b</v>
      </c>
      <c r="B451" s="47" t="s">
        <v>1</v>
      </c>
      <c r="C451" s="46" t="s">
        <v>32</v>
      </c>
      <c r="D451" s="46"/>
      <c r="E451" s="14">
        <f>ლარებში!E451/1000</f>
        <v>0</v>
      </c>
      <c r="F451" s="14">
        <f>ლარებში!F451/1000</f>
        <v>0</v>
      </c>
      <c r="G451" s="14">
        <f>ლარებში!G451/1000</f>
        <v>0</v>
      </c>
      <c r="H451" s="14">
        <f>ლარებში!H451/1000</f>
        <v>0</v>
      </c>
    </row>
    <row r="452" spans="1:9" x14ac:dyDescent="0.25">
      <c r="A452" s="5" t="str">
        <f t="shared" si="6"/>
        <v>b</v>
      </c>
      <c r="B452" s="47" t="s">
        <v>1</v>
      </c>
      <c r="C452" s="46" t="s">
        <v>33</v>
      </c>
      <c r="D452" s="46"/>
      <c r="E452" s="14">
        <f>ლარებში!E452/1000</f>
        <v>0</v>
      </c>
      <c r="F452" s="14">
        <f>ლარებში!F452/1000</f>
        <v>0</v>
      </c>
      <c r="G452" s="14">
        <f>ლარებში!G452/1000</f>
        <v>0</v>
      </c>
      <c r="H452" s="14">
        <f>ლარებში!H452/1000</f>
        <v>0</v>
      </c>
    </row>
    <row r="453" spans="1:9" x14ac:dyDescent="0.25">
      <c r="A453" s="5" t="str">
        <f t="shared" si="6"/>
        <v>b</v>
      </c>
      <c r="B453" s="47" t="s">
        <v>1</v>
      </c>
      <c r="C453" s="46" t="s">
        <v>34</v>
      </c>
      <c r="D453" s="46"/>
      <c r="E453" s="14">
        <f>ლარებში!E453/1000</f>
        <v>0</v>
      </c>
      <c r="F453" s="14">
        <f>ლარებში!F453/1000</f>
        <v>0</v>
      </c>
      <c r="G453" s="14">
        <f>ლარებში!G453/1000</f>
        <v>0</v>
      </c>
      <c r="H453" s="14">
        <f>ლარებში!H453/1000</f>
        <v>0</v>
      </c>
    </row>
    <row r="454" spans="1:9" ht="36" customHeight="1" x14ac:dyDescent="0.25">
      <c r="A454" s="5" t="str">
        <f t="shared" si="6"/>
        <v>a</v>
      </c>
      <c r="B454" s="37" t="s">
        <v>130</v>
      </c>
      <c r="C454" s="38" t="s">
        <v>72</v>
      </c>
      <c r="D454" s="38"/>
      <c r="E454" s="13">
        <f>ლარებში!E454/1000</f>
        <v>2500</v>
      </c>
      <c r="F454" s="13">
        <f>ლარებში!F454/1000</f>
        <v>2371.1999999999998</v>
      </c>
      <c r="G454" s="13">
        <f>ლარებში!G454/1000</f>
        <v>1808.5</v>
      </c>
      <c r="H454" s="13">
        <f>ლარებში!H454/1000</f>
        <v>1484.6065000000001</v>
      </c>
      <c r="I454" s="54" t="s">
        <v>223</v>
      </c>
    </row>
    <row r="455" spans="1:9" x14ac:dyDescent="0.25">
      <c r="A455" s="5" t="str">
        <f t="shared" ref="A455:A518" si="7">IF((E455+F455+G455+H455)&gt;0,"a","b")</f>
        <v>a</v>
      </c>
      <c r="B455" s="45" t="s">
        <v>1</v>
      </c>
      <c r="C455" s="46" t="s">
        <v>24</v>
      </c>
      <c r="D455" s="46"/>
      <c r="E455" s="14">
        <f>ლარებში!E455/1000</f>
        <v>2500</v>
      </c>
      <c r="F455" s="14">
        <f>ლარებში!F455/1000</f>
        <v>2371.1999999999998</v>
      </c>
      <c r="G455" s="14">
        <f>ლარებში!G455/1000</f>
        <v>1808.5</v>
      </c>
      <c r="H455" s="14">
        <f>ლარებში!H455/1000</f>
        <v>1484.6065000000001</v>
      </c>
    </row>
    <row r="456" spans="1:9" x14ac:dyDescent="0.25">
      <c r="A456" s="5" t="str">
        <f t="shared" si="7"/>
        <v>b</v>
      </c>
      <c r="B456" s="47" t="s">
        <v>1</v>
      </c>
      <c r="C456" s="48" t="s">
        <v>25</v>
      </c>
      <c r="D456" s="48"/>
      <c r="E456" s="15">
        <f>ლარებში!E456/1000</f>
        <v>0</v>
      </c>
      <c r="F456" s="15">
        <f>ლარებში!F456/1000</f>
        <v>0</v>
      </c>
      <c r="G456" s="15">
        <f>ლარებში!G456/1000</f>
        <v>0</v>
      </c>
      <c r="H456" s="15">
        <f>ლარებში!H456/1000</f>
        <v>0</v>
      </c>
    </row>
    <row r="457" spans="1:9" x14ac:dyDescent="0.25">
      <c r="A457" s="5" t="str">
        <f t="shared" si="7"/>
        <v>b</v>
      </c>
      <c r="B457" s="47" t="s">
        <v>1</v>
      </c>
      <c r="C457" s="48" t="s">
        <v>26</v>
      </c>
      <c r="D457" s="48"/>
      <c r="E457" s="15">
        <f>ლარებში!E457/1000</f>
        <v>0</v>
      </c>
      <c r="F457" s="15">
        <f>ლარებში!F457/1000</f>
        <v>0</v>
      </c>
      <c r="G457" s="15">
        <f>ლარებში!G457/1000</f>
        <v>0</v>
      </c>
      <c r="H457" s="15">
        <f>ლარებში!H457/1000</f>
        <v>0</v>
      </c>
    </row>
    <row r="458" spans="1:9" x14ac:dyDescent="0.25">
      <c r="A458" s="5" t="str">
        <f t="shared" si="7"/>
        <v>b</v>
      </c>
      <c r="B458" s="47" t="s">
        <v>1</v>
      </c>
      <c r="C458" s="48" t="s">
        <v>27</v>
      </c>
      <c r="D458" s="48"/>
      <c r="E458" s="15">
        <f>ლარებში!E458/1000</f>
        <v>0</v>
      </c>
      <c r="F458" s="15">
        <f>ლარებში!F458/1000</f>
        <v>0</v>
      </c>
      <c r="G458" s="15">
        <f>ლარებში!G458/1000</f>
        <v>0</v>
      </c>
      <c r="H458" s="15">
        <f>ლარებში!H458/1000</f>
        <v>0</v>
      </c>
    </row>
    <row r="459" spans="1:9" x14ac:dyDescent="0.25">
      <c r="A459" s="5" t="str">
        <f t="shared" si="7"/>
        <v>b</v>
      </c>
      <c r="B459" s="47" t="s">
        <v>1</v>
      </c>
      <c r="C459" s="49" t="s">
        <v>28</v>
      </c>
      <c r="D459" s="49"/>
      <c r="E459" s="15">
        <f>ლარებში!E459/1000</f>
        <v>0</v>
      </c>
      <c r="F459" s="15">
        <f>ლარებში!F459/1000</f>
        <v>0</v>
      </c>
      <c r="G459" s="15">
        <f>ლარებში!G459/1000</f>
        <v>0</v>
      </c>
      <c r="H459" s="15">
        <f>ლარებში!H459/1000</f>
        <v>0</v>
      </c>
    </row>
    <row r="460" spans="1:9" x14ac:dyDescent="0.25">
      <c r="A460" s="5" t="str">
        <f t="shared" si="7"/>
        <v>b</v>
      </c>
      <c r="B460" s="47" t="s">
        <v>1</v>
      </c>
      <c r="C460" s="49" t="s">
        <v>29</v>
      </c>
      <c r="D460" s="49"/>
      <c r="E460" s="15">
        <f>ლარებში!E460/1000</f>
        <v>0</v>
      </c>
      <c r="F460" s="15">
        <f>ლარებში!F460/1000</f>
        <v>0</v>
      </c>
      <c r="G460" s="15">
        <f>ლარებში!G460/1000</f>
        <v>0</v>
      </c>
      <c r="H460" s="15">
        <f>ლარებში!H460/1000</f>
        <v>0</v>
      </c>
    </row>
    <row r="461" spans="1:9" x14ac:dyDescent="0.25">
      <c r="A461" s="5" t="str">
        <f t="shared" si="7"/>
        <v>a</v>
      </c>
      <c r="B461" s="47" t="s">
        <v>1</v>
      </c>
      <c r="C461" s="49" t="s">
        <v>30</v>
      </c>
      <c r="D461" s="49"/>
      <c r="E461" s="15">
        <f>ლარებში!E461/1000</f>
        <v>2500</v>
      </c>
      <c r="F461" s="15">
        <f>ლარებში!F461/1000</f>
        <v>2371.1999999999998</v>
      </c>
      <c r="G461" s="15">
        <f>ლარებში!G461/1000</f>
        <v>1808.5</v>
      </c>
      <c r="H461" s="15">
        <f>ლარებში!H461/1000</f>
        <v>1484.6065000000001</v>
      </c>
    </row>
    <row r="462" spans="1:9" x14ac:dyDescent="0.25">
      <c r="A462" s="5" t="str">
        <f t="shared" si="7"/>
        <v>b</v>
      </c>
      <c r="B462" s="47" t="s">
        <v>1</v>
      </c>
      <c r="C462" s="49" t="s">
        <v>31</v>
      </c>
      <c r="D462" s="49"/>
      <c r="E462" s="15">
        <f>ლარებში!E462/1000</f>
        <v>0</v>
      </c>
      <c r="F462" s="15">
        <f>ლარებში!F462/1000</f>
        <v>0</v>
      </c>
      <c r="G462" s="15">
        <f>ლარებში!G462/1000</f>
        <v>0</v>
      </c>
      <c r="H462" s="15">
        <f>ლარებში!H462/1000</f>
        <v>0</v>
      </c>
    </row>
    <row r="463" spans="1:9" ht="34.5" x14ac:dyDescent="0.25">
      <c r="A463" s="5" t="str">
        <f t="shared" si="7"/>
        <v>b</v>
      </c>
      <c r="B463" s="47"/>
      <c r="C463" s="50" t="s">
        <v>91</v>
      </c>
      <c r="D463" s="50"/>
      <c r="E463" s="16">
        <f>ლარებში!E463/1000</f>
        <v>0</v>
      </c>
      <c r="F463" s="16">
        <f>ლარებში!F463/1000</f>
        <v>0</v>
      </c>
      <c r="G463" s="16">
        <f>ლარებში!G463/1000</f>
        <v>0</v>
      </c>
      <c r="H463" s="16">
        <f>ლარებში!H463/1000</f>
        <v>0</v>
      </c>
    </row>
    <row r="464" spans="1:9" ht="34.5" x14ac:dyDescent="0.25">
      <c r="A464" s="5" t="str">
        <f t="shared" si="7"/>
        <v>b</v>
      </c>
      <c r="B464" s="47"/>
      <c r="C464" s="50" t="s">
        <v>92</v>
      </c>
      <c r="D464" s="50"/>
      <c r="E464" s="16">
        <f>ლარებში!E464/1000</f>
        <v>0</v>
      </c>
      <c r="F464" s="16">
        <f>ლარებში!F464/1000</f>
        <v>0</v>
      </c>
      <c r="G464" s="16">
        <f>ლარებში!G464/1000</f>
        <v>0</v>
      </c>
      <c r="H464" s="16">
        <f>ლარებში!H464/1000</f>
        <v>0</v>
      </c>
    </row>
    <row r="465" spans="1:9" x14ac:dyDescent="0.25">
      <c r="A465" s="5" t="str">
        <f t="shared" si="7"/>
        <v>b</v>
      </c>
      <c r="B465" s="47" t="s">
        <v>1</v>
      </c>
      <c r="C465" s="46" t="s">
        <v>32</v>
      </c>
      <c r="D465" s="46"/>
      <c r="E465" s="14">
        <f>ლარებში!E465/1000</f>
        <v>0</v>
      </c>
      <c r="F465" s="14">
        <f>ლარებში!F465/1000</f>
        <v>0</v>
      </c>
      <c r="G465" s="14">
        <f>ლარებში!G465/1000</f>
        <v>0</v>
      </c>
      <c r="H465" s="14">
        <f>ლარებში!H465/1000</f>
        <v>0</v>
      </c>
    </row>
    <row r="466" spans="1:9" x14ac:dyDescent="0.25">
      <c r="A466" s="5" t="str">
        <f t="shared" si="7"/>
        <v>b</v>
      </c>
      <c r="B466" s="47" t="s">
        <v>1</v>
      </c>
      <c r="C466" s="46" t="s">
        <v>33</v>
      </c>
      <c r="D466" s="46"/>
      <c r="E466" s="14">
        <f>ლარებში!E466/1000</f>
        <v>0</v>
      </c>
      <c r="F466" s="14">
        <f>ლარებში!F466/1000</f>
        <v>0</v>
      </c>
      <c r="G466" s="14">
        <f>ლარებში!G466/1000</f>
        <v>0</v>
      </c>
      <c r="H466" s="14">
        <f>ლარებში!H466/1000</f>
        <v>0</v>
      </c>
    </row>
    <row r="467" spans="1:9" x14ac:dyDescent="0.25">
      <c r="A467" s="5" t="str">
        <f t="shared" si="7"/>
        <v>b</v>
      </c>
      <c r="B467" s="47" t="s">
        <v>1</v>
      </c>
      <c r="C467" s="46" t="s">
        <v>34</v>
      </c>
      <c r="D467" s="46"/>
      <c r="E467" s="14">
        <f>ლარებში!E467/1000</f>
        <v>0</v>
      </c>
      <c r="F467" s="14">
        <f>ლარებში!F467/1000</f>
        <v>0</v>
      </c>
      <c r="G467" s="14">
        <f>ლარებში!G467/1000</f>
        <v>0</v>
      </c>
      <c r="H467" s="14">
        <f>ლარებში!H467/1000</f>
        <v>0</v>
      </c>
    </row>
    <row r="468" spans="1:9" ht="18" x14ac:dyDescent="0.25">
      <c r="A468" s="5" t="str">
        <f t="shared" si="7"/>
        <v>a</v>
      </c>
      <c r="B468" s="37" t="s">
        <v>131</v>
      </c>
      <c r="C468" s="38" t="s">
        <v>73</v>
      </c>
      <c r="D468" s="38"/>
      <c r="E468" s="13">
        <f>ლარებში!E468/1000</f>
        <v>3500</v>
      </c>
      <c r="F468" s="13">
        <f>ლარებში!F468/1000</f>
        <v>3400</v>
      </c>
      <c r="G468" s="13">
        <f>ლარებში!G468/1000</f>
        <v>2288.3000000000002</v>
      </c>
      <c r="H468" s="13">
        <f>ლარებში!H468/1000</f>
        <v>1912.518</v>
      </c>
      <c r="I468" s="54" t="s">
        <v>223</v>
      </c>
    </row>
    <row r="469" spans="1:9" x14ac:dyDescent="0.25">
      <c r="A469" s="5" t="str">
        <f t="shared" si="7"/>
        <v>a</v>
      </c>
      <c r="B469" s="45" t="s">
        <v>1</v>
      </c>
      <c r="C469" s="46" t="s">
        <v>24</v>
      </c>
      <c r="D469" s="46"/>
      <c r="E469" s="14">
        <f>ლარებში!E469/1000</f>
        <v>3500</v>
      </c>
      <c r="F469" s="14">
        <f>ლარებში!F469/1000</f>
        <v>3400</v>
      </c>
      <c r="G469" s="14">
        <f>ლარებში!G469/1000</f>
        <v>2288.3000000000002</v>
      </c>
      <c r="H469" s="14">
        <f>ლარებში!H469/1000</f>
        <v>1912.518</v>
      </c>
    </row>
    <row r="470" spans="1:9" x14ac:dyDescent="0.25">
      <c r="A470" s="5" t="str">
        <f t="shared" si="7"/>
        <v>b</v>
      </c>
      <c r="B470" s="47" t="s">
        <v>1</v>
      </c>
      <c r="C470" s="48" t="s">
        <v>25</v>
      </c>
      <c r="D470" s="48"/>
      <c r="E470" s="15">
        <f>ლარებში!E470/1000</f>
        <v>0</v>
      </c>
      <c r="F470" s="15">
        <f>ლარებში!F470/1000</f>
        <v>0</v>
      </c>
      <c r="G470" s="15">
        <f>ლარებში!G470/1000</f>
        <v>0</v>
      </c>
      <c r="H470" s="15">
        <f>ლარებში!H470/1000</f>
        <v>0</v>
      </c>
    </row>
    <row r="471" spans="1:9" x14ac:dyDescent="0.25">
      <c r="A471" s="5" t="str">
        <f t="shared" si="7"/>
        <v>b</v>
      </c>
      <c r="B471" s="47" t="s">
        <v>1</v>
      </c>
      <c r="C471" s="48" t="s">
        <v>26</v>
      </c>
      <c r="D471" s="48"/>
      <c r="E471" s="15">
        <f>ლარებში!E471/1000</f>
        <v>0</v>
      </c>
      <c r="F471" s="15">
        <f>ლარებში!F471/1000</f>
        <v>0</v>
      </c>
      <c r="G471" s="15">
        <f>ლარებში!G471/1000</f>
        <v>0</v>
      </c>
      <c r="H471" s="15">
        <f>ლარებში!H471/1000</f>
        <v>0</v>
      </c>
    </row>
    <row r="472" spans="1:9" x14ac:dyDescent="0.25">
      <c r="A472" s="5" t="str">
        <f t="shared" si="7"/>
        <v>b</v>
      </c>
      <c r="B472" s="47" t="s">
        <v>1</v>
      </c>
      <c r="C472" s="48" t="s">
        <v>27</v>
      </c>
      <c r="D472" s="48"/>
      <c r="E472" s="15">
        <f>ლარებში!E472/1000</f>
        <v>0</v>
      </c>
      <c r="F472" s="15">
        <f>ლარებში!F472/1000</f>
        <v>0</v>
      </c>
      <c r="G472" s="15">
        <f>ლარებში!G472/1000</f>
        <v>0</v>
      </c>
      <c r="H472" s="15">
        <f>ლარებში!H472/1000</f>
        <v>0</v>
      </c>
    </row>
    <row r="473" spans="1:9" x14ac:dyDescent="0.25">
      <c r="A473" s="5" t="str">
        <f t="shared" si="7"/>
        <v>b</v>
      </c>
      <c r="B473" s="47" t="s">
        <v>1</v>
      </c>
      <c r="C473" s="49" t="s">
        <v>28</v>
      </c>
      <c r="D473" s="49"/>
      <c r="E473" s="15">
        <f>ლარებში!E473/1000</f>
        <v>0</v>
      </c>
      <c r="F473" s="15">
        <f>ლარებში!F473/1000</f>
        <v>0</v>
      </c>
      <c r="G473" s="15">
        <f>ლარებში!G473/1000</f>
        <v>0</v>
      </c>
      <c r="H473" s="15">
        <f>ლარებში!H473/1000</f>
        <v>0</v>
      </c>
    </row>
    <row r="474" spans="1:9" x14ac:dyDescent="0.25">
      <c r="A474" s="5" t="str">
        <f t="shared" si="7"/>
        <v>b</v>
      </c>
      <c r="B474" s="47" t="s">
        <v>1</v>
      </c>
      <c r="C474" s="49" t="s">
        <v>29</v>
      </c>
      <c r="D474" s="49"/>
      <c r="E474" s="15">
        <f>ლარებში!E474/1000</f>
        <v>0</v>
      </c>
      <c r="F474" s="15">
        <f>ლარებში!F474/1000</f>
        <v>0</v>
      </c>
      <c r="G474" s="15">
        <f>ლარებში!G474/1000</f>
        <v>0</v>
      </c>
      <c r="H474" s="15">
        <f>ლარებში!H474/1000</f>
        <v>0</v>
      </c>
    </row>
    <row r="475" spans="1:9" x14ac:dyDescent="0.25">
      <c r="A475" s="5" t="str">
        <f t="shared" si="7"/>
        <v>a</v>
      </c>
      <c r="B475" s="47" t="s">
        <v>1</v>
      </c>
      <c r="C475" s="49" t="s">
        <v>30</v>
      </c>
      <c r="D475" s="49"/>
      <c r="E475" s="15">
        <f>ლარებში!E475/1000</f>
        <v>3500</v>
      </c>
      <c r="F475" s="15">
        <f>ლარებში!F475/1000</f>
        <v>3400</v>
      </c>
      <c r="G475" s="15">
        <f>ლარებში!G475/1000</f>
        <v>2288.3000000000002</v>
      </c>
      <c r="H475" s="15">
        <f>ლარებში!H475/1000</f>
        <v>1912.518</v>
      </c>
    </row>
    <row r="476" spans="1:9" x14ac:dyDescent="0.25">
      <c r="A476" s="5" t="str">
        <f t="shared" si="7"/>
        <v>b</v>
      </c>
      <c r="B476" s="47" t="s">
        <v>1</v>
      </c>
      <c r="C476" s="49" t="s">
        <v>31</v>
      </c>
      <c r="D476" s="49"/>
      <c r="E476" s="15">
        <f>ლარებში!E476/1000</f>
        <v>0</v>
      </c>
      <c r="F476" s="15">
        <f>ლარებში!F476/1000</f>
        <v>0</v>
      </c>
      <c r="G476" s="15">
        <f>ლარებში!G476/1000</f>
        <v>0</v>
      </c>
      <c r="H476" s="15">
        <f>ლარებში!H476/1000</f>
        <v>0</v>
      </c>
    </row>
    <row r="477" spans="1:9" ht="34.5" x14ac:dyDescent="0.25">
      <c r="A477" s="5" t="str">
        <f t="shared" si="7"/>
        <v>b</v>
      </c>
      <c r="B477" s="47"/>
      <c r="C477" s="50" t="s">
        <v>91</v>
      </c>
      <c r="D477" s="50"/>
      <c r="E477" s="16">
        <f>ლარებში!E477/1000</f>
        <v>0</v>
      </c>
      <c r="F477" s="16">
        <f>ლარებში!F477/1000</f>
        <v>0</v>
      </c>
      <c r="G477" s="16">
        <f>ლარებში!G477/1000</f>
        <v>0</v>
      </c>
      <c r="H477" s="16">
        <f>ლარებში!H477/1000</f>
        <v>0</v>
      </c>
    </row>
    <row r="478" spans="1:9" ht="34.5" x14ac:dyDescent="0.25">
      <c r="A478" s="5" t="str">
        <f t="shared" si="7"/>
        <v>b</v>
      </c>
      <c r="B478" s="47"/>
      <c r="C478" s="50" t="s">
        <v>92</v>
      </c>
      <c r="D478" s="50"/>
      <c r="E478" s="16">
        <f>ლარებში!E478/1000</f>
        <v>0</v>
      </c>
      <c r="F478" s="16">
        <f>ლარებში!F478/1000</f>
        <v>0</v>
      </c>
      <c r="G478" s="16">
        <f>ლარებში!G478/1000</f>
        <v>0</v>
      </c>
      <c r="H478" s="16">
        <f>ლარებში!H478/1000</f>
        <v>0</v>
      </c>
    </row>
    <row r="479" spans="1:9" x14ac:dyDescent="0.25">
      <c r="A479" s="5" t="str">
        <f t="shared" si="7"/>
        <v>b</v>
      </c>
      <c r="B479" s="47" t="s">
        <v>1</v>
      </c>
      <c r="C479" s="46" t="s">
        <v>32</v>
      </c>
      <c r="D479" s="46"/>
      <c r="E479" s="14">
        <f>ლარებში!E479/1000</f>
        <v>0</v>
      </c>
      <c r="F479" s="14">
        <f>ლარებში!F479/1000</f>
        <v>0</v>
      </c>
      <c r="G479" s="14">
        <f>ლარებში!G479/1000</f>
        <v>0</v>
      </c>
      <c r="H479" s="14">
        <f>ლარებში!H479/1000</f>
        <v>0</v>
      </c>
    </row>
    <row r="480" spans="1:9" x14ac:dyDescent="0.25">
      <c r="A480" s="5" t="str">
        <f t="shared" si="7"/>
        <v>b</v>
      </c>
      <c r="B480" s="47" t="s">
        <v>1</v>
      </c>
      <c r="C480" s="46" t="s">
        <v>33</v>
      </c>
      <c r="D480" s="46"/>
      <c r="E480" s="14">
        <f>ლარებში!E480/1000</f>
        <v>0</v>
      </c>
      <c r="F480" s="14">
        <f>ლარებში!F480/1000</f>
        <v>0</v>
      </c>
      <c r="G480" s="14">
        <f>ლარებში!G480/1000</f>
        <v>0</v>
      </c>
      <c r="H480" s="14">
        <f>ლარებში!H480/1000</f>
        <v>0</v>
      </c>
    </row>
    <row r="481" spans="1:9" x14ac:dyDescent="0.25">
      <c r="A481" s="5" t="str">
        <f t="shared" si="7"/>
        <v>b</v>
      </c>
      <c r="B481" s="47" t="s">
        <v>1</v>
      </c>
      <c r="C481" s="46" t="s">
        <v>34</v>
      </c>
      <c r="D481" s="46"/>
      <c r="E481" s="14">
        <f>ლარებში!E481/1000</f>
        <v>0</v>
      </c>
      <c r="F481" s="14">
        <f>ლარებში!F481/1000</f>
        <v>0</v>
      </c>
      <c r="G481" s="14">
        <f>ლარებში!G481/1000</f>
        <v>0</v>
      </c>
      <c r="H481" s="14">
        <f>ლარებში!H481/1000</f>
        <v>0</v>
      </c>
    </row>
    <row r="482" spans="1:9" ht="34.5" x14ac:dyDescent="0.25">
      <c r="A482" s="5" t="str">
        <f t="shared" si="7"/>
        <v>a</v>
      </c>
      <c r="B482" s="37" t="s">
        <v>132</v>
      </c>
      <c r="C482" s="38" t="s">
        <v>74</v>
      </c>
      <c r="D482" s="38"/>
      <c r="E482" s="13">
        <f>ლარებში!E482/1000</f>
        <v>40</v>
      </c>
      <c r="F482" s="13">
        <f>ლარებში!F482/1000</f>
        <v>40</v>
      </c>
      <c r="G482" s="13">
        <f>ლარებში!G482/1000</f>
        <v>28.45</v>
      </c>
      <c r="H482" s="13">
        <f>ლარებში!H482/1000</f>
        <v>16.126999999999999</v>
      </c>
      <c r="I482" s="54" t="s">
        <v>223</v>
      </c>
    </row>
    <row r="483" spans="1:9" x14ac:dyDescent="0.25">
      <c r="A483" s="5" t="str">
        <f t="shared" si="7"/>
        <v>a</v>
      </c>
      <c r="B483" s="45" t="s">
        <v>1</v>
      </c>
      <c r="C483" s="46" t="s">
        <v>24</v>
      </c>
      <c r="D483" s="46"/>
      <c r="E483" s="14">
        <f>ლარებში!E483/1000</f>
        <v>40</v>
      </c>
      <c r="F483" s="14">
        <f>ლარებში!F483/1000</f>
        <v>40</v>
      </c>
      <c r="G483" s="14">
        <f>ლარებში!G483/1000</f>
        <v>28.45</v>
      </c>
      <c r="H483" s="14">
        <f>ლარებში!H483/1000</f>
        <v>16.126999999999999</v>
      </c>
    </row>
    <row r="484" spans="1:9" x14ac:dyDescent="0.25">
      <c r="A484" s="5" t="str">
        <f t="shared" si="7"/>
        <v>b</v>
      </c>
      <c r="B484" s="47" t="s">
        <v>1</v>
      </c>
      <c r="C484" s="48" t="s">
        <v>25</v>
      </c>
      <c r="D484" s="48"/>
      <c r="E484" s="15">
        <f>ლარებში!E484/1000</f>
        <v>0</v>
      </c>
      <c r="F484" s="15">
        <f>ლარებში!F484/1000</f>
        <v>0</v>
      </c>
      <c r="G484" s="15">
        <f>ლარებში!G484/1000</f>
        <v>0</v>
      </c>
      <c r="H484" s="15">
        <f>ლარებში!H484/1000</f>
        <v>0</v>
      </c>
    </row>
    <row r="485" spans="1:9" x14ac:dyDescent="0.25">
      <c r="A485" s="5" t="str">
        <f t="shared" si="7"/>
        <v>b</v>
      </c>
      <c r="B485" s="47" t="s">
        <v>1</v>
      </c>
      <c r="C485" s="48" t="s">
        <v>26</v>
      </c>
      <c r="D485" s="48"/>
      <c r="E485" s="15">
        <f>ლარებში!E485/1000</f>
        <v>0</v>
      </c>
      <c r="F485" s="15">
        <f>ლარებში!F485/1000</f>
        <v>0</v>
      </c>
      <c r="G485" s="15">
        <f>ლარებში!G485/1000</f>
        <v>0</v>
      </c>
      <c r="H485" s="15">
        <f>ლარებში!H485/1000</f>
        <v>0</v>
      </c>
    </row>
    <row r="486" spans="1:9" x14ac:dyDescent="0.25">
      <c r="A486" s="5" t="str">
        <f t="shared" si="7"/>
        <v>b</v>
      </c>
      <c r="B486" s="47" t="s">
        <v>1</v>
      </c>
      <c r="C486" s="48" t="s">
        <v>27</v>
      </c>
      <c r="D486" s="48"/>
      <c r="E486" s="15">
        <f>ლარებში!E486/1000</f>
        <v>0</v>
      </c>
      <c r="F486" s="15">
        <f>ლარებში!F486/1000</f>
        <v>0</v>
      </c>
      <c r="G486" s="15">
        <f>ლარებში!G486/1000</f>
        <v>0</v>
      </c>
      <c r="H486" s="15">
        <f>ლარებში!H486/1000</f>
        <v>0</v>
      </c>
    </row>
    <row r="487" spans="1:9" x14ac:dyDescent="0.25">
      <c r="A487" s="5" t="str">
        <f t="shared" si="7"/>
        <v>b</v>
      </c>
      <c r="B487" s="47" t="s">
        <v>1</v>
      </c>
      <c r="C487" s="49" t="s">
        <v>28</v>
      </c>
      <c r="D487" s="49"/>
      <c r="E487" s="15">
        <f>ლარებში!E487/1000</f>
        <v>0</v>
      </c>
      <c r="F487" s="15">
        <f>ლარებში!F487/1000</f>
        <v>0</v>
      </c>
      <c r="G487" s="15">
        <f>ლარებში!G487/1000</f>
        <v>0</v>
      </c>
      <c r="H487" s="15">
        <f>ლარებში!H487/1000</f>
        <v>0</v>
      </c>
    </row>
    <row r="488" spans="1:9" x14ac:dyDescent="0.25">
      <c r="A488" s="5" t="str">
        <f t="shared" si="7"/>
        <v>b</v>
      </c>
      <c r="B488" s="47" t="s">
        <v>1</v>
      </c>
      <c r="C488" s="49" t="s">
        <v>29</v>
      </c>
      <c r="D488" s="49"/>
      <c r="E488" s="15">
        <f>ლარებში!E488/1000</f>
        <v>0</v>
      </c>
      <c r="F488" s="15">
        <f>ლარებში!F488/1000</f>
        <v>0</v>
      </c>
      <c r="G488" s="15">
        <f>ლარებში!G488/1000</f>
        <v>0</v>
      </c>
      <c r="H488" s="15">
        <f>ლარებში!H488/1000</f>
        <v>0</v>
      </c>
    </row>
    <row r="489" spans="1:9" x14ac:dyDescent="0.25">
      <c r="A489" s="5" t="str">
        <f t="shared" si="7"/>
        <v>a</v>
      </c>
      <c r="B489" s="47" t="s">
        <v>1</v>
      </c>
      <c r="C489" s="49" t="s">
        <v>30</v>
      </c>
      <c r="D489" s="49"/>
      <c r="E489" s="15">
        <f>ლარებში!E489/1000</f>
        <v>40</v>
      </c>
      <c r="F489" s="15">
        <f>ლარებში!F489/1000</f>
        <v>40</v>
      </c>
      <c r="G489" s="15">
        <f>ლარებში!G489/1000</f>
        <v>28.45</v>
      </c>
      <c r="H489" s="15">
        <f>ლარებში!H489/1000</f>
        <v>16.126999999999999</v>
      </c>
    </row>
    <row r="490" spans="1:9" x14ac:dyDescent="0.25">
      <c r="A490" s="5" t="str">
        <f t="shared" si="7"/>
        <v>b</v>
      </c>
      <c r="B490" s="47" t="s">
        <v>1</v>
      </c>
      <c r="C490" s="49" t="s">
        <v>31</v>
      </c>
      <c r="D490" s="49"/>
      <c r="E490" s="15">
        <f>ლარებში!E490/1000</f>
        <v>0</v>
      </c>
      <c r="F490" s="15">
        <f>ლარებში!F490/1000</f>
        <v>0</v>
      </c>
      <c r="G490" s="15">
        <f>ლარებში!G490/1000</f>
        <v>0</v>
      </c>
      <c r="H490" s="15">
        <f>ლარებში!H490/1000</f>
        <v>0</v>
      </c>
    </row>
    <row r="491" spans="1:9" ht="34.5" x14ac:dyDescent="0.25">
      <c r="A491" s="5" t="str">
        <f t="shared" si="7"/>
        <v>b</v>
      </c>
      <c r="B491" s="47"/>
      <c r="C491" s="50" t="s">
        <v>91</v>
      </c>
      <c r="D491" s="50"/>
      <c r="E491" s="16">
        <f>ლარებში!E491/1000</f>
        <v>0</v>
      </c>
      <c r="F491" s="16">
        <f>ლარებში!F491/1000</f>
        <v>0</v>
      </c>
      <c r="G491" s="16">
        <f>ლარებში!G491/1000</f>
        <v>0</v>
      </c>
      <c r="H491" s="16">
        <f>ლარებში!H491/1000</f>
        <v>0</v>
      </c>
    </row>
    <row r="492" spans="1:9" ht="34.5" x14ac:dyDescent="0.25">
      <c r="A492" s="5" t="str">
        <f t="shared" si="7"/>
        <v>b</v>
      </c>
      <c r="B492" s="47"/>
      <c r="C492" s="50" t="s">
        <v>92</v>
      </c>
      <c r="D492" s="50"/>
      <c r="E492" s="16">
        <f>ლარებში!E492/1000</f>
        <v>0</v>
      </c>
      <c r="F492" s="16">
        <f>ლარებში!F492/1000</f>
        <v>0</v>
      </c>
      <c r="G492" s="16">
        <f>ლარებში!G492/1000</f>
        <v>0</v>
      </c>
      <c r="H492" s="16">
        <f>ლარებში!H492/1000</f>
        <v>0</v>
      </c>
    </row>
    <row r="493" spans="1:9" x14ac:dyDescent="0.25">
      <c r="A493" s="5" t="str">
        <f t="shared" si="7"/>
        <v>b</v>
      </c>
      <c r="B493" s="47" t="s">
        <v>1</v>
      </c>
      <c r="C493" s="46" t="s">
        <v>32</v>
      </c>
      <c r="D493" s="46"/>
      <c r="E493" s="14">
        <f>ლარებში!E493/1000</f>
        <v>0</v>
      </c>
      <c r="F493" s="14">
        <f>ლარებში!F493/1000</f>
        <v>0</v>
      </c>
      <c r="G493" s="14">
        <f>ლარებში!G493/1000</f>
        <v>0</v>
      </c>
      <c r="H493" s="14">
        <f>ლარებში!H493/1000</f>
        <v>0</v>
      </c>
    </row>
    <row r="494" spans="1:9" x14ac:dyDescent="0.25">
      <c r="A494" s="5" t="str">
        <f t="shared" si="7"/>
        <v>b</v>
      </c>
      <c r="B494" s="47" t="s">
        <v>1</v>
      </c>
      <c r="C494" s="46" t="s">
        <v>33</v>
      </c>
      <c r="D494" s="46"/>
      <c r="E494" s="14">
        <f>ლარებში!E494/1000</f>
        <v>0</v>
      </c>
      <c r="F494" s="14">
        <f>ლარებში!F494/1000</f>
        <v>0</v>
      </c>
      <c r="G494" s="14">
        <f>ლარებში!G494/1000</f>
        <v>0</v>
      </c>
      <c r="H494" s="14">
        <f>ლარებში!H494/1000</f>
        <v>0</v>
      </c>
    </row>
    <row r="495" spans="1:9" x14ac:dyDescent="0.25">
      <c r="A495" s="5" t="str">
        <f t="shared" si="7"/>
        <v>b</v>
      </c>
      <c r="B495" s="47" t="s">
        <v>1</v>
      </c>
      <c r="C495" s="46" t="s">
        <v>34</v>
      </c>
      <c r="D495" s="46"/>
      <c r="E495" s="14">
        <f>ლარებში!E495/1000</f>
        <v>0</v>
      </c>
      <c r="F495" s="14">
        <f>ლარებში!F495/1000</f>
        <v>0</v>
      </c>
      <c r="G495" s="14">
        <f>ლარებში!G495/1000</f>
        <v>0</v>
      </c>
      <c r="H495" s="14">
        <f>ლარებში!H495/1000</f>
        <v>0</v>
      </c>
    </row>
    <row r="496" spans="1:9" ht="34.5" x14ac:dyDescent="0.25">
      <c r="A496" s="5" t="str">
        <f t="shared" si="7"/>
        <v>a</v>
      </c>
      <c r="B496" s="37" t="s">
        <v>133</v>
      </c>
      <c r="C496" s="38" t="s">
        <v>75</v>
      </c>
      <c r="D496" s="38"/>
      <c r="E496" s="13">
        <f>ლარებში!E496/1000</f>
        <v>6500</v>
      </c>
      <c r="F496" s="13">
        <f>ლარებში!F496/1000</f>
        <v>6258.3</v>
      </c>
      <c r="G496" s="13">
        <f>ლარებში!G496/1000</f>
        <v>4088.45</v>
      </c>
      <c r="H496" s="13">
        <f>ლარებში!H496/1000</f>
        <v>3052.5237499999998</v>
      </c>
      <c r="I496" s="54" t="s">
        <v>223</v>
      </c>
    </row>
    <row r="497" spans="1:9" x14ac:dyDescent="0.25">
      <c r="A497" s="5" t="str">
        <f t="shared" si="7"/>
        <v>a</v>
      </c>
      <c r="B497" s="45" t="s">
        <v>1</v>
      </c>
      <c r="C497" s="46" t="s">
        <v>24</v>
      </c>
      <c r="D497" s="46"/>
      <c r="E497" s="14">
        <f>ლარებში!E497/1000</f>
        <v>6500</v>
      </c>
      <c r="F497" s="14">
        <f>ლარებში!F497/1000</f>
        <v>6258.3</v>
      </c>
      <c r="G497" s="14">
        <f>ლარებში!G497/1000</f>
        <v>4088.45</v>
      </c>
      <c r="H497" s="14">
        <f>ლარებში!H497/1000</f>
        <v>3052.5237499999998</v>
      </c>
    </row>
    <row r="498" spans="1:9" x14ac:dyDescent="0.25">
      <c r="A498" s="5" t="str">
        <f t="shared" si="7"/>
        <v>b</v>
      </c>
      <c r="B498" s="47" t="s">
        <v>1</v>
      </c>
      <c r="C498" s="48" t="s">
        <v>25</v>
      </c>
      <c r="D498" s="48"/>
      <c r="E498" s="15">
        <f>ლარებში!E498/1000</f>
        <v>0</v>
      </c>
      <c r="F498" s="15">
        <f>ლარებში!F498/1000</f>
        <v>0</v>
      </c>
      <c r="G498" s="15">
        <f>ლარებში!G498/1000</f>
        <v>0</v>
      </c>
      <c r="H498" s="15">
        <f>ლარებში!H498/1000</f>
        <v>0</v>
      </c>
    </row>
    <row r="499" spans="1:9" x14ac:dyDescent="0.25">
      <c r="A499" s="5" t="str">
        <f t="shared" si="7"/>
        <v>b</v>
      </c>
      <c r="B499" s="47" t="s">
        <v>1</v>
      </c>
      <c r="C499" s="48" t="s">
        <v>26</v>
      </c>
      <c r="D499" s="48"/>
      <c r="E499" s="15">
        <f>ლარებში!E499/1000</f>
        <v>0</v>
      </c>
      <c r="F499" s="15">
        <f>ლარებში!F499/1000</f>
        <v>0</v>
      </c>
      <c r="G499" s="15">
        <f>ლარებში!G499/1000</f>
        <v>0</v>
      </c>
      <c r="H499" s="15">
        <f>ლარებში!H499/1000</f>
        <v>0</v>
      </c>
    </row>
    <row r="500" spans="1:9" x14ac:dyDescent="0.25">
      <c r="A500" s="5" t="str">
        <f t="shared" si="7"/>
        <v>b</v>
      </c>
      <c r="B500" s="47" t="s">
        <v>1</v>
      </c>
      <c r="C500" s="48" t="s">
        <v>27</v>
      </c>
      <c r="D500" s="48"/>
      <c r="E500" s="15">
        <f>ლარებში!E500/1000</f>
        <v>0</v>
      </c>
      <c r="F500" s="15">
        <f>ლარებში!F500/1000</f>
        <v>0</v>
      </c>
      <c r="G500" s="15">
        <f>ლარებში!G500/1000</f>
        <v>0</v>
      </c>
      <c r="H500" s="15">
        <f>ლარებში!H500/1000</f>
        <v>0</v>
      </c>
    </row>
    <row r="501" spans="1:9" x14ac:dyDescent="0.25">
      <c r="A501" s="5" t="str">
        <f t="shared" si="7"/>
        <v>b</v>
      </c>
      <c r="B501" s="47" t="s">
        <v>1</v>
      </c>
      <c r="C501" s="49" t="s">
        <v>28</v>
      </c>
      <c r="D501" s="49"/>
      <c r="E501" s="15">
        <f>ლარებში!E501/1000</f>
        <v>0</v>
      </c>
      <c r="F501" s="15">
        <f>ლარებში!F501/1000</f>
        <v>0</v>
      </c>
      <c r="G501" s="15">
        <f>ლარებში!G501/1000</f>
        <v>0</v>
      </c>
      <c r="H501" s="15">
        <f>ლარებში!H501/1000</f>
        <v>0</v>
      </c>
    </row>
    <row r="502" spans="1:9" x14ac:dyDescent="0.25">
      <c r="A502" s="5" t="str">
        <f t="shared" si="7"/>
        <v>b</v>
      </c>
      <c r="B502" s="47" t="s">
        <v>1</v>
      </c>
      <c r="C502" s="49" t="s">
        <v>29</v>
      </c>
      <c r="D502" s="49"/>
      <c r="E502" s="15">
        <f>ლარებში!E502/1000</f>
        <v>0</v>
      </c>
      <c r="F502" s="15">
        <f>ლარებში!F502/1000</f>
        <v>0</v>
      </c>
      <c r="G502" s="15">
        <f>ლარებში!G502/1000</f>
        <v>0</v>
      </c>
      <c r="H502" s="15">
        <f>ლარებში!H502/1000</f>
        <v>0</v>
      </c>
    </row>
    <row r="503" spans="1:9" x14ac:dyDescent="0.25">
      <c r="A503" s="5" t="str">
        <f t="shared" si="7"/>
        <v>a</v>
      </c>
      <c r="B503" s="47" t="s">
        <v>1</v>
      </c>
      <c r="C503" s="49" t="s">
        <v>30</v>
      </c>
      <c r="D503" s="49"/>
      <c r="E503" s="15">
        <f>ლარებში!E503/1000</f>
        <v>6500</v>
      </c>
      <c r="F503" s="15">
        <f>ლარებში!F503/1000</f>
        <v>6258.3</v>
      </c>
      <c r="G503" s="15">
        <f>ლარებში!G503/1000</f>
        <v>4088.45</v>
      </c>
      <c r="H503" s="15">
        <f>ლარებში!H503/1000</f>
        <v>3052.5237499999998</v>
      </c>
    </row>
    <row r="504" spans="1:9" x14ac:dyDescent="0.25">
      <c r="A504" s="5" t="str">
        <f t="shared" si="7"/>
        <v>b</v>
      </c>
      <c r="B504" s="47" t="s">
        <v>1</v>
      </c>
      <c r="C504" s="49" t="s">
        <v>31</v>
      </c>
      <c r="D504" s="49"/>
      <c r="E504" s="15">
        <f>ლარებში!E504/1000</f>
        <v>0</v>
      </c>
      <c r="F504" s="15">
        <f>ლარებში!F504/1000</f>
        <v>0</v>
      </c>
      <c r="G504" s="15">
        <f>ლარებში!G504/1000</f>
        <v>0</v>
      </c>
      <c r="H504" s="15">
        <f>ლარებში!H504/1000</f>
        <v>0</v>
      </c>
    </row>
    <row r="505" spans="1:9" ht="34.5" x14ac:dyDescent="0.25">
      <c r="A505" s="5" t="str">
        <f t="shared" si="7"/>
        <v>b</v>
      </c>
      <c r="B505" s="47"/>
      <c r="C505" s="50" t="s">
        <v>91</v>
      </c>
      <c r="D505" s="50"/>
      <c r="E505" s="16">
        <f>ლარებში!E505/1000</f>
        <v>0</v>
      </c>
      <c r="F505" s="16">
        <f>ლარებში!F505/1000</f>
        <v>0</v>
      </c>
      <c r="G505" s="16">
        <f>ლარებში!G505/1000</f>
        <v>0</v>
      </c>
      <c r="H505" s="16">
        <f>ლარებში!H505/1000</f>
        <v>0</v>
      </c>
    </row>
    <row r="506" spans="1:9" ht="34.5" x14ac:dyDescent="0.25">
      <c r="A506" s="5" t="str">
        <f t="shared" si="7"/>
        <v>b</v>
      </c>
      <c r="B506" s="47"/>
      <c r="C506" s="50" t="s">
        <v>92</v>
      </c>
      <c r="D506" s="50"/>
      <c r="E506" s="16">
        <f>ლარებში!E506/1000</f>
        <v>0</v>
      </c>
      <c r="F506" s="16">
        <f>ლარებში!F506/1000</f>
        <v>0</v>
      </c>
      <c r="G506" s="16">
        <f>ლარებში!G506/1000</f>
        <v>0</v>
      </c>
      <c r="H506" s="16">
        <f>ლარებში!H506/1000</f>
        <v>0</v>
      </c>
    </row>
    <row r="507" spans="1:9" x14ac:dyDescent="0.25">
      <c r="A507" s="5" t="str">
        <f t="shared" si="7"/>
        <v>b</v>
      </c>
      <c r="B507" s="47" t="s">
        <v>1</v>
      </c>
      <c r="C507" s="46" t="s">
        <v>32</v>
      </c>
      <c r="D507" s="46"/>
      <c r="E507" s="14">
        <f>ლარებში!E507/1000</f>
        <v>0</v>
      </c>
      <c r="F507" s="14">
        <f>ლარებში!F507/1000</f>
        <v>0</v>
      </c>
      <c r="G507" s="14">
        <f>ლარებში!G507/1000</f>
        <v>0</v>
      </c>
      <c r="H507" s="14">
        <f>ლარებში!H507/1000</f>
        <v>0</v>
      </c>
    </row>
    <row r="508" spans="1:9" x14ac:dyDescent="0.25">
      <c r="A508" s="5" t="str">
        <f t="shared" si="7"/>
        <v>b</v>
      </c>
      <c r="B508" s="47" t="s">
        <v>1</v>
      </c>
      <c r="C508" s="46" t="s">
        <v>33</v>
      </c>
      <c r="D508" s="46"/>
      <c r="E508" s="14">
        <f>ლარებში!E508/1000</f>
        <v>0</v>
      </c>
      <c r="F508" s="14">
        <f>ლარებში!F508/1000</f>
        <v>0</v>
      </c>
      <c r="G508" s="14">
        <f>ლარებში!G508/1000</f>
        <v>0</v>
      </c>
      <c r="H508" s="14">
        <f>ლარებში!H508/1000</f>
        <v>0</v>
      </c>
    </row>
    <row r="509" spans="1:9" x14ac:dyDescent="0.25">
      <c r="A509" s="5" t="str">
        <f t="shared" si="7"/>
        <v>b</v>
      </c>
      <c r="B509" s="47" t="s">
        <v>1</v>
      </c>
      <c r="C509" s="46" t="s">
        <v>34</v>
      </c>
      <c r="D509" s="46"/>
      <c r="E509" s="14">
        <f>ლარებში!E509/1000</f>
        <v>0</v>
      </c>
      <c r="F509" s="14">
        <f>ლარებში!F509/1000</f>
        <v>0</v>
      </c>
      <c r="G509" s="14">
        <f>ლარებში!G509/1000</f>
        <v>0</v>
      </c>
      <c r="H509" s="14">
        <f>ლარებში!H509/1000</f>
        <v>0</v>
      </c>
    </row>
    <row r="510" spans="1:9" ht="18" x14ac:dyDescent="0.25">
      <c r="A510" s="5" t="str">
        <f t="shared" si="7"/>
        <v>a</v>
      </c>
      <c r="B510" s="37" t="s">
        <v>134</v>
      </c>
      <c r="C510" s="38" t="s">
        <v>76</v>
      </c>
      <c r="D510" s="38"/>
      <c r="E510" s="13">
        <f>ლარებში!E510/1000</f>
        <v>5500</v>
      </c>
      <c r="F510" s="13">
        <f>ლარებში!F510/1000</f>
        <v>5278.9</v>
      </c>
      <c r="G510" s="13">
        <f>ლარებში!G510/1000</f>
        <v>4322.75</v>
      </c>
      <c r="H510" s="13">
        <f>ლარებში!H510/1000</f>
        <v>3943.0735600000003</v>
      </c>
      <c r="I510" s="54" t="s">
        <v>223</v>
      </c>
    </row>
    <row r="511" spans="1:9" x14ac:dyDescent="0.25">
      <c r="A511" s="5" t="str">
        <f t="shared" si="7"/>
        <v>a</v>
      </c>
      <c r="B511" s="45" t="s">
        <v>1</v>
      </c>
      <c r="C511" s="46" t="s">
        <v>24</v>
      </c>
      <c r="D511" s="46"/>
      <c r="E511" s="14">
        <f>ლარებში!E511/1000</f>
        <v>5500</v>
      </c>
      <c r="F511" s="14">
        <f>ლარებში!F511/1000</f>
        <v>5278.9</v>
      </c>
      <c r="G511" s="14">
        <f>ლარებში!G511/1000</f>
        <v>4322.75</v>
      </c>
      <c r="H511" s="14">
        <f>ლარებში!H511/1000</f>
        <v>3943.0735600000003</v>
      </c>
    </row>
    <row r="512" spans="1:9" x14ac:dyDescent="0.25">
      <c r="A512" s="5" t="str">
        <f t="shared" si="7"/>
        <v>b</v>
      </c>
      <c r="B512" s="47" t="s">
        <v>1</v>
      </c>
      <c r="C512" s="48" t="s">
        <v>25</v>
      </c>
      <c r="D512" s="48"/>
      <c r="E512" s="15">
        <f>ლარებში!E512/1000</f>
        <v>0</v>
      </c>
      <c r="F512" s="15">
        <f>ლარებში!F512/1000</f>
        <v>0</v>
      </c>
      <c r="G512" s="15">
        <f>ლარებში!G512/1000</f>
        <v>0</v>
      </c>
      <c r="H512" s="15">
        <f>ლარებში!H512/1000</f>
        <v>0</v>
      </c>
    </row>
    <row r="513" spans="1:9" x14ac:dyDescent="0.25">
      <c r="A513" s="5" t="str">
        <f t="shared" si="7"/>
        <v>b</v>
      </c>
      <c r="B513" s="47" t="s">
        <v>1</v>
      </c>
      <c r="C513" s="48" t="s">
        <v>26</v>
      </c>
      <c r="D513" s="48"/>
      <c r="E513" s="15">
        <f>ლარებში!E513/1000</f>
        <v>0</v>
      </c>
      <c r="F513" s="15">
        <f>ლარებში!F513/1000</f>
        <v>0</v>
      </c>
      <c r="G513" s="15">
        <f>ლარებში!G513/1000</f>
        <v>0</v>
      </c>
      <c r="H513" s="15">
        <f>ლარებში!H513/1000</f>
        <v>0</v>
      </c>
    </row>
    <row r="514" spans="1:9" x14ac:dyDescent="0.25">
      <c r="A514" s="5" t="str">
        <f t="shared" si="7"/>
        <v>b</v>
      </c>
      <c r="B514" s="47" t="s">
        <v>1</v>
      </c>
      <c r="C514" s="48" t="s">
        <v>27</v>
      </c>
      <c r="D514" s="48"/>
      <c r="E514" s="15">
        <f>ლარებში!E514/1000</f>
        <v>0</v>
      </c>
      <c r="F514" s="15">
        <f>ლარებში!F514/1000</f>
        <v>0</v>
      </c>
      <c r="G514" s="15">
        <f>ლარებში!G514/1000</f>
        <v>0</v>
      </c>
      <c r="H514" s="15">
        <f>ლარებში!H514/1000</f>
        <v>0</v>
      </c>
    </row>
    <row r="515" spans="1:9" x14ac:dyDescent="0.25">
      <c r="A515" s="5" t="str">
        <f t="shared" si="7"/>
        <v>b</v>
      </c>
      <c r="B515" s="47" t="s">
        <v>1</v>
      </c>
      <c r="C515" s="49" t="s">
        <v>28</v>
      </c>
      <c r="D515" s="49"/>
      <c r="E515" s="15">
        <f>ლარებში!E515/1000</f>
        <v>0</v>
      </c>
      <c r="F515" s="15">
        <f>ლარებში!F515/1000</f>
        <v>0</v>
      </c>
      <c r="G515" s="15">
        <f>ლარებში!G515/1000</f>
        <v>0</v>
      </c>
      <c r="H515" s="15">
        <f>ლარებში!H515/1000</f>
        <v>0</v>
      </c>
    </row>
    <row r="516" spans="1:9" x14ac:dyDescent="0.25">
      <c r="A516" s="5" t="str">
        <f t="shared" si="7"/>
        <v>b</v>
      </c>
      <c r="B516" s="47" t="s">
        <v>1</v>
      </c>
      <c r="C516" s="49" t="s">
        <v>29</v>
      </c>
      <c r="D516" s="49"/>
      <c r="E516" s="15">
        <f>ლარებში!E516/1000</f>
        <v>0</v>
      </c>
      <c r="F516" s="15">
        <f>ლარებში!F516/1000</f>
        <v>0</v>
      </c>
      <c r="G516" s="15">
        <f>ლარებში!G516/1000</f>
        <v>0</v>
      </c>
      <c r="H516" s="15">
        <f>ლარებში!H516/1000</f>
        <v>0</v>
      </c>
    </row>
    <row r="517" spans="1:9" x14ac:dyDescent="0.25">
      <c r="A517" s="5" t="str">
        <f t="shared" si="7"/>
        <v>b</v>
      </c>
      <c r="B517" s="47" t="s">
        <v>1</v>
      </c>
      <c r="C517" s="49" t="s">
        <v>30</v>
      </c>
      <c r="D517" s="49"/>
      <c r="E517" s="15">
        <f>ლარებში!E517/1000</f>
        <v>0</v>
      </c>
      <c r="F517" s="15">
        <f>ლარებში!F517/1000</f>
        <v>0</v>
      </c>
      <c r="G517" s="15">
        <f>ლარებში!G517/1000</f>
        <v>0</v>
      </c>
      <c r="H517" s="15">
        <f>ლარებში!H517/1000</f>
        <v>0</v>
      </c>
    </row>
    <row r="518" spans="1:9" x14ac:dyDescent="0.25">
      <c r="A518" s="5" t="str">
        <f t="shared" si="7"/>
        <v>a</v>
      </c>
      <c r="B518" s="47" t="s">
        <v>1</v>
      </c>
      <c r="C518" s="49" t="s">
        <v>31</v>
      </c>
      <c r="D518" s="49"/>
      <c r="E518" s="15">
        <f>ლარებში!E518/1000</f>
        <v>5500</v>
      </c>
      <c r="F518" s="15">
        <f>ლარებში!F518/1000</f>
        <v>5278.9</v>
      </c>
      <c r="G518" s="15">
        <f>ლარებში!G518/1000</f>
        <v>4322.75</v>
      </c>
      <c r="H518" s="15">
        <f>ლარებში!H518/1000</f>
        <v>3943.0735600000003</v>
      </c>
    </row>
    <row r="519" spans="1:9" ht="34.5" x14ac:dyDescent="0.25">
      <c r="A519" s="5" t="str">
        <f t="shared" ref="A519:A582" si="8">IF((E519+F519+G519+H519)&gt;0,"a","b")</f>
        <v>a</v>
      </c>
      <c r="B519" s="47"/>
      <c r="C519" s="56" t="s">
        <v>91</v>
      </c>
      <c r="D519" s="56"/>
      <c r="E519" s="15">
        <f>ლარებში!E519/1000</f>
        <v>5500</v>
      </c>
      <c r="F519" s="15">
        <f>ლარებში!F519/1000</f>
        <v>5278.9</v>
      </c>
      <c r="G519" s="15">
        <f>ლარებში!G519/1000</f>
        <v>4322.75</v>
      </c>
      <c r="H519" s="15">
        <f>ლარებში!H519/1000</f>
        <v>3943.0735600000003</v>
      </c>
      <c r="I519" s="54"/>
    </row>
    <row r="520" spans="1:9" ht="34.5" x14ac:dyDescent="0.25">
      <c r="A520" s="5" t="str">
        <f t="shared" si="8"/>
        <v>b</v>
      </c>
      <c r="B520" s="47"/>
      <c r="C520" s="50" t="s">
        <v>92</v>
      </c>
      <c r="D520" s="50"/>
      <c r="E520" s="16">
        <f>ლარებში!E520/1000</f>
        <v>0</v>
      </c>
      <c r="F520" s="16">
        <f>ლარებში!F520/1000</f>
        <v>0</v>
      </c>
      <c r="G520" s="16">
        <f>ლარებში!G520/1000</f>
        <v>0</v>
      </c>
      <c r="H520" s="16">
        <f>ლარებში!H520/1000</f>
        <v>0</v>
      </c>
    </row>
    <row r="521" spans="1:9" x14ac:dyDescent="0.25">
      <c r="A521" s="5" t="str">
        <f t="shared" si="8"/>
        <v>b</v>
      </c>
      <c r="B521" s="47" t="s">
        <v>1</v>
      </c>
      <c r="C521" s="46" t="s">
        <v>32</v>
      </c>
      <c r="D521" s="46"/>
      <c r="E521" s="14">
        <f>ლარებში!E521/1000</f>
        <v>0</v>
      </c>
      <c r="F521" s="14">
        <f>ლარებში!F521/1000</f>
        <v>0</v>
      </c>
      <c r="G521" s="14">
        <f>ლარებში!G521/1000</f>
        <v>0</v>
      </c>
      <c r="H521" s="14">
        <f>ლარებში!H521/1000</f>
        <v>0</v>
      </c>
    </row>
    <row r="522" spans="1:9" x14ac:dyDescent="0.25">
      <c r="A522" s="5" t="str">
        <f t="shared" si="8"/>
        <v>b</v>
      </c>
      <c r="B522" s="47" t="s">
        <v>1</v>
      </c>
      <c r="C522" s="46" t="s">
        <v>33</v>
      </c>
      <c r="D522" s="46"/>
      <c r="E522" s="14">
        <f>ლარებში!E522/1000</f>
        <v>0</v>
      </c>
      <c r="F522" s="14">
        <f>ლარებში!F522/1000</f>
        <v>0</v>
      </c>
      <c r="G522" s="14">
        <f>ლარებში!G522/1000</f>
        <v>0</v>
      </c>
      <c r="H522" s="14">
        <f>ლარებში!H522/1000</f>
        <v>0</v>
      </c>
    </row>
    <row r="523" spans="1:9" x14ac:dyDescent="0.25">
      <c r="A523" s="5" t="str">
        <f t="shared" si="8"/>
        <v>b</v>
      </c>
      <c r="B523" s="47" t="s">
        <v>1</v>
      </c>
      <c r="C523" s="46" t="s">
        <v>34</v>
      </c>
      <c r="D523" s="46"/>
      <c r="E523" s="14">
        <f>ლარებში!E523/1000</f>
        <v>0</v>
      </c>
      <c r="F523" s="14">
        <f>ლარებში!F523/1000</f>
        <v>0</v>
      </c>
      <c r="G523" s="14">
        <f>ლარებში!G523/1000</f>
        <v>0</v>
      </c>
      <c r="H523" s="14">
        <f>ლარებში!H523/1000</f>
        <v>0</v>
      </c>
    </row>
    <row r="524" spans="1:9" ht="18" x14ac:dyDescent="0.25">
      <c r="A524" s="5" t="str">
        <f t="shared" si="8"/>
        <v>a</v>
      </c>
      <c r="B524" s="37" t="s">
        <v>135</v>
      </c>
      <c r="C524" s="38" t="s">
        <v>77</v>
      </c>
      <c r="D524" s="38"/>
      <c r="E524" s="13">
        <f>ლარებში!E524/1000</f>
        <v>50</v>
      </c>
      <c r="F524" s="13">
        <f>ლარებში!F524/1000</f>
        <v>48</v>
      </c>
      <c r="G524" s="13">
        <f>ლარებში!G524/1000</f>
        <v>36</v>
      </c>
      <c r="H524" s="13">
        <f>ლარებში!H524/1000</f>
        <v>32</v>
      </c>
      <c r="I524" s="54" t="s">
        <v>223</v>
      </c>
    </row>
    <row r="525" spans="1:9" x14ac:dyDescent="0.25">
      <c r="A525" s="5" t="str">
        <f t="shared" si="8"/>
        <v>a</v>
      </c>
      <c r="B525" s="45" t="s">
        <v>1</v>
      </c>
      <c r="C525" s="46" t="s">
        <v>24</v>
      </c>
      <c r="D525" s="46"/>
      <c r="E525" s="14">
        <f>ლარებში!E525/1000</f>
        <v>50</v>
      </c>
      <c r="F525" s="14">
        <f>ლარებში!F525/1000</f>
        <v>48</v>
      </c>
      <c r="G525" s="14">
        <f>ლარებში!G525/1000</f>
        <v>36</v>
      </c>
      <c r="H525" s="14">
        <f>ლარებში!H525/1000</f>
        <v>32</v>
      </c>
    </row>
    <row r="526" spans="1:9" x14ac:dyDescent="0.25">
      <c r="A526" s="5" t="str">
        <f t="shared" si="8"/>
        <v>b</v>
      </c>
      <c r="B526" s="47" t="s">
        <v>1</v>
      </c>
      <c r="C526" s="48" t="s">
        <v>25</v>
      </c>
      <c r="D526" s="48"/>
      <c r="E526" s="15">
        <f>ლარებში!E526/1000</f>
        <v>0</v>
      </c>
      <c r="F526" s="15">
        <f>ლარებში!F526/1000</f>
        <v>0</v>
      </c>
      <c r="G526" s="15">
        <f>ლარებში!G526/1000</f>
        <v>0</v>
      </c>
      <c r="H526" s="15">
        <f>ლარებში!H526/1000</f>
        <v>0</v>
      </c>
    </row>
    <row r="527" spans="1:9" x14ac:dyDescent="0.25">
      <c r="A527" s="5" t="str">
        <f t="shared" si="8"/>
        <v>b</v>
      </c>
      <c r="B527" s="47" t="s">
        <v>1</v>
      </c>
      <c r="C527" s="48" t="s">
        <v>26</v>
      </c>
      <c r="D527" s="48"/>
      <c r="E527" s="15">
        <f>ლარებში!E527/1000</f>
        <v>0</v>
      </c>
      <c r="F527" s="15">
        <f>ლარებში!F527/1000</f>
        <v>0</v>
      </c>
      <c r="G527" s="15">
        <f>ლარებში!G527/1000</f>
        <v>0</v>
      </c>
      <c r="H527" s="15">
        <f>ლარებში!H527/1000</f>
        <v>0</v>
      </c>
    </row>
    <row r="528" spans="1:9" x14ac:dyDescent="0.25">
      <c r="A528" s="5" t="str">
        <f t="shared" si="8"/>
        <v>b</v>
      </c>
      <c r="B528" s="47" t="s">
        <v>1</v>
      </c>
      <c r="C528" s="48" t="s">
        <v>27</v>
      </c>
      <c r="D528" s="48"/>
      <c r="E528" s="15">
        <f>ლარებში!E528/1000</f>
        <v>0</v>
      </c>
      <c r="F528" s="15">
        <f>ლარებში!F528/1000</f>
        <v>0</v>
      </c>
      <c r="G528" s="15">
        <f>ლარებში!G528/1000</f>
        <v>0</v>
      </c>
      <c r="H528" s="15">
        <f>ლარებში!H528/1000</f>
        <v>0</v>
      </c>
    </row>
    <row r="529" spans="1:9" x14ac:dyDescent="0.25">
      <c r="A529" s="5" t="str">
        <f t="shared" si="8"/>
        <v>b</v>
      </c>
      <c r="B529" s="47" t="s">
        <v>1</v>
      </c>
      <c r="C529" s="49" t="s">
        <v>28</v>
      </c>
      <c r="D529" s="49"/>
      <c r="E529" s="15">
        <f>ლარებში!E529/1000</f>
        <v>0</v>
      </c>
      <c r="F529" s="15">
        <f>ლარებში!F529/1000</f>
        <v>0</v>
      </c>
      <c r="G529" s="15">
        <f>ლარებში!G529/1000</f>
        <v>0</v>
      </c>
      <c r="H529" s="15">
        <f>ლარებში!H529/1000</f>
        <v>0</v>
      </c>
    </row>
    <row r="530" spans="1:9" x14ac:dyDescent="0.25">
      <c r="A530" s="5" t="str">
        <f t="shared" si="8"/>
        <v>b</v>
      </c>
      <c r="B530" s="47" t="s">
        <v>1</v>
      </c>
      <c r="C530" s="49" t="s">
        <v>29</v>
      </c>
      <c r="D530" s="49"/>
      <c r="E530" s="15">
        <f>ლარებში!E530/1000</f>
        <v>0</v>
      </c>
      <c r="F530" s="15">
        <f>ლარებში!F530/1000</f>
        <v>0</v>
      </c>
      <c r="G530" s="15">
        <f>ლარებში!G530/1000</f>
        <v>0</v>
      </c>
      <c r="H530" s="15">
        <f>ლარებში!H530/1000</f>
        <v>0</v>
      </c>
    </row>
    <row r="531" spans="1:9" x14ac:dyDescent="0.25">
      <c r="A531" s="5" t="str">
        <f t="shared" si="8"/>
        <v>a</v>
      </c>
      <c r="B531" s="47" t="s">
        <v>1</v>
      </c>
      <c r="C531" s="49" t="s">
        <v>30</v>
      </c>
      <c r="D531" s="49"/>
      <c r="E531" s="15">
        <f>ლარებში!E531/1000</f>
        <v>50</v>
      </c>
      <c r="F531" s="15">
        <f>ლარებში!F531/1000</f>
        <v>48</v>
      </c>
      <c r="G531" s="15">
        <f>ლარებში!G531/1000</f>
        <v>36</v>
      </c>
      <c r="H531" s="15">
        <f>ლარებში!H531/1000</f>
        <v>32</v>
      </c>
    </row>
    <row r="532" spans="1:9" x14ac:dyDescent="0.25">
      <c r="A532" s="5" t="str">
        <f t="shared" si="8"/>
        <v>b</v>
      </c>
      <c r="B532" s="47" t="s">
        <v>1</v>
      </c>
      <c r="C532" s="49" t="s">
        <v>31</v>
      </c>
      <c r="D532" s="49"/>
      <c r="E532" s="15">
        <f>ლარებში!E532/1000</f>
        <v>0</v>
      </c>
      <c r="F532" s="15">
        <f>ლარებში!F532/1000</f>
        <v>0</v>
      </c>
      <c r="G532" s="15">
        <f>ლარებში!G532/1000</f>
        <v>0</v>
      </c>
      <c r="H532" s="15">
        <f>ლარებში!H532/1000</f>
        <v>0</v>
      </c>
    </row>
    <row r="533" spans="1:9" ht="34.5" x14ac:dyDescent="0.25">
      <c r="A533" s="5" t="str">
        <f t="shared" si="8"/>
        <v>b</v>
      </c>
      <c r="B533" s="47"/>
      <c r="C533" s="50" t="s">
        <v>91</v>
      </c>
      <c r="D533" s="50"/>
      <c r="E533" s="16">
        <f>ლარებში!E533/1000</f>
        <v>0</v>
      </c>
      <c r="F533" s="16">
        <f>ლარებში!F533/1000</f>
        <v>0</v>
      </c>
      <c r="G533" s="16">
        <f>ლარებში!G533/1000</f>
        <v>0</v>
      </c>
      <c r="H533" s="16">
        <f>ლარებში!H533/1000</f>
        <v>0</v>
      </c>
    </row>
    <row r="534" spans="1:9" ht="34.5" x14ac:dyDescent="0.25">
      <c r="A534" s="5" t="str">
        <f t="shared" si="8"/>
        <v>b</v>
      </c>
      <c r="B534" s="47"/>
      <c r="C534" s="50" t="s">
        <v>92</v>
      </c>
      <c r="D534" s="50"/>
      <c r="E534" s="16">
        <f>ლარებში!E534/1000</f>
        <v>0</v>
      </c>
      <c r="F534" s="16">
        <f>ლარებში!F534/1000</f>
        <v>0</v>
      </c>
      <c r="G534" s="16">
        <f>ლარებში!G534/1000</f>
        <v>0</v>
      </c>
      <c r="H534" s="16">
        <f>ლარებში!H534/1000</f>
        <v>0</v>
      </c>
    </row>
    <row r="535" spans="1:9" x14ac:dyDescent="0.25">
      <c r="A535" s="5" t="str">
        <f t="shared" si="8"/>
        <v>b</v>
      </c>
      <c r="B535" s="47" t="s">
        <v>1</v>
      </c>
      <c r="C535" s="46" t="s">
        <v>32</v>
      </c>
      <c r="D535" s="46"/>
      <c r="E535" s="14">
        <f>ლარებში!E535/1000</f>
        <v>0</v>
      </c>
      <c r="F535" s="14">
        <f>ლარებში!F535/1000</f>
        <v>0</v>
      </c>
      <c r="G535" s="14">
        <f>ლარებში!G535/1000</f>
        <v>0</v>
      </c>
      <c r="H535" s="14">
        <f>ლარებში!H535/1000</f>
        <v>0</v>
      </c>
    </row>
    <row r="536" spans="1:9" x14ac:dyDescent="0.25">
      <c r="A536" s="5" t="str">
        <f t="shared" si="8"/>
        <v>b</v>
      </c>
      <c r="B536" s="47" t="s">
        <v>1</v>
      </c>
      <c r="C536" s="46" t="s">
        <v>33</v>
      </c>
      <c r="D536" s="46"/>
      <c r="E536" s="14">
        <f>ლარებში!E536/1000</f>
        <v>0</v>
      </c>
      <c r="F536" s="14">
        <f>ლარებში!F536/1000</f>
        <v>0</v>
      </c>
      <c r="G536" s="14">
        <f>ლარებში!G536/1000</f>
        <v>0</v>
      </c>
      <c r="H536" s="14">
        <f>ლარებში!H536/1000</f>
        <v>0</v>
      </c>
    </row>
    <row r="537" spans="1:9" x14ac:dyDescent="0.25">
      <c r="A537" s="5" t="str">
        <f t="shared" si="8"/>
        <v>b</v>
      </c>
      <c r="B537" s="47" t="s">
        <v>1</v>
      </c>
      <c r="C537" s="46" t="s">
        <v>34</v>
      </c>
      <c r="D537" s="46"/>
      <c r="E537" s="14">
        <f>ლარებში!E537/1000</f>
        <v>0</v>
      </c>
      <c r="F537" s="14">
        <f>ლარებში!F537/1000</f>
        <v>0</v>
      </c>
      <c r="G537" s="14">
        <f>ლარებში!G537/1000</f>
        <v>0</v>
      </c>
      <c r="H537" s="14">
        <f>ლარებში!H537/1000</f>
        <v>0</v>
      </c>
    </row>
    <row r="538" spans="1:9" ht="34.5" x14ac:dyDescent="0.25">
      <c r="A538" s="5" t="str">
        <f t="shared" si="8"/>
        <v>a</v>
      </c>
      <c r="B538" s="37" t="s">
        <v>136</v>
      </c>
      <c r="C538" s="38" t="s">
        <v>78</v>
      </c>
      <c r="D538" s="38"/>
      <c r="E538" s="13">
        <f>ლარებში!E538/1000</f>
        <v>380</v>
      </c>
      <c r="F538" s="13">
        <f>ლარებში!F538/1000</f>
        <v>450</v>
      </c>
      <c r="G538" s="13">
        <f>ლარებში!G538/1000</f>
        <v>334.35</v>
      </c>
      <c r="H538" s="13">
        <f>ლარებში!H538/1000</f>
        <v>280.61799999999999</v>
      </c>
      <c r="I538" s="54" t="s">
        <v>223</v>
      </c>
    </row>
    <row r="539" spans="1:9" x14ac:dyDescent="0.25">
      <c r="A539" s="5" t="str">
        <f t="shared" si="8"/>
        <v>a</v>
      </c>
      <c r="B539" s="45" t="s">
        <v>1</v>
      </c>
      <c r="C539" s="46" t="s">
        <v>24</v>
      </c>
      <c r="D539" s="46"/>
      <c r="E539" s="14">
        <f>ლარებში!E539/1000</f>
        <v>380</v>
      </c>
      <c r="F539" s="14">
        <f>ლარებში!F539/1000</f>
        <v>450</v>
      </c>
      <c r="G539" s="14">
        <f>ლარებში!G539/1000</f>
        <v>334.35</v>
      </c>
      <c r="H539" s="14">
        <f>ლარებში!H539/1000</f>
        <v>280.61799999999999</v>
      </c>
    </row>
    <row r="540" spans="1:9" x14ac:dyDescent="0.25">
      <c r="A540" s="5" t="str">
        <f t="shared" si="8"/>
        <v>b</v>
      </c>
      <c r="B540" s="47" t="s">
        <v>1</v>
      </c>
      <c r="C540" s="48" t="s">
        <v>25</v>
      </c>
      <c r="D540" s="48"/>
      <c r="E540" s="15">
        <f>ლარებში!E540/1000</f>
        <v>0</v>
      </c>
      <c r="F540" s="15">
        <f>ლარებში!F540/1000</f>
        <v>0</v>
      </c>
      <c r="G540" s="15">
        <f>ლარებში!G540/1000</f>
        <v>0</v>
      </c>
      <c r="H540" s="15">
        <f>ლარებში!H540/1000</f>
        <v>0</v>
      </c>
    </row>
    <row r="541" spans="1:9" x14ac:dyDescent="0.25">
      <c r="A541" s="5" t="str">
        <f t="shared" si="8"/>
        <v>b</v>
      </c>
      <c r="B541" s="47" t="s">
        <v>1</v>
      </c>
      <c r="C541" s="48" t="s">
        <v>26</v>
      </c>
      <c r="D541" s="48"/>
      <c r="E541" s="15">
        <f>ლარებში!E541/1000</f>
        <v>0</v>
      </c>
      <c r="F541" s="15">
        <f>ლარებში!F541/1000</f>
        <v>0</v>
      </c>
      <c r="G541" s="15">
        <f>ლარებში!G541/1000</f>
        <v>0</v>
      </c>
      <c r="H541" s="15">
        <f>ლარებში!H541/1000</f>
        <v>0</v>
      </c>
    </row>
    <row r="542" spans="1:9" x14ac:dyDescent="0.25">
      <c r="A542" s="5" t="str">
        <f t="shared" si="8"/>
        <v>b</v>
      </c>
      <c r="B542" s="47" t="s">
        <v>1</v>
      </c>
      <c r="C542" s="48" t="s">
        <v>27</v>
      </c>
      <c r="D542" s="48"/>
      <c r="E542" s="15">
        <f>ლარებში!E542/1000</f>
        <v>0</v>
      </c>
      <c r="F542" s="15">
        <f>ლარებში!F542/1000</f>
        <v>0</v>
      </c>
      <c r="G542" s="15">
        <f>ლარებში!G542/1000</f>
        <v>0</v>
      </c>
      <c r="H542" s="15">
        <f>ლარებში!H542/1000</f>
        <v>0</v>
      </c>
    </row>
    <row r="543" spans="1:9" x14ac:dyDescent="0.25">
      <c r="A543" s="5" t="str">
        <f t="shared" si="8"/>
        <v>b</v>
      </c>
      <c r="B543" s="47" t="s">
        <v>1</v>
      </c>
      <c r="C543" s="49" t="s">
        <v>28</v>
      </c>
      <c r="D543" s="49"/>
      <c r="E543" s="15">
        <f>ლარებში!E543/1000</f>
        <v>0</v>
      </c>
      <c r="F543" s="15">
        <f>ლარებში!F543/1000</f>
        <v>0</v>
      </c>
      <c r="G543" s="15">
        <f>ლარებში!G543/1000</f>
        <v>0</v>
      </c>
      <c r="H543" s="15">
        <f>ლარებში!H543/1000</f>
        <v>0</v>
      </c>
    </row>
    <row r="544" spans="1:9" x14ac:dyDescent="0.25">
      <c r="A544" s="5" t="str">
        <f t="shared" si="8"/>
        <v>b</v>
      </c>
      <c r="B544" s="47" t="s">
        <v>1</v>
      </c>
      <c r="C544" s="49" t="s">
        <v>29</v>
      </c>
      <c r="D544" s="49"/>
      <c r="E544" s="15">
        <f>ლარებში!E544/1000</f>
        <v>0</v>
      </c>
      <c r="F544" s="15">
        <f>ლარებში!F544/1000</f>
        <v>0</v>
      </c>
      <c r="G544" s="15">
        <f>ლარებში!G544/1000</f>
        <v>0</v>
      </c>
      <c r="H544" s="15">
        <f>ლარებში!H544/1000</f>
        <v>0</v>
      </c>
    </row>
    <row r="545" spans="1:9" x14ac:dyDescent="0.25">
      <c r="A545" s="5" t="str">
        <f t="shared" si="8"/>
        <v>a</v>
      </c>
      <c r="B545" s="47" t="s">
        <v>1</v>
      </c>
      <c r="C545" s="49" t="s">
        <v>30</v>
      </c>
      <c r="D545" s="49"/>
      <c r="E545" s="15">
        <f>ლარებში!E545/1000</f>
        <v>380</v>
      </c>
      <c r="F545" s="15">
        <f>ლარებში!F545/1000</f>
        <v>450</v>
      </c>
      <c r="G545" s="15">
        <f>ლარებში!G545/1000</f>
        <v>334.35</v>
      </c>
      <c r="H545" s="15">
        <f>ლარებში!H545/1000</f>
        <v>280.61799999999999</v>
      </c>
    </row>
    <row r="546" spans="1:9" x14ac:dyDescent="0.25">
      <c r="A546" s="5" t="str">
        <f t="shared" si="8"/>
        <v>b</v>
      </c>
      <c r="B546" s="47" t="s">
        <v>1</v>
      </c>
      <c r="C546" s="49" t="s">
        <v>31</v>
      </c>
      <c r="D546" s="49"/>
      <c r="E546" s="15">
        <f>ლარებში!E546/1000</f>
        <v>0</v>
      </c>
      <c r="F546" s="15">
        <f>ლარებში!F546/1000</f>
        <v>0</v>
      </c>
      <c r="G546" s="15">
        <f>ლარებში!G546/1000</f>
        <v>0</v>
      </c>
      <c r="H546" s="15">
        <f>ლარებში!H546/1000</f>
        <v>0</v>
      </c>
    </row>
    <row r="547" spans="1:9" ht="34.5" x14ac:dyDescent="0.25">
      <c r="A547" s="5" t="str">
        <f t="shared" si="8"/>
        <v>b</v>
      </c>
      <c r="B547" s="47"/>
      <c r="C547" s="50" t="s">
        <v>91</v>
      </c>
      <c r="D547" s="50"/>
      <c r="E547" s="16">
        <f>ლარებში!E547/1000</f>
        <v>0</v>
      </c>
      <c r="F547" s="16">
        <f>ლარებში!F547/1000</f>
        <v>0</v>
      </c>
      <c r="G547" s="16">
        <f>ლარებში!G547/1000</f>
        <v>0</v>
      </c>
      <c r="H547" s="16">
        <f>ლარებში!H547/1000</f>
        <v>0</v>
      </c>
    </row>
    <row r="548" spans="1:9" ht="34.5" x14ac:dyDescent="0.25">
      <c r="A548" s="5" t="str">
        <f t="shared" si="8"/>
        <v>b</v>
      </c>
      <c r="B548" s="47"/>
      <c r="C548" s="50" t="s">
        <v>92</v>
      </c>
      <c r="D548" s="50"/>
      <c r="E548" s="16">
        <f>ლარებში!E548/1000</f>
        <v>0</v>
      </c>
      <c r="F548" s="16">
        <f>ლარებში!F548/1000</f>
        <v>0</v>
      </c>
      <c r="G548" s="16">
        <f>ლარებში!G548/1000</f>
        <v>0</v>
      </c>
      <c r="H548" s="16">
        <f>ლარებში!H548/1000</f>
        <v>0</v>
      </c>
    </row>
    <row r="549" spans="1:9" x14ac:dyDescent="0.25">
      <c r="A549" s="5" t="str">
        <f t="shared" si="8"/>
        <v>b</v>
      </c>
      <c r="B549" s="47" t="s">
        <v>1</v>
      </c>
      <c r="C549" s="46" t="s">
        <v>32</v>
      </c>
      <c r="D549" s="46"/>
      <c r="E549" s="14">
        <f>ლარებში!E549/1000</f>
        <v>0</v>
      </c>
      <c r="F549" s="14">
        <f>ლარებში!F549/1000</f>
        <v>0</v>
      </c>
      <c r="G549" s="14">
        <f>ლარებში!G549/1000</f>
        <v>0</v>
      </c>
      <c r="H549" s="14">
        <f>ლარებში!H549/1000</f>
        <v>0</v>
      </c>
    </row>
    <row r="550" spans="1:9" x14ac:dyDescent="0.25">
      <c r="A550" s="5" t="str">
        <f t="shared" si="8"/>
        <v>b</v>
      </c>
      <c r="B550" s="47" t="s">
        <v>1</v>
      </c>
      <c r="C550" s="46" t="s">
        <v>33</v>
      </c>
      <c r="D550" s="46"/>
      <c r="E550" s="14">
        <f>ლარებში!E550/1000</f>
        <v>0</v>
      </c>
      <c r="F550" s="14">
        <f>ლარებში!F550/1000</f>
        <v>0</v>
      </c>
      <c r="G550" s="14">
        <f>ლარებში!G550/1000</f>
        <v>0</v>
      </c>
      <c r="H550" s="14">
        <f>ლარებში!H550/1000</f>
        <v>0</v>
      </c>
    </row>
    <row r="551" spans="1:9" x14ac:dyDescent="0.25">
      <c r="A551" s="5" t="str">
        <f t="shared" si="8"/>
        <v>b</v>
      </c>
      <c r="B551" s="47" t="s">
        <v>1</v>
      </c>
      <c r="C551" s="46" t="s">
        <v>34</v>
      </c>
      <c r="D551" s="46"/>
      <c r="E551" s="14">
        <f>ლარებში!E551/1000</f>
        <v>0</v>
      </c>
      <c r="F551" s="14">
        <f>ლარებში!F551/1000</f>
        <v>0</v>
      </c>
      <c r="G551" s="14">
        <f>ლარებში!G551/1000</f>
        <v>0</v>
      </c>
      <c r="H551" s="14">
        <f>ლარებში!H551/1000</f>
        <v>0</v>
      </c>
    </row>
    <row r="552" spans="1:9" ht="18" x14ac:dyDescent="0.25">
      <c r="A552" s="5" t="str">
        <f t="shared" si="8"/>
        <v>a</v>
      </c>
      <c r="B552" s="37" t="s">
        <v>137</v>
      </c>
      <c r="C552" s="38" t="s">
        <v>79</v>
      </c>
      <c r="D552" s="38"/>
      <c r="E552" s="13">
        <f>ლარებში!E552/1000</f>
        <v>9200</v>
      </c>
      <c r="F552" s="13">
        <f>ლარებში!F552/1000</f>
        <v>9585</v>
      </c>
      <c r="G552" s="13">
        <f>ლარებში!G552/1000</f>
        <v>6891.7</v>
      </c>
      <c r="H552" s="13">
        <f>ლარებში!H552/1000</f>
        <v>6102.5249999999996</v>
      </c>
      <c r="I552" s="54" t="s">
        <v>223</v>
      </c>
    </row>
    <row r="553" spans="1:9" x14ac:dyDescent="0.25">
      <c r="A553" s="5" t="str">
        <f t="shared" si="8"/>
        <v>a</v>
      </c>
      <c r="B553" s="45" t="s">
        <v>1</v>
      </c>
      <c r="C553" s="46" t="s">
        <v>24</v>
      </c>
      <c r="D553" s="46"/>
      <c r="E553" s="14">
        <f>ლარებში!E553/1000</f>
        <v>9200</v>
      </c>
      <c r="F553" s="14">
        <f>ლარებში!F553/1000</f>
        <v>9585</v>
      </c>
      <c r="G553" s="14">
        <f>ლარებში!G553/1000</f>
        <v>6891.7</v>
      </c>
      <c r="H553" s="14">
        <f>ლარებში!H553/1000</f>
        <v>6102.5249999999996</v>
      </c>
    </row>
    <row r="554" spans="1:9" x14ac:dyDescent="0.25">
      <c r="A554" s="5" t="str">
        <f t="shared" si="8"/>
        <v>b</v>
      </c>
      <c r="B554" s="47" t="s">
        <v>1</v>
      </c>
      <c r="C554" s="48" t="s">
        <v>25</v>
      </c>
      <c r="D554" s="48"/>
      <c r="E554" s="15">
        <f>ლარებში!E554/1000</f>
        <v>0</v>
      </c>
      <c r="F554" s="15">
        <f>ლარებში!F554/1000</f>
        <v>0</v>
      </c>
      <c r="G554" s="15">
        <f>ლარებში!G554/1000</f>
        <v>0</v>
      </c>
      <c r="H554" s="15">
        <f>ლარებში!H554/1000</f>
        <v>0</v>
      </c>
    </row>
    <row r="555" spans="1:9" x14ac:dyDescent="0.25">
      <c r="A555" s="5" t="str">
        <f t="shared" si="8"/>
        <v>b</v>
      </c>
      <c r="B555" s="47" t="s">
        <v>1</v>
      </c>
      <c r="C555" s="48" t="s">
        <v>26</v>
      </c>
      <c r="D555" s="48"/>
      <c r="E555" s="15">
        <f>ლარებში!E555/1000</f>
        <v>0</v>
      </c>
      <c r="F555" s="15">
        <f>ლარებში!F555/1000</f>
        <v>0</v>
      </c>
      <c r="G555" s="15">
        <f>ლარებში!G555/1000</f>
        <v>0</v>
      </c>
      <c r="H555" s="15">
        <f>ლარებში!H555/1000</f>
        <v>0</v>
      </c>
    </row>
    <row r="556" spans="1:9" x14ac:dyDescent="0.25">
      <c r="A556" s="5" t="str">
        <f t="shared" si="8"/>
        <v>b</v>
      </c>
      <c r="B556" s="47" t="s">
        <v>1</v>
      </c>
      <c r="C556" s="48" t="s">
        <v>27</v>
      </c>
      <c r="D556" s="48"/>
      <c r="E556" s="15">
        <f>ლარებში!E556/1000</f>
        <v>0</v>
      </c>
      <c r="F556" s="15">
        <f>ლარებში!F556/1000</f>
        <v>0</v>
      </c>
      <c r="G556" s="15">
        <f>ლარებში!G556/1000</f>
        <v>0</v>
      </c>
      <c r="H556" s="15">
        <f>ლარებში!H556/1000</f>
        <v>0</v>
      </c>
    </row>
    <row r="557" spans="1:9" x14ac:dyDescent="0.25">
      <c r="A557" s="5" t="str">
        <f t="shared" si="8"/>
        <v>b</v>
      </c>
      <c r="B557" s="47" t="s">
        <v>1</v>
      </c>
      <c r="C557" s="49" t="s">
        <v>28</v>
      </c>
      <c r="D557" s="49"/>
      <c r="E557" s="15">
        <f>ლარებში!E557/1000</f>
        <v>0</v>
      </c>
      <c r="F557" s="15">
        <f>ლარებში!F557/1000</f>
        <v>0</v>
      </c>
      <c r="G557" s="15">
        <f>ლარებში!G557/1000</f>
        <v>0</v>
      </c>
      <c r="H557" s="15">
        <f>ლარებში!H557/1000</f>
        <v>0</v>
      </c>
    </row>
    <row r="558" spans="1:9" x14ac:dyDescent="0.25">
      <c r="A558" s="5" t="str">
        <f t="shared" si="8"/>
        <v>b</v>
      </c>
      <c r="B558" s="47" t="s">
        <v>1</v>
      </c>
      <c r="C558" s="49" t="s">
        <v>29</v>
      </c>
      <c r="D558" s="49"/>
      <c r="E558" s="15">
        <f>ლარებში!E558/1000</f>
        <v>0</v>
      </c>
      <c r="F558" s="15">
        <f>ლარებში!F558/1000</f>
        <v>0</v>
      </c>
      <c r="G558" s="15">
        <f>ლარებში!G558/1000</f>
        <v>0</v>
      </c>
      <c r="H558" s="15">
        <f>ლარებში!H558/1000</f>
        <v>0</v>
      </c>
    </row>
    <row r="559" spans="1:9" x14ac:dyDescent="0.25">
      <c r="A559" s="5" t="str">
        <f t="shared" si="8"/>
        <v>a</v>
      </c>
      <c r="B559" s="47" t="s">
        <v>1</v>
      </c>
      <c r="C559" s="49" t="s">
        <v>30</v>
      </c>
      <c r="D559" s="49"/>
      <c r="E559" s="15">
        <f>ლარებში!E559/1000</f>
        <v>9200</v>
      </c>
      <c r="F559" s="15">
        <f>ლარებში!F559/1000</f>
        <v>9585</v>
      </c>
      <c r="G559" s="15">
        <f>ლარებში!G559/1000</f>
        <v>6891.7</v>
      </c>
      <c r="H559" s="15">
        <f>ლარებში!H559/1000</f>
        <v>6102.5249999999996</v>
      </c>
    </row>
    <row r="560" spans="1:9" x14ac:dyDescent="0.25">
      <c r="A560" s="5" t="str">
        <f t="shared" si="8"/>
        <v>b</v>
      </c>
      <c r="B560" s="47" t="s">
        <v>1</v>
      </c>
      <c r="C560" s="49" t="s">
        <v>31</v>
      </c>
      <c r="D560" s="49"/>
      <c r="E560" s="15">
        <f>ლარებში!E560/1000</f>
        <v>0</v>
      </c>
      <c r="F560" s="15">
        <f>ლარებში!F560/1000</f>
        <v>0</v>
      </c>
      <c r="G560" s="15">
        <f>ლარებში!G560/1000</f>
        <v>0</v>
      </c>
      <c r="H560" s="15">
        <f>ლარებში!H560/1000</f>
        <v>0</v>
      </c>
    </row>
    <row r="561" spans="1:9" ht="34.5" x14ac:dyDescent="0.25">
      <c r="A561" s="5" t="str">
        <f t="shared" si="8"/>
        <v>b</v>
      </c>
      <c r="B561" s="47"/>
      <c r="C561" s="50" t="s">
        <v>91</v>
      </c>
      <c r="D561" s="50"/>
      <c r="E561" s="16">
        <f>ლარებში!E561/1000</f>
        <v>0</v>
      </c>
      <c r="F561" s="16">
        <f>ლარებში!F561/1000</f>
        <v>0</v>
      </c>
      <c r="G561" s="16">
        <f>ლარებში!G561/1000</f>
        <v>0</v>
      </c>
      <c r="H561" s="16">
        <f>ლარებში!H561/1000</f>
        <v>0</v>
      </c>
    </row>
    <row r="562" spans="1:9" ht="34.5" x14ac:dyDescent="0.25">
      <c r="A562" s="5" t="str">
        <f t="shared" si="8"/>
        <v>b</v>
      </c>
      <c r="B562" s="47"/>
      <c r="C562" s="50" t="s">
        <v>92</v>
      </c>
      <c r="D562" s="50"/>
      <c r="E562" s="16">
        <f>ლარებში!E562/1000</f>
        <v>0</v>
      </c>
      <c r="F562" s="16">
        <f>ლარებში!F562/1000</f>
        <v>0</v>
      </c>
      <c r="G562" s="16">
        <f>ლარებში!G562/1000</f>
        <v>0</v>
      </c>
      <c r="H562" s="16">
        <f>ლარებში!H562/1000</f>
        <v>0</v>
      </c>
    </row>
    <row r="563" spans="1:9" x14ac:dyDescent="0.25">
      <c r="A563" s="5" t="str">
        <f t="shared" si="8"/>
        <v>b</v>
      </c>
      <c r="B563" s="47" t="s">
        <v>1</v>
      </c>
      <c r="C563" s="46" t="s">
        <v>32</v>
      </c>
      <c r="D563" s="46"/>
      <c r="E563" s="14">
        <f>ლარებში!E563/1000</f>
        <v>0</v>
      </c>
      <c r="F563" s="14">
        <f>ლარებში!F563/1000</f>
        <v>0</v>
      </c>
      <c r="G563" s="14">
        <f>ლარებში!G563/1000</f>
        <v>0</v>
      </c>
      <c r="H563" s="14">
        <f>ლარებში!H563/1000</f>
        <v>0</v>
      </c>
    </row>
    <row r="564" spans="1:9" x14ac:dyDescent="0.25">
      <c r="A564" s="5" t="str">
        <f t="shared" si="8"/>
        <v>b</v>
      </c>
      <c r="B564" s="47" t="s">
        <v>1</v>
      </c>
      <c r="C564" s="46" t="s">
        <v>33</v>
      </c>
      <c r="D564" s="46"/>
      <c r="E564" s="14">
        <f>ლარებში!E564/1000</f>
        <v>0</v>
      </c>
      <c r="F564" s="14">
        <f>ლარებში!F564/1000</f>
        <v>0</v>
      </c>
      <c r="G564" s="14">
        <f>ლარებში!G564/1000</f>
        <v>0</v>
      </c>
      <c r="H564" s="14">
        <f>ლარებში!H564/1000</f>
        <v>0</v>
      </c>
    </row>
    <row r="565" spans="1:9" x14ac:dyDescent="0.25">
      <c r="A565" s="5" t="str">
        <f t="shared" si="8"/>
        <v>b</v>
      </c>
      <c r="B565" s="47" t="s">
        <v>1</v>
      </c>
      <c r="C565" s="46" t="s">
        <v>34</v>
      </c>
      <c r="D565" s="46"/>
      <c r="E565" s="14">
        <f>ლარებში!E565/1000</f>
        <v>0</v>
      </c>
      <c r="F565" s="14">
        <f>ლარებში!F565/1000</f>
        <v>0</v>
      </c>
      <c r="G565" s="14">
        <f>ლარებში!G565/1000</f>
        <v>0</v>
      </c>
      <c r="H565" s="14">
        <f>ლარებში!H565/1000</f>
        <v>0</v>
      </c>
    </row>
    <row r="566" spans="1:9" ht="34.5" x14ac:dyDescent="0.25">
      <c r="A566" s="5" t="str">
        <f t="shared" si="8"/>
        <v>a</v>
      </c>
      <c r="B566" s="37" t="s">
        <v>138</v>
      </c>
      <c r="C566" s="38" t="s">
        <v>80</v>
      </c>
      <c r="D566" s="38"/>
      <c r="E566" s="13">
        <f>ლარებში!E566/1000</f>
        <v>2700</v>
      </c>
      <c r="F566" s="13">
        <f>ლარებში!F566/1000</f>
        <v>2691.2</v>
      </c>
      <c r="G566" s="13">
        <f>ლარებში!G566/1000</f>
        <v>2008</v>
      </c>
      <c r="H566" s="13">
        <f>ლარებში!H566/1000</f>
        <v>1708.808</v>
      </c>
      <c r="I566" s="54" t="s">
        <v>223</v>
      </c>
    </row>
    <row r="567" spans="1:9" x14ac:dyDescent="0.25">
      <c r="A567" s="5" t="str">
        <f t="shared" si="8"/>
        <v>a</v>
      </c>
      <c r="B567" s="45" t="s">
        <v>1</v>
      </c>
      <c r="C567" s="46" t="s">
        <v>24</v>
      </c>
      <c r="D567" s="46"/>
      <c r="E567" s="14">
        <f>ლარებში!E567/1000</f>
        <v>2700</v>
      </c>
      <c r="F567" s="14">
        <f>ლარებში!F567/1000</f>
        <v>2691.2</v>
      </c>
      <c r="G567" s="14">
        <f>ლარებში!G567/1000</f>
        <v>2008</v>
      </c>
      <c r="H567" s="14">
        <f>ლარებში!H567/1000</f>
        <v>1708.808</v>
      </c>
    </row>
    <row r="568" spans="1:9" x14ac:dyDescent="0.25">
      <c r="A568" s="5" t="str">
        <f t="shared" si="8"/>
        <v>b</v>
      </c>
      <c r="B568" s="47" t="s">
        <v>1</v>
      </c>
      <c r="C568" s="48" t="s">
        <v>25</v>
      </c>
      <c r="D568" s="48"/>
      <c r="E568" s="15">
        <f>ლარებში!E568/1000</f>
        <v>0</v>
      </c>
      <c r="F568" s="15">
        <f>ლარებში!F568/1000</f>
        <v>0</v>
      </c>
      <c r="G568" s="15">
        <f>ლარებში!G568/1000</f>
        <v>0</v>
      </c>
      <c r="H568" s="15">
        <f>ლარებში!H568/1000</f>
        <v>0</v>
      </c>
    </row>
    <row r="569" spans="1:9" x14ac:dyDescent="0.25">
      <c r="A569" s="5" t="str">
        <f t="shared" si="8"/>
        <v>b</v>
      </c>
      <c r="B569" s="47" t="s">
        <v>1</v>
      </c>
      <c r="C569" s="48" t="s">
        <v>26</v>
      </c>
      <c r="D569" s="48"/>
      <c r="E569" s="15">
        <f>ლარებში!E569/1000</f>
        <v>0</v>
      </c>
      <c r="F569" s="15">
        <f>ლარებში!F569/1000</f>
        <v>0</v>
      </c>
      <c r="G569" s="15">
        <f>ლარებში!G569/1000</f>
        <v>0</v>
      </c>
      <c r="H569" s="15">
        <f>ლარებში!H569/1000</f>
        <v>0</v>
      </c>
    </row>
    <row r="570" spans="1:9" x14ac:dyDescent="0.25">
      <c r="A570" s="5" t="str">
        <f t="shared" si="8"/>
        <v>b</v>
      </c>
      <c r="B570" s="47" t="s">
        <v>1</v>
      </c>
      <c r="C570" s="48" t="s">
        <v>27</v>
      </c>
      <c r="D570" s="48"/>
      <c r="E570" s="15">
        <f>ლარებში!E570/1000</f>
        <v>0</v>
      </c>
      <c r="F570" s="15">
        <f>ლარებში!F570/1000</f>
        <v>0</v>
      </c>
      <c r="G570" s="15">
        <f>ლარებში!G570/1000</f>
        <v>0</v>
      </c>
      <c r="H570" s="15">
        <f>ლარებში!H570/1000</f>
        <v>0</v>
      </c>
    </row>
    <row r="571" spans="1:9" x14ac:dyDescent="0.25">
      <c r="A571" s="5" t="str">
        <f t="shared" si="8"/>
        <v>b</v>
      </c>
      <c r="B571" s="47" t="s">
        <v>1</v>
      </c>
      <c r="C571" s="49" t="s">
        <v>28</v>
      </c>
      <c r="D571" s="49"/>
      <c r="E571" s="15">
        <f>ლარებში!E571/1000</f>
        <v>0</v>
      </c>
      <c r="F571" s="15">
        <f>ლარებში!F571/1000</f>
        <v>0</v>
      </c>
      <c r="G571" s="15">
        <f>ლარებში!G571/1000</f>
        <v>0</v>
      </c>
      <c r="H571" s="15">
        <f>ლარებში!H571/1000</f>
        <v>0</v>
      </c>
    </row>
    <row r="572" spans="1:9" x14ac:dyDescent="0.25">
      <c r="A572" s="5" t="str">
        <f t="shared" si="8"/>
        <v>b</v>
      </c>
      <c r="B572" s="47" t="s">
        <v>1</v>
      </c>
      <c r="C572" s="49" t="s">
        <v>29</v>
      </c>
      <c r="D572" s="49"/>
      <c r="E572" s="15">
        <f>ლარებში!E572/1000</f>
        <v>0</v>
      </c>
      <c r="F572" s="15">
        <f>ლარებში!F572/1000</f>
        <v>0</v>
      </c>
      <c r="G572" s="15">
        <f>ლარებში!G572/1000</f>
        <v>0</v>
      </c>
      <c r="H572" s="15">
        <f>ლარებში!H572/1000</f>
        <v>0</v>
      </c>
    </row>
    <row r="573" spans="1:9" x14ac:dyDescent="0.25">
      <c r="A573" s="5" t="str">
        <f t="shared" si="8"/>
        <v>a</v>
      </c>
      <c r="B573" s="47" t="s">
        <v>1</v>
      </c>
      <c r="C573" s="49" t="s">
        <v>30</v>
      </c>
      <c r="D573" s="49"/>
      <c r="E573" s="15">
        <f>ლარებში!E573/1000</f>
        <v>2700</v>
      </c>
      <c r="F573" s="15">
        <f>ლარებში!F573/1000</f>
        <v>2691.2</v>
      </c>
      <c r="G573" s="15">
        <f>ლარებში!G573/1000</f>
        <v>2008</v>
      </c>
      <c r="H573" s="15">
        <f>ლარებში!H573/1000</f>
        <v>1708.808</v>
      </c>
    </row>
    <row r="574" spans="1:9" x14ac:dyDescent="0.25">
      <c r="A574" s="5" t="str">
        <f t="shared" si="8"/>
        <v>b</v>
      </c>
      <c r="B574" s="47" t="s">
        <v>1</v>
      </c>
      <c r="C574" s="49" t="s">
        <v>31</v>
      </c>
      <c r="D574" s="49"/>
      <c r="E574" s="15">
        <f>ლარებში!E574/1000</f>
        <v>0</v>
      </c>
      <c r="F574" s="15">
        <f>ლარებში!F574/1000</f>
        <v>0</v>
      </c>
      <c r="G574" s="15">
        <f>ლარებში!G574/1000</f>
        <v>0</v>
      </c>
      <c r="H574" s="15">
        <f>ლარებში!H574/1000</f>
        <v>0</v>
      </c>
    </row>
    <row r="575" spans="1:9" ht="34.5" x14ac:dyDescent="0.25">
      <c r="A575" s="5" t="str">
        <f t="shared" si="8"/>
        <v>b</v>
      </c>
      <c r="B575" s="47"/>
      <c r="C575" s="50" t="s">
        <v>91</v>
      </c>
      <c r="D575" s="50"/>
      <c r="E575" s="16">
        <f>ლარებში!E575/1000</f>
        <v>0</v>
      </c>
      <c r="F575" s="16">
        <f>ლარებში!F575/1000</f>
        <v>0</v>
      </c>
      <c r="G575" s="16">
        <f>ლარებში!G575/1000</f>
        <v>0</v>
      </c>
      <c r="H575" s="16">
        <f>ლარებში!H575/1000</f>
        <v>0</v>
      </c>
    </row>
    <row r="576" spans="1:9" ht="34.5" x14ac:dyDescent="0.25">
      <c r="A576" s="5" t="str">
        <f t="shared" si="8"/>
        <v>b</v>
      </c>
      <c r="B576" s="47"/>
      <c r="C576" s="50" t="s">
        <v>92</v>
      </c>
      <c r="D576" s="50"/>
      <c r="E576" s="16">
        <f>ლარებში!E576/1000</f>
        <v>0</v>
      </c>
      <c r="F576" s="16">
        <f>ლარებში!F576/1000</f>
        <v>0</v>
      </c>
      <c r="G576" s="16">
        <f>ლარებში!G576/1000</f>
        <v>0</v>
      </c>
      <c r="H576" s="16">
        <f>ლარებში!H576/1000</f>
        <v>0</v>
      </c>
    </row>
    <row r="577" spans="1:9" x14ac:dyDescent="0.25">
      <c r="A577" s="5" t="str">
        <f t="shared" si="8"/>
        <v>b</v>
      </c>
      <c r="B577" s="47" t="s">
        <v>1</v>
      </c>
      <c r="C577" s="46" t="s">
        <v>32</v>
      </c>
      <c r="D577" s="46"/>
      <c r="E577" s="14">
        <f>ლარებში!E577/1000</f>
        <v>0</v>
      </c>
      <c r="F577" s="14">
        <f>ლარებში!F577/1000</f>
        <v>0</v>
      </c>
      <c r="G577" s="14">
        <f>ლარებში!G577/1000</f>
        <v>0</v>
      </c>
      <c r="H577" s="14">
        <f>ლარებში!H577/1000</f>
        <v>0</v>
      </c>
    </row>
    <row r="578" spans="1:9" x14ac:dyDescent="0.25">
      <c r="A578" s="5" t="str">
        <f t="shared" si="8"/>
        <v>b</v>
      </c>
      <c r="B578" s="47" t="s">
        <v>1</v>
      </c>
      <c r="C578" s="46" t="s">
        <v>33</v>
      </c>
      <c r="D578" s="46"/>
      <c r="E578" s="14">
        <f>ლარებში!E578/1000</f>
        <v>0</v>
      </c>
      <c r="F578" s="14">
        <f>ლარებში!F578/1000</f>
        <v>0</v>
      </c>
      <c r="G578" s="14">
        <f>ლარებში!G578/1000</f>
        <v>0</v>
      </c>
      <c r="H578" s="14">
        <f>ლარებში!H578/1000</f>
        <v>0</v>
      </c>
    </row>
    <row r="579" spans="1:9" x14ac:dyDescent="0.25">
      <c r="A579" s="5" t="str">
        <f t="shared" si="8"/>
        <v>b</v>
      </c>
      <c r="B579" s="47" t="s">
        <v>1</v>
      </c>
      <c r="C579" s="46" t="s">
        <v>34</v>
      </c>
      <c r="D579" s="46"/>
      <c r="E579" s="14">
        <f>ლარებში!E579/1000</f>
        <v>0</v>
      </c>
      <c r="F579" s="14">
        <f>ლარებში!F579/1000</f>
        <v>0</v>
      </c>
      <c r="G579" s="14">
        <f>ლარებში!G579/1000</f>
        <v>0</v>
      </c>
      <c r="H579" s="14">
        <f>ლარებში!H579/1000</f>
        <v>0</v>
      </c>
    </row>
    <row r="580" spans="1:9" ht="34.5" x14ac:dyDescent="0.25">
      <c r="A580" s="5" t="str">
        <f t="shared" si="8"/>
        <v>a</v>
      </c>
      <c r="B580" s="37" t="s">
        <v>139</v>
      </c>
      <c r="C580" s="38" t="s">
        <v>81</v>
      </c>
      <c r="D580" s="38"/>
      <c r="E580" s="13">
        <f>ლარებში!E580/1000</f>
        <v>900</v>
      </c>
      <c r="F580" s="13">
        <f>ლარებში!F580/1000</f>
        <v>1083.4000000000001</v>
      </c>
      <c r="G580" s="13">
        <f>ლარებში!G580/1000</f>
        <v>601.65</v>
      </c>
      <c r="H580" s="13">
        <f>ლარებში!H580/1000</f>
        <v>538.02137000000005</v>
      </c>
      <c r="I580" s="54" t="s">
        <v>223</v>
      </c>
    </row>
    <row r="581" spans="1:9" x14ac:dyDescent="0.25">
      <c r="A581" s="5" t="str">
        <f t="shared" si="8"/>
        <v>a</v>
      </c>
      <c r="B581" s="45" t="s">
        <v>1</v>
      </c>
      <c r="C581" s="46" t="s">
        <v>24</v>
      </c>
      <c r="D581" s="46"/>
      <c r="E581" s="14">
        <f>ლარებში!E581/1000</f>
        <v>900</v>
      </c>
      <c r="F581" s="14">
        <f>ლარებში!F581/1000</f>
        <v>1083.4000000000001</v>
      </c>
      <c r="G581" s="14">
        <f>ლარებში!G581/1000</f>
        <v>601.65</v>
      </c>
      <c r="H581" s="14">
        <f>ლარებში!H581/1000</f>
        <v>538.02137000000005</v>
      </c>
    </row>
    <row r="582" spans="1:9" x14ac:dyDescent="0.25">
      <c r="A582" s="5" t="str">
        <f t="shared" si="8"/>
        <v>b</v>
      </c>
      <c r="B582" s="47" t="s">
        <v>1</v>
      </c>
      <c r="C582" s="48" t="s">
        <v>25</v>
      </c>
      <c r="D582" s="48"/>
      <c r="E582" s="15">
        <f>ლარებში!E582/1000</f>
        <v>0</v>
      </c>
      <c r="F582" s="15">
        <f>ლარებში!F582/1000</f>
        <v>0</v>
      </c>
      <c r="G582" s="15">
        <f>ლარებში!G582/1000</f>
        <v>0</v>
      </c>
      <c r="H582" s="15">
        <f>ლარებში!H582/1000</f>
        <v>0</v>
      </c>
    </row>
    <row r="583" spans="1:9" x14ac:dyDescent="0.25">
      <c r="A583" s="5" t="str">
        <f t="shared" ref="A583:A646" si="9">IF((E583+F583+G583+H583)&gt;0,"a","b")</f>
        <v>a</v>
      </c>
      <c r="B583" s="47" t="s">
        <v>1</v>
      </c>
      <c r="C583" s="48" t="s">
        <v>26</v>
      </c>
      <c r="D583" s="48"/>
      <c r="E583" s="15">
        <f>ლარებში!E583/1000</f>
        <v>900</v>
      </c>
      <c r="F583" s="15">
        <f>ლარებში!F583/1000</f>
        <v>1083.4000000000001</v>
      </c>
      <c r="G583" s="15">
        <f>ლარებში!G583/1000</f>
        <v>601.65</v>
      </c>
      <c r="H583" s="15">
        <f>ლარებში!H583/1000</f>
        <v>538.02137000000005</v>
      </c>
    </row>
    <row r="584" spans="1:9" x14ac:dyDescent="0.25">
      <c r="A584" s="5" t="str">
        <f t="shared" si="9"/>
        <v>b</v>
      </c>
      <c r="B584" s="47" t="s">
        <v>1</v>
      </c>
      <c r="C584" s="48" t="s">
        <v>27</v>
      </c>
      <c r="D584" s="48"/>
      <c r="E584" s="15">
        <f>ლარებში!E584/1000</f>
        <v>0</v>
      </c>
      <c r="F584" s="15">
        <f>ლარებში!F584/1000</f>
        <v>0</v>
      </c>
      <c r="G584" s="15">
        <f>ლარებში!G584/1000</f>
        <v>0</v>
      </c>
      <c r="H584" s="15">
        <f>ლარებში!H584/1000</f>
        <v>0</v>
      </c>
    </row>
    <row r="585" spans="1:9" x14ac:dyDescent="0.25">
      <c r="A585" s="5" t="str">
        <f t="shared" si="9"/>
        <v>b</v>
      </c>
      <c r="B585" s="47" t="s">
        <v>1</v>
      </c>
      <c r="C585" s="49" t="s">
        <v>28</v>
      </c>
      <c r="D585" s="49"/>
      <c r="E585" s="15">
        <f>ლარებში!E585/1000</f>
        <v>0</v>
      </c>
      <c r="F585" s="15">
        <f>ლარებში!F585/1000</f>
        <v>0</v>
      </c>
      <c r="G585" s="15">
        <f>ლარებში!G585/1000</f>
        <v>0</v>
      </c>
      <c r="H585" s="15">
        <f>ლარებში!H585/1000</f>
        <v>0</v>
      </c>
    </row>
    <row r="586" spans="1:9" x14ac:dyDescent="0.25">
      <c r="A586" s="5" t="str">
        <f t="shared" si="9"/>
        <v>b</v>
      </c>
      <c r="B586" s="47" t="s">
        <v>1</v>
      </c>
      <c r="C586" s="49" t="s">
        <v>29</v>
      </c>
      <c r="D586" s="49"/>
      <c r="E586" s="15">
        <f>ლარებში!E586/1000</f>
        <v>0</v>
      </c>
      <c r="F586" s="15">
        <f>ლარებში!F586/1000</f>
        <v>0</v>
      </c>
      <c r="G586" s="15">
        <f>ლარებში!G586/1000</f>
        <v>0</v>
      </c>
      <c r="H586" s="15">
        <f>ლარებში!H586/1000</f>
        <v>0</v>
      </c>
    </row>
    <row r="587" spans="1:9" x14ac:dyDescent="0.25">
      <c r="A587" s="5" t="str">
        <f t="shared" si="9"/>
        <v>b</v>
      </c>
      <c r="B587" s="47" t="s">
        <v>1</v>
      </c>
      <c r="C587" s="49" t="s">
        <v>30</v>
      </c>
      <c r="D587" s="49"/>
      <c r="E587" s="15">
        <f>ლარებში!E587/1000</f>
        <v>0</v>
      </c>
      <c r="F587" s="15">
        <f>ლარებში!F587/1000</f>
        <v>0</v>
      </c>
      <c r="G587" s="15">
        <f>ლარებში!G587/1000</f>
        <v>0</v>
      </c>
      <c r="H587" s="15">
        <f>ლარებში!H587/1000</f>
        <v>0</v>
      </c>
    </row>
    <row r="588" spans="1:9" x14ac:dyDescent="0.25">
      <c r="A588" s="5" t="str">
        <f t="shared" si="9"/>
        <v>b</v>
      </c>
      <c r="B588" s="47" t="s">
        <v>1</v>
      </c>
      <c r="C588" s="49" t="s">
        <v>31</v>
      </c>
      <c r="D588" s="49"/>
      <c r="E588" s="15">
        <f>ლარებში!E588/1000</f>
        <v>0</v>
      </c>
      <c r="F588" s="15">
        <f>ლარებში!F588/1000</f>
        <v>0</v>
      </c>
      <c r="G588" s="15">
        <f>ლარებში!G588/1000</f>
        <v>0</v>
      </c>
      <c r="H588" s="15">
        <f>ლარებში!H588/1000</f>
        <v>0</v>
      </c>
    </row>
    <row r="589" spans="1:9" ht="34.5" x14ac:dyDescent="0.25">
      <c r="A589" s="5" t="str">
        <f t="shared" si="9"/>
        <v>b</v>
      </c>
      <c r="B589" s="47"/>
      <c r="C589" s="50" t="s">
        <v>91</v>
      </c>
      <c r="D589" s="50"/>
      <c r="E589" s="16">
        <f>ლარებში!E589/1000</f>
        <v>0</v>
      </c>
      <c r="F589" s="16">
        <f>ლარებში!F589/1000</f>
        <v>0</v>
      </c>
      <c r="G589" s="16">
        <f>ლარებში!G589/1000</f>
        <v>0</v>
      </c>
      <c r="H589" s="16">
        <f>ლარებში!H589/1000</f>
        <v>0</v>
      </c>
    </row>
    <row r="590" spans="1:9" ht="34.5" x14ac:dyDescent="0.25">
      <c r="A590" s="5" t="str">
        <f t="shared" si="9"/>
        <v>b</v>
      </c>
      <c r="B590" s="47"/>
      <c r="C590" s="50" t="s">
        <v>92</v>
      </c>
      <c r="D590" s="50"/>
      <c r="E590" s="16">
        <f>ლარებში!E590/1000</f>
        <v>0</v>
      </c>
      <c r="F590" s="16">
        <f>ლარებში!F590/1000</f>
        <v>0</v>
      </c>
      <c r="G590" s="16">
        <f>ლარებში!G590/1000</f>
        <v>0</v>
      </c>
      <c r="H590" s="16">
        <f>ლარებში!H590/1000</f>
        <v>0</v>
      </c>
    </row>
    <row r="591" spans="1:9" x14ac:dyDescent="0.25">
      <c r="A591" s="5" t="str">
        <f t="shared" si="9"/>
        <v>b</v>
      </c>
      <c r="B591" s="47" t="s">
        <v>1</v>
      </c>
      <c r="C591" s="46" t="s">
        <v>32</v>
      </c>
      <c r="D591" s="46"/>
      <c r="E591" s="14">
        <f>ლარებში!E591/1000</f>
        <v>0</v>
      </c>
      <c r="F591" s="14">
        <f>ლარებში!F591/1000</f>
        <v>0</v>
      </c>
      <c r="G591" s="14">
        <f>ლარებში!G591/1000</f>
        <v>0</v>
      </c>
      <c r="H591" s="14">
        <f>ლარებში!H591/1000</f>
        <v>0</v>
      </c>
    </row>
    <row r="592" spans="1:9" x14ac:dyDescent="0.25">
      <c r="A592" s="5" t="str">
        <f t="shared" si="9"/>
        <v>b</v>
      </c>
      <c r="B592" s="47" t="s">
        <v>1</v>
      </c>
      <c r="C592" s="46" t="s">
        <v>33</v>
      </c>
      <c r="D592" s="46"/>
      <c r="E592" s="14">
        <f>ლარებში!E592/1000</f>
        <v>0</v>
      </c>
      <c r="F592" s="14">
        <f>ლარებში!F592/1000</f>
        <v>0</v>
      </c>
      <c r="G592" s="14">
        <f>ლარებში!G592/1000</f>
        <v>0</v>
      </c>
      <c r="H592" s="14">
        <f>ლარებში!H592/1000</f>
        <v>0</v>
      </c>
    </row>
    <row r="593" spans="1:9" x14ac:dyDescent="0.25">
      <c r="A593" s="5" t="str">
        <f t="shared" si="9"/>
        <v>b</v>
      </c>
      <c r="B593" s="47" t="s">
        <v>1</v>
      </c>
      <c r="C593" s="46" t="s">
        <v>34</v>
      </c>
      <c r="D593" s="46"/>
      <c r="E593" s="14">
        <f>ლარებში!E593/1000</f>
        <v>0</v>
      </c>
      <c r="F593" s="14">
        <f>ლარებში!F593/1000</f>
        <v>0</v>
      </c>
      <c r="G593" s="14">
        <f>ლარებში!G593/1000</f>
        <v>0</v>
      </c>
      <c r="H593" s="14">
        <f>ლარებში!H593/1000</f>
        <v>0</v>
      </c>
    </row>
    <row r="594" spans="1:9" ht="34.5" x14ac:dyDescent="0.25">
      <c r="A594" s="5" t="str">
        <f t="shared" si="9"/>
        <v>a</v>
      </c>
      <c r="B594" s="37" t="s">
        <v>140</v>
      </c>
      <c r="C594" s="38" t="s">
        <v>82</v>
      </c>
      <c r="D594" s="38"/>
      <c r="E594" s="13">
        <f>ლარებში!E594/1000</f>
        <v>2100</v>
      </c>
      <c r="F594" s="13">
        <f>ლარებში!F594/1000</f>
        <v>2276.5</v>
      </c>
      <c r="G594" s="13">
        <f>ლარებში!G594/1000</f>
        <v>1532.45</v>
      </c>
      <c r="H594" s="13">
        <f>ლარებში!H594/1000</f>
        <v>1306.1510000000001</v>
      </c>
      <c r="I594" s="54" t="s">
        <v>223</v>
      </c>
    </row>
    <row r="595" spans="1:9" x14ac:dyDescent="0.25">
      <c r="A595" s="5" t="str">
        <f t="shared" si="9"/>
        <v>a</v>
      </c>
      <c r="B595" s="45" t="s">
        <v>1</v>
      </c>
      <c r="C595" s="46" t="s">
        <v>24</v>
      </c>
      <c r="D595" s="46"/>
      <c r="E595" s="14">
        <f>ლარებში!E595/1000</f>
        <v>2100</v>
      </c>
      <c r="F595" s="14">
        <f>ლარებში!F595/1000</f>
        <v>2276.5</v>
      </c>
      <c r="G595" s="14">
        <f>ლარებში!G595/1000</f>
        <v>1532.45</v>
      </c>
      <c r="H595" s="14">
        <f>ლარებში!H595/1000</f>
        <v>1306.1510000000001</v>
      </c>
    </row>
    <row r="596" spans="1:9" x14ac:dyDescent="0.25">
      <c r="A596" s="5" t="str">
        <f t="shared" si="9"/>
        <v>b</v>
      </c>
      <c r="B596" s="47" t="s">
        <v>1</v>
      </c>
      <c r="C596" s="48" t="s">
        <v>25</v>
      </c>
      <c r="D596" s="48"/>
      <c r="E596" s="15">
        <f>ლარებში!E596/1000</f>
        <v>0</v>
      </c>
      <c r="F596" s="15">
        <f>ლარებში!F596/1000</f>
        <v>0</v>
      </c>
      <c r="G596" s="15">
        <f>ლარებში!G596/1000</f>
        <v>0</v>
      </c>
      <c r="H596" s="15">
        <f>ლარებში!H596/1000</f>
        <v>0</v>
      </c>
    </row>
    <row r="597" spans="1:9" x14ac:dyDescent="0.25">
      <c r="A597" s="5" t="str">
        <f t="shared" si="9"/>
        <v>b</v>
      </c>
      <c r="B597" s="47" t="s">
        <v>1</v>
      </c>
      <c r="C597" s="48" t="s">
        <v>26</v>
      </c>
      <c r="D597" s="48"/>
      <c r="E597" s="15">
        <f>ლარებში!E597/1000</f>
        <v>0</v>
      </c>
      <c r="F597" s="15">
        <f>ლარებში!F597/1000</f>
        <v>0</v>
      </c>
      <c r="G597" s="15">
        <f>ლარებში!G597/1000</f>
        <v>0</v>
      </c>
      <c r="H597" s="15">
        <f>ლარებში!H597/1000</f>
        <v>0</v>
      </c>
    </row>
    <row r="598" spans="1:9" x14ac:dyDescent="0.25">
      <c r="A598" s="5" t="str">
        <f t="shared" si="9"/>
        <v>b</v>
      </c>
      <c r="B598" s="47" t="s">
        <v>1</v>
      </c>
      <c r="C598" s="48" t="s">
        <v>27</v>
      </c>
      <c r="D598" s="48"/>
      <c r="E598" s="15">
        <f>ლარებში!E598/1000</f>
        <v>0</v>
      </c>
      <c r="F598" s="15">
        <f>ლარებში!F598/1000</f>
        <v>0</v>
      </c>
      <c r="G598" s="15">
        <f>ლარებში!G598/1000</f>
        <v>0</v>
      </c>
      <c r="H598" s="15">
        <f>ლარებში!H598/1000</f>
        <v>0</v>
      </c>
    </row>
    <row r="599" spans="1:9" x14ac:dyDescent="0.25">
      <c r="A599" s="5" t="str">
        <f t="shared" si="9"/>
        <v>b</v>
      </c>
      <c r="B599" s="47" t="s">
        <v>1</v>
      </c>
      <c r="C599" s="49" t="s">
        <v>28</v>
      </c>
      <c r="D599" s="49"/>
      <c r="E599" s="15">
        <f>ლარებში!E599/1000</f>
        <v>0</v>
      </c>
      <c r="F599" s="15">
        <f>ლარებში!F599/1000</f>
        <v>0</v>
      </c>
      <c r="G599" s="15">
        <f>ლარებში!G599/1000</f>
        <v>0</v>
      </c>
      <c r="H599" s="15">
        <f>ლარებში!H599/1000</f>
        <v>0</v>
      </c>
    </row>
    <row r="600" spans="1:9" x14ac:dyDescent="0.25">
      <c r="A600" s="5" t="str">
        <f t="shared" si="9"/>
        <v>b</v>
      </c>
      <c r="B600" s="47" t="s">
        <v>1</v>
      </c>
      <c r="C600" s="49" t="s">
        <v>29</v>
      </c>
      <c r="D600" s="49"/>
      <c r="E600" s="15">
        <f>ლარებში!E600/1000</f>
        <v>0</v>
      </c>
      <c r="F600" s="15">
        <f>ლარებში!F600/1000</f>
        <v>0</v>
      </c>
      <c r="G600" s="15">
        <f>ლარებში!G600/1000</f>
        <v>0</v>
      </c>
      <c r="H600" s="15">
        <f>ლარებში!H600/1000</f>
        <v>0</v>
      </c>
    </row>
    <row r="601" spans="1:9" x14ac:dyDescent="0.25">
      <c r="A601" s="5" t="str">
        <f t="shared" si="9"/>
        <v>a</v>
      </c>
      <c r="B601" s="47" t="s">
        <v>1</v>
      </c>
      <c r="C601" s="49" t="s">
        <v>30</v>
      </c>
      <c r="D601" s="49"/>
      <c r="E601" s="15">
        <f>ლარებში!E601/1000</f>
        <v>2100</v>
      </c>
      <c r="F601" s="15">
        <f>ლარებში!F601/1000</f>
        <v>2276.5</v>
      </c>
      <c r="G601" s="15">
        <f>ლარებში!G601/1000</f>
        <v>1532.45</v>
      </c>
      <c r="H601" s="15">
        <f>ლარებში!H601/1000</f>
        <v>1306.1510000000001</v>
      </c>
    </row>
    <row r="602" spans="1:9" x14ac:dyDescent="0.25">
      <c r="A602" s="5" t="str">
        <f t="shared" si="9"/>
        <v>b</v>
      </c>
      <c r="B602" s="47" t="s">
        <v>1</v>
      </c>
      <c r="C602" s="49" t="s">
        <v>31</v>
      </c>
      <c r="D602" s="49"/>
      <c r="E602" s="15">
        <f>ლარებში!E602/1000</f>
        <v>0</v>
      </c>
      <c r="F602" s="15">
        <f>ლარებში!F602/1000</f>
        <v>0</v>
      </c>
      <c r="G602" s="15">
        <f>ლარებში!G602/1000</f>
        <v>0</v>
      </c>
      <c r="H602" s="15">
        <f>ლარებში!H602/1000</f>
        <v>0</v>
      </c>
    </row>
    <row r="603" spans="1:9" ht="34.5" x14ac:dyDescent="0.25">
      <c r="A603" s="5" t="str">
        <f t="shared" si="9"/>
        <v>b</v>
      </c>
      <c r="B603" s="47"/>
      <c r="C603" s="50" t="s">
        <v>91</v>
      </c>
      <c r="D603" s="50"/>
      <c r="E603" s="16">
        <f>ლარებში!E603/1000</f>
        <v>0</v>
      </c>
      <c r="F603" s="16">
        <f>ლარებში!F603/1000</f>
        <v>0</v>
      </c>
      <c r="G603" s="16">
        <f>ლარებში!G603/1000</f>
        <v>0</v>
      </c>
      <c r="H603" s="16">
        <f>ლარებში!H603/1000</f>
        <v>0</v>
      </c>
    </row>
    <row r="604" spans="1:9" ht="34.5" x14ac:dyDescent="0.25">
      <c r="A604" s="5" t="str">
        <f t="shared" si="9"/>
        <v>b</v>
      </c>
      <c r="B604" s="47"/>
      <c r="C604" s="50" t="s">
        <v>92</v>
      </c>
      <c r="D604" s="50"/>
      <c r="E604" s="16">
        <f>ლარებში!E604/1000</f>
        <v>0</v>
      </c>
      <c r="F604" s="16">
        <f>ლარებში!F604/1000</f>
        <v>0</v>
      </c>
      <c r="G604" s="16">
        <f>ლარებში!G604/1000</f>
        <v>0</v>
      </c>
      <c r="H604" s="16">
        <f>ლარებში!H604/1000</f>
        <v>0</v>
      </c>
    </row>
    <row r="605" spans="1:9" x14ac:dyDescent="0.25">
      <c r="A605" s="5" t="str">
        <f t="shared" si="9"/>
        <v>b</v>
      </c>
      <c r="B605" s="47" t="s">
        <v>1</v>
      </c>
      <c r="C605" s="46" t="s">
        <v>32</v>
      </c>
      <c r="D605" s="46"/>
      <c r="E605" s="14">
        <f>ლარებში!E605/1000</f>
        <v>0</v>
      </c>
      <c r="F605" s="14">
        <f>ლარებში!F605/1000</f>
        <v>0</v>
      </c>
      <c r="G605" s="14">
        <f>ლარებში!G605/1000</f>
        <v>0</v>
      </c>
      <c r="H605" s="14">
        <f>ლარებში!H605/1000</f>
        <v>0</v>
      </c>
    </row>
    <row r="606" spans="1:9" x14ac:dyDescent="0.25">
      <c r="A606" s="5" t="str">
        <f t="shared" si="9"/>
        <v>b</v>
      </c>
      <c r="B606" s="47" t="s">
        <v>1</v>
      </c>
      <c r="C606" s="46" t="s">
        <v>33</v>
      </c>
      <c r="D606" s="46"/>
      <c r="E606" s="14">
        <f>ლარებში!E606/1000</f>
        <v>0</v>
      </c>
      <c r="F606" s="14">
        <f>ლარებში!F606/1000</f>
        <v>0</v>
      </c>
      <c r="G606" s="14">
        <f>ლარებში!G606/1000</f>
        <v>0</v>
      </c>
      <c r="H606" s="14">
        <f>ლარებში!H606/1000</f>
        <v>0</v>
      </c>
    </row>
    <row r="607" spans="1:9" x14ac:dyDescent="0.25">
      <c r="A607" s="5" t="str">
        <f t="shared" si="9"/>
        <v>b</v>
      </c>
      <c r="B607" s="47" t="s">
        <v>1</v>
      </c>
      <c r="C607" s="46" t="s">
        <v>34</v>
      </c>
      <c r="D607" s="46"/>
      <c r="E607" s="14">
        <f>ლარებში!E607/1000</f>
        <v>0</v>
      </c>
      <c r="F607" s="14">
        <f>ლარებში!F607/1000</f>
        <v>0</v>
      </c>
      <c r="G607" s="14">
        <f>ლარებში!G607/1000</f>
        <v>0</v>
      </c>
      <c r="H607" s="14">
        <f>ლარებში!H607/1000</f>
        <v>0</v>
      </c>
    </row>
    <row r="608" spans="1:9" ht="51.75" x14ac:dyDescent="0.25">
      <c r="A608" s="5" t="str">
        <f t="shared" si="9"/>
        <v>a</v>
      </c>
      <c r="B608" s="37" t="s">
        <v>141</v>
      </c>
      <c r="C608" s="38" t="s">
        <v>211</v>
      </c>
      <c r="D608" s="38"/>
      <c r="E608" s="13">
        <f>ლარებში!E608/1000</f>
        <v>260</v>
      </c>
      <c r="F608" s="13">
        <f>ლარებში!F608/1000</f>
        <v>252</v>
      </c>
      <c r="G608" s="13">
        <f>ლარებში!G608/1000</f>
        <v>165.75</v>
      </c>
      <c r="H608" s="13">
        <f>ლარებში!H608/1000</f>
        <v>105.68039999999999</v>
      </c>
      <c r="I608" s="54" t="s">
        <v>223</v>
      </c>
    </row>
    <row r="609" spans="1:9" x14ac:dyDescent="0.25">
      <c r="A609" s="5" t="str">
        <f t="shared" si="9"/>
        <v>a</v>
      </c>
      <c r="B609" s="45" t="s">
        <v>1</v>
      </c>
      <c r="C609" s="46" t="s">
        <v>24</v>
      </c>
      <c r="D609" s="46"/>
      <c r="E609" s="14">
        <f>ლარებში!E609/1000</f>
        <v>260</v>
      </c>
      <c r="F609" s="14">
        <f>ლარებში!F609/1000</f>
        <v>252</v>
      </c>
      <c r="G609" s="14">
        <f>ლარებში!G609/1000</f>
        <v>165.75</v>
      </c>
      <c r="H609" s="14">
        <f>ლარებში!H609/1000</f>
        <v>105.68039999999999</v>
      </c>
    </row>
    <row r="610" spans="1:9" x14ac:dyDescent="0.25">
      <c r="A610" s="5" t="str">
        <f t="shared" si="9"/>
        <v>b</v>
      </c>
      <c r="B610" s="47" t="s">
        <v>1</v>
      </c>
      <c r="C610" s="48" t="s">
        <v>25</v>
      </c>
      <c r="D610" s="48"/>
      <c r="E610" s="15">
        <f>ლარებში!E610/1000</f>
        <v>0</v>
      </c>
      <c r="F610" s="15">
        <f>ლარებში!F610/1000</f>
        <v>0</v>
      </c>
      <c r="G610" s="15">
        <f>ლარებში!G610/1000</f>
        <v>0</v>
      </c>
      <c r="H610" s="15">
        <f>ლარებში!H610/1000</f>
        <v>0</v>
      </c>
    </row>
    <row r="611" spans="1:9" x14ac:dyDescent="0.25">
      <c r="A611" s="5" t="str">
        <f t="shared" si="9"/>
        <v>b</v>
      </c>
      <c r="B611" s="47" t="s">
        <v>1</v>
      </c>
      <c r="C611" s="48" t="s">
        <v>26</v>
      </c>
      <c r="D611" s="48"/>
      <c r="E611" s="15">
        <f>ლარებში!E611/1000</f>
        <v>0</v>
      </c>
      <c r="F611" s="15">
        <f>ლარებში!F611/1000</f>
        <v>0</v>
      </c>
      <c r="G611" s="15">
        <f>ლარებში!G611/1000</f>
        <v>0</v>
      </c>
      <c r="H611" s="15">
        <f>ლარებში!H611/1000</f>
        <v>0</v>
      </c>
    </row>
    <row r="612" spans="1:9" x14ac:dyDescent="0.25">
      <c r="A612" s="5" t="str">
        <f t="shared" si="9"/>
        <v>b</v>
      </c>
      <c r="B612" s="47" t="s">
        <v>1</v>
      </c>
      <c r="C612" s="48" t="s">
        <v>27</v>
      </c>
      <c r="D612" s="48"/>
      <c r="E612" s="15">
        <f>ლარებში!E612/1000</f>
        <v>0</v>
      </c>
      <c r="F612" s="15">
        <f>ლარებში!F612/1000</f>
        <v>0</v>
      </c>
      <c r="G612" s="15">
        <f>ლარებში!G612/1000</f>
        <v>0</v>
      </c>
      <c r="H612" s="15">
        <f>ლარებში!H612/1000</f>
        <v>0</v>
      </c>
    </row>
    <row r="613" spans="1:9" x14ac:dyDescent="0.25">
      <c r="A613" s="5" t="str">
        <f t="shared" si="9"/>
        <v>b</v>
      </c>
      <c r="B613" s="47" t="s">
        <v>1</v>
      </c>
      <c r="C613" s="49" t="s">
        <v>28</v>
      </c>
      <c r="D613" s="49"/>
      <c r="E613" s="15">
        <f>ლარებში!E613/1000</f>
        <v>0</v>
      </c>
      <c r="F613" s="15">
        <f>ლარებში!F613/1000</f>
        <v>0</v>
      </c>
      <c r="G613" s="15">
        <f>ლარებში!G613/1000</f>
        <v>0</v>
      </c>
      <c r="H613" s="15">
        <f>ლარებში!H613/1000</f>
        <v>0</v>
      </c>
    </row>
    <row r="614" spans="1:9" x14ac:dyDescent="0.25">
      <c r="A614" s="5" t="str">
        <f t="shared" si="9"/>
        <v>b</v>
      </c>
      <c r="B614" s="47" t="s">
        <v>1</v>
      </c>
      <c r="C614" s="49" t="s">
        <v>29</v>
      </c>
      <c r="D614" s="49"/>
      <c r="E614" s="15">
        <f>ლარებში!E614/1000</f>
        <v>0</v>
      </c>
      <c r="F614" s="15">
        <f>ლარებში!F614/1000</f>
        <v>0</v>
      </c>
      <c r="G614" s="15">
        <f>ლარებში!G614/1000</f>
        <v>0</v>
      </c>
      <c r="H614" s="15">
        <f>ლარებში!H614/1000</f>
        <v>0</v>
      </c>
    </row>
    <row r="615" spans="1:9" x14ac:dyDescent="0.25">
      <c r="A615" s="5" t="str">
        <f t="shared" si="9"/>
        <v>a</v>
      </c>
      <c r="B615" s="47" t="s">
        <v>1</v>
      </c>
      <c r="C615" s="49" t="s">
        <v>30</v>
      </c>
      <c r="D615" s="49"/>
      <c r="E615" s="15">
        <f>ლარებში!E615/1000</f>
        <v>260</v>
      </c>
      <c r="F615" s="15">
        <f>ლარებში!F615/1000</f>
        <v>252</v>
      </c>
      <c r="G615" s="15">
        <f>ლარებში!G615/1000</f>
        <v>165.75</v>
      </c>
      <c r="H615" s="15">
        <f>ლარებში!H615/1000</f>
        <v>105.68039999999999</v>
      </c>
    </row>
    <row r="616" spans="1:9" x14ac:dyDescent="0.25">
      <c r="A616" s="5" t="str">
        <f t="shared" si="9"/>
        <v>b</v>
      </c>
      <c r="B616" s="47" t="s">
        <v>1</v>
      </c>
      <c r="C616" s="49" t="s">
        <v>31</v>
      </c>
      <c r="D616" s="49"/>
      <c r="E616" s="15">
        <f>ლარებში!E616/1000</f>
        <v>0</v>
      </c>
      <c r="F616" s="15">
        <f>ლარებში!F616/1000</f>
        <v>0</v>
      </c>
      <c r="G616" s="15">
        <f>ლარებში!G616/1000</f>
        <v>0</v>
      </c>
      <c r="H616" s="15">
        <f>ლარებში!H616/1000</f>
        <v>0</v>
      </c>
    </row>
    <row r="617" spans="1:9" ht="34.5" x14ac:dyDescent="0.25">
      <c r="A617" s="5" t="str">
        <f t="shared" si="9"/>
        <v>b</v>
      </c>
      <c r="B617" s="47"/>
      <c r="C617" s="50" t="s">
        <v>91</v>
      </c>
      <c r="D617" s="50"/>
      <c r="E617" s="16">
        <f>ლარებში!E617/1000</f>
        <v>0</v>
      </c>
      <c r="F617" s="16">
        <f>ლარებში!F617/1000</f>
        <v>0</v>
      </c>
      <c r="G617" s="16">
        <f>ლარებში!G617/1000</f>
        <v>0</v>
      </c>
      <c r="H617" s="16">
        <f>ლარებში!H617/1000</f>
        <v>0</v>
      </c>
    </row>
    <row r="618" spans="1:9" ht="34.5" x14ac:dyDescent="0.25">
      <c r="A618" s="5" t="str">
        <f t="shared" si="9"/>
        <v>b</v>
      </c>
      <c r="B618" s="47"/>
      <c r="C618" s="50" t="s">
        <v>92</v>
      </c>
      <c r="D618" s="50"/>
      <c r="E618" s="16">
        <f>ლარებში!E618/1000</f>
        <v>0</v>
      </c>
      <c r="F618" s="16">
        <f>ლარებში!F618/1000</f>
        <v>0</v>
      </c>
      <c r="G618" s="16">
        <f>ლარებში!G618/1000</f>
        <v>0</v>
      </c>
      <c r="H618" s="16">
        <f>ლარებში!H618/1000</f>
        <v>0</v>
      </c>
    </row>
    <row r="619" spans="1:9" x14ac:dyDescent="0.25">
      <c r="A619" s="5" t="str">
        <f t="shared" si="9"/>
        <v>b</v>
      </c>
      <c r="B619" s="47" t="s">
        <v>1</v>
      </c>
      <c r="C619" s="46" t="s">
        <v>32</v>
      </c>
      <c r="D619" s="46"/>
      <c r="E619" s="14">
        <f>ლარებში!E619/1000</f>
        <v>0</v>
      </c>
      <c r="F619" s="14">
        <f>ლარებში!F619/1000</f>
        <v>0</v>
      </c>
      <c r="G619" s="14">
        <f>ლარებში!G619/1000</f>
        <v>0</v>
      </c>
      <c r="H619" s="14">
        <f>ლარებში!H619/1000</f>
        <v>0</v>
      </c>
    </row>
    <row r="620" spans="1:9" x14ac:dyDescent="0.25">
      <c r="A620" s="5" t="str">
        <f t="shared" si="9"/>
        <v>b</v>
      </c>
      <c r="B620" s="47" t="s">
        <v>1</v>
      </c>
      <c r="C620" s="46" t="s">
        <v>33</v>
      </c>
      <c r="D620" s="46"/>
      <c r="E620" s="14">
        <f>ლარებში!E620/1000</f>
        <v>0</v>
      </c>
      <c r="F620" s="14">
        <f>ლარებში!F620/1000</f>
        <v>0</v>
      </c>
      <c r="G620" s="14">
        <f>ლარებში!G620/1000</f>
        <v>0</v>
      </c>
      <c r="H620" s="14">
        <f>ლარებში!H620/1000</f>
        <v>0</v>
      </c>
    </row>
    <row r="621" spans="1:9" x14ac:dyDescent="0.25">
      <c r="A621" s="5" t="str">
        <f t="shared" si="9"/>
        <v>b</v>
      </c>
      <c r="B621" s="47" t="s">
        <v>1</v>
      </c>
      <c r="C621" s="46" t="s">
        <v>34</v>
      </c>
      <c r="D621" s="46"/>
      <c r="E621" s="14">
        <f>ლარებში!E621/1000</f>
        <v>0</v>
      </c>
      <c r="F621" s="14">
        <f>ლარებში!F621/1000</f>
        <v>0</v>
      </c>
      <c r="G621" s="14">
        <f>ლარებში!G621/1000</f>
        <v>0</v>
      </c>
      <c r="H621" s="14">
        <f>ლარებში!H621/1000</f>
        <v>0</v>
      </c>
    </row>
    <row r="622" spans="1:9" ht="94.5" customHeight="1" x14ac:dyDescent="0.25">
      <c r="A622" s="5" t="str">
        <f t="shared" si="9"/>
        <v>a</v>
      </c>
      <c r="B622" s="37" t="s">
        <v>142</v>
      </c>
      <c r="C622" s="38" t="s">
        <v>83</v>
      </c>
      <c r="D622" s="38"/>
      <c r="E622" s="13">
        <f>ლარებში!E622/1000</f>
        <v>260</v>
      </c>
      <c r="F622" s="13">
        <f>ლარებში!F622/1000</f>
        <v>255.5</v>
      </c>
      <c r="G622" s="13">
        <f>ლარებში!G622/1000</f>
        <v>180.35</v>
      </c>
      <c r="H622" s="13">
        <f>ლარებში!H622/1000</f>
        <v>170.1</v>
      </c>
      <c r="I622" s="54" t="s">
        <v>223</v>
      </c>
    </row>
    <row r="623" spans="1:9" x14ac:dyDescent="0.25">
      <c r="A623" s="5" t="str">
        <f t="shared" si="9"/>
        <v>a</v>
      </c>
      <c r="B623" s="45" t="s">
        <v>1</v>
      </c>
      <c r="C623" s="46" t="s">
        <v>24</v>
      </c>
      <c r="D623" s="46"/>
      <c r="E623" s="14">
        <f>ლარებში!E623/1000</f>
        <v>260</v>
      </c>
      <c r="F623" s="14">
        <f>ლარებში!F623/1000</f>
        <v>255.5</v>
      </c>
      <c r="G623" s="14">
        <f>ლარებში!G623/1000</f>
        <v>180.35</v>
      </c>
      <c r="H623" s="14">
        <f>ლარებში!H623/1000</f>
        <v>170.1</v>
      </c>
    </row>
    <row r="624" spans="1:9" x14ac:dyDescent="0.25">
      <c r="A624" s="5" t="str">
        <f t="shared" si="9"/>
        <v>b</v>
      </c>
      <c r="B624" s="47" t="s">
        <v>1</v>
      </c>
      <c r="C624" s="48" t="s">
        <v>25</v>
      </c>
      <c r="D624" s="48"/>
      <c r="E624" s="15">
        <f>ლარებში!E624/1000</f>
        <v>0</v>
      </c>
      <c r="F624" s="15">
        <f>ლარებში!F624/1000</f>
        <v>0</v>
      </c>
      <c r="G624" s="15">
        <f>ლარებში!G624/1000</f>
        <v>0</v>
      </c>
      <c r="H624" s="15">
        <f>ლარებში!H624/1000</f>
        <v>0</v>
      </c>
    </row>
    <row r="625" spans="1:9" x14ac:dyDescent="0.25">
      <c r="A625" s="5" t="str">
        <f t="shared" si="9"/>
        <v>b</v>
      </c>
      <c r="B625" s="47" t="s">
        <v>1</v>
      </c>
      <c r="C625" s="48" t="s">
        <v>26</v>
      </c>
      <c r="D625" s="48"/>
      <c r="E625" s="15">
        <f>ლარებში!E625/1000</f>
        <v>0</v>
      </c>
      <c r="F625" s="15">
        <f>ლარებში!F625/1000</f>
        <v>0</v>
      </c>
      <c r="G625" s="15">
        <f>ლარებში!G625/1000</f>
        <v>0</v>
      </c>
      <c r="H625" s="15">
        <f>ლარებში!H625/1000</f>
        <v>0</v>
      </c>
    </row>
    <row r="626" spans="1:9" x14ac:dyDescent="0.25">
      <c r="A626" s="5" t="str">
        <f t="shared" si="9"/>
        <v>b</v>
      </c>
      <c r="B626" s="47" t="s">
        <v>1</v>
      </c>
      <c r="C626" s="48" t="s">
        <v>27</v>
      </c>
      <c r="D626" s="48"/>
      <c r="E626" s="15">
        <f>ლარებში!E626/1000</f>
        <v>0</v>
      </c>
      <c r="F626" s="15">
        <f>ლარებში!F626/1000</f>
        <v>0</v>
      </c>
      <c r="G626" s="15">
        <f>ლარებში!G626/1000</f>
        <v>0</v>
      </c>
      <c r="H626" s="15">
        <f>ლარებში!H626/1000</f>
        <v>0</v>
      </c>
    </row>
    <row r="627" spans="1:9" x14ac:dyDescent="0.25">
      <c r="A627" s="5" t="str">
        <f t="shared" si="9"/>
        <v>b</v>
      </c>
      <c r="B627" s="47" t="s">
        <v>1</v>
      </c>
      <c r="C627" s="49" t="s">
        <v>28</v>
      </c>
      <c r="D627" s="49"/>
      <c r="E627" s="15">
        <f>ლარებში!E627/1000</f>
        <v>0</v>
      </c>
      <c r="F627" s="15">
        <f>ლარებში!F627/1000</f>
        <v>0</v>
      </c>
      <c r="G627" s="15">
        <f>ლარებში!G627/1000</f>
        <v>0</v>
      </c>
      <c r="H627" s="15">
        <f>ლარებში!H627/1000</f>
        <v>0</v>
      </c>
    </row>
    <row r="628" spans="1:9" x14ac:dyDescent="0.25">
      <c r="A628" s="5" t="str">
        <f t="shared" si="9"/>
        <v>b</v>
      </c>
      <c r="B628" s="47" t="s">
        <v>1</v>
      </c>
      <c r="C628" s="49" t="s">
        <v>29</v>
      </c>
      <c r="D628" s="49"/>
      <c r="E628" s="15">
        <f>ლარებში!E628/1000</f>
        <v>0</v>
      </c>
      <c r="F628" s="15">
        <f>ლარებში!F628/1000</f>
        <v>0</v>
      </c>
      <c r="G628" s="15">
        <f>ლარებში!G628/1000</f>
        <v>0</v>
      </c>
      <c r="H628" s="15">
        <f>ლარებში!H628/1000</f>
        <v>0</v>
      </c>
    </row>
    <row r="629" spans="1:9" x14ac:dyDescent="0.25">
      <c r="A629" s="5" t="str">
        <f t="shared" si="9"/>
        <v>a</v>
      </c>
      <c r="B629" s="47" t="s">
        <v>1</v>
      </c>
      <c r="C629" s="49" t="s">
        <v>30</v>
      </c>
      <c r="D629" s="49"/>
      <c r="E629" s="15">
        <f>ლარებში!E629/1000</f>
        <v>260</v>
      </c>
      <c r="F629" s="15">
        <f>ლარებში!F629/1000</f>
        <v>255.5</v>
      </c>
      <c r="G629" s="15">
        <f>ლარებში!G629/1000</f>
        <v>180.35</v>
      </c>
      <c r="H629" s="15">
        <f>ლარებში!H629/1000</f>
        <v>170.1</v>
      </c>
    </row>
    <row r="630" spans="1:9" x14ac:dyDescent="0.25">
      <c r="A630" s="5" t="str">
        <f t="shared" si="9"/>
        <v>b</v>
      </c>
      <c r="B630" s="47" t="s">
        <v>1</v>
      </c>
      <c r="C630" s="49" t="s">
        <v>31</v>
      </c>
      <c r="D630" s="49"/>
      <c r="E630" s="15">
        <f>ლარებში!E630/1000</f>
        <v>0</v>
      </c>
      <c r="F630" s="15">
        <f>ლარებში!F630/1000</f>
        <v>0</v>
      </c>
      <c r="G630" s="15">
        <f>ლარებში!G630/1000</f>
        <v>0</v>
      </c>
      <c r="H630" s="15">
        <f>ლარებში!H630/1000</f>
        <v>0</v>
      </c>
    </row>
    <row r="631" spans="1:9" ht="34.5" x14ac:dyDescent="0.25">
      <c r="A631" s="5" t="str">
        <f t="shared" si="9"/>
        <v>b</v>
      </c>
      <c r="B631" s="47"/>
      <c r="C631" s="50" t="s">
        <v>91</v>
      </c>
      <c r="D631" s="50"/>
      <c r="E631" s="16">
        <f>ლარებში!E631/1000</f>
        <v>0</v>
      </c>
      <c r="F631" s="16">
        <f>ლარებში!F631/1000</f>
        <v>0</v>
      </c>
      <c r="G631" s="16">
        <f>ლარებში!G631/1000</f>
        <v>0</v>
      </c>
      <c r="H631" s="16">
        <f>ლარებში!H631/1000</f>
        <v>0</v>
      </c>
    </row>
    <row r="632" spans="1:9" ht="34.5" x14ac:dyDescent="0.25">
      <c r="A632" s="5" t="str">
        <f t="shared" si="9"/>
        <v>b</v>
      </c>
      <c r="B632" s="47"/>
      <c r="C632" s="50" t="s">
        <v>92</v>
      </c>
      <c r="D632" s="50"/>
      <c r="E632" s="16">
        <f>ლარებში!E632/1000</f>
        <v>0</v>
      </c>
      <c r="F632" s="16">
        <f>ლარებში!F632/1000</f>
        <v>0</v>
      </c>
      <c r="G632" s="16">
        <f>ლარებში!G632/1000</f>
        <v>0</v>
      </c>
      <c r="H632" s="16">
        <f>ლარებში!H632/1000</f>
        <v>0</v>
      </c>
    </row>
    <row r="633" spans="1:9" x14ac:dyDescent="0.25">
      <c r="A633" s="5" t="str">
        <f t="shared" si="9"/>
        <v>b</v>
      </c>
      <c r="B633" s="47" t="s">
        <v>1</v>
      </c>
      <c r="C633" s="46" t="s">
        <v>32</v>
      </c>
      <c r="D633" s="46"/>
      <c r="E633" s="14">
        <f>ლარებში!E633/1000</f>
        <v>0</v>
      </c>
      <c r="F633" s="14">
        <f>ლარებში!F633/1000</f>
        <v>0</v>
      </c>
      <c r="G633" s="14">
        <f>ლარებში!G633/1000</f>
        <v>0</v>
      </c>
      <c r="H633" s="14">
        <f>ლარებში!H633/1000</f>
        <v>0</v>
      </c>
    </row>
    <row r="634" spans="1:9" x14ac:dyDescent="0.25">
      <c r="A634" s="5" t="str">
        <f t="shared" si="9"/>
        <v>b</v>
      </c>
      <c r="B634" s="47" t="s">
        <v>1</v>
      </c>
      <c r="C634" s="46" t="s">
        <v>33</v>
      </c>
      <c r="D634" s="46"/>
      <c r="E634" s="14">
        <f>ლარებში!E634/1000</f>
        <v>0</v>
      </c>
      <c r="F634" s="14">
        <f>ლარებში!F634/1000</f>
        <v>0</v>
      </c>
      <c r="G634" s="14">
        <f>ლარებში!G634/1000</f>
        <v>0</v>
      </c>
      <c r="H634" s="14">
        <f>ლარებში!H634/1000</f>
        <v>0</v>
      </c>
    </row>
    <row r="635" spans="1:9" x14ac:dyDescent="0.25">
      <c r="A635" s="5" t="str">
        <f t="shared" si="9"/>
        <v>b</v>
      </c>
      <c r="B635" s="47" t="s">
        <v>1</v>
      </c>
      <c r="C635" s="46" t="s">
        <v>34</v>
      </c>
      <c r="D635" s="46"/>
      <c r="E635" s="14">
        <f>ლარებში!E635/1000</f>
        <v>0</v>
      </c>
      <c r="F635" s="14">
        <f>ლარებში!F635/1000</f>
        <v>0</v>
      </c>
      <c r="G635" s="14">
        <f>ლარებში!G635/1000</f>
        <v>0</v>
      </c>
      <c r="H635" s="14">
        <f>ლარებში!H635/1000</f>
        <v>0</v>
      </c>
    </row>
    <row r="636" spans="1:9" ht="39" customHeight="1" x14ac:dyDescent="0.25">
      <c r="A636" s="5" t="str">
        <f t="shared" si="9"/>
        <v>a</v>
      </c>
      <c r="B636" s="29" t="s">
        <v>143</v>
      </c>
      <c r="C636" s="30" t="s">
        <v>19</v>
      </c>
      <c r="D636" s="30"/>
      <c r="E636" s="11">
        <f>ლარებში!E636/1000</f>
        <v>46500</v>
      </c>
      <c r="F636" s="11">
        <f>ლარებში!F636/1000</f>
        <v>46500</v>
      </c>
      <c r="G636" s="11">
        <f>ლარებში!G636/1000</f>
        <v>39521.300000000003</v>
      </c>
      <c r="H636" s="11">
        <f>ლარებში!H636/1000</f>
        <v>34919.311730000001</v>
      </c>
      <c r="I636" s="54"/>
    </row>
    <row r="637" spans="1:9" x14ac:dyDescent="0.25">
      <c r="A637" s="5" t="str">
        <f t="shared" si="9"/>
        <v>a</v>
      </c>
      <c r="B637" s="45" t="s">
        <v>1</v>
      </c>
      <c r="C637" s="46" t="s">
        <v>24</v>
      </c>
      <c r="D637" s="46"/>
      <c r="E637" s="14">
        <f>ლარებში!E637/1000</f>
        <v>46500</v>
      </c>
      <c r="F637" s="14">
        <f>ლარებში!F637/1000</f>
        <v>46500</v>
      </c>
      <c r="G637" s="14">
        <f>ლარებში!G637/1000</f>
        <v>39521.300000000003</v>
      </c>
      <c r="H637" s="14">
        <f>ლარებში!H637/1000</f>
        <v>34919.311730000001</v>
      </c>
      <c r="I637" s="10"/>
    </row>
    <row r="638" spans="1:9" x14ac:dyDescent="0.25">
      <c r="A638" s="5" t="str">
        <f t="shared" si="9"/>
        <v>b</v>
      </c>
      <c r="B638" s="47" t="s">
        <v>1</v>
      </c>
      <c r="C638" s="48" t="s">
        <v>25</v>
      </c>
      <c r="D638" s="48"/>
      <c r="E638" s="17">
        <f>ლარებში!E638/1000</f>
        <v>0</v>
      </c>
      <c r="F638" s="17">
        <f>ლარებში!F638/1000</f>
        <v>0</v>
      </c>
      <c r="G638" s="17">
        <f>ლარებში!G638/1000</f>
        <v>0</v>
      </c>
      <c r="H638" s="17">
        <f>ლარებში!H638/1000</f>
        <v>0</v>
      </c>
    </row>
    <row r="639" spans="1:9" x14ac:dyDescent="0.25">
      <c r="A639" s="5" t="str">
        <f t="shared" si="9"/>
        <v>b</v>
      </c>
      <c r="B639" s="47" t="s">
        <v>1</v>
      </c>
      <c r="C639" s="48" t="s">
        <v>26</v>
      </c>
      <c r="D639" s="48"/>
      <c r="E639" s="17">
        <f>ლარებში!E639/1000</f>
        <v>0</v>
      </c>
      <c r="F639" s="17">
        <f>ლარებში!F639/1000</f>
        <v>0</v>
      </c>
      <c r="G639" s="17">
        <f>ლარებში!G639/1000</f>
        <v>0</v>
      </c>
      <c r="H639" s="17">
        <f>ლარებში!H639/1000</f>
        <v>0</v>
      </c>
    </row>
    <row r="640" spans="1:9" x14ac:dyDescent="0.25">
      <c r="A640" s="5" t="str">
        <f t="shared" si="9"/>
        <v>b</v>
      </c>
      <c r="B640" s="47" t="s">
        <v>1</v>
      </c>
      <c r="C640" s="48" t="s">
        <v>27</v>
      </c>
      <c r="D640" s="48"/>
      <c r="E640" s="17">
        <f>ლარებში!E640/1000</f>
        <v>0</v>
      </c>
      <c r="F640" s="17">
        <f>ლარებში!F640/1000</f>
        <v>0</v>
      </c>
      <c r="G640" s="17">
        <f>ლარებში!G640/1000</f>
        <v>0</v>
      </c>
      <c r="H640" s="17">
        <f>ლარებში!H640/1000</f>
        <v>0</v>
      </c>
    </row>
    <row r="641" spans="1:9" x14ac:dyDescent="0.25">
      <c r="A641" s="5" t="str">
        <f t="shared" si="9"/>
        <v>b</v>
      </c>
      <c r="B641" s="47" t="s">
        <v>1</v>
      </c>
      <c r="C641" s="49" t="s">
        <v>28</v>
      </c>
      <c r="D641" s="49"/>
      <c r="E641" s="17">
        <f>ლარებში!E641/1000</f>
        <v>0</v>
      </c>
      <c r="F641" s="17">
        <f>ლარებში!F641/1000</f>
        <v>0</v>
      </c>
      <c r="G641" s="17">
        <f>ლარებში!G641/1000</f>
        <v>0</v>
      </c>
      <c r="H641" s="17">
        <f>ლარებში!H641/1000</f>
        <v>0</v>
      </c>
    </row>
    <row r="642" spans="1:9" x14ac:dyDescent="0.25">
      <c r="A642" s="5" t="str">
        <f t="shared" si="9"/>
        <v>b</v>
      </c>
      <c r="B642" s="47" t="s">
        <v>1</v>
      </c>
      <c r="C642" s="49" t="s">
        <v>29</v>
      </c>
      <c r="D642" s="49"/>
      <c r="E642" s="17">
        <f>ლარებში!E642/1000</f>
        <v>0</v>
      </c>
      <c r="F642" s="17">
        <f>ლარებში!F642/1000</f>
        <v>0</v>
      </c>
      <c r="G642" s="17">
        <f>ლარებში!G642/1000</f>
        <v>0</v>
      </c>
      <c r="H642" s="17">
        <f>ლარებში!H642/1000</f>
        <v>0</v>
      </c>
    </row>
    <row r="643" spans="1:9" x14ac:dyDescent="0.25">
      <c r="A643" s="5" t="str">
        <f t="shared" si="9"/>
        <v>a</v>
      </c>
      <c r="B643" s="47" t="s">
        <v>1</v>
      </c>
      <c r="C643" s="49" t="s">
        <v>30</v>
      </c>
      <c r="D643" s="49"/>
      <c r="E643" s="52">
        <f>ლარებში!E643/1000</f>
        <v>46500</v>
      </c>
      <c r="F643" s="52">
        <f>ლარებში!F643/1000</f>
        <v>46500</v>
      </c>
      <c r="G643" s="52">
        <f>ლარებში!G643/1000</f>
        <v>39521.300000000003</v>
      </c>
      <c r="H643" s="52">
        <f>ლარებში!H643/1000</f>
        <v>34919.311730000001</v>
      </c>
      <c r="I643" s="10"/>
    </row>
    <row r="644" spans="1:9" x14ac:dyDescent="0.25">
      <c r="A644" s="5" t="str">
        <f t="shared" si="9"/>
        <v>b</v>
      </c>
      <c r="B644" s="47" t="s">
        <v>1</v>
      </c>
      <c r="C644" s="49" t="s">
        <v>31</v>
      </c>
      <c r="D644" s="49"/>
      <c r="E644" s="17">
        <f>ლარებში!E644/1000</f>
        <v>0</v>
      </c>
      <c r="F644" s="17">
        <f>ლარებში!F644/1000</f>
        <v>0</v>
      </c>
      <c r="G644" s="17">
        <f>ლარებში!G644/1000</f>
        <v>0</v>
      </c>
      <c r="H644" s="17">
        <f>ლარებში!H644/1000</f>
        <v>0</v>
      </c>
    </row>
    <row r="645" spans="1:9" ht="34.5" x14ac:dyDescent="0.25">
      <c r="A645" s="5" t="str">
        <f t="shared" si="9"/>
        <v>b</v>
      </c>
      <c r="B645" s="47"/>
      <c r="C645" s="50" t="s">
        <v>91</v>
      </c>
      <c r="D645" s="50"/>
      <c r="E645" s="17">
        <f>ლარებში!E645/1000</f>
        <v>0</v>
      </c>
      <c r="F645" s="17">
        <f>ლარებში!F645/1000</f>
        <v>0</v>
      </c>
      <c r="G645" s="17">
        <f>ლარებში!G645/1000</f>
        <v>0</v>
      </c>
      <c r="H645" s="17">
        <f>ლარებში!H645/1000</f>
        <v>0</v>
      </c>
    </row>
    <row r="646" spans="1:9" ht="34.5" x14ac:dyDescent="0.25">
      <c r="A646" s="5" t="str">
        <f t="shared" si="9"/>
        <v>b</v>
      </c>
      <c r="B646" s="47"/>
      <c r="C646" s="50" t="s">
        <v>92</v>
      </c>
      <c r="D646" s="50"/>
      <c r="E646" s="17">
        <f>ლარებში!E646/1000</f>
        <v>0</v>
      </c>
      <c r="F646" s="17">
        <f>ლარებში!F646/1000</f>
        <v>0</v>
      </c>
      <c r="G646" s="17">
        <f>ლარებში!G646/1000</f>
        <v>0</v>
      </c>
      <c r="H646" s="17">
        <f>ლარებში!H646/1000</f>
        <v>0</v>
      </c>
    </row>
    <row r="647" spans="1:9" x14ac:dyDescent="0.25">
      <c r="A647" s="5" t="str">
        <f t="shared" ref="A647:A710" si="10">IF((E647+F647+G647+H647)&gt;0,"a","b")</f>
        <v>b</v>
      </c>
      <c r="B647" s="45" t="s">
        <v>1</v>
      </c>
      <c r="C647" s="46" t="s">
        <v>32</v>
      </c>
      <c r="D647" s="46"/>
      <c r="E647" s="14">
        <f>ლარებში!E647/1000</f>
        <v>0</v>
      </c>
      <c r="F647" s="14">
        <f>ლარებში!F647/1000</f>
        <v>0</v>
      </c>
      <c r="G647" s="14">
        <f>ლარებში!G647/1000</f>
        <v>0</v>
      </c>
      <c r="H647" s="14">
        <f>ლარებში!H647/1000</f>
        <v>0</v>
      </c>
    </row>
    <row r="648" spans="1:9" x14ac:dyDescent="0.25">
      <c r="A648" s="5" t="str">
        <f t="shared" si="10"/>
        <v>b</v>
      </c>
      <c r="B648" s="45" t="s">
        <v>1</v>
      </c>
      <c r="C648" s="46" t="s">
        <v>33</v>
      </c>
      <c r="D648" s="46"/>
      <c r="E648" s="14">
        <f>ლარებში!E648/1000</f>
        <v>0</v>
      </c>
      <c r="F648" s="14">
        <f>ლარებში!F648/1000</f>
        <v>0</v>
      </c>
      <c r="G648" s="14">
        <f>ლარებში!G648/1000</f>
        <v>0</v>
      </c>
      <c r="H648" s="14">
        <f>ლარებში!H648/1000</f>
        <v>0</v>
      </c>
    </row>
    <row r="649" spans="1:9" x14ac:dyDescent="0.25">
      <c r="A649" s="5" t="str">
        <f t="shared" si="10"/>
        <v>b</v>
      </c>
      <c r="B649" s="45" t="s">
        <v>1</v>
      </c>
      <c r="C649" s="46" t="s">
        <v>34</v>
      </c>
      <c r="D649" s="46"/>
      <c r="E649" s="14">
        <f>ლარებში!E649/1000</f>
        <v>0</v>
      </c>
      <c r="F649" s="14">
        <f>ლარებში!F649/1000</f>
        <v>0</v>
      </c>
      <c r="G649" s="14">
        <f>ლარებში!G649/1000</f>
        <v>0</v>
      </c>
      <c r="H649" s="14">
        <f>ლარებში!H649/1000</f>
        <v>0</v>
      </c>
    </row>
    <row r="650" spans="1:9" ht="51.75" x14ac:dyDescent="0.25">
      <c r="A650" s="5" t="str">
        <f t="shared" si="10"/>
        <v>a</v>
      </c>
      <c r="B650" s="37" t="s">
        <v>144</v>
      </c>
      <c r="C650" s="38" t="s">
        <v>84</v>
      </c>
      <c r="D650" s="38"/>
      <c r="E650" s="13">
        <f>ლარებში!E650/1000</f>
        <v>30000</v>
      </c>
      <c r="F650" s="13">
        <f>ლარებში!F650/1000</f>
        <v>30000</v>
      </c>
      <c r="G650" s="13">
        <f>ლარებში!G650/1000</f>
        <v>25218.25</v>
      </c>
      <c r="H650" s="13">
        <f>ლარებში!H650/1000</f>
        <v>22330.237000000001</v>
      </c>
      <c r="I650" s="54" t="s">
        <v>223</v>
      </c>
    </row>
    <row r="651" spans="1:9" x14ac:dyDescent="0.25">
      <c r="A651" s="5" t="str">
        <f t="shared" si="10"/>
        <v>a</v>
      </c>
      <c r="B651" s="45" t="s">
        <v>1</v>
      </c>
      <c r="C651" s="46" t="s">
        <v>24</v>
      </c>
      <c r="D651" s="46"/>
      <c r="E651" s="14">
        <f>ლარებში!E651/1000</f>
        <v>30000</v>
      </c>
      <c r="F651" s="14">
        <f>ლარებში!F651/1000</f>
        <v>30000</v>
      </c>
      <c r="G651" s="14">
        <f>ლარებში!G651/1000</f>
        <v>25218.25</v>
      </c>
      <c r="H651" s="14">
        <f>ლარებში!H651/1000</f>
        <v>22330.237000000001</v>
      </c>
    </row>
    <row r="652" spans="1:9" x14ac:dyDescent="0.25">
      <c r="A652" s="5" t="str">
        <f t="shared" si="10"/>
        <v>b</v>
      </c>
      <c r="B652" s="47" t="s">
        <v>1</v>
      </c>
      <c r="C652" s="48" t="s">
        <v>25</v>
      </c>
      <c r="D652" s="48"/>
      <c r="E652" s="15">
        <f>ლარებში!E652/1000</f>
        <v>0</v>
      </c>
      <c r="F652" s="15">
        <f>ლარებში!F652/1000</f>
        <v>0</v>
      </c>
      <c r="G652" s="15">
        <f>ლარებში!G652/1000</f>
        <v>0</v>
      </c>
      <c r="H652" s="15">
        <f>ლარებში!H652/1000</f>
        <v>0</v>
      </c>
    </row>
    <row r="653" spans="1:9" x14ac:dyDescent="0.25">
      <c r="A653" s="5" t="str">
        <f t="shared" si="10"/>
        <v>b</v>
      </c>
      <c r="B653" s="47" t="s">
        <v>1</v>
      </c>
      <c r="C653" s="48" t="s">
        <v>26</v>
      </c>
      <c r="D653" s="48"/>
      <c r="E653" s="15">
        <f>ლარებში!E653/1000</f>
        <v>0</v>
      </c>
      <c r="F653" s="15">
        <f>ლარებში!F653/1000</f>
        <v>0</v>
      </c>
      <c r="G653" s="15">
        <f>ლარებში!G653/1000</f>
        <v>0</v>
      </c>
      <c r="H653" s="15">
        <f>ლარებში!H653/1000</f>
        <v>0</v>
      </c>
    </row>
    <row r="654" spans="1:9" x14ac:dyDescent="0.25">
      <c r="A654" s="5" t="str">
        <f t="shared" si="10"/>
        <v>b</v>
      </c>
      <c r="B654" s="47" t="s">
        <v>1</v>
      </c>
      <c r="C654" s="48" t="s">
        <v>27</v>
      </c>
      <c r="D654" s="48"/>
      <c r="E654" s="15">
        <f>ლარებში!E654/1000</f>
        <v>0</v>
      </c>
      <c r="F654" s="15">
        <f>ლარებში!F654/1000</f>
        <v>0</v>
      </c>
      <c r="G654" s="15">
        <f>ლარებში!G654/1000</f>
        <v>0</v>
      </c>
      <c r="H654" s="15">
        <f>ლარებში!H654/1000</f>
        <v>0</v>
      </c>
    </row>
    <row r="655" spans="1:9" x14ac:dyDescent="0.25">
      <c r="A655" s="5" t="str">
        <f t="shared" si="10"/>
        <v>b</v>
      </c>
      <c r="B655" s="47" t="s">
        <v>1</v>
      </c>
      <c r="C655" s="49" t="s">
        <v>28</v>
      </c>
      <c r="D655" s="49"/>
      <c r="E655" s="15">
        <f>ლარებში!E655/1000</f>
        <v>0</v>
      </c>
      <c r="F655" s="15">
        <f>ლარებში!F655/1000</f>
        <v>0</v>
      </c>
      <c r="G655" s="15">
        <f>ლარებში!G655/1000</f>
        <v>0</v>
      </c>
      <c r="H655" s="15">
        <f>ლარებში!H655/1000</f>
        <v>0</v>
      </c>
    </row>
    <row r="656" spans="1:9" x14ac:dyDescent="0.25">
      <c r="A656" s="5" t="str">
        <f t="shared" si="10"/>
        <v>b</v>
      </c>
      <c r="B656" s="47" t="s">
        <v>1</v>
      </c>
      <c r="C656" s="49" t="s">
        <v>29</v>
      </c>
      <c r="D656" s="49"/>
      <c r="E656" s="15">
        <f>ლარებში!E656/1000</f>
        <v>0</v>
      </c>
      <c r="F656" s="15">
        <f>ლარებში!F656/1000</f>
        <v>0</v>
      </c>
      <c r="G656" s="15">
        <f>ლარებში!G656/1000</f>
        <v>0</v>
      </c>
      <c r="H656" s="15">
        <f>ლარებში!H656/1000</f>
        <v>0</v>
      </c>
    </row>
    <row r="657" spans="1:9" x14ac:dyDescent="0.25">
      <c r="A657" s="5" t="str">
        <f t="shared" si="10"/>
        <v>a</v>
      </c>
      <c r="B657" s="47" t="s">
        <v>1</v>
      </c>
      <c r="C657" s="49" t="s">
        <v>30</v>
      </c>
      <c r="D657" s="49"/>
      <c r="E657" s="15">
        <f>ლარებში!E657/1000</f>
        <v>30000</v>
      </c>
      <c r="F657" s="15">
        <f>ლარებში!F657/1000</f>
        <v>30000</v>
      </c>
      <c r="G657" s="15">
        <f>ლარებში!G657/1000</f>
        <v>25218.25</v>
      </c>
      <c r="H657" s="15">
        <f>ლარებში!H657/1000</f>
        <v>22330.237000000001</v>
      </c>
    </row>
    <row r="658" spans="1:9" x14ac:dyDescent="0.25">
      <c r="A658" s="5" t="str">
        <f t="shared" si="10"/>
        <v>b</v>
      </c>
      <c r="B658" s="47" t="s">
        <v>1</v>
      </c>
      <c r="C658" s="49" t="s">
        <v>31</v>
      </c>
      <c r="D658" s="49"/>
      <c r="E658" s="15">
        <f>ლარებში!E658/1000</f>
        <v>0</v>
      </c>
      <c r="F658" s="15">
        <f>ლარებში!F658/1000</f>
        <v>0</v>
      </c>
      <c r="G658" s="15">
        <f>ლარებში!G658/1000</f>
        <v>0</v>
      </c>
      <c r="H658" s="15">
        <f>ლარებში!H658/1000</f>
        <v>0</v>
      </c>
    </row>
    <row r="659" spans="1:9" ht="34.5" x14ac:dyDescent="0.25">
      <c r="A659" s="5" t="str">
        <f t="shared" si="10"/>
        <v>b</v>
      </c>
      <c r="B659" s="47"/>
      <c r="C659" s="50" t="s">
        <v>91</v>
      </c>
      <c r="D659" s="50"/>
      <c r="E659" s="16">
        <f>ლარებში!E659/1000</f>
        <v>0</v>
      </c>
      <c r="F659" s="16">
        <f>ლარებში!F659/1000</f>
        <v>0</v>
      </c>
      <c r="G659" s="16">
        <f>ლარებში!G659/1000</f>
        <v>0</v>
      </c>
      <c r="H659" s="16">
        <f>ლარებში!H659/1000</f>
        <v>0</v>
      </c>
    </row>
    <row r="660" spans="1:9" ht="34.5" x14ac:dyDescent="0.25">
      <c r="A660" s="5" t="str">
        <f t="shared" si="10"/>
        <v>b</v>
      </c>
      <c r="B660" s="47"/>
      <c r="C660" s="50" t="s">
        <v>92</v>
      </c>
      <c r="D660" s="50"/>
      <c r="E660" s="16">
        <f>ლარებში!E660/1000</f>
        <v>0</v>
      </c>
      <c r="F660" s="16">
        <f>ლარებში!F660/1000</f>
        <v>0</v>
      </c>
      <c r="G660" s="16">
        <f>ლარებში!G660/1000</f>
        <v>0</v>
      </c>
      <c r="H660" s="16">
        <f>ლარებში!H660/1000</f>
        <v>0</v>
      </c>
    </row>
    <row r="661" spans="1:9" x14ac:dyDescent="0.25">
      <c r="A661" s="5" t="str">
        <f t="shared" si="10"/>
        <v>b</v>
      </c>
      <c r="B661" s="47" t="s">
        <v>1</v>
      </c>
      <c r="C661" s="46" t="s">
        <v>32</v>
      </c>
      <c r="D661" s="46"/>
      <c r="E661" s="14">
        <f>ლარებში!E661/1000</f>
        <v>0</v>
      </c>
      <c r="F661" s="14">
        <f>ლარებში!F661/1000</f>
        <v>0</v>
      </c>
      <c r="G661" s="14">
        <f>ლარებში!G661/1000</f>
        <v>0</v>
      </c>
      <c r="H661" s="14">
        <f>ლარებში!H661/1000</f>
        <v>0</v>
      </c>
    </row>
    <row r="662" spans="1:9" x14ac:dyDescent="0.25">
      <c r="A662" s="5" t="str">
        <f t="shared" si="10"/>
        <v>b</v>
      </c>
      <c r="B662" s="47" t="s">
        <v>1</v>
      </c>
      <c r="C662" s="46" t="s">
        <v>33</v>
      </c>
      <c r="D662" s="46"/>
      <c r="E662" s="14">
        <f>ლარებში!E662/1000</f>
        <v>0</v>
      </c>
      <c r="F662" s="14">
        <f>ლარებში!F662/1000</f>
        <v>0</v>
      </c>
      <c r="G662" s="14">
        <f>ლარებში!G662/1000</f>
        <v>0</v>
      </c>
      <c r="H662" s="14">
        <f>ლარებში!H662/1000</f>
        <v>0</v>
      </c>
    </row>
    <row r="663" spans="1:9" x14ac:dyDescent="0.25">
      <c r="A663" s="5" t="str">
        <f t="shared" si="10"/>
        <v>b</v>
      </c>
      <c r="B663" s="47" t="s">
        <v>1</v>
      </c>
      <c r="C663" s="46" t="s">
        <v>34</v>
      </c>
      <c r="D663" s="46"/>
      <c r="E663" s="14">
        <f>ლარებში!E663/1000</f>
        <v>0</v>
      </c>
      <c r="F663" s="14">
        <f>ლარებში!F663/1000</f>
        <v>0</v>
      </c>
      <c r="G663" s="14">
        <f>ლარებში!G663/1000</f>
        <v>0</v>
      </c>
      <c r="H663" s="14">
        <f>ლარებში!H663/1000</f>
        <v>0</v>
      </c>
    </row>
    <row r="664" spans="1:9" ht="51.75" x14ac:dyDescent="0.25">
      <c r="A664" s="5" t="str">
        <f t="shared" si="10"/>
        <v>a</v>
      </c>
      <c r="B664" s="37" t="s">
        <v>145</v>
      </c>
      <c r="C664" s="38" t="s">
        <v>146</v>
      </c>
      <c r="D664" s="38"/>
      <c r="E664" s="13">
        <f>ლარებში!E664/1000</f>
        <v>4000</v>
      </c>
      <c r="F664" s="13">
        <f>ლარებში!F664/1000</f>
        <v>4000</v>
      </c>
      <c r="G664" s="13">
        <f>ლარებში!G664/1000</f>
        <v>3227.65</v>
      </c>
      <c r="H664" s="13">
        <f>ლარებში!H664/1000</f>
        <v>2844.3867999999998</v>
      </c>
      <c r="I664" s="54" t="s">
        <v>223</v>
      </c>
    </row>
    <row r="665" spans="1:9" x14ac:dyDescent="0.25">
      <c r="A665" s="5" t="str">
        <f t="shared" si="10"/>
        <v>a</v>
      </c>
      <c r="B665" s="45" t="s">
        <v>1</v>
      </c>
      <c r="C665" s="46" t="s">
        <v>24</v>
      </c>
      <c r="D665" s="46"/>
      <c r="E665" s="14">
        <f>ლარებში!E665/1000</f>
        <v>4000</v>
      </c>
      <c r="F665" s="14">
        <f>ლარებში!F665/1000</f>
        <v>4000</v>
      </c>
      <c r="G665" s="14">
        <f>ლარებში!G665/1000</f>
        <v>3227.65</v>
      </c>
      <c r="H665" s="14">
        <f>ლარებში!H665/1000</f>
        <v>2844.3867999999998</v>
      </c>
    </row>
    <row r="666" spans="1:9" x14ac:dyDescent="0.25">
      <c r="A666" s="5" t="str">
        <f t="shared" si="10"/>
        <v>b</v>
      </c>
      <c r="B666" s="47" t="s">
        <v>1</v>
      </c>
      <c r="C666" s="48" t="s">
        <v>25</v>
      </c>
      <c r="D666" s="48"/>
      <c r="E666" s="15">
        <f>ლარებში!E666/1000</f>
        <v>0</v>
      </c>
      <c r="F666" s="15">
        <f>ლარებში!F666/1000</f>
        <v>0</v>
      </c>
      <c r="G666" s="15">
        <f>ლარებში!G666/1000</f>
        <v>0</v>
      </c>
      <c r="H666" s="15">
        <f>ლარებში!H666/1000</f>
        <v>0</v>
      </c>
    </row>
    <row r="667" spans="1:9" x14ac:dyDescent="0.25">
      <c r="A667" s="5" t="str">
        <f t="shared" si="10"/>
        <v>b</v>
      </c>
      <c r="B667" s="47" t="s">
        <v>1</v>
      </c>
      <c r="C667" s="48" t="s">
        <v>26</v>
      </c>
      <c r="D667" s="48"/>
      <c r="E667" s="15">
        <f>ლარებში!E667/1000</f>
        <v>0</v>
      </c>
      <c r="F667" s="15">
        <f>ლარებში!F667/1000</f>
        <v>0</v>
      </c>
      <c r="G667" s="15">
        <f>ლარებში!G667/1000</f>
        <v>0</v>
      </c>
      <c r="H667" s="15">
        <f>ლარებში!H667/1000</f>
        <v>0</v>
      </c>
    </row>
    <row r="668" spans="1:9" x14ac:dyDescent="0.25">
      <c r="A668" s="5" t="str">
        <f t="shared" si="10"/>
        <v>b</v>
      </c>
      <c r="B668" s="47" t="s">
        <v>1</v>
      </c>
      <c r="C668" s="48" t="s">
        <v>27</v>
      </c>
      <c r="D668" s="48"/>
      <c r="E668" s="15">
        <f>ლარებში!E668/1000</f>
        <v>0</v>
      </c>
      <c r="F668" s="15">
        <f>ლარებში!F668/1000</f>
        <v>0</v>
      </c>
      <c r="G668" s="15">
        <f>ლარებში!G668/1000</f>
        <v>0</v>
      </c>
      <c r="H668" s="15">
        <f>ლარებში!H668/1000</f>
        <v>0</v>
      </c>
    </row>
    <row r="669" spans="1:9" x14ac:dyDescent="0.25">
      <c r="A669" s="5" t="str">
        <f t="shared" si="10"/>
        <v>b</v>
      </c>
      <c r="B669" s="47" t="s">
        <v>1</v>
      </c>
      <c r="C669" s="49" t="s">
        <v>28</v>
      </c>
      <c r="D669" s="49"/>
      <c r="E669" s="15">
        <f>ლარებში!E669/1000</f>
        <v>0</v>
      </c>
      <c r="F669" s="15">
        <f>ლარებში!F669/1000</f>
        <v>0</v>
      </c>
      <c r="G669" s="15">
        <f>ლარებში!G669/1000</f>
        <v>0</v>
      </c>
      <c r="H669" s="15">
        <f>ლარებში!H669/1000</f>
        <v>0</v>
      </c>
    </row>
    <row r="670" spans="1:9" x14ac:dyDescent="0.25">
      <c r="A670" s="5" t="str">
        <f t="shared" si="10"/>
        <v>b</v>
      </c>
      <c r="B670" s="47" t="s">
        <v>1</v>
      </c>
      <c r="C670" s="49" t="s">
        <v>29</v>
      </c>
      <c r="D670" s="49"/>
      <c r="E670" s="15">
        <f>ლარებში!E670/1000</f>
        <v>0</v>
      </c>
      <c r="F670" s="15">
        <f>ლარებში!F670/1000</f>
        <v>0</v>
      </c>
      <c r="G670" s="15">
        <f>ლარებში!G670/1000</f>
        <v>0</v>
      </c>
      <c r="H670" s="15">
        <f>ლარებში!H670/1000</f>
        <v>0</v>
      </c>
    </row>
    <row r="671" spans="1:9" x14ac:dyDescent="0.25">
      <c r="A671" s="5" t="str">
        <f t="shared" si="10"/>
        <v>a</v>
      </c>
      <c r="B671" s="47" t="s">
        <v>1</v>
      </c>
      <c r="C671" s="49" t="s">
        <v>30</v>
      </c>
      <c r="D671" s="49"/>
      <c r="E671" s="15">
        <f>ლარებში!E671/1000</f>
        <v>4000</v>
      </c>
      <c r="F671" s="15">
        <f>ლარებში!F671/1000</f>
        <v>4000</v>
      </c>
      <c r="G671" s="15">
        <f>ლარებში!G671/1000</f>
        <v>3227.65</v>
      </c>
      <c r="H671" s="15">
        <f>ლარებში!H671/1000</f>
        <v>2844.3867999999998</v>
      </c>
    </row>
    <row r="672" spans="1:9" x14ac:dyDescent="0.25">
      <c r="A672" s="5" t="str">
        <f t="shared" si="10"/>
        <v>b</v>
      </c>
      <c r="B672" s="47" t="s">
        <v>1</v>
      </c>
      <c r="C672" s="49" t="s">
        <v>31</v>
      </c>
      <c r="D672" s="49"/>
      <c r="E672" s="15">
        <f>ლარებში!E672/1000</f>
        <v>0</v>
      </c>
      <c r="F672" s="15">
        <f>ლარებში!F672/1000</f>
        <v>0</v>
      </c>
      <c r="G672" s="15">
        <f>ლარებში!G672/1000</f>
        <v>0</v>
      </c>
      <c r="H672" s="15">
        <f>ლარებში!H672/1000</f>
        <v>0</v>
      </c>
    </row>
    <row r="673" spans="1:9" ht="34.5" x14ac:dyDescent="0.25">
      <c r="A673" s="5" t="str">
        <f t="shared" si="10"/>
        <v>b</v>
      </c>
      <c r="B673" s="47"/>
      <c r="C673" s="50" t="s">
        <v>91</v>
      </c>
      <c r="D673" s="50"/>
      <c r="E673" s="16">
        <f>ლარებში!E673/1000</f>
        <v>0</v>
      </c>
      <c r="F673" s="16">
        <f>ლარებში!F673/1000</f>
        <v>0</v>
      </c>
      <c r="G673" s="16">
        <f>ლარებში!G673/1000</f>
        <v>0</v>
      </c>
      <c r="H673" s="16">
        <f>ლარებში!H673/1000</f>
        <v>0</v>
      </c>
    </row>
    <row r="674" spans="1:9" ht="34.5" x14ac:dyDescent="0.25">
      <c r="A674" s="5" t="str">
        <f t="shared" si="10"/>
        <v>b</v>
      </c>
      <c r="B674" s="47"/>
      <c r="C674" s="50" t="s">
        <v>92</v>
      </c>
      <c r="D674" s="50"/>
      <c r="E674" s="16">
        <f>ლარებში!E674/1000</f>
        <v>0</v>
      </c>
      <c r="F674" s="16">
        <f>ლარებში!F674/1000</f>
        <v>0</v>
      </c>
      <c r="G674" s="16">
        <f>ლარებში!G674/1000</f>
        <v>0</v>
      </c>
      <c r="H674" s="16">
        <f>ლარებში!H674/1000</f>
        <v>0</v>
      </c>
    </row>
    <row r="675" spans="1:9" x14ac:dyDescent="0.25">
      <c r="A675" s="5" t="str">
        <f t="shared" si="10"/>
        <v>b</v>
      </c>
      <c r="B675" s="47" t="s">
        <v>1</v>
      </c>
      <c r="C675" s="46" t="s">
        <v>32</v>
      </c>
      <c r="D675" s="46"/>
      <c r="E675" s="14">
        <f>ლარებში!E675/1000</f>
        <v>0</v>
      </c>
      <c r="F675" s="14">
        <f>ლარებში!F675/1000</f>
        <v>0</v>
      </c>
      <c r="G675" s="14">
        <f>ლარებში!G675/1000</f>
        <v>0</v>
      </c>
      <c r="H675" s="14">
        <f>ლარებში!H675/1000</f>
        <v>0</v>
      </c>
    </row>
    <row r="676" spans="1:9" x14ac:dyDescent="0.25">
      <c r="A676" s="5" t="str">
        <f t="shared" si="10"/>
        <v>b</v>
      </c>
      <c r="B676" s="47" t="s">
        <v>1</v>
      </c>
      <c r="C676" s="46" t="s">
        <v>33</v>
      </c>
      <c r="D676" s="46"/>
      <c r="E676" s="14">
        <f>ლარებში!E676/1000</f>
        <v>0</v>
      </c>
      <c r="F676" s="14">
        <f>ლარებში!F676/1000</f>
        <v>0</v>
      </c>
      <c r="G676" s="14">
        <f>ლარებში!G676/1000</f>
        <v>0</v>
      </c>
      <c r="H676" s="14">
        <f>ლარებში!H676/1000</f>
        <v>0</v>
      </c>
    </row>
    <row r="677" spans="1:9" x14ac:dyDescent="0.25">
      <c r="A677" s="5" t="str">
        <f t="shared" si="10"/>
        <v>b</v>
      </c>
      <c r="B677" s="47" t="s">
        <v>1</v>
      </c>
      <c r="C677" s="46" t="s">
        <v>34</v>
      </c>
      <c r="D677" s="46"/>
      <c r="E677" s="14">
        <f>ლარებში!E677/1000</f>
        <v>0</v>
      </c>
      <c r="F677" s="14">
        <f>ლარებში!F677/1000</f>
        <v>0</v>
      </c>
      <c r="G677" s="14">
        <f>ლარებში!G677/1000</f>
        <v>0</v>
      </c>
      <c r="H677" s="14">
        <f>ლარებში!H677/1000</f>
        <v>0</v>
      </c>
    </row>
    <row r="678" spans="1:9" ht="51.75" x14ac:dyDescent="0.25">
      <c r="A678" s="5" t="str">
        <f t="shared" si="10"/>
        <v>a</v>
      </c>
      <c r="B678" s="37" t="s">
        <v>147</v>
      </c>
      <c r="C678" s="38" t="s">
        <v>20</v>
      </c>
      <c r="D678" s="38"/>
      <c r="E678" s="13">
        <f>ლარებში!E678/1000</f>
        <v>4500</v>
      </c>
      <c r="F678" s="13">
        <f>ლარებში!F678/1000</f>
        <v>4500</v>
      </c>
      <c r="G678" s="13">
        <f>ლარებში!G678/1000</f>
        <v>3813.85</v>
      </c>
      <c r="H678" s="13">
        <f>ლარებში!H678/1000</f>
        <v>3341.68</v>
      </c>
      <c r="I678" s="54" t="s">
        <v>223</v>
      </c>
    </row>
    <row r="679" spans="1:9" x14ac:dyDescent="0.25">
      <c r="A679" s="5" t="str">
        <f t="shared" si="10"/>
        <v>a</v>
      </c>
      <c r="B679" s="45" t="s">
        <v>1</v>
      </c>
      <c r="C679" s="46" t="s">
        <v>24</v>
      </c>
      <c r="D679" s="46"/>
      <c r="E679" s="14">
        <f>ლარებში!E679/1000</f>
        <v>4500</v>
      </c>
      <c r="F679" s="14">
        <f>ლარებში!F679/1000</f>
        <v>4500</v>
      </c>
      <c r="G679" s="14">
        <f>ლარებში!G679/1000</f>
        <v>3813.85</v>
      </c>
      <c r="H679" s="14">
        <f>ლარებში!H679/1000</f>
        <v>3341.68</v>
      </c>
    </row>
    <row r="680" spans="1:9" x14ac:dyDescent="0.25">
      <c r="A680" s="5" t="str">
        <f t="shared" si="10"/>
        <v>b</v>
      </c>
      <c r="B680" s="47" t="s">
        <v>1</v>
      </c>
      <c r="C680" s="48" t="s">
        <v>25</v>
      </c>
      <c r="D680" s="48"/>
      <c r="E680" s="15">
        <f>ლარებში!E680/1000</f>
        <v>0</v>
      </c>
      <c r="F680" s="15">
        <f>ლარებში!F680/1000</f>
        <v>0</v>
      </c>
      <c r="G680" s="15">
        <f>ლარებში!G680/1000</f>
        <v>0</v>
      </c>
      <c r="H680" s="15">
        <f>ლარებში!H680/1000</f>
        <v>0</v>
      </c>
    </row>
    <row r="681" spans="1:9" x14ac:dyDescent="0.25">
      <c r="A681" s="5" t="str">
        <f t="shared" si="10"/>
        <v>b</v>
      </c>
      <c r="B681" s="47" t="s">
        <v>1</v>
      </c>
      <c r="C681" s="48" t="s">
        <v>26</v>
      </c>
      <c r="D681" s="48"/>
      <c r="E681" s="15">
        <f>ლარებში!E681/1000</f>
        <v>0</v>
      </c>
      <c r="F681" s="15">
        <f>ლარებში!F681/1000</f>
        <v>0</v>
      </c>
      <c r="G681" s="15">
        <f>ლარებში!G681/1000</f>
        <v>0</v>
      </c>
      <c r="H681" s="15">
        <f>ლარებში!H681/1000</f>
        <v>0</v>
      </c>
    </row>
    <row r="682" spans="1:9" x14ac:dyDescent="0.25">
      <c r="A682" s="5" t="str">
        <f t="shared" si="10"/>
        <v>b</v>
      </c>
      <c r="B682" s="47" t="s">
        <v>1</v>
      </c>
      <c r="C682" s="48" t="s">
        <v>27</v>
      </c>
      <c r="D682" s="48"/>
      <c r="E682" s="15">
        <f>ლარებში!E682/1000</f>
        <v>0</v>
      </c>
      <c r="F682" s="15">
        <f>ლარებში!F682/1000</f>
        <v>0</v>
      </c>
      <c r="G682" s="15">
        <f>ლარებში!G682/1000</f>
        <v>0</v>
      </c>
      <c r="H682" s="15">
        <f>ლარებში!H682/1000</f>
        <v>0</v>
      </c>
    </row>
    <row r="683" spans="1:9" x14ac:dyDescent="0.25">
      <c r="A683" s="5" t="str">
        <f t="shared" si="10"/>
        <v>b</v>
      </c>
      <c r="B683" s="47" t="s">
        <v>1</v>
      </c>
      <c r="C683" s="49" t="s">
        <v>28</v>
      </c>
      <c r="D683" s="49"/>
      <c r="E683" s="15">
        <f>ლარებში!E683/1000</f>
        <v>0</v>
      </c>
      <c r="F683" s="15">
        <f>ლარებში!F683/1000</f>
        <v>0</v>
      </c>
      <c r="G683" s="15">
        <f>ლარებში!G683/1000</f>
        <v>0</v>
      </c>
      <c r="H683" s="15">
        <f>ლარებში!H683/1000</f>
        <v>0</v>
      </c>
    </row>
    <row r="684" spans="1:9" x14ac:dyDescent="0.25">
      <c r="A684" s="5" t="str">
        <f t="shared" si="10"/>
        <v>b</v>
      </c>
      <c r="B684" s="47" t="s">
        <v>1</v>
      </c>
      <c r="C684" s="49" t="s">
        <v>29</v>
      </c>
      <c r="D684" s="49"/>
      <c r="E684" s="15">
        <f>ლარებში!E684/1000</f>
        <v>0</v>
      </c>
      <c r="F684" s="15">
        <f>ლარებში!F684/1000</f>
        <v>0</v>
      </c>
      <c r="G684" s="15">
        <f>ლარებში!G684/1000</f>
        <v>0</v>
      </c>
      <c r="H684" s="15">
        <f>ლარებში!H684/1000</f>
        <v>0</v>
      </c>
    </row>
    <row r="685" spans="1:9" x14ac:dyDescent="0.25">
      <c r="A685" s="5" t="str">
        <f t="shared" si="10"/>
        <v>a</v>
      </c>
      <c r="B685" s="47" t="s">
        <v>1</v>
      </c>
      <c r="C685" s="49" t="s">
        <v>30</v>
      </c>
      <c r="D685" s="49"/>
      <c r="E685" s="15">
        <f>ლარებში!E685/1000</f>
        <v>4500</v>
      </c>
      <c r="F685" s="15">
        <f>ლარებში!F685/1000</f>
        <v>4500</v>
      </c>
      <c r="G685" s="15">
        <f>ლარებში!G685/1000</f>
        <v>3813.85</v>
      </c>
      <c r="H685" s="15">
        <f>ლარებში!H685/1000</f>
        <v>3341.68</v>
      </c>
    </row>
    <row r="686" spans="1:9" x14ac:dyDescent="0.25">
      <c r="A686" s="5" t="str">
        <f t="shared" si="10"/>
        <v>b</v>
      </c>
      <c r="B686" s="47" t="s">
        <v>1</v>
      </c>
      <c r="C686" s="49" t="s">
        <v>31</v>
      </c>
      <c r="D686" s="49"/>
      <c r="E686" s="15">
        <f>ლარებში!E686/1000</f>
        <v>0</v>
      </c>
      <c r="F686" s="15">
        <f>ლარებში!F686/1000</f>
        <v>0</v>
      </c>
      <c r="G686" s="15">
        <f>ლარებში!G686/1000</f>
        <v>0</v>
      </c>
      <c r="H686" s="15">
        <f>ლარებში!H686/1000</f>
        <v>0</v>
      </c>
    </row>
    <row r="687" spans="1:9" ht="34.5" x14ac:dyDescent="0.25">
      <c r="A687" s="5" t="str">
        <f t="shared" si="10"/>
        <v>b</v>
      </c>
      <c r="B687" s="47"/>
      <c r="C687" s="50" t="s">
        <v>91</v>
      </c>
      <c r="D687" s="50"/>
      <c r="E687" s="16">
        <f>ლარებში!E687/1000</f>
        <v>0</v>
      </c>
      <c r="F687" s="16">
        <f>ლარებში!F687/1000</f>
        <v>0</v>
      </c>
      <c r="G687" s="16">
        <f>ლარებში!G687/1000</f>
        <v>0</v>
      </c>
      <c r="H687" s="16">
        <f>ლარებში!H687/1000</f>
        <v>0</v>
      </c>
    </row>
    <row r="688" spans="1:9" ht="34.5" x14ac:dyDescent="0.25">
      <c r="A688" s="5" t="str">
        <f t="shared" si="10"/>
        <v>b</v>
      </c>
      <c r="B688" s="47"/>
      <c r="C688" s="50" t="s">
        <v>92</v>
      </c>
      <c r="D688" s="50"/>
      <c r="E688" s="16">
        <f>ლარებში!E688/1000</f>
        <v>0</v>
      </c>
      <c r="F688" s="16">
        <f>ლარებში!F688/1000</f>
        <v>0</v>
      </c>
      <c r="G688" s="16">
        <f>ლარებში!G688/1000</f>
        <v>0</v>
      </c>
      <c r="H688" s="16">
        <f>ლარებში!H688/1000</f>
        <v>0</v>
      </c>
    </row>
    <row r="689" spans="1:9" x14ac:dyDescent="0.25">
      <c r="A689" s="5" t="str">
        <f t="shared" si="10"/>
        <v>b</v>
      </c>
      <c r="B689" s="47" t="s">
        <v>1</v>
      </c>
      <c r="C689" s="46" t="s">
        <v>32</v>
      </c>
      <c r="D689" s="46"/>
      <c r="E689" s="14">
        <f>ლარებში!E689/1000</f>
        <v>0</v>
      </c>
      <c r="F689" s="14">
        <f>ლარებში!F689/1000</f>
        <v>0</v>
      </c>
      <c r="G689" s="14">
        <f>ლარებში!G689/1000</f>
        <v>0</v>
      </c>
      <c r="H689" s="14">
        <f>ლარებში!H689/1000</f>
        <v>0</v>
      </c>
    </row>
    <row r="690" spans="1:9" x14ac:dyDescent="0.25">
      <c r="A690" s="5" t="str">
        <f t="shared" si="10"/>
        <v>b</v>
      </c>
      <c r="B690" s="47" t="s">
        <v>1</v>
      </c>
      <c r="C690" s="46" t="s">
        <v>33</v>
      </c>
      <c r="D690" s="46"/>
      <c r="E690" s="14">
        <f>ლარებში!E690/1000</f>
        <v>0</v>
      </c>
      <c r="F690" s="14">
        <f>ლარებში!F690/1000</f>
        <v>0</v>
      </c>
      <c r="G690" s="14">
        <f>ლარებში!G690/1000</f>
        <v>0</v>
      </c>
      <c r="H690" s="14">
        <f>ლარებში!H690/1000</f>
        <v>0</v>
      </c>
    </row>
    <row r="691" spans="1:9" x14ac:dyDescent="0.25">
      <c r="A691" s="5" t="str">
        <f t="shared" si="10"/>
        <v>b</v>
      </c>
      <c r="B691" s="47" t="s">
        <v>1</v>
      </c>
      <c r="C691" s="46" t="s">
        <v>34</v>
      </c>
      <c r="D691" s="46"/>
      <c r="E691" s="14">
        <f>ლარებში!E691/1000</f>
        <v>0</v>
      </c>
      <c r="F691" s="14">
        <f>ლარებში!F691/1000</f>
        <v>0</v>
      </c>
      <c r="G691" s="14">
        <f>ლარებში!G691/1000</f>
        <v>0</v>
      </c>
      <c r="H691" s="14">
        <f>ლარებში!H691/1000</f>
        <v>0</v>
      </c>
    </row>
    <row r="692" spans="1:9" ht="51.75" x14ac:dyDescent="0.25">
      <c r="A692" s="5" t="str">
        <f t="shared" si="10"/>
        <v>a</v>
      </c>
      <c r="B692" s="37" t="s">
        <v>148</v>
      </c>
      <c r="C692" s="38" t="s">
        <v>21</v>
      </c>
      <c r="D692" s="38"/>
      <c r="E692" s="13">
        <f>ლარებში!E692/1000</f>
        <v>8000</v>
      </c>
      <c r="F692" s="13">
        <f>ლარებში!F692/1000</f>
        <v>8000</v>
      </c>
      <c r="G692" s="13">
        <f>ლარებში!G692/1000</f>
        <v>7261.55</v>
      </c>
      <c r="H692" s="13">
        <f>ლარებში!H692/1000</f>
        <v>6403.0079299999998</v>
      </c>
      <c r="I692" s="54" t="s">
        <v>223</v>
      </c>
    </row>
    <row r="693" spans="1:9" x14ac:dyDescent="0.25">
      <c r="A693" s="5" t="str">
        <f t="shared" si="10"/>
        <v>a</v>
      </c>
      <c r="B693" s="45" t="s">
        <v>1</v>
      </c>
      <c r="C693" s="46" t="s">
        <v>24</v>
      </c>
      <c r="D693" s="46"/>
      <c r="E693" s="14">
        <f>ლარებში!E693/1000</f>
        <v>8000</v>
      </c>
      <c r="F693" s="14">
        <f>ლარებში!F693/1000</f>
        <v>8000</v>
      </c>
      <c r="G693" s="14">
        <f>ლარებში!G693/1000</f>
        <v>7261.55</v>
      </c>
      <c r="H693" s="14">
        <f>ლარებში!H693/1000</f>
        <v>6403.0079299999998</v>
      </c>
    </row>
    <row r="694" spans="1:9" x14ac:dyDescent="0.25">
      <c r="A694" s="5" t="str">
        <f t="shared" si="10"/>
        <v>b</v>
      </c>
      <c r="B694" s="47" t="s">
        <v>1</v>
      </c>
      <c r="C694" s="48" t="s">
        <v>25</v>
      </c>
      <c r="D694" s="48"/>
      <c r="E694" s="15">
        <f>ლარებში!E694/1000</f>
        <v>0</v>
      </c>
      <c r="F694" s="15">
        <f>ლარებში!F694/1000</f>
        <v>0</v>
      </c>
      <c r="G694" s="15">
        <f>ლარებში!G694/1000</f>
        <v>0</v>
      </c>
      <c r="H694" s="15">
        <f>ლარებში!H694/1000</f>
        <v>0</v>
      </c>
    </row>
    <row r="695" spans="1:9" x14ac:dyDescent="0.25">
      <c r="A695" s="5" t="str">
        <f t="shared" si="10"/>
        <v>b</v>
      </c>
      <c r="B695" s="47" t="s">
        <v>1</v>
      </c>
      <c r="C695" s="48" t="s">
        <v>26</v>
      </c>
      <c r="D695" s="48"/>
      <c r="E695" s="15">
        <f>ლარებში!E695/1000</f>
        <v>0</v>
      </c>
      <c r="F695" s="15">
        <f>ლარებში!F695/1000</f>
        <v>0</v>
      </c>
      <c r="G695" s="15">
        <f>ლარებში!G695/1000</f>
        <v>0</v>
      </c>
      <c r="H695" s="15">
        <f>ლარებში!H695/1000</f>
        <v>0</v>
      </c>
    </row>
    <row r="696" spans="1:9" x14ac:dyDescent="0.25">
      <c r="A696" s="5" t="str">
        <f t="shared" si="10"/>
        <v>b</v>
      </c>
      <c r="B696" s="47" t="s">
        <v>1</v>
      </c>
      <c r="C696" s="48" t="s">
        <v>27</v>
      </c>
      <c r="D696" s="48"/>
      <c r="E696" s="15">
        <f>ლარებში!E696/1000</f>
        <v>0</v>
      </c>
      <c r="F696" s="15">
        <f>ლარებში!F696/1000</f>
        <v>0</v>
      </c>
      <c r="G696" s="15">
        <f>ლარებში!G696/1000</f>
        <v>0</v>
      </c>
      <c r="H696" s="15">
        <f>ლარებში!H696/1000</f>
        <v>0</v>
      </c>
    </row>
    <row r="697" spans="1:9" x14ac:dyDescent="0.25">
      <c r="A697" s="5" t="str">
        <f t="shared" si="10"/>
        <v>b</v>
      </c>
      <c r="B697" s="47" t="s">
        <v>1</v>
      </c>
      <c r="C697" s="49" t="s">
        <v>28</v>
      </c>
      <c r="D697" s="49"/>
      <c r="E697" s="15">
        <f>ლარებში!E697/1000</f>
        <v>0</v>
      </c>
      <c r="F697" s="15">
        <f>ლარებში!F697/1000</f>
        <v>0</v>
      </c>
      <c r="G697" s="15">
        <f>ლარებში!G697/1000</f>
        <v>0</v>
      </c>
      <c r="H697" s="15">
        <f>ლარებში!H697/1000</f>
        <v>0</v>
      </c>
    </row>
    <row r="698" spans="1:9" x14ac:dyDescent="0.25">
      <c r="A698" s="5" t="str">
        <f t="shared" si="10"/>
        <v>b</v>
      </c>
      <c r="B698" s="47" t="s">
        <v>1</v>
      </c>
      <c r="C698" s="49" t="s">
        <v>29</v>
      </c>
      <c r="D698" s="49"/>
      <c r="E698" s="15">
        <f>ლარებში!E698/1000</f>
        <v>0</v>
      </c>
      <c r="F698" s="15">
        <f>ლარებში!F698/1000</f>
        <v>0</v>
      </c>
      <c r="G698" s="15">
        <f>ლარებში!G698/1000</f>
        <v>0</v>
      </c>
      <c r="H698" s="15">
        <f>ლარებში!H698/1000</f>
        <v>0</v>
      </c>
    </row>
    <row r="699" spans="1:9" x14ac:dyDescent="0.25">
      <c r="A699" s="5" t="str">
        <f t="shared" si="10"/>
        <v>a</v>
      </c>
      <c r="B699" s="47" t="s">
        <v>1</v>
      </c>
      <c r="C699" s="49" t="s">
        <v>30</v>
      </c>
      <c r="D699" s="49"/>
      <c r="E699" s="15">
        <f>ლარებში!E699/1000</f>
        <v>8000</v>
      </c>
      <c r="F699" s="15">
        <f>ლარებში!F699/1000</f>
        <v>8000</v>
      </c>
      <c r="G699" s="15">
        <f>ლარებში!G699/1000</f>
        <v>7261.55</v>
      </c>
      <c r="H699" s="15">
        <f>ლარებში!H699/1000</f>
        <v>6403.0079299999998</v>
      </c>
    </row>
    <row r="700" spans="1:9" x14ac:dyDescent="0.25">
      <c r="A700" s="5" t="str">
        <f t="shared" si="10"/>
        <v>b</v>
      </c>
      <c r="B700" s="47" t="s">
        <v>1</v>
      </c>
      <c r="C700" s="49" t="s">
        <v>31</v>
      </c>
      <c r="D700" s="49"/>
      <c r="E700" s="15">
        <f>ლარებში!E700/1000</f>
        <v>0</v>
      </c>
      <c r="F700" s="15">
        <f>ლარებში!F700/1000</f>
        <v>0</v>
      </c>
      <c r="G700" s="15">
        <f>ლარებში!G700/1000</f>
        <v>0</v>
      </c>
      <c r="H700" s="15">
        <f>ლარებში!H700/1000</f>
        <v>0</v>
      </c>
    </row>
    <row r="701" spans="1:9" ht="34.5" x14ac:dyDescent="0.25">
      <c r="A701" s="5" t="str">
        <f t="shared" si="10"/>
        <v>b</v>
      </c>
      <c r="B701" s="47"/>
      <c r="C701" s="50" t="s">
        <v>91</v>
      </c>
      <c r="D701" s="50"/>
      <c r="E701" s="16">
        <f>ლარებში!E701/1000</f>
        <v>0</v>
      </c>
      <c r="F701" s="16">
        <f>ლარებში!F701/1000</f>
        <v>0</v>
      </c>
      <c r="G701" s="16">
        <f>ლარებში!G701/1000</f>
        <v>0</v>
      </c>
      <c r="H701" s="16">
        <f>ლარებში!H701/1000</f>
        <v>0</v>
      </c>
    </row>
    <row r="702" spans="1:9" ht="34.5" x14ac:dyDescent="0.25">
      <c r="A702" s="5" t="str">
        <f t="shared" si="10"/>
        <v>b</v>
      </c>
      <c r="B702" s="47"/>
      <c r="C702" s="50" t="s">
        <v>92</v>
      </c>
      <c r="D702" s="50"/>
      <c r="E702" s="16">
        <f>ლარებში!E702/1000</f>
        <v>0</v>
      </c>
      <c r="F702" s="16">
        <f>ლარებში!F702/1000</f>
        <v>0</v>
      </c>
      <c r="G702" s="16">
        <f>ლარებში!G702/1000</f>
        <v>0</v>
      </c>
      <c r="H702" s="16">
        <f>ლარებში!H702/1000</f>
        <v>0</v>
      </c>
    </row>
    <row r="703" spans="1:9" x14ac:dyDescent="0.25">
      <c r="A703" s="5" t="str">
        <f t="shared" si="10"/>
        <v>b</v>
      </c>
      <c r="B703" s="47" t="s">
        <v>1</v>
      </c>
      <c r="C703" s="46" t="s">
        <v>32</v>
      </c>
      <c r="D703" s="46"/>
      <c r="E703" s="14">
        <f>ლარებში!E703/1000</f>
        <v>0</v>
      </c>
      <c r="F703" s="14">
        <f>ლარებში!F703/1000</f>
        <v>0</v>
      </c>
      <c r="G703" s="14">
        <f>ლარებში!G703/1000</f>
        <v>0</v>
      </c>
      <c r="H703" s="14">
        <f>ლარებში!H703/1000</f>
        <v>0</v>
      </c>
    </row>
    <row r="704" spans="1:9" x14ac:dyDescent="0.25">
      <c r="A704" s="5" t="str">
        <f t="shared" si="10"/>
        <v>b</v>
      </c>
      <c r="B704" s="47" t="s">
        <v>1</v>
      </c>
      <c r="C704" s="46" t="s">
        <v>33</v>
      </c>
      <c r="D704" s="46"/>
      <c r="E704" s="14">
        <f>ლარებში!E704/1000</f>
        <v>0</v>
      </c>
      <c r="F704" s="14">
        <f>ლარებში!F704/1000</f>
        <v>0</v>
      </c>
      <c r="G704" s="14">
        <f>ლარებში!G704/1000</f>
        <v>0</v>
      </c>
      <c r="H704" s="14">
        <f>ლარებში!H704/1000</f>
        <v>0</v>
      </c>
    </row>
    <row r="705" spans="1:9" x14ac:dyDescent="0.25">
      <c r="A705" s="5" t="str">
        <f t="shared" si="10"/>
        <v>b</v>
      </c>
      <c r="B705" s="47" t="s">
        <v>1</v>
      </c>
      <c r="C705" s="46" t="s">
        <v>34</v>
      </c>
      <c r="D705" s="46"/>
      <c r="E705" s="14">
        <f>ლარებში!E705/1000</f>
        <v>0</v>
      </c>
      <c r="F705" s="14">
        <f>ლარებში!F705/1000</f>
        <v>0</v>
      </c>
      <c r="G705" s="14">
        <f>ლარებში!G705/1000</f>
        <v>0</v>
      </c>
      <c r="H705" s="14">
        <f>ლარებში!H705/1000</f>
        <v>0</v>
      </c>
    </row>
    <row r="706" spans="1:9" ht="80.25" customHeight="1" x14ac:dyDescent="0.25">
      <c r="A706" s="5" t="str">
        <f t="shared" si="10"/>
        <v>a</v>
      </c>
      <c r="B706" s="29" t="s">
        <v>149</v>
      </c>
      <c r="C706" s="30" t="s">
        <v>85</v>
      </c>
      <c r="D706" s="30"/>
      <c r="E706" s="11">
        <f>ლარებში!E706/1000</f>
        <v>6500</v>
      </c>
      <c r="F706" s="11">
        <f>ლარებში!F706/1000</f>
        <v>6500</v>
      </c>
      <c r="G706" s="11">
        <f>ლარებში!G706/1000</f>
        <v>4784.7</v>
      </c>
      <c r="H706" s="11">
        <f>ლარებში!H706/1000</f>
        <v>3902.7064999999993</v>
      </c>
      <c r="I706" s="54" t="s">
        <v>224</v>
      </c>
    </row>
    <row r="707" spans="1:9" x14ac:dyDescent="0.25">
      <c r="A707" s="5" t="str">
        <f t="shared" si="10"/>
        <v>a</v>
      </c>
      <c r="B707" s="45" t="s">
        <v>1</v>
      </c>
      <c r="C707" s="46" t="s">
        <v>24</v>
      </c>
      <c r="D707" s="46"/>
      <c r="E707" s="14">
        <f>ლარებში!E707/1000</f>
        <v>6395</v>
      </c>
      <c r="F707" s="14">
        <f>ლარებში!F707/1000</f>
        <v>6395</v>
      </c>
      <c r="G707" s="14">
        <f>ლარებში!G707/1000</f>
        <v>4679.7</v>
      </c>
      <c r="H707" s="14">
        <f>ლარებში!H707/1000</f>
        <v>3854.9567899999997</v>
      </c>
      <c r="I707" s="10"/>
    </row>
    <row r="708" spans="1:9" x14ac:dyDescent="0.25">
      <c r="A708" s="5" t="str">
        <f t="shared" si="10"/>
        <v>b</v>
      </c>
      <c r="B708" s="47" t="s">
        <v>1</v>
      </c>
      <c r="C708" s="48" t="s">
        <v>25</v>
      </c>
      <c r="D708" s="48"/>
      <c r="E708" s="15">
        <f>ლარებში!E708/1000</f>
        <v>0</v>
      </c>
      <c r="F708" s="15">
        <f>ლარებში!F708/1000</f>
        <v>0</v>
      </c>
      <c r="G708" s="15">
        <f>ლარებში!G708/1000</f>
        <v>0</v>
      </c>
      <c r="H708" s="15">
        <f>ლარებში!H708/1000</f>
        <v>0</v>
      </c>
    </row>
    <row r="709" spans="1:9" x14ac:dyDescent="0.25">
      <c r="A709" s="5" t="str">
        <f t="shared" si="10"/>
        <v>a</v>
      </c>
      <c r="B709" s="47" t="s">
        <v>1</v>
      </c>
      <c r="C709" s="48" t="s">
        <v>26</v>
      </c>
      <c r="D709" s="48"/>
      <c r="E709" s="15">
        <f>ლარებში!E709/1000</f>
        <v>6316</v>
      </c>
      <c r="F709" s="15">
        <f>ლარებში!F709/1000</f>
        <v>6304</v>
      </c>
      <c r="G709" s="15">
        <f>ლარებში!G709/1000</f>
        <v>4598.7</v>
      </c>
      <c r="H709" s="15">
        <f>ლარებში!H709/1000</f>
        <v>3790.0987799999998</v>
      </c>
      <c r="I709" s="10"/>
    </row>
    <row r="710" spans="1:9" x14ac:dyDescent="0.25">
      <c r="A710" s="5" t="str">
        <f t="shared" si="10"/>
        <v>b</v>
      </c>
      <c r="B710" s="47" t="s">
        <v>1</v>
      </c>
      <c r="C710" s="48" t="s">
        <v>27</v>
      </c>
      <c r="D710" s="48"/>
      <c r="E710" s="15">
        <f>ლარებში!E710/1000</f>
        <v>0</v>
      </c>
      <c r="F710" s="15">
        <f>ლარებში!F710/1000</f>
        <v>0</v>
      </c>
      <c r="G710" s="15">
        <f>ლარებში!G710/1000</f>
        <v>0</v>
      </c>
      <c r="H710" s="15">
        <f>ლარებში!H710/1000</f>
        <v>0</v>
      </c>
    </row>
    <row r="711" spans="1:9" x14ac:dyDescent="0.25">
      <c r="A711" s="5" t="str">
        <f t="shared" ref="A711:A774" si="11">IF((E711+F711+G711+H711)&gt;0,"a","b")</f>
        <v>b</v>
      </c>
      <c r="B711" s="47" t="s">
        <v>1</v>
      </c>
      <c r="C711" s="49" t="s">
        <v>28</v>
      </c>
      <c r="D711" s="49"/>
      <c r="E711" s="15">
        <f>ლარებში!E711/1000</f>
        <v>0</v>
      </c>
      <c r="F711" s="15">
        <f>ლარებში!F711/1000</f>
        <v>0</v>
      </c>
      <c r="G711" s="15">
        <f>ლარებში!G711/1000</f>
        <v>0</v>
      </c>
      <c r="H711" s="15">
        <f>ლარებში!H711/1000</f>
        <v>0</v>
      </c>
    </row>
    <row r="712" spans="1:9" x14ac:dyDescent="0.25">
      <c r="A712" s="5" t="str">
        <f t="shared" si="11"/>
        <v>b</v>
      </c>
      <c r="B712" s="47" t="s">
        <v>1</v>
      </c>
      <c r="C712" s="49" t="s">
        <v>29</v>
      </c>
      <c r="D712" s="49"/>
      <c r="E712" s="15">
        <f>ლარებში!E712/1000</f>
        <v>0</v>
      </c>
      <c r="F712" s="15">
        <f>ლარებში!F712/1000</f>
        <v>0</v>
      </c>
      <c r="G712" s="15">
        <f>ლარებში!G712/1000</f>
        <v>0</v>
      </c>
      <c r="H712" s="15">
        <f>ლარებში!H712/1000</f>
        <v>0</v>
      </c>
    </row>
    <row r="713" spans="1:9" x14ac:dyDescent="0.25">
      <c r="A713" s="5" t="str">
        <f t="shared" si="11"/>
        <v>a</v>
      </c>
      <c r="B713" s="47" t="s">
        <v>1</v>
      </c>
      <c r="C713" s="49" t="s">
        <v>30</v>
      </c>
      <c r="D713" s="49"/>
      <c r="E713" s="15">
        <f>ლარებში!E713/1000</f>
        <v>30</v>
      </c>
      <c r="F713" s="15">
        <f>ლარებში!F713/1000</f>
        <v>42</v>
      </c>
      <c r="G713" s="15">
        <f>ლარებში!G713/1000</f>
        <v>33</v>
      </c>
      <c r="H713" s="15">
        <f>ლარებში!H713/1000</f>
        <v>27.91873</v>
      </c>
      <c r="I713" s="10"/>
    </row>
    <row r="714" spans="1:9" x14ac:dyDescent="0.25">
      <c r="A714" s="5" t="str">
        <f t="shared" si="11"/>
        <v>a</v>
      </c>
      <c r="B714" s="47" t="s">
        <v>1</v>
      </c>
      <c r="C714" s="49" t="s">
        <v>31</v>
      </c>
      <c r="D714" s="49"/>
      <c r="E714" s="15">
        <f>ლარებში!E714/1000</f>
        <v>49</v>
      </c>
      <c r="F714" s="15">
        <f>ლარებში!F714/1000</f>
        <v>49</v>
      </c>
      <c r="G714" s="15">
        <f>ლარებში!G714/1000</f>
        <v>48</v>
      </c>
      <c r="H714" s="15">
        <f>ლარებში!H714/1000</f>
        <v>36.939279999999997</v>
      </c>
      <c r="I714" s="10"/>
    </row>
    <row r="715" spans="1:9" ht="34.5" x14ac:dyDescent="0.25">
      <c r="A715" s="5" t="str">
        <f t="shared" si="11"/>
        <v>a</v>
      </c>
      <c r="B715" s="47"/>
      <c r="C715" s="50" t="s">
        <v>91</v>
      </c>
      <c r="D715" s="50"/>
      <c r="E715" s="16">
        <f>ლარებში!E715/1000</f>
        <v>49</v>
      </c>
      <c r="F715" s="16">
        <f>ლარებში!F715/1000</f>
        <v>49</v>
      </c>
      <c r="G715" s="16">
        <f>ლარებში!G715/1000</f>
        <v>48</v>
      </c>
      <c r="H715" s="16">
        <f>ლარებში!H715/1000</f>
        <v>36.939279999999997</v>
      </c>
    </row>
    <row r="716" spans="1:9" ht="34.5" x14ac:dyDescent="0.25">
      <c r="A716" s="5" t="str">
        <f t="shared" si="11"/>
        <v>b</v>
      </c>
      <c r="B716" s="47"/>
      <c r="C716" s="50" t="s">
        <v>92</v>
      </c>
      <c r="D716" s="50"/>
      <c r="E716" s="16">
        <f>ლარებში!E716/1000</f>
        <v>0</v>
      </c>
      <c r="F716" s="16">
        <f>ლარებში!F716/1000</f>
        <v>0</v>
      </c>
      <c r="G716" s="16">
        <f>ლარებში!G716/1000</f>
        <v>0</v>
      </c>
      <c r="H716" s="16">
        <f>ლარებში!H716/1000</f>
        <v>0</v>
      </c>
    </row>
    <row r="717" spans="1:9" x14ac:dyDescent="0.25">
      <c r="A717" s="5" t="str">
        <f t="shared" si="11"/>
        <v>a</v>
      </c>
      <c r="B717" s="47" t="s">
        <v>1</v>
      </c>
      <c r="C717" s="46" t="s">
        <v>32</v>
      </c>
      <c r="D717" s="46"/>
      <c r="E717" s="14">
        <f>ლარებში!E717/1000</f>
        <v>105</v>
      </c>
      <c r="F717" s="14">
        <f>ლარებში!F717/1000</f>
        <v>105</v>
      </c>
      <c r="G717" s="14">
        <f>ლარებში!G717/1000</f>
        <v>105</v>
      </c>
      <c r="H717" s="14">
        <f>ლარებში!H717/1000</f>
        <v>47.74971</v>
      </c>
      <c r="I717" s="10"/>
    </row>
    <row r="718" spans="1:9" x14ac:dyDescent="0.25">
      <c r="A718" s="5" t="str">
        <f t="shared" si="11"/>
        <v>b</v>
      </c>
      <c r="B718" s="47" t="s">
        <v>1</v>
      </c>
      <c r="C718" s="46" t="s">
        <v>33</v>
      </c>
      <c r="D718" s="46"/>
      <c r="E718" s="14">
        <f>ლარებში!E718/1000</f>
        <v>0</v>
      </c>
      <c r="F718" s="14">
        <f>ლარებში!F718/1000</f>
        <v>0</v>
      </c>
      <c r="G718" s="14">
        <f>ლარებში!G718/1000</f>
        <v>0</v>
      </c>
      <c r="H718" s="14">
        <f>ლარებში!H718/1000</f>
        <v>0</v>
      </c>
    </row>
    <row r="719" spans="1:9" x14ac:dyDescent="0.25">
      <c r="A719" s="5" t="str">
        <f t="shared" si="11"/>
        <v>b</v>
      </c>
      <c r="B719" s="47" t="s">
        <v>1</v>
      </c>
      <c r="C719" s="46" t="s">
        <v>34</v>
      </c>
      <c r="D719" s="46"/>
      <c r="E719" s="14">
        <f>ლარებში!E719/1000</f>
        <v>0</v>
      </c>
      <c r="F719" s="14">
        <f>ლარებში!F719/1000</f>
        <v>0</v>
      </c>
      <c r="G719" s="14">
        <f>ლარებში!G719/1000</f>
        <v>0</v>
      </c>
      <c r="H719" s="14">
        <f>ლარებში!H719/1000</f>
        <v>0</v>
      </c>
    </row>
    <row r="720" spans="1:9" ht="35.25" customHeight="1" x14ac:dyDescent="0.25">
      <c r="A720" s="5" t="str">
        <f t="shared" si="11"/>
        <v>a</v>
      </c>
      <c r="B720" s="29" t="s">
        <v>150</v>
      </c>
      <c r="C720" s="30" t="s">
        <v>6</v>
      </c>
      <c r="D720" s="30"/>
      <c r="E720" s="11">
        <f>ლარებში!E720/1000</f>
        <v>1044565</v>
      </c>
      <c r="F720" s="11">
        <f>ლარებში!F720/1000</f>
        <v>1044153</v>
      </c>
      <c r="G720" s="11">
        <f>ლარებში!G720/1000</f>
        <v>783785.4</v>
      </c>
      <c r="H720" s="11">
        <f>ლარებში!H720/1000</f>
        <v>716960.7050999999</v>
      </c>
      <c r="I720" s="10"/>
    </row>
    <row r="721" spans="1:9" x14ac:dyDescent="0.25">
      <c r="A721" s="5" t="str">
        <f t="shared" si="11"/>
        <v>a</v>
      </c>
      <c r="B721" s="31" t="s">
        <v>1</v>
      </c>
      <c r="C721" s="32" t="s">
        <v>24</v>
      </c>
      <c r="D721" s="32"/>
      <c r="E721" s="12">
        <f>ლარებში!E721/1000</f>
        <v>1044332</v>
      </c>
      <c r="F721" s="12">
        <f>ლარებში!F721/1000</f>
        <v>1043841.7</v>
      </c>
      <c r="G721" s="12">
        <f>ლარებში!G721/1000</f>
        <v>783474.1</v>
      </c>
      <c r="H721" s="12">
        <f>ლარებში!H721/1000</f>
        <v>716848.35407999996</v>
      </c>
      <c r="I721" s="10"/>
    </row>
    <row r="722" spans="1:9" x14ac:dyDescent="0.25">
      <c r="A722" s="5" t="str">
        <f t="shared" si="11"/>
        <v>b</v>
      </c>
      <c r="B722" s="33" t="s">
        <v>1</v>
      </c>
      <c r="C722" s="34" t="s">
        <v>25</v>
      </c>
      <c r="D722" s="34"/>
      <c r="E722" s="11">
        <f>ლარებში!E722/1000</f>
        <v>0</v>
      </c>
      <c r="F722" s="11">
        <f>ლარებში!F722/1000</f>
        <v>0</v>
      </c>
      <c r="G722" s="11">
        <f>ლარებში!G722/1000</f>
        <v>0</v>
      </c>
      <c r="H722" s="11">
        <f>ლარებში!H722/1000</f>
        <v>0</v>
      </c>
    </row>
    <row r="723" spans="1:9" x14ac:dyDescent="0.25">
      <c r="A723" s="5" t="str">
        <f t="shared" si="11"/>
        <v>a</v>
      </c>
      <c r="B723" s="33" t="s">
        <v>1</v>
      </c>
      <c r="C723" s="34" t="s">
        <v>26</v>
      </c>
      <c r="D723" s="34"/>
      <c r="E723" s="51">
        <f>ლარებში!E723/1000</f>
        <v>84957</v>
      </c>
      <c r="F723" s="51">
        <f>ლარებში!F723/1000</f>
        <v>85129.05</v>
      </c>
      <c r="G723" s="51">
        <f>ლარებში!G723/1000</f>
        <v>57215.15</v>
      </c>
      <c r="H723" s="51">
        <f>ლარებში!H723/1000</f>
        <v>38938.324340000006</v>
      </c>
      <c r="I723" s="10"/>
    </row>
    <row r="724" spans="1:9" x14ac:dyDescent="0.25">
      <c r="A724" s="5" t="str">
        <f t="shared" si="11"/>
        <v>b</v>
      </c>
      <c r="B724" s="33" t="s">
        <v>1</v>
      </c>
      <c r="C724" s="34" t="s">
        <v>27</v>
      </c>
      <c r="D724" s="34"/>
      <c r="E724" s="11">
        <f>ლარებში!E724/1000</f>
        <v>0</v>
      </c>
      <c r="F724" s="11">
        <f>ლარებში!F724/1000</f>
        <v>0</v>
      </c>
      <c r="G724" s="11">
        <f>ლარებში!G724/1000</f>
        <v>0</v>
      </c>
      <c r="H724" s="11">
        <f>ლარებში!H724/1000</f>
        <v>0</v>
      </c>
    </row>
    <row r="725" spans="1:9" x14ac:dyDescent="0.25">
      <c r="A725" s="5" t="str">
        <f t="shared" si="11"/>
        <v>b</v>
      </c>
      <c r="B725" s="33" t="s">
        <v>1</v>
      </c>
      <c r="C725" s="35" t="s">
        <v>28</v>
      </c>
      <c r="D725" s="35"/>
      <c r="E725" s="11">
        <f>ლარებში!E725/1000</f>
        <v>0</v>
      </c>
      <c r="F725" s="11">
        <f>ლარებში!F725/1000</f>
        <v>0</v>
      </c>
      <c r="G725" s="11">
        <f>ლარებში!G725/1000</f>
        <v>0</v>
      </c>
      <c r="H725" s="11">
        <f>ლარებში!H725/1000</f>
        <v>0</v>
      </c>
    </row>
    <row r="726" spans="1:9" x14ac:dyDescent="0.25">
      <c r="A726" s="5" t="str">
        <f t="shared" si="11"/>
        <v>b</v>
      </c>
      <c r="B726" s="33" t="s">
        <v>1</v>
      </c>
      <c r="C726" s="35" t="s">
        <v>29</v>
      </c>
      <c r="D726" s="35"/>
      <c r="E726" s="11">
        <f>ლარებში!E726/1000</f>
        <v>0</v>
      </c>
      <c r="F726" s="11">
        <f>ლარებში!F726/1000</f>
        <v>0</v>
      </c>
      <c r="G726" s="11">
        <f>ლარებში!G726/1000</f>
        <v>0</v>
      </c>
      <c r="H726" s="11">
        <f>ლარებში!H726/1000</f>
        <v>0</v>
      </c>
    </row>
    <row r="727" spans="1:9" x14ac:dyDescent="0.25">
      <c r="A727" s="5" t="str">
        <f t="shared" si="11"/>
        <v>a</v>
      </c>
      <c r="B727" s="33" t="s">
        <v>1</v>
      </c>
      <c r="C727" s="35" t="s">
        <v>30</v>
      </c>
      <c r="D727" s="35"/>
      <c r="E727" s="51">
        <f>ლარებში!E727/1000</f>
        <v>958598</v>
      </c>
      <c r="F727" s="51">
        <f>ლარებში!F727/1000</f>
        <v>957505.14</v>
      </c>
      <c r="G727" s="51">
        <f>ლარებში!G727/1000</f>
        <v>725243.44</v>
      </c>
      <c r="H727" s="51">
        <f>ლარებში!H727/1000</f>
        <v>677456.2570300001</v>
      </c>
      <c r="I727" s="10"/>
    </row>
    <row r="728" spans="1:9" x14ac:dyDescent="0.25">
      <c r="A728" s="5" t="str">
        <f t="shared" si="11"/>
        <v>a</v>
      </c>
      <c r="B728" s="33" t="s">
        <v>1</v>
      </c>
      <c r="C728" s="35" t="s">
        <v>31</v>
      </c>
      <c r="D728" s="35"/>
      <c r="E728" s="51">
        <f>ლარებში!E728/1000</f>
        <v>777</v>
      </c>
      <c r="F728" s="51">
        <f>ლარებში!F728/1000</f>
        <v>1207.51</v>
      </c>
      <c r="G728" s="51">
        <f>ლარებში!G728/1000</f>
        <v>1015.51</v>
      </c>
      <c r="H728" s="51">
        <f>ლარებში!H728/1000</f>
        <v>453.77271000000002</v>
      </c>
      <c r="I728" s="10"/>
    </row>
    <row r="729" spans="1:9" ht="34.5" x14ac:dyDescent="0.25">
      <c r="A729" s="5" t="str">
        <f t="shared" si="11"/>
        <v>a</v>
      </c>
      <c r="B729" s="33"/>
      <c r="C729" s="36" t="s">
        <v>91</v>
      </c>
      <c r="D729" s="36"/>
      <c r="E729" s="11">
        <f>ლარებში!E729/1000</f>
        <v>777</v>
      </c>
      <c r="F729" s="11">
        <f>ლარებში!F729/1000</f>
        <v>1207.51</v>
      </c>
      <c r="G729" s="11">
        <f>ლარებში!G729/1000</f>
        <v>1015.51</v>
      </c>
      <c r="H729" s="11">
        <f>ლარებში!H729/1000</f>
        <v>453.77271000000002</v>
      </c>
    </row>
    <row r="730" spans="1:9" ht="34.5" x14ac:dyDescent="0.25">
      <c r="A730" s="5" t="str">
        <f t="shared" si="11"/>
        <v>b</v>
      </c>
      <c r="B730" s="33"/>
      <c r="C730" s="36" t="s">
        <v>92</v>
      </c>
      <c r="D730" s="36"/>
      <c r="E730" s="11">
        <f>ლარებში!E730/1000</f>
        <v>0</v>
      </c>
      <c r="F730" s="11">
        <f>ლარებში!F730/1000</f>
        <v>0</v>
      </c>
      <c r="G730" s="11">
        <f>ლარებში!G730/1000</f>
        <v>0</v>
      </c>
      <c r="H730" s="11">
        <f>ლარებში!H730/1000</f>
        <v>0</v>
      </c>
    </row>
    <row r="731" spans="1:9" x14ac:dyDescent="0.25">
      <c r="A731" s="5" t="str">
        <f t="shared" si="11"/>
        <v>a</v>
      </c>
      <c r="B731" s="31" t="s">
        <v>1</v>
      </c>
      <c r="C731" s="32" t="s">
        <v>32</v>
      </c>
      <c r="D731" s="32"/>
      <c r="E731" s="12">
        <f>ლარებში!E731/1000</f>
        <v>233</v>
      </c>
      <c r="F731" s="12">
        <f>ლარებში!F731/1000</f>
        <v>311.3</v>
      </c>
      <c r="G731" s="12">
        <f>ლარებში!G731/1000</f>
        <v>311.3</v>
      </c>
      <c r="H731" s="12">
        <f>ლარებში!H731/1000</f>
        <v>112.35101999999999</v>
      </c>
      <c r="I731" s="10"/>
    </row>
    <row r="732" spans="1:9" x14ac:dyDescent="0.25">
      <c r="A732" s="5" t="str">
        <f t="shared" si="11"/>
        <v>b</v>
      </c>
      <c r="B732" s="31" t="s">
        <v>1</v>
      </c>
      <c r="C732" s="32" t="s">
        <v>33</v>
      </c>
      <c r="D732" s="32"/>
      <c r="E732" s="12">
        <f>ლარებში!E732/1000</f>
        <v>0</v>
      </c>
      <c r="F732" s="12">
        <f>ლარებში!F732/1000</f>
        <v>0</v>
      </c>
      <c r="G732" s="12">
        <f>ლარებში!G732/1000</f>
        <v>0</v>
      </c>
      <c r="H732" s="12">
        <f>ლარებში!H732/1000</f>
        <v>0</v>
      </c>
    </row>
    <row r="733" spans="1:9" x14ac:dyDescent="0.25">
      <c r="A733" s="5" t="str">
        <f t="shared" si="11"/>
        <v>b</v>
      </c>
      <c r="B733" s="31" t="s">
        <v>1</v>
      </c>
      <c r="C733" s="32" t="s">
        <v>34</v>
      </c>
      <c r="D733" s="32"/>
      <c r="E733" s="12">
        <f>ლარებში!E733/1000</f>
        <v>0</v>
      </c>
      <c r="F733" s="12">
        <f>ლარებში!F733/1000</f>
        <v>0</v>
      </c>
      <c r="G733" s="12">
        <f>ლარებში!G733/1000</f>
        <v>0</v>
      </c>
      <c r="H733" s="12">
        <f>ლარებში!H733/1000</f>
        <v>0</v>
      </c>
    </row>
    <row r="734" spans="1:9" ht="41.25" customHeight="1" x14ac:dyDescent="0.25">
      <c r="A734" s="5" t="str">
        <f t="shared" si="11"/>
        <v>a</v>
      </c>
      <c r="B734" s="29" t="s">
        <v>151</v>
      </c>
      <c r="C734" s="30" t="s">
        <v>43</v>
      </c>
      <c r="D734" s="30"/>
      <c r="E734" s="11">
        <f>ლარებში!E734/1000</f>
        <v>754000</v>
      </c>
      <c r="F734" s="11">
        <f>ლარებში!F734/1000</f>
        <v>754000</v>
      </c>
      <c r="G734" s="11">
        <f>ლარებში!G734/1000</f>
        <v>576554.9</v>
      </c>
      <c r="H734" s="11">
        <f>ლარებში!H734/1000</f>
        <v>552125.35811000003</v>
      </c>
      <c r="I734" s="54" t="s">
        <v>223</v>
      </c>
    </row>
    <row r="735" spans="1:9" x14ac:dyDescent="0.25">
      <c r="A735" s="5" t="str">
        <f t="shared" si="11"/>
        <v>a</v>
      </c>
      <c r="B735" s="31" t="s">
        <v>1</v>
      </c>
      <c r="C735" s="32" t="s">
        <v>24</v>
      </c>
      <c r="D735" s="32"/>
      <c r="E735" s="12">
        <f>ლარებში!E735/1000</f>
        <v>754000</v>
      </c>
      <c r="F735" s="12">
        <f>ლარებში!F735/1000</f>
        <v>754000</v>
      </c>
      <c r="G735" s="12">
        <f>ლარებში!G735/1000</f>
        <v>576554.9</v>
      </c>
      <c r="H735" s="12">
        <f>ლარებში!H735/1000</f>
        <v>552125.35811000003</v>
      </c>
      <c r="I735" s="10"/>
    </row>
    <row r="736" spans="1:9" x14ac:dyDescent="0.25">
      <c r="A736" s="5" t="str">
        <f t="shared" si="11"/>
        <v>b</v>
      </c>
      <c r="B736" s="33" t="s">
        <v>1</v>
      </c>
      <c r="C736" s="34" t="s">
        <v>25</v>
      </c>
      <c r="D736" s="34"/>
      <c r="E736" s="11">
        <f>ლარებში!E736/1000</f>
        <v>0</v>
      </c>
      <c r="F736" s="11">
        <f>ლარებში!F736/1000</f>
        <v>0</v>
      </c>
      <c r="G736" s="11">
        <f>ლარებში!G736/1000</f>
        <v>0</v>
      </c>
      <c r="H736" s="11">
        <f>ლარებში!H736/1000</f>
        <v>0</v>
      </c>
    </row>
    <row r="737" spans="1:9" x14ac:dyDescent="0.25">
      <c r="A737" s="5" t="str">
        <f t="shared" si="11"/>
        <v>a</v>
      </c>
      <c r="B737" s="33" t="s">
        <v>1</v>
      </c>
      <c r="C737" s="34" t="s">
        <v>26</v>
      </c>
      <c r="D737" s="34"/>
      <c r="E737" s="51">
        <f>ლარებში!E737/1000</f>
        <v>4000</v>
      </c>
      <c r="F737" s="51">
        <f>ლარებში!F737/1000</f>
        <v>3940</v>
      </c>
      <c r="G737" s="51">
        <f>ლარებში!G737/1000</f>
        <v>2780.4</v>
      </c>
      <c r="H737" s="51">
        <f>ლარებში!H737/1000</f>
        <v>2416.4672700000001</v>
      </c>
      <c r="I737" s="10"/>
    </row>
    <row r="738" spans="1:9" x14ac:dyDescent="0.25">
      <c r="A738" s="5" t="str">
        <f t="shared" si="11"/>
        <v>b</v>
      </c>
      <c r="B738" s="33" t="s">
        <v>1</v>
      </c>
      <c r="C738" s="34" t="s">
        <v>27</v>
      </c>
      <c r="D738" s="34"/>
      <c r="E738" s="11">
        <f>ლარებში!E738/1000</f>
        <v>0</v>
      </c>
      <c r="F738" s="11">
        <f>ლარებში!F738/1000</f>
        <v>0</v>
      </c>
      <c r="G738" s="11">
        <f>ლარებში!G738/1000</f>
        <v>0</v>
      </c>
      <c r="H738" s="11">
        <f>ლარებში!H738/1000</f>
        <v>0</v>
      </c>
    </row>
    <row r="739" spans="1:9" x14ac:dyDescent="0.25">
      <c r="A739" s="5" t="str">
        <f t="shared" si="11"/>
        <v>b</v>
      </c>
      <c r="B739" s="33" t="s">
        <v>1</v>
      </c>
      <c r="C739" s="35" t="s">
        <v>28</v>
      </c>
      <c r="D739" s="35"/>
      <c r="E739" s="11">
        <f>ლარებში!E739/1000</f>
        <v>0</v>
      </c>
      <c r="F739" s="11">
        <f>ლარებში!F739/1000</f>
        <v>0</v>
      </c>
      <c r="G739" s="11">
        <f>ლარებში!G739/1000</f>
        <v>0</v>
      </c>
      <c r="H739" s="11">
        <f>ლარებში!H739/1000</f>
        <v>0</v>
      </c>
    </row>
    <row r="740" spans="1:9" x14ac:dyDescent="0.25">
      <c r="A740" s="5" t="str">
        <f t="shared" si="11"/>
        <v>b</v>
      </c>
      <c r="B740" s="33" t="s">
        <v>1</v>
      </c>
      <c r="C740" s="35" t="s">
        <v>29</v>
      </c>
      <c r="D740" s="35"/>
      <c r="E740" s="11">
        <f>ლარებში!E740/1000</f>
        <v>0</v>
      </c>
      <c r="F740" s="11">
        <f>ლარებში!F740/1000</f>
        <v>0</v>
      </c>
      <c r="G740" s="11">
        <f>ლარებში!G740/1000</f>
        <v>0</v>
      </c>
      <c r="H740" s="11">
        <f>ლარებში!H740/1000</f>
        <v>0</v>
      </c>
    </row>
    <row r="741" spans="1:9" x14ac:dyDescent="0.25">
      <c r="A741" s="5" t="str">
        <f t="shared" si="11"/>
        <v>a</v>
      </c>
      <c r="B741" s="33" t="s">
        <v>1</v>
      </c>
      <c r="C741" s="35" t="s">
        <v>30</v>
      </c>
      <c r="D741" s="35"/>
      <c r="E741" s="51">
        <f>ლარებში!E741/1000</f>
        <v>750000</v>
      </c>
      <c r="F741" s="51">
        <f>ლარებში!F741/1000</f>
        <v>750000</v>
      </c>
      <c r="G741" s="51">
        <f>ლარებში!G741/1000</f>
        <v>573714.5</v>
      </c>
      <c r="H741" s="51">
        <f>ლარებში!H741/1000</f>
        <v>549677.26413999998</v>
      </c>
      <c r="I741" s="10"/>
    </row>
    <row r="742" spans="1:9" x14ac:dyDescent="0.25">
      <c r="A742" s="5" t="str">
        <f t="shared" si="11"/>
        <v>a</v>
      </c>
      <c r="B742" s="33" t="s">
        <v>1</v>
      </c>
      <c r="C742" s="35" t="s">
        <v>31</v>
      </c>
      <c r="D742" s="35"/>
      <c r="E742" s="51">
        <f>ლარებში!E742/1000</f>
        <v>0</v>
      </c>
      <c r="F742" s="51">
        <f>ლარებში!F742/1000</f>
        <v>60</v>
      </c>
      <c r="G742" s="51">
        <f>ლარებში!G742/1000</f>
        <v>60</v>
      </c>
      <c r="H742" s="51">
        <f>ლარებში!H742/1000</f>
        <v>31.6267</v>
      </c>
      <c r="I742" s="10"/>
    </row>
    <row r="743" spans="1:9" ht="34.5" x14ac:dyDescent="0.25">
      <c r="A743" s="5" t="str">
        <f t="shared" si="11"/>
        <v>a</v>
      </c>
      <c r="B743" s="33"/>
      <c r="C743" s="36" t="s">
        <v>91</v>
      </c>
      <c r="D743" s="36"/>
      <c r="E743" s="11">
        <f>ლარებში!E743/1000</f>
        <v>0</v>
      </c>
      <c r="F743" s="11">
        <f>ლარებში!F743/1000</f>
        <v>60</v>
      </c>
      <c r="G743" s="11">
        <f>ლარებში!G743/1000</f>
        <v>60</v>
      </c>
      <c r="H743" s="11">
        <f>ლარებში!H743/1000</f>
        <v>31.6267</v>
      </c>
    </row>
    <row r="744" spans="1:9" ht="34.5" x14ac:dyDescent="0.25">
      <c r="A744" s="5" t="str">
        <f t="shared" si="11"/>
        <v>b</v>
      </c>
      <c r="B744" s="33"/>
      <c r="C744" s="36" t="s">
        <v>92</v>
      </c>
      <c r="D744" s="36"/>
      <c r="E744" s="11">
        <f>ლარებში!E744/1000</f>
        <v>0</v>
      </c>
      <c r="F744" s="11">
        <f>ლარებში!F744/1000</f>
        <v>0</v>
      </c>
      <c r="G744" s="11">
        <f>ლარებში!G744/1000</f>
        <v>0</v>
      </c>
      <c r="H744" s="11">
        <f>ლარებში!H744/1000</f>
        <v>0</v>
      </c>
    </row>
    <row r="745" spans="1:9" x14ac:dyDescent="0.25">
      <c r="A745" s="5" t="str">
        <f t="shared" si="11"/>
        <v>b</v>
      </c>
      <c r="B745" s="31" t="s">
        <v>1</v>
      </c>
      <c r="C745" s="32" t="s">
        <v>32</v>
      </c>
      <c r="D745" s="32"/>
      <c r="E745" s="12">
        <f>ლარებში!E745/1000</f>
        <v>0</v>
      </c>
      <c r="F745" s="12">
        <f>ლარებში!F745/1000</f>
        <v>0</v>
      </c>
      <c r="G745" s="12">
        <f>ლარებში!G745/1000</f>
        <v>0</v>
      </c>
      <c r="H745" s="12">
        <f>ლარებში!H745/1000</f>
        <v>0</v>
      </c>
    </row>
    <row r="746" spans="1:9" x14ac:dyDescent="0.25">
      <c r="A746" s="5" t="str">
        <f t="shared" si="11"/>
        <v>b</v>
      </c>
      <c r="B746" s="31" t="s">
        <v>1</v>
      </c>
      <c r="C746" s="32" t="s">
        <v>33</v>
      </c>
      <c r="D746" s="32"/>
      <c r="E746" s="12">
        <f>ლარებში!E746/1000</f>
        <v>0</v>
      </c>
      <c r="F746" s="12">
        <f>ლარებში!F746/1000</f>
        <v>0</v>
      </c>
      <c r="G746" s="12">
        <f>ლარებში!G746/1000</f>
        <v>0</v>
      </c>
      <c r="H746" s="12">
        <f>ლარებში!H746/1000</f>
        <v>0</v>
      </c>
    </row>
    <row r="747" spans="1:9" x14ac:dyDescent="0.25">
      <c r="A747" s="5" t="str">
        <f t="shared" si="11"/>
        <v>b</v>
      </c>
      <c r="B747" s="31" t="s">
        <v>1</v>
      </c>
      <c r="C747" s="32" t="s">
        <v>34</v>
      </c>
      <c r="D747" s="32"/>
      <c r="E747" s="12">
        <f>ლარებში!E747/1000</f>
        <v>0</v>
      </c>
      <c r="F747" s="12">
        <f>ლარებში!F747/1000</f>
        <v>0</v>
      </c>
      <c r="G747" s="12">
        <f>ლარებში!G747/1000</f>
        <v>0</v>
      </c>
      <c r="H747" s="12">
        <f>ლარებში!H747/1000</f>
        <v>0</v>
      </c>
    </row>
    <row r="748" spans="1:9" ht="37.5" customHeight="1" x14ac:dyDescent="0.25">
      <c r="A748" s="5" t="str">
        <f t="shared" si="11"/>
        <v>a</v>
      </c>
      <c r="B748" s="29" t="s">
        <v>152</v>
      </c>
      <c r="C748" s="30" t="s">
        <v>44</v>
      </c>
      <c r="D748" s="30"/>
      <c r="E748" s="11">
        <f>ლარებში!E748/1000</f>
        <v>89400</v>
      </c>
      <c r="F748" s="11">
        <f>ლარებში!F748/1000</f>
        <v>89093</v>
      </c>
      <c r="G748" s="11">
        <f>ლარებში!G748/1000</f>
        <v>58857.4</v>
      </c>
      <c r="H748" s="11">
        <f>ლარებში!H748/1000</f>
        <v>40722.493670000003</v>
      </c>
      <c r="I748" s="10"/>
    </row>
    <row r="749" spans="1:9" x14ac:dyDescent="0.25">
      <c r="A749" s="5" t="str">
        <f t="shared" si="11"/>
        <v>a</v>
      </c>
      <c r="B749" s="31" t="s">
        <v>1</v>
      </c>
      <c r="C749" s="32" t="s">
        <v>24</v>
      </c>
      <c r="D749" s="32"/>
      <c r="E749" s="12">
        <f>ლარებში!E749/1000</f>
        <v>89300</v>
      </c>
      <c r="F749" s="12">
        <f>ლარებში!F749/1000</f>
        <v>88938.3</v>
      </c>
      <c r="G749" s="12">
        <f>ლარებში!G749/1000</f>
        <v>58702.7</v>
      </c>
      <c r="H749" s="12">
        <f>ლარებში!H749/1000</f>
        <v>40667.882669999999</v>
      </c>
      <c r="I749" s="10"/>
    </row>
    <row r="750" spans="1:9" x14ac:dyDescent="0.25">
      <c r="A750" s="5" t="str">
        <f t="shared" si="11"/>
        <v>b</v>
      </c>
      <c r="B750" s="33" t="s">
        <v>1</v>
      </c>
      <c r="C750" s="34" t="s">
        <v>25</v>
      </c>
      <c r="D750" s="34"/>
      <c r="E750" s="11">
        <f>ლარებში!E750/1000</f>
        <v>0</v>
      </c>
      <c r="F750" s="11">
        <f>ლარებში!F750/1000</f>
        <v>0</v>
      </c>
      <c r="G750" s="11">
        <f>ლარებში!G750/1000</f>
        <v>0</v>
      </c>
      <c r="H750" s="11">
        <f>ლარებში!H750/1000</f>
        <v>0</v>
      </c>
    </row>
    <row r="751" spans="1:9" x14ac:dyDescent="0.25">
      <c r="A751" s="5" t="str">
        <f t="shared" si="11"/>
        <v>a</v>
      </c>
      <c r="B751" s="33" t="s">
        <v>1</v>
      </c>
      <c r="C751" s="34" t="s">
        <v>26</v>
      </c>
      <c r="D751" s="34"/>
      <c r="E751" s="51">
        <f>ლარებში!E751/1000</f>
        <v>41549</v>
      </c>
      <c r="F751" s="51">
        <f>ლარებში!F751/1000</f>
        <v>41191.300000000003</v>
      </c>
      <c r="G751" s="51">
        <f>ლარებში!G751/1000</f>
        <v>24977.35</v>
      </c>
      <c r="H751" s="51">
        <f>ლარებში!H751/1000</f>
        <v>14924.57235</v>
      </c>
      <c r="I751" s="10"/>
    </row>
    <row r="752" spans="1:9" x14ac:dyDescent="0.25">
      <c r="A752" s="5" t="str">
        <f t="shared" si="11"/>
        <v>b</v>
      </c>
      <c r="B752" s="33" t="s">
        <v>1</v>
      </c>
      <c r="C752" s="34" t="s">
        <v>27</v>
      </c>
      <c r="D752" s="34"/>
      <c r="E752" s="11">
        <f>ლარებში!E752/1000</f>
        <v>0</v>
      </c>
      <c r="F752" s="11">
        <f>ლარებში!F752/1000</f>
        <v>0</v>
      </c>
      <c r="G752" s="11">
        <f>ლარებში!G752/1000</f>
        <v>0</v>
      </c>
      <c r="H752" s="11">
        <f>ლარებში!H752/1000</f>
        <v>0</v>
      </c>
    </row>
    <row r="753" spans="1:9" x14ac:dyDescent="0.25">
      <c r="A753" s="5" t="str">
        <f t="shared" si="11"/>
        <v>b</v>
      </c>
      <c r="B753" s="33" t="s">
        <v>1</v>
      </c>
      <c r="C753" s="35" t="s">
        <v>28</v>
      </c>
      <c r="D753" s="35"/>
      <c r="E753" s="11">
        <f>ლარებში!E753/1000</f>
        <v>0</v>
      </c>
      <c r="F753" s="11">
        <f>ლარებში!F753/1000</f>
        <v>0</v>
      </c>
      <c r="G753" s="11">
        <f>ლარებში!G753/1000</f>
        <v>0</v>
      </c>
      <c r="H753" s="11">
        <f>ლარებში!H753/1000</f>
        <v>0</v>
      </c>
    </row>
    <row r="754" spans="1:9" x14ac:dyDescent="0.25">
      <c r="A754" s="5" t="str">
        <f t="shared" si="11"/>
        <v>b</v>
      </c>
      <c r="B754" s="33" t="s">
        <v>1</v>
      </c>
      <c r="C754" s="35" t="s">
        <v>29</v>
      </c>
      <c r="D754" s="35"/>
      <c r="E754" s="11">
        <f>ლარებში!E754/1000</f>
        <v>0</v>
      </c>
      <c r="F754" s="11">
        <f>ლარებში!F754/1000</f>
        <v>0</v>
      </c>
      <c r="G754" s="11">
        <f>ლარებში!G754/1000</f>
        <v>0</v>
      </c>
      <c r="H754" s="11">
        <f>ლარებში!H754/1000</f>
        <v>0</v>
      </c>
    </row>
    <row r="755" spans="1:9" x14ac:dyDescent="0.25">
      <c r="A755" s="5" t="str">
        <f t="shared" si="11"/>
        <v>a</v>
      </c>
      <c r="B755" s="33" t="s">
        <v>1</v>
      </c>
      <c r="C755" s="35" t="s">
        <v>30</v>
      </c>
      <c r="D755" s="35"/>
      <c r="E755" s="51">
        <f>ლარებში!E755/1000</f>
        <v>47751</v>
      </c>
      <c r="F755" s="51">
        <f>ლარებში!F755/1000</f>
        <v>47577</v>
      </c>
      <c r="G755" s="51">
        <f>ლარებში!G755/1000</f>
        <v>33555.35</v>
      </c>
      <c r="H755" s="51">
        <f>ლარებში!H755/1000</f>
        <v>25704.310320000001</v>
      </c>
      <c r="I755" s="10"/>
    </row>
    <row r="756" spans="1:9" x14ac:dyDescent="0.25">
      <c r="A756" s="5" t="str">
        <f t="shared" si="11"/>
        <v>a</v>
      </c>
      <c r="B756" s="33" t="s">
        <v>1</v>
      </c>
      <c r="C756" s="35" t="s">
        <v>31</v>
      </c>
      <c r="D756" s="35"/>
      <c r="E756" s="11">
        <f>ლარებში!E756/1000</f>
        <v>0</v>
      </c>
      <c r="F756" s="11">
        <f>ლარებში!F756/1000</f>
        <v>170</v>
      </c>
      <c r="G756" s="11">
        <f>ლარებში!G756/1000</f>
        <v>170</v>
      </c>
      <c r="H756" s="11">
        <f>ლარებში!H756/1000</f>
        <v>39</v>
      </c>
    </row>
    <row r="757" spans="1:9" ht="34.5" x14ac:dyDescent="0.25">
      <c r="A757" s="5" t="str">
        <f t="shared" si="11"/>
        <v>a</v>
      </c>
      <c r="B757" s="33"/>
      <c r="C757" s="36" t="s">
        <v>91</v>
      </c>
      <c r="D757" s="36"/>
      <c r="E757" s="11">
        <f>ლარებში!E757/1000</f>
        <v>0</v>
      </c>
      <c r="F757" s="11">
        <f>ლარებში!F757/1000</f>
        <v>170</v>
      </c>
      <c r="G757" s="11">
        <f>ლარებში!G757/1000</f>
        <v>170</v>
      </c>
      <c r="H757" s="11">
        <f>ლარებში!H757/1000</f>
        <v>39</v>
      </c>
    </row>
    <row r="758" spans="1:9" ht="34.5" x14ac:dyDescent="0.25">
      <c r="A758" s="5" t="str">
        <f t="shared" si="11"/>
        <v>b</v>
      </c>
      <c r="B758" s="33"/>
      <c r="C758" s="36" t="s">
        <v>92</v>
      </c>
      <c r="D758" s="36"/>
      <c r="E758" s="11">
        <f>ლარებში!E758/1000</f>
        <v>0</v>
      </c>
      <c r="F758" s="11">
        <f>ლარებში!F758/1000</f>
        <v>0</v>
      </c>
      <c r="G758" s="11">
        <f>ლარებში!G758/1000</f>
        <v>0</v>
      </c>
      <c r="H758" s="11">
        <f>ლარებში!H758/1000</f>
        <v>0</v>
      </c>
    </row>
    <row r="759" spans="1:9" x14ac:dyDescent="0.25">
      <c r="A759" s="5" t="str">
        <f t="shared" si="11"/>
        <v>a</v>
      </c>
      <c r="B759" s="31" t="s">
        <v>1</v>
      </c>
      <c r="C759" s="32" t="s">
        <v>32</v>
      </c>
      <c r="D759" s="32"/>
      <c r="E759" s="12">
        <f>ლარებში!E759/1000</f>
        <v>100</v>
      </c>
      <c r="F759" s="12">
        <f>ლარებში!F759/1000</f>
        <v>154.69999999999999</v>
      </c>
      <c r="G759" s="12">
        <f>ლარებში!G759/1000</f>
        <v>154.69999999999999</v>
      </c>
      <c r="H759" s="12">
        <f>ლარებში!H759/1000</f>
        <v>54.610999999999997</v>
      </c>
      <c r="I759" s="10"/>
    </row>
    <row r="760" spans="1:9" x14ac:dyDescent="0.25">
      <c r="A760" s="5" t="str">
        <f t="shared" si="11"/>
        <v>b</v>
      </c>
      <c r="B760" s="31" t="s">
        <v>1</v>
      </c>
      <c r="C760" s="32" t="s">
        <v>33</v>
      </c>
      <c r="D760" s="32"/>
      <c r="E760" s="12">
        <f>ლარებში!E760/1000</f>
        <v>0</v>
      </c>
      <c r="F760" s="12">
        <f>ლარებში!F760/1000</f>
        <v>0</v>
      </c>
      <c r="G760" s="12">
        <f>ლარებში!G760/1000</f>
        <v>0</v>
      </c>
      <c r="H760" s="12">
        <f>ლარებში!H760/1000</f>
        <v>0</v>
      </c>
    </row>
    <row r="761" spans="1:9" x14ac:dyDescent="0.25">
      <c r="A761" s="5" t="str">
        <f t="shared" si="11"/>
        <v>b</v>
      </c>
      <c r="B761" s="31" t="s">
        <v>1</v>
      </c>
      <c r="C761" s="32" t="s">
        <v>34</v>
      </c>
      <c r="D761" s="32"/>
      <c r="E761" s="12">
        <f>ლარებში!E761/1000</f>
        <v>0</v>
      </c>
      <c r="F761" s="12">
        <f>ლარებში!F761/1000</f>
        <v>0</v>
      </c>
      <c r="G761" s="12">
        <f>ლარებში!G761/1000</f>
        <v>0</v>
      </c>
      <c r="H761" s="12">
        <f>ლარებში!H761/1000</f>
        <v>0</v>
      </c>
    </row>
    <row r="762" spans="1:9" ht="54" customHeight="1" x14ac:dyDescent="0.25">
      <c r="A762" s="5" t="str">
        <f t="shared" si="11"/>
        <v>a</v>
      </c>
      <c r="B762" s="29" t="s">
        <v>153</v>
      </c>
      <c r="C762" s="30" t="s">
        <v>45</v>
      </c>
      <c r="D762" s="30"/>
      <c r="E762" s="11">
        <f>ლარებში!E762/1000</f>
        <v>1800</v>
      </c>
      <c r="F762" s="11">
        <f>ლარებში!F762/1000</f>
        <v>2485</v>
      </c>
      <c r="G762" s="11">
        <f>ლარებში!G762/1000</f>
        <v>2013.6</v>
      </c>
      <c r="H762" s="11">
        <f>ლარებში!H762/1000</f>
        <v>834.92812000000004</v>
      </c>
      <c r="I762" s="54" t="s">
        <v>222</v>
      </c>
    </row>
    <row r="763" spans="1:9" x14ac:dyDescent="0.25">
      <c r="A763" s="5" t="str">
        <f t="shared" si="11"/>
        <v>a</v>
      </c>
      <c r="B763" s="45" t="s">
        <v>1</v>
      </c>
      <c r="C763" s="46" t="s">
        <v>24</v>
      </c>
      <c r="D763" s="46"/>
      <c r="E763" s="14">
        <f>ლარებში!E763/1000</f>
        <v>1800</v>
      </c>
      <c r="F763" s="14">
        <f>ლარებში!F763/1000</f>
        <v>2485</v>
      </c>
      <c r="G763" s="14">
        <f>ლარებში!G763/1000</f>
        <v>2013.6</v>
      </c>
      <c r="H763" s="14">
        <f>ლარებში!H763/1000</f>
        <v>834.92812000000004</v>
      </c>
      <c r="I763" s="10"/>
    </row>
    <row r="764" spans="1:9" x14ac:dyDescent="0.25">
      <c r="A764" s="5" t="str">
        <f t="shared" si="11"/>
        <v>b</v>
      </c>
      <c r="B764" s="47" t="s">
        <v>1</v>
      </c>
      <c r="C764" s="48" t="s">
        <v>25</v>
      </c>
      <c r="D764" s="48"/>
      <c r="E764" s="15">
        <f>ლარებში!E764/1000</f>
        <v>0</v>
      </c>
      <c r="F764" s="15">
        <f>ლარებში!F764/1000</f>
        <v>0</v>
      </c>
      <c r="G764" s="15">
        <f>ლარებში!G764/1000</f>
        <v>0</v>
      </c>
      <c r="H764" s="15">
        <f>ლარებში!H764/1000</f>
        <v>0</v>
      </c>
    </row>
    <row r="765" spans="1:9" x14ac:dyDescent="0.25">
      <c r="A765" s="5" t="str">
        <f t="shared" si="11"/>
        <v>a</v>
      </c>
      <c r="B765" s="47" t="s">
        <v>1</v>
      </c>
      <c r="C765" s="48" t="s">
        <v>26</v>
      </c>
      <c r="D765" s="48"/>
      <c r="E765" s="15">
        <f>ლარებში!E765/1000</f>
        <v>1800</v>
      </c>
      <c r="F765" s="15">
        <f>ლარებში!F765/1000</f>
        <v>2485</v>
      </c>
      <c r="G765" s="15">
        <f>ლარებში!G765/1000</f>
        <v>2013.6</v>
      </c>
      <c r="H765" s="15">
        <f>ლარებში!H765/1000</f>
        <v>834.92812000000004</v>
      </c>
      <c r="I765" s="10"/>
    </row>
    <row r="766" spans="1:9" x14ac:dyDescent="0.25">
      <c r="A766" s="5" t="str">
        <f t="shared" si="11"/>
        <v>b</v>
      </c>
      <c r="B766" s="47" t="s">
        <v>1</v>
      </c>
      <c r="C766" s="48" t="s">
        <v>27</v>
      </c>
      <c r="D766" s="48"/>
      <c r="E766" s="15">
        <f>ლარებში!E766/1000</f>
        <v>0</v>
      </c>
      <c r="F766" s="15">
        <f>ლარებში!F766/1000</f>
        <v>0</v>
      </c>
      <c r="G766" s="15">
        <f>ლარებში!G766/1000</f>
        <v>0</v>
      </c>
      <c r="H766" s="15">
        <f>ლარებში!H766/1000</f>
        <v>0</v>
      </c>
    </row>
    <row r="767" spans="1:9" x14ac:dyDescent="0.25">
      <c r="A767" s="5" t="str">
        <f t="shared" si="11"/>
        <v>b</v>
      </c>
      <c r="B767" s="47" t="s">
        <v>1</v>
      </c>
      <c r="C767" s="49" t="s">
        <v>28</v>
      </c>
      <c r="D767" s="49"/>
      <c r="E767" s="15">
        <f>ლარებში!E767/1000</f>
        <v>0</v>
      </c>
      <c r="F767" s="15">
        <f>ლარებში!F767/1000</f>
        <v>0</v>
      </c>
      <c r="G767" s="15">
        <f>ლარებში!G767/1000</f>
        <v>0</v>
      </c>
      <c r="H767" s="15">
        <f>ლარებში!H767/1000</f>
        <v>0</v>
      </c>
    </row>
    <row r="768" spans="1:9" x14ac:dyDescent="0.25">
      <c r="A768" s="5" t="str">
        <f t="shared" si="11"/>
        <v>b</v>
      </c>
      <c r="B768" s="47" t="s">
        <v>1</v>
      </c>
      <c r="C768" s="49" t="s">
        <v>29</v>
      </c>
      <c r="D768" s="49"/>
      <c r="E768" s="15">
        <f>ლარებში!E768/1000</f>
        <v>0</v>
      </c>
      <c r="F768" s="15">
        <f>ლარებში!F768/1000</f>
        <v>0</v>
      </c>
      <c r="G768" s="15">
        <f>ლარებში!G768/1000</f>
        <v>0</v>
      </c>
      <c r="H768" s="15">
        <f>ლარებში!H768/1000</f>
        <v>0</v>
      </c>
    </row>
    <row r="769" spans="1:9" x14ac:dyDescent="0.25">
      <c r="A769" s="5" t="str">
        <f t="shared" si="11"/>
        <v>b</v>
      </c>
      <c r="B769" s="47" t="s">
        <v>1</v>
      </c>
      <c r="C769" s="49" t="s">
        <v>30</v>
      </c>
      <c r="D769" s="49"/>
      <c r="E769" s="15">
        <f>ლარებში!E769/1000</f>
        <v>0</v>
      </c>
      <c r="F769" s="15">
        <f>ლარებში!F769/1000</f>
        <v>0</v>
      </c>
      <c r="G769" s="15">
        <f>ლარებში!G769/1000</f>
        <v>0</v>
      </c>
      <c r="H769" s="15">
        <f>ლარებში!H769/1000</f>
        <v>0</v>
      </c>
    </row>
    <row r="770" spans="1:9" x14ac:dyDescent="0.25">
      <c r="A770" s="5" t="str">
        <f t="shared" si="11"/>
        <v>b</v>
      </c>
      <c r="B770" s="47" t="s">
        <v>1</v>
      </c>
      <c r="C770" s="49" t="s">
        <v>31</v>
      </c>
      <c r="D770" s="49"/>
      <c r="E770" s="15">
        <f>ლარებში!E770/1000</f>
        <v>0</v>
      </c>
      <c r="F770" s="15">
        <f>ლარებში!F770/1000</f>
        <v>0</v>
      </c>
      <c r="G770" s="15">
        <f>ლარებში!G770/1000</f>
        <v>0</v>
      </c>
      <c r="H770" s="15">
        <f>ლარებში!H770/1000</f>
        <v>0</v>
      </c>
    </row>
    <row r="771" spans="1:9" ht="34.5" x14ac:dyDescent="0.25">
      <c r="A771" s="5" t="str">
        <f t="shared" si="11"/>
        <v>b</v>
      </c>
      <c r="B771" s="47"/>
      <c r="C771" s="50" t="s">
        <v>91</v>
      </c>
      <c r="D771" s="50"/>
      <c r="E771" s="16">
        <f>ლარებში!E771/1000</f>
        <v>0</v>
      </c>
      <c r="F771" s="16">
        <f>ლარებში!F771/1000</f>
        <v>0</v>
      </c>
      <c r="G771" s="16">
        <f>ლარებში!G771/1000</f>
        <v>0</v>
      </c>
      <c r="H771" s="16">
        <f>ლარებში!H771/1000</f>
        <v>0</v>
      </c>
    </row>
    <row r="772" spans="1:9" ht="34.5" x14ac:dyDescent="0.25">
      <c r="A772" s="5" t="str">
        <f t="shared" si="11"/>
        <v>b</v>
      </c>
      <c r="B772" s="47"/>
      <c r="C772" s="50" t="s">
        <v>92</v>
      </c>
      <c r="D772" s="50"/>
      <c r="E772" s="16">
        <f>ლარებში!E772/1000</f>
        <v>0</v>
      </c>
      <c r="F772" s="16">
        <f>ლარებში!F772/1000</f>
        <v>0</v>
      </c>
      <c r="G772" s="16">
        <f>ლარებში!G772/1000</f>
        <v>0</v>
      </c>
      <c r="H772" s="16">
        <f>ლარებში!H772/1000</f>
        <v>0</v>
      </c>
    </row>
    <row r="773" spans="1:9" x14ac:dyDescent="0.25">
      <c r="A773" s="5" t="str">
        <f t="shared" si="11"/>
        <v>b</v>
      </c>
      <c r="B773" s="47" t="s">
        <v>1</v>
      </c>
      <c r="C773" s="46" t="s">
        <v>32</v>
      </c>
      <c r="D773" s="46"/>
      <c r="E773" s="14">
        <f>ლარებში!E773/1000</f>
        <v>0</v>
      </c>
      <c r="F773" s="14">
        <f>ლარებში!F773/1000</f>
        <v>0</v>
      </c>
      <c r="G773" s="14">
        <f>ლარებში!G773/1000</f>
        <v>0</v>
      </c>
      <c r="H773" s="14">
        <f>ლარებში!H773/1000</f>
        <v>0</v>
      </c>
    </row>
    <row r="774" spans="1:9" x14ac:dyDescent="0.25">
      <c r="A774" s="5" t="str">
        <f t="shared" si="11"/>
        <v>b</v>
      </c>
      <c r="B774" s="47" t="s">
        <v>1</v>
      </c>
      <c r="C774" s="46" t="s">
        <v>33</v>
      </c>
      <c r="D774" s="46"/>
      <c r="E774" s="14">
        <f>ლარებში!E774/1000</f>
        <v>0</v>
      </c>
      <c r="F774" s="14">
        <f>ლარებში!F774/1000</f>
        <v>0</v>
      </c>
      <c r="G774" s="14">
        <f>ლარებში!G774/1000</f>
        <v>0</v>
      </c>
      <c r="H774" s="14">
        <f>ლარებში!H774/1000</f>
        <v>0</v>
      </c>
    </row>
    <row r="775" spans="1:9" x14ac:dyDescent="0.25">
      <c r="A775" s="5" t="str">
        <f t="shared" ref="A775:A838" si="12">IF((E775+F775+G775+H775)&gt;0,"a","b")</f>
        <v>b</v>
      </c>
      <c r="B775" s="47" t="s">
        <v>1</v>
      </c>
      <c r="C775" s="46" t="s">
        <v>34</v>
      </c>
      <c r="D775" s="46"/>
      <c r="E775" s="14">
        <f>ლარებში!E775/1000</f>
        <v>0</v>
      </c>
      <c r="F775" s="14">
        <f>ლარებში!F775/1000</f>
        <v>0</v>
      </c>
      <c r="G775" s="14">
        <f>ლარებში!G775/1000</f>
        <v>0</v>
      </c>
      <c r="H775" s="14">
        <f>ლარებში!H775/1000</f>
        <v>0</v>
      </c>
    </row>
    <row r="776" spans="1:9" ht="54" x14ac:dyDescent="0.25">
      <c r="A776" s="5" t="str">
        <f t="shared" si="12"/>
        <v>a</v>
      </c>
      <c r="B776" s="29" t="s">
        <v>154</v>
      </c>
      <c r="C776" s="30" t="s">
        <v>46</v>
      </c>
      <c r="D776" s="30"/>
      <c r="E776" s="11">
        <f>ლარებში!E776/1000</f>
        <v>22400</v>
      </c>
      <c r="F776" s="11">
        <f>ლარებში!F776/1000</f>
        <v>21956</v>
      </c>
      <c r="G776" s="11">
        <f>ლარებში!G776/1000</f>
        <v>12048</v>
      </c>
      <c r="H776" s="11">
        <f>ლარებში!H776/1000</f>
        <v>8700.3828900000008</v>
      </c>
      <c r="I776" s="54" t="s">
        <v>222</v>
      </c>
    </row>
    <row r="777" spans="1:9" x14ac:dyDescent="0.25">
      <c r="A777" s="5" t="str">
        <f t="shared" si="12"/>
        <v>a</v>
      </c>
      <c r="B777" s="45" t="s">
        <v>1</v>
      </c>
      <c r="C777" s="46" t="s">
        <v>24</v>
      </c>
      <c r="D777" s="46"/>
      <c r="E777" s="14">
        <f>ლარებში!E777/1000</f>
        <v>22300</v>
      </c>
      <c r="F777" s="14">
        <f>ლარებში!F777/1000</f>
        <v>21801.3</v>
      </c>
      <c r="G777" s="14">
        <f>ლარებში!G777/1000</f>
        <v>11893.3</v>
      </c>
      <c r="H777" s="14">
        <f>ლარებში!H777/1000</f>
        <v>8645.77189</v>
      </c>
      <c r="I777" s="10"/>
    </row>
    <row r="778" spans="1:9" x14ac:dyDescent="0.25">
      <c r="A778" s="5" t="str">
        <f t="shared" si="12"/>
        <v>b</v>
      </c>
      <c r="B778" s="47" t="s">
        <v>1</v>
      </c>
      <c r="C778" s="48" t="s">
        <v>25</v>
      </c>
      <c r="D778" s="48"/>
      <c r="E778" s="15">
        <f>ლარებში!E778/1000</f>
        <v>0</v>
      </c>
      <c r="F778" s="15">
        <f>ლარებში!F778/1000</f>
        <v>0</v>
      </c>
      <c r="G778" s="15">
        <f>ლარებში!G778/1000</f>
        <v>0</v>
      </c>
      <c r="H778" s="15">
        <f>ლარებში!H778/1000</f>
        <v>0</v>
      </c>
    </row>
    <row r="779" spans="1:9" x14ac:dyDescent="0.25">
      <c r="A779" s="5" t="str">
        <f t="shared" si="12"/>
        <v>a</v>
      </c>
      <c r="B779" s="47" t="s">
        <v>1</v>
      </c>
      <c r="C779" s="48" t="s">
        <v>26</v>
      </c>
      <c r="D779" s="48"/>
      <c r="E779" s="15">
        <f>ლარებში!E779/1000</f>
        <v>22270</v>
      </c>
      <c r="F779" s="15">
        <f>ლარებში!F779/1000</f>
        <v>21741.3</v>
      </c>
      <c r="G779" s="15">
        <f>ლარებში!G779/1000</f>
        <v>11833.3</v>
      </c>
      <c r="H779" s="15">
        <f>ლარებში!H779/1000</f>
        <v>8599.0848900000001</v>
      </c>
      <c r="I779" s="10"/>
    </row>
    <row r="780" spans="1:9" x14ac:dyDescent="0.25">
      <c r="A780" s="5" t="str">
        <f t="shared" si="12"/>
        <v>b</v>
      </c>
      <c r="B780" s="47" t="s">
        <v>1</v>
      </c>
      <c r="C780" s="48" t="s">
        <v>27</v>
      </c>
      <c r="D780" s="48"/>
      <c r="E780" s="15">
        <f>ლარებში!E780/1000</f>
        <v>0</v>
      </c>
      <c r="F780" s="15">
        <f>ლარებში!F780/1000</f>
        <v>0</v>
      </c>
      <c r="G780" s="15">
        <f>ლარებში!G780/1000</f>
        <v>0</v>
      </c>
      <c r="H780" s="15">
        <f>ლარებში!H780/1000</f>
        <v>0</v>
      </c>
    </row>
    <row r="781" spans="1:9" x14ac:dyDescent="0.25">
      <c r="A781" s="5" t="str">
        <f t="shared" si="12"/>
        <v>b</v>
      </c>
      <c r="B781" s="47" t="s">
        <v>1</v>
      </c>
      <c r="C781" s="49" t="s">
        <v>28</v>
      </c>
      <c r="D781" s="49"/>
      <c r="E781" s="15">
        <f>ლარებში!E781/1000</f>
        <v>0</v>
      </c>
      <c r="F781" s="15">
        <f>ლარებში!F781/1000</f>
        <v>0</v>
      </c>
      <c r="G781" s="15">
        <f>ლარებში!G781/1000</f>
        <v>0</v>
      </c>
      <c r="H781" s="15">
        <f>ლარებში!H781/1000</f>
        <v>0</v>
      </c>
    </row>
    <row r="782" spans="1:9" x14ac:dyDescent="0.25">
      <c r="A782" s="5" t="str">
        <f t="shared" si="12"/>
        <v>b</v>
      </c>
      <c r="B782" s="47" t="s">
        <v>1</v>
      </c>
      <c r="C782" s="49" t="s">
        <v>29</v>
      </c>
      <c r="D782" s="49"/>
      <c r="E782" s="15">
        <f>ლარებში!E782/1000</f>
        <v>0</v>
      </c>
      <c r="F782" s="15">
        <f>ლარებში!F782/1000</f>
        <v>0</v>
      </c>
      <c r="G782" s="15">
        <f>ლარებში!G782/1000</f>
        <v>0</v>
      </c>
      <c r="H782" s="15">
        <f>ლარებში!H782/1000</f>
        <v>0</v>
      </c>
    </row>
    <row r="783" spans="1:9" x14ac:dyDescent="0.25">
      <c r="A783" s="5" t="str">
        <f t="shared" si="12"/>
        <v>a</v>
      </c>
      <c r="B783" s="47" t="s">
        <v>1</v>
      </c>
      <c r="C783" s="49" t="s">
        <v>30</v>
      </c>
      <c r="D783" s="49"/>
      <c r="E783" s="15">
        <f>ლარებში!E783/1000</f>
        <v>30</v>
      </c>
      <c r="F783" s="15">
        <f>ლარებში!F783/1000</f>
        <v>60</v>
      </c>
      <c r="G783" s="15">
        <f>ლარებში!G783/1000</f>
        <v>60</v>
      </c>
      <c r="H783" s="15">
        <f>ლარებში!H783/1000</f>
        <v>46.686999999999998</v>
      </c>
      <c r="I783" s="10"/>
    </row>
    <row r="784" spans="1:9" x14ac:dyDescent="0.25">
      <c r="A784" s="5" t="str">
        <f t="shared" si="12"/>
        <v>b</v>
      </c>
      <c r="B784" s="47" t="s">
        <v>1</v>
      </c>
      <c r="C784" s="49" t="s">
        <v>31</v>
      </c>
      <c r="D784" s="49"/>
      <c r="E784" s="15">
        <f>ლარებში!E784/1000</f>
        <v>0</v>
      </c>
      <c r="F784" s="15">
        <f>ლარებში!F784/1000</f>
        <v>0</v>
      </c>
      <c r="G784" s="15">
        <f>ლარებში!G784/1000</f>
        <v>0</v>
      </c>
      <c r="H784" s="15">
        <f>ლარებში!H784/1000</f>
        <v>0</v>
      </c>
    </row>
    <row r="785" spans="1:9" ht="34.5" x14ac:dyDescent="0.25">
      <c r="A785" s="5" t="str">
        <f t="shared" si="12"/>
        <v>b</v>
      </c>
      <c r="B785" s="47"/>
      <c r="C785" s="50" t="s">
        <v>91</v>
      </c>
      <c r="D785" s="50"/>
      <c r="E785" s="16">
        <f>ლარებში!E785/1000</f>
        <v>0</v>
      </c>
      <c r="F785" s="16">
        <f>ლარებში!F785/1000</f>
        <v>0</v>
      </c>
      <c r="G785" s="16">
        <f>ლარებში!G785/1000</f>
        <v>0</v>
      </c>
      <c r="H785" s="16">
        <f>ლარებში!H785/1000</f>
        <v>0</v>
      </c>
    </row>
    <row r="786" spans="1:9" ht="34.5" x14ac:dyDescent="0.25">
      <c r="A786" s="5" t="str">
        <f t="shared" si="12"/>
        <v>b</v>
      </c>
      <c r="B786" s="47"/>
      <c r="C786" s="50" t="s">
        <v>92</v>
      </c>
      <c r="D786" s="50"/>
      <c r="E786" s="16">
        <f>ლარებში!E786/1000</f>
        <v>0</v>
      </c>
      <c r="F786" s="16">
        <f>ლარებში!F786/1000</f>
        <v>0</v>
      </c>
      <c r="G786" s="16">
        <f>ლარებში!G786/1000</f>
        <v>0</v>
      </c>
      <c r="H786" s="16">
        <f>ლარებში!H786/1000</f>
        <v>0</v>
      </c>
    </row>
    <row r="787" spans="1:9" x14ac:dyDescent="0.25">
      <c r="A787" s="5" t="str">
        <f t="shared" si="12"/>
        <v>a</v>
      </c>
      <c r="B787" s="47" t="s">
        <v>1</v>
      </c>
      <c r="C787" s="46" t="s">
        <v>32</v>
      </c>
      <c r="D787" s="46"/>
      <c r="E787" s="14">
        <f>ლარებში!E787/1000</f>
        <v>100</v>
      </c>
      <c r="F787" s="14">
        <f>ლარებში!F787/1000</f>
        <v>154.69999999999999</v>
      </c>
      <c r="G787" s="14">
        <f>ლარებში!G787/1000</f>
        <v>154.69999999999999</v>
      </c>
      <c r="H787" s="14">
        <f>ლარებში!H787/1000</f>
        <v>54.610999999999997</v>
      </c>
      <c r="I787" s="10"/>
    </row>
    <row r="788" spans="1:9" x14ac:dyDescent="0.25">
      <c r="A788" s="5" t="str">
        <f t="shared" si="12"/>
        <v>b</v>
      </c>
      <c r="B788" s="47" t="s">
        <v>1</v>
      </c>
      <c r="C788" s="46" t="s">
        <v>33</v>
      </c>
      <c r="D788" s="46"/>
      <c r="E788" s="14">
        <f>ლარებში!E788/1000</f>
        <v>0</v>
      </c>
      <c r="F788" s="14">
        <f>ლარებში!F788/1000</f>
        <v>0</v>
      </c>
      <c r="G788" s="14">
        <f>ლარებში!G788/1000</f>
        <v>0</v>
      </c>
      <c r="H788" s="14">
        <f>ლარებში!H788/1000</f>
        <v>0</v>
      </c>
    </row>
    <row r="789" spans="1:9" x14ac:dyDescent="0.25">
      <c r="A789" s="5" t="str">
        <f t="shared" si="12"/>
        <v>b</v>
      </c>
      <c r="B789" s="47" t="s">
        <v>1</v>
      </c>
      <c r="C789" s="46" t="s">
        <v>34</v>
      </c>
      <c r="D789" s="46"/>
      <c r="E789" s="14">
        <f>ლარებში!E789/1000</f>
        <v>0</v>
      </c>
      <c r="F789" s="14">
        <f>ლარებში!F789/1000</f>
        <v>0</v>
      </c>
      <c r="G789" s="14">
        <f>ლარებში!G789/1000</f>
        <v>0</v>
      </c>
      <c r="H789" s="14">
        <f>ლარებში!H789/1000</f>
        <v>0</v>
      </c>
    </row>
    <row r="790" spans="1:9" ht="54" x14ac:dyDescent="0.25">
      <c r="A790" s="5" t="str">
        <f t="shared" si="12"/>
        <v>a</v>
      </c>
      <c r="B790" s="29" t="s">
        <v>155</v>
      </c>
      <c r="C790" s="30" t="s">
        <v>7</v>
      </c>
      <c r="D790" s="30"/>
      <c r="E790" s="11">
        <f>ლარებში!E790/1000</f>
        <v>1700</v>
      </c>
      <c r="F790" s="11">
        <f>ლარებში!F790/1000</f>
        <v>1700</v>
      </c>
      <c r="G790" s="11">
        <f>ლარებში!G790/1000</f>
        <v>1450</v>
      </c>
      <c r="H790" s="11">
        <f>ლარებში!H790/1000</f>
        <v>1233.80324</v>
      </c>
      <c r="I790" s="54" t="s">
        <v>222</v>
      </c>
    </row>
    <row r="791" spans="1:9" x14ac:dyDescent="0.25">
      <c r="A791" s="5" t="str">
        <f t="shared" si="12"/>
        <v>a</v>
      </c>
      <c r="B791" s="45" t="s">
        <v>1</v>
      </c>
      <c r="C791" s="46" t="s">
        <v>24</v>
      </c>
      <c r="D791" s="46"/>
      <c r="E791" s="14">
        <f>ლარებში!E791/1000</f>
        <v>1700</v>
      </c>
      <c r="F791" s="14">
        <f>ლარებში!F791/1000</f>
        <v>1700</v>
      </c>
      <c r="G791" s="14">
        <f>ლარებში!G791/1000</f>
        <v>1450</v>
      </c>
      <c r="H791" s="14">
        <f>ლარებში!H791/1000</f>
        <v>1233.80324</v>
      </c>
      <c r="I791" s="10"/>
    </row>
    <row r="792" spans="1:9" x14ac:dyDescent="0.25">
      <c r="A792" s="5" t="str">
        <f t="shared" si="12"/>
        <v>b</v>
      </c>
      <c r="B792" s="47" t="s">
        <v>1</v>
      </c>
      <c r="C792" s="48" t="s">
        <v>25</v>
      </c>
      <c r="D792" s="48"/>
      <c r="E792" s="15">
        <f>ლარებში!E792/1000</f>
        <v>0</v>
      </c>
      <c r="F792" s="15">
        <f>ლარებში!F792/1000</f>
        <v>0</v>
      </c>
      <c r="G792" s="15">
        <f>ლარებში!G792/1000</f>
        <v>0</v>
      </c>
      <c r="H792" s="15">
        <f>ლარებში!H792/1000</f>
        <v>0</v>
      </c>
    </row>
    <row r="793" spans="1:9" x14ac:dyDescent="0.25">
      <c r="A793" s="5" t="str">
        <f t="shared" si="12"/>
        <v>a</v>
      </c>
      <c r="B793" s="47" t="s">
        <v>1</v>
      </c>
      <c r="C793" s="48" t="s">
        <v>26</v>
      </c>
      <c r="D793" s="48"/>
      <c r="E793" s="15">
        <f>ლარებში!E793/1000</f>
        <v>1700</v>
      </c>
      <c r="F793" s="15">
        <f>ლარებში!F793/1000</f>
        <v>1700</v>
      </c>
      <c r="G793" s="15">
        <f>ლარებში!G793/1000</f>
        <v>1450</v>
      </c>
      <c r="H793" s="15">
        <f>ლარებში!H793/1000</f>
        <v>1233.80324</v>
      </c>
      <c r="I793" s="10"/>
    </row>
    <row r="794" spans="1:9" x14ac:dyDescent="0.25">
      <c r="A794" s="5" t="str">
        <f t="shared" si="12"/>
        <v>b</v>
      </c>
      <c r="B794" s="47" t="s">
        <v>1</v>
      </c>
      <c r="C794" s="48" t="s">
        <v>27</v>
      </c>
      <c r="D794" s="48"/>
      <c r="E794" s="15">
        <f>ლარებში!E794/1000</f>
        <v>0</v>
      </c>
      <c r="F794" s="15">
        <f>ლარებში!F794/1000</f>
        <v>0</v>
      </c>
      <c r="G794" s="15">
        <f>ლარებში!G794/1000</f>
        <v>0</v>
      </c>
      <c r="H794" s="15">
        <f>ლარებში!H794/1000</f>
        <v>0</v>
      </c>
    </row>
    <row r="795" spans="1:9" x14ac:dyDescent="0.25">
      <c r="A795" s="5" t="str">
        <f t="shared" si="12"/>
        <v>b</v>
      </c>
      <c r="B795" s="47" t="s">
        <v>1</v>
      </c>
      <c r="C795" s="49" t="s">
        <v>28</v>
      </c>
      <c r="D795" s="49"/>
      <c r="E795" s="15">
        <f>ლარებში!E795/1000</f>
        <v>0</v>
      </c>
      <c r="F795" s="15">
        <f>ლარებში!F795/1000</f>
        <v>0</v>
      </c>
      <c r="G795" s="15">
        <f>ლარებში!G795/1000</f>
        <v>0</v>
      </c>
      <c r="H795" s="15">
        <f>ლარებში!H795/1000</f>
        <v>0</v>
      </c>
    </row>
    <row r="796" spans="1:9" x14ac:dyDescent="0.25">
      <c r="A796" s="5" t="str">
        <f t="shared" si="12"/>
        <v>b</v>
      </c>
      <c r="B796" s="47" t="s">
        <v>1</v>
      </c>
      <c r="C796" s="49" t="s">
        <v>29</v>
      </c>
      <c r="D796" s="49"/>
      <c r="E796" s="15">
        <f>ლარებში!E796/1000</f>
        <v>0</v>
      </c>
      <c r="F796" s="15">
        <f>ლარებში!F796/1000</f>
        <v>0</v>
      </c>
      <c r="G796" s="15">
        <f>ლარებში!G796/1000</f>
        <v>0</v>
      </c>
      <c r="H796" s="15">
        <f>ლარებში!H796/1000</f>
        <v>0</v>
      </c>
    </row>
    <row r="797" spans="1:9" x14ac:dyDescent="0.25">
      <c r="A797" s="5" t="str">
        <f t="shared" si="12"/>
        <v>b</v>
      </c>
      <c r="B797" s="47" t="s">
        <v>1</v>
      </c>
      <c r="C797" s="49" t="s">
        <v>30</v>
      </c>
      <c r="D797" s="49"/>
      <c r="E797" s="15">
        <f>ლარებში!E797/1000</f>
        <v>0</v>
      </c>
      <c r="F797" s="15">
        <f>ლარებში!F797/1000</f>
        <v>0</v>
      </c>
      <c r="G797" s="15">
        <f>ლარებში!G797/1000</f>
        <v>0</v>
      </c>
      <c r="H797" s="15">
        <f>ლარებში!H797/1000</f>
        <v>0</v>
      </c>
    </row>
    <row r="798" spans="1:9" x14ac:dyDescent="0.25">
      <c r="A798" s="5" t="str">
        <f t="shared" si="12"/>
        <v>b</v>
      </c>
      <c r="B798" s="47" t="s">
        <v>1</v>
      </c>
      <c r="C798" s="49" t="s">
        <v>31</v>
      </c>
      <c r="D798" s="49"/>
      <c r="E798" s="15">
        <f>ლარებში!E798/1000</f>
        <v>0</v>
      </c>
      <c r="F798" s="15">
        <f>ლარებში!F798/1000</f>
        <v>0</v>
      </c>
      <c r="G798" s="15">
        <f>ლარებში!G798/1000</f>
        <v>0</v>
      </c>
      <c r="H798" s="15">
        <f>ლარებში!H798/1000</f>
        <v>0</v>
      </c>
    </row>
    <row r="799" spans="1:9" ht="34.5" x14ac:dyDescent="0.25">
      <c r="A799" s="5" t="str">
        <f t="shared" si="12"/>
        <v>b</v>
      </c>
      <c r="B799" s="47"/>
      <c r="C799" s="50" t="s">
        <v>91</v>
      </c>
      <c r="D799" s="50"/>
      <c r="E799" s="16">
        <f>ლარებში!E799/1000</f>
        <v>0</v>
      </c>
      <c r="F799" s="16">
        <f>ლარებში!F799/1000</f>
        <v>0</v>
      </c>
      <c r="G799" s="16">
        <f>ლარებში!G799/1000</f>
        <v>0</v>
      </c>
      <c r="H799" s="16">
        <f>ლარებში!H799/1000</f>
        <v>0</v>
      </c>
    </row>
    <row r="800" spans="1:9" ht="34.5" x14ac:dyDescent="0.25">
      <c r="A800" s="5" t="str">
        <f t="shared" si="12"/>
        <v>b</v>
      </c>
      <c r="B800" s="47"/>
      <c r="C800" s="50" t="s">
        <v>92</v>
      </c>
      <c r="D800" s="50"/>
      <c r="E800" s="16">
        <f>ლარებში!E800/1000</f>
        <v>0</v>
      </c>
      <c r="F800" s="16">
        <f>ლარებში!F800/1000</f>
        <v>0</v>
      </c>
      <c r="G800" s="16">
        <f>ლარებში!G800/1000</f>
        <v>0</v>
      </c>
      <c r="H800" s="16">
        <f>ლარებში!H800/1000</f>
        <v>0</v>
      </c>
    </row>
    <row r="801" spans="1:9" x14ac:dyDescent="0.25">
      <c r="A801" s="5" t="str">
        <f t="shared" si="12"/>
        <v>b</v>
      </c>
      <c r="B801" s="47" t="s">
        <v>1</v>
      </c>
      <c r="C801" s="46" t="s">
        <v>32</v>
      </c>
      <c r="D801" s="46"/>
      <c r="E801" s="14">
        <f>ლარებში!E801/1000</f>
        <v>0</v>
      </c>
      <c r="F801" s="14">
        <f>ლარებში!F801/1000</f>
        <v>0</v>
      </c>
      <c r="G801" s="14">
        <f>ლარებში!G801/1000</f>
        <v>0</v>
      </c>
      <c r="H801" s="14">
        <f>ლარებში!H801/1000</f>
        <v>0</v>
      </c>
    </row>
    <row r="802" spans="1:9" x14ac:dyDescent="0.25">
      <c r="A802" s="5" t="str">
        <f t="shared" si="12"/>
        <v>b</v>
      </c>
      <c r="B802" s="47" t="s">
        <v>1</v>
      </c>
      <c r="C802" s="46" t="s">
        <v>33</v>
      </c>
      <c r="D802" s="46"/>
      <c r="E802" s="14">
        <f>ლარებში!E802/1000</f>
        <v>0</v>
      </c>
      <c r="F802" s="14">
        <f>ლარებში!F802/1000</f>
        <v>0</v>
      </c>
      <c r="G802" s="14">
        <f>ლარებში!G802/1000</f>
        <v>0</v>
      </c>
      <c r="H802" s="14">
        <f>ლარებში!H802/1000</f>
        <v>0</v>
      </c>
    </row>
    <row r="803" spans="1:9" x14ac:dyDescent="0.25">
      <c r="A803" s="5" t="str">
        <f t="shared" si="12"/>
        <v>b</v>
      </c>
      <c r="B803" s="47" t="s">
        <v>1</v>
      </c>
      <c r="C803" s="46" t="s">
        <v>34</v>
      </c>
      <c r="D803" s="46"/>
      <c r="E803" s="14">
        <f>ლარებში!E803/1000</f>
        <v>0</v>
      </c>
      <c r="F803" s="14">
        <f>ლარებში!F803/1000</f>
        <v>0</v>
      </c>
      <c r="G803" s="14">
        <f>ლარებში!G803/1000</f>
        <v>0</v>
      </c>
      <c r="H803" s="14">
        <f>ლარებში!H803/1000</f>
        <v>0</v>
      </c>
    </row>
    <row r="804" spans="1:9" ht="54" x14ac:dyDescent="0.25">
      <c r="A804" s="5" t="str">
        <f t="shared" si="12"/>
        <v>a</v>
      </c>
      <c r="B804" s="29" t="s">
        <v>155</v>
      </c>
      <c r="C804" s="30" t="s">
        <v>47</v>
      </c>
      <c r="D804" s="30"/>
      <c r="E804" s="11">
        <f>ლარებში!E804/1000</f>
        <v>1800</v>
      </c>
      <c r="F804" s="11">
        <f>ლარებში!F804/1000</f>
        <v>1800</v>
      </c>
      <c r="G804" s="11">
        <f>ლარებში!G804/1000</f>
        <v>1400</v>
      </c>
      <c r="H804" s="11">
        <f>ლარებში!H804/1000</f>
        <v>1012.175</v>
      </c>
      <c r="I804" s="54" t="s">
        <v>222</v>
      </c>
    </row>
    <row r="805" spans="1:9" x14ac:dyDescent="0.25">
      <c r="A805" s="5" t="str">
        <f t="shared" si="12"/>
        <v>a</v>
      </c>
      <c r="B805" s="45" t="s">
        <v>1</v>
      </c>
      <c r="C805" s="46" t="s">
        <v>24</v>
      </c>
      <c r="D805" s="46"/>
      <c r="E805" s="14">
        <f>ლარებში!E805/1000</f>
        <v>1800</v>
      </c>
      <c r="F805" s="14">
        <f>ლარებში!F805/1000</f>
        <v>1800</v>
      </c>
      <c r="G805" s="14">
        <f>ლარებში!G805/1000</f>
        <v>1400</v>
      </c>
      <c r="H805" s="14">
        <f>ლარებში!H805/1000</f>
        <v>1012.175</v>
      </c>
      <c r="I805" s="10"/>
    </row>
    <row r="806" spans="1:9" x14ac:dyDescent="0.25">
      <c r="A806" s="5" t="str">
        <f t="shared" si="12"/>
        <v>b</v>
      </c>
      <c r="B806" s="47" t="s">
        <v>1</v>
      </c>
      <c r="C806" s="48" t="s">
        <v>25</v>
      </c>
      <c r="D806" s="48"/>
      <c r="E806" s="15">
        <f>ლარებში!E806/1000</f>
        <v>0</v>
      </c>
      <c r="F806" s="15">
        <f>ლარებში!F806/1000</f>
        <v>0</v>
      </c>
      <c r="G806" s="15">
        <f>ლარებში!G806/1000</f>
        <v>0</v>
      </c>
      <c r="H806" s="15">
        <f>ლარებში!H806/1000</f>
        <v>0</v>
      </c>
    </row>
    <row r="807" spans="1:9" x14ac:dyDescent="0.25">
      <c r="A807" s="5" t="str">
        <f t="shared" si="12"/>
        <v>a</v>
      </c>
      <c r="B807" s="47" t="s">
        <v>1</v>
      </c>
      <c r="C807" s="48" t="s">
        <v>26</v>
      </c>
      <c r="D807" s="48"/>
      <c r="E807" s="15">
        <f>ლარებში!E807/1000</f>
        <v>1800</v>
      </c>
      <c r="F807" s="15">
        <f>ლარებში!F807/1000</f>
        <v>1800</v>
      </c>
      <c r="G807" s="15">
        <f>ლარებში!G807/1000</f>
        <v>1400</v>
      </c>
      <c r="H807" s="15">
        <f>ლარებში!H807/1000</f>
        <v>1012.175</v>
      </c>
      <c r="I807" s="10"/>
    </row>
    <row r="808" spans="1:9" x14ac:dyDescent="0.25">
      <c r="A808" s="5" t="str">
        <f t="shared" si="12"/>
        <v>b</v>
      </c>
      <c r="B808" s="47" t="s">
        <v>1</v>
      </c>
      <c r="C808" s="48" t="s">
        <v>27</v>
      </c>
      <c r="D808" s="48"/>
      <c r="E808" s="15">
        <f>ლარებში!E808/1000</f>
        <v>0</v>
      </c>
      <c r="F808" s="15">
        <f>ლარებში!F808/1000</f>
        <v>0</v>
      </c>
      <c r="G808" s="15">
        <f>ლარებში!G808/1000</f>
        <v>0</v>
      </c>
      <c r="H808" s="15">
        <f>ლარებში!H808/1000</f>
        <v>0</v>
      </c>
    </row>
    <row r="809" spans="1:9" x14ac:dyDescent="0.25">
      <c r="A809" s="5" t="str">
        <f t="shared" si="12"/>
        <v>b</v>
      </c>
      <c r="B809" s="47" t="s">
        <v>1</v>
      </c>
      <c r="C809" s="49" t="s">
        <v>28</v>
      </c>
      <c r="D809" s="49"/>
      <c r="E809" s="15">
        <f>ლარებში!E809/1000</f>
        <v>0</v>
      </c>
      <c r="F809" s="15">
        <f>ლარებში!F809/1000</f>
        <v>0</v>
      </c>
      <c r="G809" s="15">
        <f>ლარებში!G809/1000</f>
        <v>0</v>
      </c>
      <c r="H809" s="15">
        <f>ლარებში!H809/1000</f>
        <v>0</v>
      </c>
    </row>
    <row r="810" spans="1:9" x14ac:dyDescent="0.25">
      <c r="A810" s="5" t="str">
        <f t="shared" si="12"/>
        <v>b</v>
      </c>
      <c r="B810" s="47" t="s">
        <v>1</v>
      </c>
      <c r="C810" s="49" t="s">
        <v>29</v>
      </c>
      <c r="D810" s="49"/>
      <c r="E810" s="15">
        <f>ლარებში!E810/1000</f>
        <v>0</v>
      </c>
      <c r="F810" s="15">
        <f>ლარებში!F810/1000</f>
        <v>0</v>
      </c>
      <c r="G810" s="15">
        <f>ლარებში!G810/1000</f>
        <v>0</v>
      </c>
      <c r="H810" s="15">
        <f>ლარებში!H810/1000</f>
        <v>0</v>
      </c>
    </row>
    <row r="811" spans="1:9" x14ac:dyDescent="0.25">
      <c r="A811" s="5" t="str">
        <f t="shared" si="12"/>
        <v>b</v>
      </c>
      <c r="B811" s="47" t="s">
        <v>1</v>
      </c>
      <c r="C811" s="49" t="s">
        <v>30</v>
      </c>
      <c r="D811" s="49"/>
      <c r="E811" s="15">
        <f>ლარებში!E811/1000</f>
        <v>0</v>
      </c>
      <c r="F811" s="15">
        <f>ლარებში!F811/1000</f>
        <v>0</v>
      </c>
      <c r="G811" s="15">
        <f>ლარებში!G811/1000</f>
        <v>0</v>
      </c>
      <c r="H811" s="15">
        <f>ლარებში!H811/1000</f>
        <v>0</v>
      </c>
    </row>
    <row r="812" spans="1:9" x14ac:dyDescent="0.25">
      <c r="A812" s="5" t="str">
        <f t="shared" si="12"/>
        <v>b</v>
      </c>
      <c r="B812" s="47" t="s">
        <v>1</v>
      </c>
      <c r="C812" s="49" t="s">
        <v>31</v>
      </c>
      <c r="D812" s="49"/>
      <c r="E812" s="15">
        <f>ლარებში!E812/1000</f>
        <v>0</v>
      </c>
      <c r="F812" s="15">
        <f>ლარებში!F812/1000</f>
        <v>0</v>
      </c>
      <c r="G812" s="15">
        <f>ლარებში!G812/1000</f>
        <v>0</v>
      </c>
      <c r="H812" s="15">
        <f>ლარებში!H812/1000</f>
        <v>0</v>
      </c>
    </row>
    <row r="813" spans="1:9" ht="34.5" x14ac:dyDescent="0.25">
      <c r="A813" s="5" t="str">
        <f t="shared" si="12"/>
        <v>b</v>
      </c>
      <c r="B813" s="47"/>
      <c r="C813" s="50" t="s">
        <v>91</v>
      </c>
      <c r="D813" s="50"/>
      <c r="E813" s="16">
        <f>ლარებში!E813/1000</f>
        <v>0</v>
      </c>
      <c r="F813" s="16">
        <f>ლარებში!F813/1000</f>
        <v>0</v>
      </c>
      <c r="G813" s="16">
        <f>ლარებში!G813/1000</f>
        <v>0</v>
      </c>
      <c r="H813" s="16">
        <f>ლარებში!H813/1000</f>
        <v>0</v>
      </c>
    </row>
    <row r="814" spans="1:9" ht="34.5" x14ac:dyDescent="0.25">
      <c r="A814" s="5" t="str">
        <f t="shared" si="12"/>
        <v>b</v>
      </c>
      <c r="B814" s="47"/>
      <c r="C814" s="50" t="s">
        <v>92</v>
      </c>
      <c r="D814" s="50"/>
      <c r="E814" s="16">
        <f>ლარებში!E814/1000</f>
        <v>0</v>
      </c>
      <c r="F814" s="16">
        <f>ლარებში!F814/1000</f>
        <v>0</v>
      </c>
      <c r="G814" s="16">
        <f>ლარებში!G814/1000</f>
        <v>0</v>
      </c>
      <c r="H814" s="16">
        <f>ლარებში!H814/1000</f>
        <v>0</v>
      </c>
    </row>
    <row r="815" spans="1:9" x14ac:dyDescent="0.25">
      <c r="A815" s="5" t="str">
        <f t="shared" si="12"/>
        <v>b</v>
      </c>
      <c r="B815" s="47" t="s">
        <v>1</v>
      </c>
      <c r="C815" s="46" t="s">
        <v>32</v>
      </c>
      <c r="D815" s="46"/>
      <c r="E815" s="14">
        <f>ლარებში!E815/1000</f>
        <v>0</v>
      </c>
      <c r="F815" s="14">
        <f>ლარებში!F815/1000</f>
        <v>0</v>
      </c>
      <c r="G815" s="14">
        <f>ლარებში!G815/1000</f>
        <v>0</v>
      </c>
      <c r="H815" s="14">
        <f>ლარებში!H815/1000</f>
        <v>0</v>
      </c>
    </row>
    <row r="816" spans="1:9" x14ac:dyDescent="0.25">
      <c r="A816" s="5" t="str">
        <f t="shared" si="12"/>
        <v>b</v>
      </c>
      <c r="B816" s="47" t="s">
        <v>1</v>
      </c>
      <c r="C816" s="46" t="s">
        <v>33</v>
      </c>
      <c r="D816" s="46"/>
      <c r="E816" s="14">
        <f>ლარებში!E816/1000</f>
        <v>0</v>
      </c>
      <c r="F816" s="14">
        <f>ლარებში!F816/1000</f>
        <v>0</v>
      </c>
      <c r="G816" s="14">
        <f>ლარებში!G816/1000</f>
        <v>0</v>
      </c>
      <c r="H816" s="14">
        <f>ლარებში!H816/1000</f>
        <v>0</v>
      </c>
    </row>
    <row r="817" spans="1:9" x14ac:dyDescent="0.25">
      <c r="A817" s="5" t="str">
        <f t="shared" si="12"/>
        <v>b</v>
      </c>
      <c r="B817" s="47" t="s">
        <v>1</v>
      </c>
      <c r="C817" s="46" t="s">
        <v>34</v>
      </c>
      <c r="D817" s="46"/>
      <c r="E817" s="14">
        <f>ლარებში!E817/1000</f>
        <v>0</v>
      </c>
      <c r="F817" s="14">
        <f>ლარებში!F817/1000</f>
        <v>0</v>
      </c>
      <c r="G817" s="14">
        <f>ლარებში!G817/1000</f>
        <v>0</v>
      </c>
      <c r="H817" s="14">
        <f>ლარებში!H817/1000</f>
        <v>0</v>
      </c>
    </row>
    <row r="818" spans="1:9" ht="77.25" customHeight="1" x14ac:dyDescent="0.25">
      <c r="A818" s="5" t="str">
        <f t="shared" si="12"/>
        <v>a</v>
      </c>
      <c r="B818" s="29" t="s">
        <v>156</v>
      </c>
      <c r="C818" s="30" t="s">
        <v>157</v>
      </c>
      <c r="D818" s="30"/>
      <c r="E818" s="11">
        <f>ლარებში!E818/1000</f>
        <v>260</v>
      </c>
      <c r="F818" s="11">
        <f>ლარებში!F818/1000</f>
        <v>238</v>
      </c>
      <c r="G818" s="11">
        <f>ლარებში!G818/1000</f>
        <v>180</v>
      </c>
      <c r="H818" s="11">
        <f>ლარებში!H818/1000</f>
        <v>140.76329999999999</v>
      </c>
      <c r="I818" s="54" t="s">
        <v>222</v>
      </c>
    </row>
    <row r="819" spans="1:9" x14ac:dyDescent="0.25">
      <c r="A819" s="5" t="str">
        <f t="shared" si="12"/>
        <v>a</v>
      </c>
      <c r="B819" s="45" t="s">
        <v>1</v>
      </c>
      <c r="C819" s="46" t="s">
        <v>24</v>
      </c>
      <c r="D819" s="46"/>
      <c r="E819" s="14">
        <f>ლარებში!E819/1000</f>
        <v>260</v>
      </c>
      <c r="F819" s="14">
        <f>ლარებში!F819/1000</f>
        <v>238</v>
      </c>
      <c r="G819" s="14">
        <f>ლარებში!G819/1000</f>
        <v>180</v>
      </c>
      <c r="H819" s="14">
        <f>ლარებში!H819/1000</f>
        <v>140.76329999999999</v>
      </c>
      <c r="I819" s="10"/>
    </row>
    <row r="820" spans="1:9" x14ac:dyDescent="0.25">
      <c r="A820" s="5" t="str">
        <f t="shared" si="12"/>
        <v>b</v>
      </c>
      <c r="B820" s="47" t="s">
        <v>1</v>
      </c>
      <c r="C820" s="48" t="s">
        <v>25</v>
      </c>
      <c r="D820" s="48"/>
      <c r="E820" s="15">
        <f>ლარებში!E820/1000</f>
        <v>0</v>
      </c>
      <c r="F820" s="15">
        <f>ლარებში!F820/1000</f>
        <v>0</v>
      </c>
      <c r="G820" s="15">
        <f>ლარებში!G820/1000</f>
        <v>0</v>
      </c>
      <c r="H820" s="15">
        <f>ლარებში!H820/1000</f>
        <v>0</v>
      </c>
    </row>
    <row r="821" spans="1:9" x14ac:dyDescent="0.25">
      <c r="A821" s="5" t="str">
        <f t="shared" si="12"/>
        <v>a</v>
      </c>
      <c r="B821" s="47" t="s">
        <v>1</v>
      </c>
      <c r="C821" s="48" t="s">
        <v>26</v>
      </c>
      <c r="D821" s="48"/>
      <c r="E821" s="15">
        <f>ლარებში!E821/1000</f>
        <v>260</v>
      </c>
      <c r="F821" s="15">
        <f>ლარებში!F821/1000</f>
        <v>238</v>
      </c>
      <c r="G821" s="15">
        <f>ლარებში!G821/1000</f>
        <v>180</v>
      </c>
      <c r="H821" s="15">
        <f>ლარებში!H821/1000</f>
        <v>140.76329999999999</v>
      </c>
      <c r="I821" s="10"/>
    </row>
    <row r="822" spans="1:9" x14ac:dyDescent="0.25">
      <c r="A822" s="5" t="str">
        <f t="shared" si="12"/>
        <v>b</v>
      </c>
      <c r="B822" s="47" t="s">
        <v>1</v>
      </c>
      <c r="C822" s="48" t="s">
        <v>27</v>
      </c>
      <c r="D822" s="48"/>
      <c r="E822" s="15">
        <f>ლარებში!E822/1000</f>
        <v>0</v>
      </c>
      <c r="F822" s="15">
        <f>ლარებში!F822/1000</f>
        <v>0</v>
      </c>
      <c r="G822" s="15">
        <f>ლარებში!G822/1000</f>
        <v>0</v>
      </c>
      <c r="H822" s="15">
        <f>ლარებში!H822/1000</f>
        <v>0</v>
      </c>
    </row>
    <row r="823" spans="1:9" x14ac:dyDescent="0.25">
      <c r="A823" s="5" t="str">
        <f t="shared" si="12"/>
        <v>b</v>
      </c>
      <c r="B823" s="47" t="s">
        <v>1</v>
      </c>
      <c r="C823" s="49" t="s">
        <v>28</v>
      </c>
      <c r="D823" s="49"/>
      <c r="E823" s="15">
        <f>ლარებში!E823/1000</f>
        <v>0</v>
      </c>
      <c r="F823" s="15">
        <f>ლარებში!F823/1000</f>
        <v>0</v>
      </c>
      <c r="G823" s="15">
        <f>ლარებში!G823/1000</f>
        <v>0</v>
      </c>
      <c r="H823" s="15">
        <f>ლარებში!H823/1000</f>
        <v>0</v>
      </c>
    </row>
    <row r="824" spans="1:9" x14ac:dyDescent="0.25">
      <c r="A824" s="5" t="str">
        <f t="shared" si="12"/>
        <v>b</v>
      </c>
      <c r="B824" s="47" t="s">
        <v>1</v>
      </c>
      <c r="C824" s="49" t="s">
        <v>29</v>
      </c>
      <c r="D824" s="49"/>
      <c r="E824" s="15">
        <f>ლარებში!E824/1000</f>
        <v>0</v>
      </c>
      <c r="F824" s="15">
        <f>ლარებში!F824/1000</f>
        <v>0</v>
      </c>
      <c r="G824" s="15">
        <f>ლარებში!G824/1000</f>
        <v>0</v>
      </c>
      <c r="H824" s="15">
        <f>ლარებში!H824/1000</f>
        <v>0</v>
      </c>
    </row>
    <row r="825" spans="1:9" x14ac:dyDescent="0.25">
      <c r="A825" s="5" t="str">
        <f t="shared" si="12"/>
        <v>b</v>
      </c>
      <c r="B825" s="47" t="s">
        <v>1</v>
      </c>
      <c r="C825" s="49" t="s">
        <v>30</v>
      </c>
      <c r="D825" s="49"/>
      <c r="E825" s="15">
        <f>ლარებში!E825/1000</f>
        <v>0</v>
      </c>
      <c r="F825" s="15">
        <f>ლარებში!F825/1000</f>
        <v>0</v>
      </c>
      <c r="G825" s="15">
        <f>ლარებში!G825/1000</f>
        <v>0</v>
      </c>
      <c r="H825" s="15">
        <f>ლარებში!H825/1000</f>
        <v>0</v>
      </c>
    </row>
    <row r="826" spans="1:9" x14ac:dyDescent="0.25">
      <c r="A826" s="5" t="str">
        <f t="shared" si="12"/>
        <v>b</v>
      </c>
      <c r="B826" s="47" t="s">
        <v>1</v>
      </c>
      <c r="C826" s="49" t="s">
        <v>31</v>
      </c>
      <c r="D826" s="49"/>
      <c r="E826" s="15">
        <f>ლარებში!E826/1000</f>
        <v>0</v>
      </c>
      <c r="F826" s="15">
        <f>ლარებში!F826/1000</f>
        <v>0</v>
      </c>
      <c r="G826" s="15">
        <f>ლარებში!G826/1000</f>
        <v>0</v>
      </c>
      <c r="H826" s="15">
        <f>ლარებში!H826/1000</f>
        <v>0</v>
      </c>
    </row>
    <row r="827" spans="1:9" ht="34.5" x14ac:dyDescent="0.25">
      <c r="A827" s="5" t="str">
        <f t="shared" si="12"/>
        <v>b</v>
      </c>
      <c r="B827" s="47"/>
      <c r="C827" s="50" t="s">
        <v>91</v>
      </c>
      <c r="D827" s="50"/>
      <c r="E827" s="16">
        <f>ლარებში!E827/1000</f>
        <v>0</v>
      </c>
      <c r="F827" s="16">
        <f>ლარებში!F827/1000</f>
        <v>0</v>
      </c>
      <c r="G827" s="16">
        <f>ლარებში!G827/1000</f>
        <v>0</v>
      </c>
      <c r="H827" s="16">
        <f>ლარებში!H827/1000</f>
        <v>0</v>
      </c>
    </row>
    <row r="828" spans="1:9" ht="34.5" x14ac:dyDescent="0.25">
      <c r="A828" s="5" t="str">
        <f t="shared" si="12"/>
        <v>b</v>
      </c>
      <c r="B828" s="47"/>
      <c r="C828" s="50" t="s">
        <v>92</v>
      </c>
      <c r="D828" s="50"/>
      <c r="E828" s="16">
        <f>ლარებში!E828/1000</f>
        <v>0</v>
      </c>
      <c r="F828" s="16">
        <f>ლარებში!F828/1000</f>
        <v>0</v>
      </c>
      <c r="G828" s="16">
        <f>ლარებში!G828/1000</f>
        <v>0</v>
      </c>
      <c r="H828" s="16">
        <f>ლარებში!H828/1000</f>
        <v>0</v>
      </c>
    </row>
    <row r="829" spans="1:9" x14ac:dyDescent="0.25">
      <c r="A829" s="5" t="str">
        <f t="shared" si="12"/>
        <v>b</v>
      </c>
      <c r="B829" s="47" t="s">
        <v>1</v>
      </c>
      <c r="C829" s="46" t="s">
        <v>32</v>
      </c>
      <c r="D829" s="46"/>
      <c r="E829" s="14">
        <f>ლარებში!E829/1000</f>
        <v>0</v>
      </c>
      <c r="F829" s="14">
        <f>ლარებში!F829/1000</f>
        <v>0</v>
      </c>
      <c r="G829" s="14">
        <f>ლარებში!G829/1000</f>
        <v>0</v>
      </c>
      <c r="H829" s="14">
        <f>ლარებში!H829/1000</f>
        <v>0</v>
      </c>
    </row>
    <row r="830" spans="1:9" x14ac:dyDescent="0.25">
      <c r="A830" s="5" t="str">
        <f t="shared" si="12"/>
        <v>b</v>
      </c>
      <c r="B830" s="47" t="s">
        <v>1</v>
      </c>
      <c r="C830" s="46" t="s">
        <v>33</v>
      </c>
      <c r="D830" s="46"/>
      <c r="E830" s="14">
        <f>ლარებში!E830/1000</f>
        <v>0</v>
      </c>
      <c r="F830" s="14">
        <f>ლარებში!F830/1000</f>
        <v>0</v>
      </c>
      <c r="G830" s="14">
        <f>ლარებში!G830/1000</f>
        <v>0</v>
      </c>
      <c r="H830" s="14">
        <f>ლარებში!H830/1000</f>
        <v>0</v>
      </c>
    </row>
    <row r="831" spans="1:9" x14ac:dyDescent="0.25">
      <c r="A831" s="5" t="str">
        <f t="shared" si="12"/>
        <v>b</v>
      </c>
      <c r="B831" s="47" t="s">
        <v>1</v>
      </c>
      <c r="C831" s="46" t="s">
        <v>34</v>
      </c>
      <c r="D831" s="46"/>
      <c r="E831" s="14">
        <f>ლარებში!E831/1000</f>
        <v>0</v>
      </c>
      <c r="F831" s="14">
        <f>ლარებში!F831/1000</f>
        <v>0</v>
      </c>
      <c r="G831" s="14">
        <f>ლარებში!G831/1000</f>
        <v>0</v>
      </c>
      <c r="H831" s="14">
        <f>ლარებში!H831/1000</f>
        <v>0</v>
      </c>
    </row>
    <row r="832" spans="1:9" ht="23.25" customHeight="1" x14ac:dyDescent="0.25">
      <c r="A832" s="5" t="str">
        <f t="shared" si="12"/>
        <v>a</v>
      </c>
      <c r="B832" s="29" t="s">
        <v>158</v>
      </c>
      <c r="C832" s="30" t="s">
        <v>48</v>
      </c>
      <c r="D832" s="30"/>
      <c r="E832" s="11">
        <f>ლარებში!E832/1000</f>
        <v>15670</v>
      </c>
      <c r="F832" s="11">
        <f>ლარებში!F832/1000</f>
        <v>15670</v>
      </c>
      <c r="G832" s="11">
        <f>ლარებში!G832/1000</f>
        <v>11364.3</v>
      </c>
      <c r="H832" s="11">
        <f>ლარებში!H832/1000</f>
        <v>8621.18361</v>
      </c>
      <c r="I832" s="10"/>
    </row>
    <row r="833" spans="1:9" x14ac:dyDescent="0.25">
      <c r="A833" s="5" t="str">
        <f t="shared" si="12"/>
        <v>a</v>
      </c>
      <c r="B833" s="45" t="s">
        <v>1</v>
      </c>
      <c r="C833" s="46" t="s">
        <v>24</v>
      </c>
      <c r="D833" s="46"/>
      <c r="E833" s="14">
        <f>ლარებში!E833/1000</f>
        <v>15670</v>
      </c>
      <c r="F833" s="14">
        <f>ლარებში!F833/1000</f>
        <v>15670</v>
      </c>
      <c r="G833" s="14">
        <f>ლარებში!G833/1000</f>
        <v>11364.3</v>
      </c>
      <c r="H833" s="14">
        <f>ლარებში!H833/1000</f>
        <v>8621.18361</v>
      </c>
      <c r="I833" s="10"/>
    </row>
    <row r="834" spans="1:9" x14ac:dyDescent="0.25">
      <c r="A834" s="5" t="str">
        <f t="shared" si="12"/>
        <v>b</v>
      </c>
      <c r="B834" s="47" t="s">
        <v>1</v>
      </c>
      <c r="C834" s="48" t="s">
        <v>25</v>
      </c>
      <c r="D834" s="48"/>
      <c r="E834" s="17">
        <f>ლარებში!E834/1000</f>
        <v>0</v>
      </c>
      <c r="F834" s="17">
        <f>ლარებში!F834/1000</f>
        <v>0</v>
      </c>
      <c r="G834" s="17">
        <f>ლარებში!G834/1000</f>
        <v>0</v>
      </c>
      <c r="H834" s="17">
        <f>ლარებში!H834/1000</f>
        <v>0</v>
      </c>
    </row>
    <row r="835" spans="1:9" x14ac:dyDescent="0.25">
      <c r="A835" s="5" t="str">
        <f t="shared" si="12"/>
        <v>a</v>
      </c>
      <c r="B835" s="47" t="s">
        <v>1</v>
      </c>
      <c r="C835" s="48" t="s">
        <v>26</v>
      </c>
      <c r="D835" s="48"/>
      <c r="E835" s="52">
        <f>ლარებში!E835/1000</f>
        <v>2600</v>
      </c>
      <c r="F835" s="52">
        <f>ლარებში!F835/1000</f>
        <v>2600</v>
      </c>
      <c r="G835" s="52">
        <f>ლარებში!G835/1000</f>
        <v>1870</v>
      </c>
      <c r="H835" s="52">
        <f>ლარებში!H835/1000</f>
        <v>1360.1738599999999</v>
      </c>
      <c r="I835" s="10"/>
    </row>
    <row r="836" spans="1:9" x14ac:dyDescent="0.25">
      <c r="A836" s="5" t="str">
        <f t="shared" si="12"/>
        <v>b</v>
      </c>
      <c r="B836" s="47" t="s">
        <v>1</v>
      </c>
      <c r="C836" s="48" t="s">
        <v>27</v>
      </c>
      <c r="D836" s="48"/>
      <c r="E836" s="17">
        <f>ლარებში!E836/1000</f>
        <v>0</v>
      </c>
      <c r="F836" s="17">
        <f>ლარებში!F836/1000</f>
        <v>0</v>
      </c>
      <c r="G836" s="17">
        <f>ლარებში!G836/1000</f>
        <v>0</v>
      </c>
      <c r="H836" s="17">
        <f>ლარებში!H836/1000</f>
        <v>0</v>
      </c>
    </row>
    <row r="837" spans="1:9" x14ac:dyDescent="0.25">
      <c r="A837" s="5" t="str">
        <f t="shared" si="12"/>
        <v>b</v>
      </c>
      <c r="B837" s="47" t="s">
        <v>1</v>
      </c>
      <c r="C837" s="49" t="s">
        <v>28</v>
      </c>
      <c r="D837" s="49"/>
      <c r="E837" s="17">
        <f>ლარებში!E837/1000</f>
        <v>0</v>
      </c>
      <c r="F837" s="17">
        <f>ლარებში!F837/1000</f>
        <v>0</v>
      </c>
      <c r="G837" s="17">
        <f>ლარებში!G837/1000</f>
        <v>0</v>
      </c>
      <c r="H837" s="17">
        <f>ლარებში!H837/1000</f>
        <v>0</v>
      </c>
    </row>
    <row r="838" spans="1:9" x14ac:dyDescent="0.25">
      <c r="A838" s="5" t="str">
        <f t="shared" si="12"/>
        <v>b</v>
      </c>
      <c r="B838" s="47" t="s">
        <v>1</v>
      </c>
      <c r="C838" s="49" t="s">
        <v>29</v>
      </c>
      <c r="D838" s="49"/>
      <c r="E838" s="17">
        <f>ლარებში!E838/1000</f>
        <v>0</v>
      </c>
      <c r="F838" s="17">
        <f>ლარებში!F838/1000</f>
        <v>0</v>
      </c>
      <c r="G838" s="17">
        <f>ლარებში!G838/1000</f>
        <v>0</v>
      </c>
      <c r="H838" s="17">
        <f>ლარებში!H838/1000</f>
        <v>0</v>
      </c>
    </row>
    <row r="839" spans="1:9" x14ac:dyDescent="0.25">
      <c r="A839" s="5" t="str">
        <f t="shared" ref="A839:A902" si="13">IF((E839+F839+G839+H839)&gt;0,"a","b")</f>
        <v>a</v>
      </c>
      <c r="B839" s="47" t="s">
        <v>1</v>
      </c>
      <c r="C839" s="49" t="s">
        <v>30</v>
      </c>
      <c r="D839" s="49"/>
      <c r="E839" s="52">
        <f>ლარებში!E839/1000</f>
        <v>13070</v>
      </c>
      <c r="F839" s="52">
        <f>ლარებში!F839/1000</f>
        <v>13070</v>
      </c>
      <c r="G839" s="52">
        <f>ლარებში!G839/1000</f>
        <v>9494.2999999999993</v>
      </c>
      <c r="H839" s="52">
        <f>ლარებში!H839/1000</f>
        <v>7261.0097500000002</v>
      </c>
      <c r="I839" s="10"/>
    </row>
    <row r="840" spans="1:9" x14ac:dyDescent="0.25">
      <c r="A840" s="5" t="str">
        <f t="shared" si="13"/>
        <v>b</v>
      </c>
      <c r="B840" s="47" t="s">
        <v>1</v>
      </c>
      <c r="C840" s="49" t="s">
        <v>31</v>
      </c>
      <c r="D840" s="49"/>
      <c r="E840" s="17">
        <f>ლარებში!E840/1000</f>
        <v>0</v>
      </c>
      <c r="F840" s="17">
        <f>ლარებში!F840/1000</f>
        <v>0</v>
      </c>
      <c r="G840" s="17">
        <f>ლარებში!G840/1000</f>
        <v>0</v>
      </c>
      <c r="H840" s="17">
        <f>ლარებში!H840/1000</f>
        <v>0</v>
      </c>
    </row>
    <row r="841" spans="1:9" ht="34.5" x14ac:dyDescent="0.25">
      <c r="A841" s="5" t="str">
        <f t="shared" si="13"/>
        <v>b</v>
      </c>
      <c r="B841" s="47"/>
      <c r="C841" s="50" t="s">
        <v>91</v>
      </c>
      <c r="D841" s="50"/>
      <c r="E841" s="17">
        <f>ლარებში!E841/1000</f>
        <v>0</v>
      </c>
      <c r="F841" s="17">
        <f>ლარებში!F841/1000</f>
        <v>0</v>
      </c>
      <c r="G841" s="17">
        <f>ლარებში!G841/1000</f>
        <v>0</v>
      </c>
      <c r="H841" s="17">
        <f>ლარებში!H841/1000</f>
        <v>0</v>
      </c>
    </row>
    <row r="842" spans="1:9" ht="34.5" x14ac:dyDescent="0.25">
      <c r="A842" s="5" t="str">
        <f t="shared" si="13"/>
        <v>b</v>
      </c>
      <c r="B842" s="47"/>
      <c r="C842" s="50" t="s">
        <v>92</v>
      </c>
      <c r="D842" s="50"/>
      <c r="E842" s="17">
        <f>ლარებში!E842/1000</f>
        <v>0</v>
      </c>
      <c r="F842" s="17">
        <f>ლარებში!F842/1000</f>
        <v>0</v>
      </c>
      <c r="G842" s="17">
        <f>ლარებში!G842/1000</f>
        <v>0</v>
      </c>
      <c r="H842" s="17">
        <f>ლარებში!H842/1000</f>
        <v>0</v>
      </c>
    </row>
    <row r="843" spans="1:9" x14ac:dyDescent="0.25">
      <c r="A843" s="5" t="str">
        <f t="shared" si="13"/>
        <v>b</v>
      </c>
      <c r="B843" s="45" t="s">
        <v>1</v>
      </c>
      <c r="C843" s="46" t="s">
        <v>32</v>
      </c>
      <c r="D843" s="46"/>
      <c r="E843" s="14">
        <f>ლარებში!E843/1000</f>
        <v>0</v>
      </c>
      <c r="F843" s="14">
        <f>ლარებში!F843/1000</f>
        <v>0</v>
      </c>
      <c r="G843" s="14">
        <f>ლარებში!G843/1000</f>
        <v>0</v>
      </c>
      <c r="H843" s="14">
        <f>ლარებში!H843/1000</f>
        <v>0</v>
      </c>
    </row>
    <row r="844" spans="1:9" x14ac:dyDescent="0.25">
      <c r="A844" s="5" t="str">
        <f t="shared" si="13"/>
        <v>b</v>
      </c>
      <c r="B844" s="45" t="s">
        <v>1</v>
      </c>
      <c r="C844" s="46" t="s">
        <v>33</v>
      </c>
      <c r="D844" s="46"/>
      <c r="E844" s="14">
        <f>ლარებში!E844/1000</f>
        <v>0</v>
      </c>
      <c r="F844" s="14">
        <f>ლარებში!F844/1000</f>
        <v>0</v>
      </c>
      <c r="G844" s="14">
        <f>ლარებში!G844/1000</f>
        <v>0</v>
      </c>
      <c r="H844" s="14">
        <f>ლარებში!H844/1000</f>
        <v>0</v>
      </c>
    </row>
    <row r="845" spans="1:9" x14ac:dyDescent="0.25">
      <c r="A845" s="5" t="str">
        <f t="shared" si="13"/>
        <v>b</v>
      </c>
      <c r="B845" s="45" t="s">
        <v>1</v>
      </c>
      <c r="C845" s="46" t="s">
        <v>34</v>
      </c>
      <c r="D845" s="46"/>
      <c r="E845" s="14">
        <f>ლარებში!E845/1000</f>
        <v>0</v>
      </c>
      <c r="F845" s="14">
        <f>ლარებში!F845/1000</f>
        <v>0</v>
      </c>
      <c r="G845" s="14">
        <f>ლარებში!G845/1000</f>
        <v>0</v>
      </c>
      <c r="H845" s="14">
        <f>ლარებში!H845/1000</f>
        <v>0</v>
      </c>
    </row>
    <row r="846" spans="1:9" ht="37.5" customHeight="1" x14ac:dyDescent="0.25">
      <c r="A846" s="5" t="str">
        <f t="shared" si="13"/>
        <v>a</v>
      </c>
      <c r="B846" s="37" t="s">
        <v>159</v>
      </c>
      <c r="C846" s="38" t="s">
        <v>48</v>
      </c>
      <c r="D846" s="38"/>
      <c r="E846" s="13">
        <f>ლარებში!E846/1000</f>
        <v>12660</v>
      </c>
      <c r="F846" s="13">
        <f>ლარებში!F846/1000</f>
        <v>12660.2</v>
      </c>
      <c r="G846" s="13">
        <f>ლარებში!G846/1000</f>
        <v>9189.5</v>
      </c>
      <c r="H846" s="13">
        <f>ლარებში!H846/1000</f>
        <v>7112.34771</v>
      </c>
      <c r="I846" s="54" t="s">
        <v>223</v>
      </c>
    </row>
    <row r="847" spans="1:9" x14ac:dyDescent="0.25">
      <c r="A847" s="5" t="str">
        <f t="shared" si="13"/>
        <v>a</v>
      </c>
      <c r="B847" s="45" t="s">
        <v>1</v>
      </c>
      <c r="C847" s="46" t="s">
        <v>24</v>
      </c>
      <c r="D847" s="46"/>
      <c r="E847" s="14">
        <f>ლარებში!E847/1000</f>
        <v>12660</v>
      </c>
      <c r="F847" s="14">
        <f>ლარებში!F847/1000</f>
        <v>12660.2</v>
      </c>
      <c r="G847" s="14">
        <f>ლარებში!G847/1000</f>
        <v>9189.5</v>
      </c>
      <c r="H847" s="14">
        <f>ლარებში!H847/1000</f>
        <v>7112.34771</v>
      </c>
    </row>
    <row r="848" spans="1:9" x14ac:dyDescent="0.25">
      <c r="A848" s="5" t="str">
        <f t="shared" si="13"/>
        <v>b</v>
      </c>
      <c r="B848" s="47" t="s">
        <v>1</v>
      </c>
      <c r="C848" s="48" t="s">
        <v>25</v>
      </c>
      <c r="D848" s="48"/>
      <c r="E848" s="15">
        <f>ლარებში!E848/1000</f>
        <v>0</v>
      </c>
      <c r="F848" s="15">
        <f>ლარებში!F848/1000</f>
        <v>0</v>
      </c>
      <c r="G848" s="15">
        <f>ლარებში!G848/1000</f>
        <v>0</v>
      </c>
      <c r="H848" s="15">
        <f>ლარებში!H848/1000</f>
        <v>0</v>
      </c>
    </row>
    <row r="849" spans="1:9" x14ac:dyDescent="0.25">
      <c r="A849" s="5" t="str">
        <f t="shared" si="13"/>
        <v>a</v>
      </c>
      <c r="B849" s="47" t="s">
        <v>1</v>
      </c>
      <c r="C849" s="48" t="s">
        <v>26</v>
      </c>
      <c r="D849" s="48"/>
      <c r="E849" s="15">
        <f>ლარებში!E849/1000</f>
        <v>0</v>
      </c>
      <c r="F849" s="15">
        <f>ლარებში!F849/1000</f>
        <v>0.2</v>
      </c>
      <c r="G849" s="15">
        <f>ლარებში!G849/1000</f>
        <v>0.2</v>
      </c>
      <c r="H849" s="15">
        <f>ლარებში!H849/1000</f>
        <v>0</v>
      </c>
    </row>
    <row r="850" spans="1:9" x14ac:dyDescent="0.25">
      <c r="A850" s="5" t="str">
        <f t="shared" si="13"/>
        <v>b</v>
      </c>
      <c r="B850" s="47" t="s">
        <v>1</v>
      </c>
      <c r="C850" s="48" t="s">
        <v>27</v>
      </c>
      <c r="D850" s="48"/>
      <c r="E850" s="15">
        <f>ლარებში!E850/1000</f>
        <v>0</v>
      </c>
      <c r="F850" s="15">
        <f>ლარებში!F850/1000</f>
        <v>0</v>
      </c>
      <c r="G850" s="15">
        <f>ლარებში!G850/1000</f>
        <v>0</v>
      </c>
      <c r="H850" s="15">
        <f>ლარებში!H850/1000</f>
        <v>0</v>
      </c>
    </row>
    <row r="851" spans="1:9" x14ac:dyDescent="0.25">
      <c r="A851" s="5" t="str">
        <f t="shared" si="13"/>
        <v>b</v>
      </c>
      <c r="B851" s="47" t="s">
        <v>1</v>
      </c>
      <c r="C851" s="49" t="s">
        <v>28</v>
      </c>
      <c r="D851" s="49"/>
      <c r="E851" s="15">
        <f>ლარებში!E851/1000</f>
        <v>0</v>
      </c>
      <c r="F851" s="15">
        <f>ლარებში!F851/1000</f>
        <v>0</v>
      </c>
      <c r="G851" s="15">
        <f>ლარებში!G851/1000</f>
        <v>0</v>
      </c>
      <c r="H851" s="15">
        <f>ლარებში!H851/1000</f>
        <v>0</v>
      </c>
    </row>
    <row r="852" spans="1:9" x14ac:dyDescent="0.25">
      <c r="A852" s="5" t="str">
        <f t="shared" si="13"/>
        <v>b</v>
      </c>
      <c r="B852" s="47" t="s">
        <v>1</v>
      </c>
      <c r="C852" s="49" t="s">
        <v>29</v>
      </c>
      <c r="D852" s="49"/>
      <c r="E852" s="15">
        <f>ლარებში!E852/1000</f>
        <v>0</v>
      </c>
      <c r="F852" s="15">
        <f>ლარებში!F852/1000</f>
        <v>0</v>
      </c>
      <c r="G852" s="15">
        <f>ლარებში!G852/1000</f>
        <v>0</v>
      </c>
      <c r="H852" s="15">
        <f>ლარებში!H852/1000</f>
        <v>0</v>
      </c>
    </row>
    <row r="853" spans="1:9" x14ac:dyDescent="0.25">
      <c r="A853" s="5" t="str">
        <f t="shared" si="13"/>
        <v>a</v>
      </c>
      <c r="B853" s="47" t="s">
        <v>1</v>
      </c>
      <c r="C853" s="49" t="s">
        <v>30</v>
      </c>
      <c r="D853" s="49"/>
      <c r="E853" s="15">
        <f>ლარებში!E853/1000</f>
        <v>12660</v>
      </c>
      <c r="F853" s="15">
        <f>ლარებში!F853/1000</f>
        <v>12660</v>
      </c>
      <c r="G853" s="15">
        <f>ლარებში!G853/1000</f>
        <v>9189.2999999999993</v>
      </c>
      <c r="H853" s="15">
        <f>ლარებში!H853/1000</f>
        <v>7112.34771</v>
      </c>
    </row>
    <row r="854" spans="1:9" x14ac:dyDescent="0.25">
      <c r="A854" s="5" t="str">
        <f t="shared" si="13"/>
        <v>b</v>
      </c>
      <c r="B854" s="47" t="s">
        <v>1</v>
      </c>
      <c r="C854" s="49" t="s">
        <v>31</v>
      </c>
      <c r="D854" s="49"/>
      <c r="E854" s="15">
        <f>ლარებში!E854/1000</f>
        <v>0</v>
      </c>
      <c r="F854" s="15">
        <f>ლარებში!F854/1000</f>
        <v>0</v>
      </c>
      <c r="G854" s="15">
        <f>ლარებში!G854/1000</f>
        <v>0</v>
      </c>
      <c r="H854" s="15">
        <f>ლარებში!H854/1000</f>
        <v>0</v>
      </c>
    </row>
    <row r="855" spans="1:9" ht="34.5" x14ac:dyDescent="0.25">
      <c r="A855" s="5" t="str">
        <f t="shared" si="13"/>
        <v>b</v>
      </c>
      <c r="B855" s="47"/>
      <c r="C855" s="50" t="s">
        <v>91</v>
      </c>
      <c r="D855" s="50"/>
      <c r="E855" s="16">
        <f>ლარებში!E855/1000</f>
        <v>0</v>
      </c>
      <c r="F855" s="16">
        <f>ლარებში!F855/1000</f>
        <v>0</v>
      </c>
      <c r="G855" s="16">
        <f>ლარებში!G855/1000</f>
        <v>0</v>
      </c>
      <c r="H855" s="16">
        <f>ლარებში!H855/1000</f>
        <v>0</v>
      </c>
    </row>
    <row r="856" spans="1:9" ht="34.5" x14ac:dyDescent="0.25">
      <c r="A856" s="5" t="str">
        <f t="shared" si="13"/>
        <v>b</v>
      </c>
      <c r="B856" s="47"/>
      <c r="C856" s="50" t="s">
        <v>92</v>
      </c>
      <c r="D856" s="50"/>
      <c r="E856" s="16">
        <f>ლარებში!E856/1000</f>
        <v>0</v>
      </c>
      <c r="F856" s="16">
        <f>ლარებში!F856/1000</f>
        <v>0</v>
      </c>
      <c r="G856" s="16">
        <f>ლარებში!G856/1000</f>
        <v>0</v>
      </c>
      <c r="H856" s="16">
        <f>ლარებში!H856/1000</f>
        <v>0</v>
      </c>
    </row>
    <row r="857" spans="1:9" x14ac:dyDescent="0.25">
      <c r="A857" s="5" t="str">
        <f t="shared" si="13"/>
        <v>b</v>
      </c>
      <c r="B857" s="47" t="s">
        <v>1</v>
      </c>
      <c r="C857" s="46" t="s">
        <v>32</v>
      </c>
      <c r="D857" s="46"/>
      <c r="E857" s="14">
        <f>ლარებში!E857/1000</f>
        <v>0</v>
      </c>
      <c r="F857" s="14">
        <f>ლარებში!F857/1000</f>
        <v>0</v>
      </c>
      <c r="G857" s="14">
        <f>ლარებში!G857/1000</f>
        <v>0</v>
      </c>
      <c r="H857" s="14">
        <f>ლარებში!H857/1000</f>
        <v>0</v>
      </c>
    </row>
    <row r="858" spans="1:9" x14ac:dyDescent="0.25">
      <c r="A858" s="5" t="str">
        <f t="shared" si="13"/>
        <v>b</v>
      </c>
      <c r="B858" s="47" t="s">
        <v>1</v>
      </c>
      <c r="C858" s="46" t="s">
        <v>33</v>
      </c>
      <c r="D858" s="46"/>
      <c r="E858" s="14">
        <f>ლარებში!E858/1000</f>
        <v>0</v>
      </c>
      <c r="F858" s="14">
        <f>ლარებში!F858/1000</f>
        <v>0</v>
      </c>
      <c r="G858" s="14">
        <f>ლარებში!G858/1000</f>
        <v>0</v>
      </c>
      <c r="H858" s="14">
        <f>ლარებში!H858/1000</f>
        <v>0</v>
      </c>
    </row>
    <row r="859" spans="1:9" x14ac:dyDescent="0.25">
      <c r="A859" s="5" t="str">
        <f t="shared" si="13"/>
        <v>b</v>
      </c>
      <c r="B859" s="47" t="s">
        <v>1</v>
      </c>
      <c r="C859" s="46" t="s">
        <v>34</v>
      </c>
      <c r="D859" s="46"/>
      <c r="E859" s="14">
        <f>ლარებში!E859/1000</f>
        <v>0</v>
      </c>
      <c r="F859" s="14">
        <f>ლარებში!F859/1000</f>
        <v>0</v>
      </c>
      <c r="G859" s="14">
        <f>ლარებში!G859/1000</f>
        <v>0</v>
      </c>
      <c r="H859" s="14">
        <f>ლარებში!H859/1000</f>
        <v>0</v>
      </c>
    </row>
    <row r="860" spans="1:9" ht="69" x14ac:dyDescent="0.25">
      <c r="A860" s="5" t="str">
        <f t="shared" si="13"/>
        <v>a</v>
      </c>
      <c r="B860" s="37" t="s">
        <v>160</v>
      </c>
      <c r="C860" s="38" t="s">
        <v>18</v>
      </c>
      <c r="D860" s="38"/>
      <c r="E860" s="13">
        <f>ლარებში!E860/1000</f>
        <v>1350</v>
      </c>
      <c r="F860" s="13">
        <f>ლარებში!F860/1000</f>
        <v>1349.8</v>
      </c>
      <c r="G860" s="13">
        <f>ლარებში!G860/1000</f>
        <v>949.8</v>
      </c>
      <c r="H860" s="13">
        <f>ლარებში!H860/1000</f>
        <v>525.04399999999998</v>
      </c>
      <c r="I860" s="54" t="s">
        <v>222</v>
      </c>
    </row>
    <row r="861" spans="1:9" x14ac:dyDescent="0.25">
      <c r="A861" s="5" t="str">
        <f t="shared" si="13"/>
        <v>a</v>
      </c>
      <c r="B861" s="45" t="s">
        <v>1</v>
      </c>
      <c r="C861" s="46" t="s">
        <v>24</v>
      </c>
      <c r="D861" s="46"/>
      <c r="E861" s="14">
        <f>ლარებში!E861/1000</f>
        <v>1350</v>
      </c>
      <c r="F861" s="14">
        <f>ლარებში!F861/1000</f>
        <v>1349.8</v>
      </c>
      <c r="G861" s="14">
        <f>ლარებში!G861/1000</f>
        <v>949.8</v>
      </c>
      <c r="H861" s="14">
        <f>ლარებში!H861/1000</f>
        <v>525.04399999999998</v>
      </c>
    </row>
    <row r="862" spans="1:9" x14ac:dyDescent="0.25">
      <c r="A862" s="5" t="str">
        <f t="shared" si="13"/>
        <v>b</v>
      </c>
      <c r="B862" s="47" t="s">
        <v>1</v>
      </c>
      <c r="C862" s="48" t="s">
        <v>25</v>
      </c>
      <c r="D862" s="48"/>
      <c r="E862" s="15">
        <f>ლარებში!E862/1000</f>
        <v>0</v>
      </c>
      <c r="F862" s="15">
        <f>ლარებში!F862/1000</f>
        <v>0</v>
      </c>
      <c r="G862" s="15">
        <f>ლარებში!G862/1000</f>
        <v>0</v>
      </c>
      <c r="H862" s="15">
        <f>ლარებში!H862/1000</f>
        <v>0</v>
      </c>
    </row>
    <row r="863" spans="1:9" x14ac:dyDescent="0.25">
      <c r="A863" s="5" t="str">
        <f t="shared" si="13"/>
        <v>a</v>
      </c>
      <c r="B863" s="47" t="s">
        <v>1</v>
      </c>
      <c r="C863" s="48" t="s">
        <v>26</v>
      </c>
      <c r="D863" s="48"/>
      <c r="E863" s="15">
        <f>ლარებში!E863/1000</f>
        <v>1350</v>
      </c>
      <c r="F863" s="15">
        <f>ლარებში!F863/1000</f>
        <v>1349.8</v>
      </c>
      <c r="G863" s="15">
        <f>ლარებში!G863/1000</f>
        <v>949.8</v>
      </c>
      <c r="H863" s="15">
        <f>ლარებში!H863/1000</f>
        <v>525.04399999999998</v>
      </c>
    </row>
    <row r="864" spans="1:9" x14ac:dyDescent="0.25">
      <c r="A864" s="5" t="str">
        <f t="shared" si="13"/>
        <v>b</v>
      </c>
      <c r="B864" s="47" t="s">
        <v>1</v>
      </c>
      <c r="C864" s="48" t="s">
        <v>27</v>
      </c>
      <c r="D864" s="48"/>
      <c r="E864" s="15">
        <f>ლარებში!E864/1000</f>
        <v>0</v>
      </c>
      <c r="F864" s="15">
        <f>ლარებში!F864/1000</f>
        <v>0</v>
      </c>
      <c r="G864" s="15">
        <f>ლარებში!G864/1000</f>
        <v>0</v>
      </c>
      <c r="H864" s="15">
        <f>ლარებში!H864/1000</f>
        <v>0</v>
      </c>
    </row>
    <row r="865" spans="1:9" x14ac:dyDescent="0.25">
      <c r="A865" s="5" t="str">
        <f t="shared" si="13"/>
        <v>b</v>
      </c>
      <c r="B865" s="47" t="s">
        <v>1</v>
      </c>
      <c r="C865" s="49" t="s">
        <v>28</v>
      </c>
      <c r="D865" s="49"/>
      <c r="E865" s="15">
        <f>ლარებში!E865/1000</f>
        <v>0</v>
      </c>
      <c r="F865" s="15">
        <f>ლარებში!F865/1000</f>
        <v>0</v>
      </c>
      <c r="G865" s="15">
        <f>ლარებში!G865/1000</f>
        <v>0</v>
      </c>
      <c r="H865" s="15">
        <f>ლარებში!H865/1000</f>
        <v>0</v>
      </c>
    </row>
    <row r="866" spans="1:9" x14ac:dyDescent="0.25">
      <c r="A866" s="5" t="str">
        <f t="shared" si="13"/>
        <v>b</v>
      </c>
      <c r="B866" s="47" t="s">
        <v>1</v>
      </c>
      <c r="C866" s="49" t="s">
        <v>29</v>
      </c>
      <c r="D866" s="49"/>
      <c r="E866" s="15">
        <f>ლარებში!E866/1000</f>
        <v>0</v>
      </c>
      <c r="F866" s="15">
        <f>ლარებში!F866/1000</f>
        <v>0</v>
      </c>
      <c r="G866" s="15">
        <f>ლარებში!G866/1000</f>
        <v>0</v>
      </c>
      <c r="H866" s="15">
        <f>ლარებში!H866/1000</f>
        <v>0</v>
      </c>
    </row>
    <row r="867" spans="1:9" x14ac:dyDescent="0.25">
      <c r="A867" s="5" t="str">
        <f t="shared" si="13"/>
        <v>b</v>
      </c>
      <c r="B867" s="47" t="s">
        <v>1</v>
      </c>
      <c r="C867" s="49" t="s">
        <v>30</v>
      </c>
      <c r="D867" s="49"/>
      <c r="E867" s="15">
        <f>ლარებში!E867/1000</f>
        <v>0</v>
      </c>
      <c r="F867" s="15">
        <f>ლარებში!F867/1000</f>
        <v>0</v>
      </c>
      <c r="G867" s="15">
        <f>ლარებში!G867/1000</f>
        <v>0</v>
      </c>
      <c r="H867" s="15">
        <f>ლარებში!H867/1000</f>
        <v>0</v>
      </c>
    </row>
    <row r="868" spans="1:9" x14ac:dyDescent="0.25">
      <c r="A868" s="5" t="str">
        <f t="shared" si="13"/>
        <v>b</v>
      </c>
      <c r="B868" s="47" t="s">
        <v>1</v>
      </c>
      <c r="C868" s="49" t="s">
        <v>31</v>
      </c>
      <c r="D868" s="49"/>
      <c r="E868" s="15">
        <f>ლარებში!E868/1000</f>
        <v>0</v>
      </c>
      <c r="F868" s="15">
        <f>ლარებში!F868/1000</f>
        <v>0</v>
      </c>
      <c r="G868" s="15">
        <f>ლარებში!G868/1000</f>
        <v>0</v>
      </c>
      <c r="H868" s="15">
        <f>ლარებში!H868/1000</f>
        <v>0</v>
      </c>
    </row>
    <row r="869" spans="1:9" ht="34.5" x14ac:dyDescent="0.25">
      <c r="A869" s="5" t="str">
        <f t="shared" si="13"/>
        <v>b</v>
      </c>
      <c r="B869" s="47"/>
      <c r="C869" s="50" t="s">
        <v>91</v>
      </c>
      <c r="D869" s="50"/>
      <c r="E869" s="16">
        <f>ლარებში!E869/1000</f>
        <v>0</v>
      </c>
      <c r="F869" s="16">
        <f>ლარებში!F869/1000</f>
        <v>0</v>
      </c>
      <c r="G869" s="16">
        <f>ლარებში!G869/1000</f>
        <v>0</v>
      </c>
      <c r="H869" s="16">
        <f>ლარებში!H869/1000</f>
        <v>0</v>
      </c>
    </row>
    <row r="870" spans="1:9" ht="34.5" x14ac:dyDescent="0.25">
      <c r="A870" s="5" t="str">
        <f t="shared" si="13"/>
        <v>b</v>
      </c>
      <c r="B870" s="47"/>
      <c r="C870" s="50" t="s">
        <v>92</v>
      </c>
      <c r="D870" s="50"/>
      <c r="E870" s="16">
        <f>ლარებში!E870/1000</f>
        <v>0</v>
      </c>
      <c r="F870" s="16">
        <f>ლარებში!F870/1000</f>
        <v>0</v>
      </c>
      <c r="G870" s="16">
        <f>ლარებში!G870/1000</f>
        <v>0</v>
      </c>
      <c r="H870" s="16">
        <f>ლარებში!H870/1000</f>
        <v>0</v>
      </c>
    </row>
    <row r="871" spans="1:9" x14ac:dyDescent="0.25">
      <c r="A871" s="5" t="str">
        <f t="shared" si="13"/>
        <v>b</v>
      </c>
      <c r="B871" s="47" t="s">
        <v>1</v>
      </c>
      <c r="C871" s="46" t="s">
        <v>32</v>
      </c>
      <c r="D871" s="46"/>
      <c r="E871" s="14">
        <f>ლარებში!E871/1000</f>
        <v>0</v>
      </c>
      <c r="F871" s="14">
        <f>ლარებში!F871/1000</f>
        <v>0</v>
      </c>
      <c r="G871" s="14">
        <f>ლარებში!G871/1000</f>
        <v>0</v>
      </c>
      <c r="H871" s="14">
        <f>ლარებში!H871/1000</f>
        <v>0</v>
      </c>
    </row>
    <row r="872" spans="1:9" x14ac:dyDescent="0.25">
      <c r="A872" s="5" t="str">
        <f t="shared" si="13"/>
        <v>b</v>
      </c>
      <c r="B872" s="47" t="s">
        <v>1</v>
      </c>
      <c r="C872" s="46" t="s">
        <v>33</v>
      </c>
      <c r="D872" s="46"/>
      <c r="E872" s="14">
        <f>ლარებში!E872/1000</f>
        <v>0</v>
      </c>
      <c r="F872" s="14">
        <f>ლარებში!F872/1000</f>
        <v>0</v>
      </c>
      <c r="G872" s="14">
        <f>ლარებში!G872/1000</f>
        <v>0</v>
      </c>
      <c r="H872" s="14">
        <f>ლარებში!H872/1000</f>
        <v>0</v>
      </c>
    </row>
    <row r="873" spans="1:9" x14ac:dyDescent="0.25">
      <c r="A873" s="5" t="str">
        <f t="shared" si="13"/>
        <v>b</v>
      </c>
      <c r="B873" s="47" t="s">
        <v>1</v>
      </c>
      <c r="C873" s="46" t="s">
        <v>34</v>
      </c>
      <c r="D873" s="46"/>
      <c r="E873" s="14">
        <f>ლარებში!E873/1000</f>
        <v>0</v>
      </c>
      <c r="F873" s="14">
        <f>ლარებში!F873/1000</f>
        <v>0</v>
      </c>
      <c r="G873" s="14">
        <f>ლარებში!G873/1000</f>
        <v>0</v>
      </c>
      <c r="H873" s="14">
        <f>ლარებში!H873/1000</f>
        <v>0</v>
      </c>
    </row>
    <row r="874" spans="1:9" ht="69" customHeight="1" x14ac:dyDescent="0.25">
      <c r="A874" s="5" t="str">
        <f t="shared" si="13"/>
        <v>a</v>
      </c>
      <c r="B874" s="37" t="s">
        <v>161</v>
      </c>
      <c r="C874" s="38" t="s">
        <v>49</v>
      </c>
      <c r="D874" s="38"/>
      <c r="E874" s="13">
        <f>ლარებში!E874/1000</f>
        <v>1660</v>
      </c>
      <c r="F874" s="13">
        <f>ლარებში!F874/1000</f>
        <v>1660</v>
      </c>
      <c r="G874" s="13">
        <f>ლარებში!G874/1000</f>
        <v>1225</v>
      </c>
      <c r="H874" s="13">
        <f>ლარებში!H874/1000</f>
        <v>983.79190000000006</v>
      </c>
      <c r="I874" s="54" t="s">
        <v>222</v>
      </c>
    </row>
    <row r="875" spans="1:9" x14ac:dyDescent="0.25">
      <c r="A875" s="5" t="str">
        <f t="shared" si="13"/>
        <v>a</v>
      </c>
      <c r="B875" s="45" t="s">
        <v>1</v>
      </c>
      <c r="C875" s="46" t="s">
        <v>24</v>
      </c>
      <c r="D875" s="46"/>
      <c r="E875" s="14">
        <f>ლარებში!E875/1000</f>
        <v>1660</v>
      </c>
      <c r="F875" s="14">
        <f>ლარებში!F875/1000</f>
        <v>1660</v>
      </c>
      <c r="G875" s="14">
        <f>ლარებში!G875/1000</f>
        <v>1225</v>
      </c>
      <c r="H875" s="14">
        <f>ლარებში!H875/1000</f>
        <v>983.79190000000006</v>
      </c>
    </row>
    <row r="876" spans="1:9" x14ac:dyDescent="0.25">
      <c r="A876" s="5" t="str">
        <f t="shared" si="13"/>
        <v>b</v>
      </c>
      <c r="B876" s="47" t="s">
        <v>1</v>
      </c>
      <c r="C876" s="48" t="s">
        <v>25</v>
      </c>
      <c r="D876" s="48"/>
      <c r="E876" s="15">
        <f>ლარებში!E876/1000</f>
        <v>0</v>
      </c>
      <c r="F876" s="15">
        <f>ლარებში!F876/1000</f>
        <v>0</v>
      </c>
      <c r="G876" s="15">
        <f>ლარებში!G876/1000</f>
        <v>0</v>
      </c>
      <c r="H876" s="15">
        <f>ლარებში!H876/1000</f>
        <v>0</v>
      </c>
    </row>
    <row r="877" spans="1:9" x14ac:dyDescent="0.25">
      <c r="A877" s="5" t="str">
        <f t="shared" si="13"/>
        <v>a</v>
      </c>
      <c r="B877" s="47" t="s">
        <v>1</v>
      </c>
      <c r="C877" s="48" t="s">
        <v>26</v>
      </c>
      <c r="D877" s="48"/>
      <c r="E877" s="15">
        <f>ლარებში!E877/1000</f>
        <v>1250</v>
      </c>
      <c r="F877" s="15">
        <f>ლარებში!F877/1000</f>
        <v>1250</v>
      </c>
      <c r="G877" s="15">
        <f>ლარებში!G877/1000</f>
        <v>920</v>
      </c>
      <c r="H877" s="15">
        <f>ლარებში!H877/1000</f>
        <v>835.12986000000001</v>
      </c>
    </row>
    <row r="878" spans="1:9" x14ac:dyDescent="0.25">
      <c r="A878" s="5" t="str">
        <f t="shared" si="13"/>
        <v>b</v>
      </c>
      <c r="B878" s="47" t="s">
        <v>1</v>
      </c>
      <c r="C878" s="48" t="s">
        <v>27</v>
      </c>
      <c r="D878" s="48"/>
      <c r="E878" s="15">
        <f>ლარებში!E878/1000</f>
        <v>0</v>
      </c>
      <c r="F878" s="15">
        <f>ლარებში!F878/1000</f>
        <v>0</v>
      </c>
      <c r="G878" s="15">
        <f>ლარებში!G878/1000</f>
        <v>0</v>
      </c>
      <c r="H878" s="15">
        <f>ლარებში!H878/1000</f>
        <v>0</v>
      </c>
    </row>
    <row r="879" spans="1:9" x14ac:dyDescent="0.25">
      <c r="A879" s="5" t="str">
        <f t="shared" si="13"/>
        <v>b</v>
      </c>
      <c r="B879" s="47" t="s">
        <v>1</v>
      </c>
      <c r="C879" s="49" t="s">
        <v>28</v>
      </c>
      <c r="D879" s="49"/>
      <c r="E879" s="15">
        <f>ლარებში!E879/1000</f>
        <v>0</v>
      </c>
      <c r="F879" s="15">
        <f>ლარებში!F879/1000</f>
        <v>0</v>
      </c>
      <c r="G879" s="15">
        <f>ლარებში!G879/1000</f>
        <v>0</v>
      </c>
      <c r="H879" s="15">
        <f>ლარებში!H879/1000</f>
        <v>0</v>
      </c>
    </row>
    <row r="880" spans="1:9" x14ac:dyDescent="0.25">
      <c r="A880" s="5" t="str">
        <f t="shared" si="13"/>
        <v>b</v>
      </c>
      <c r="B880" s="47" t="s">
        <v>1</v>
      </c>
      <c r="C880" s="49" t="s">
        <v>29</v>
      </c>
      <c r="D880" s="49"/>
      <c r="E880" s="15">
        <f>ლარებში!E880/1000</f>
        <v>0</v>
      </c>
      <c r="F880" s="15">
        <f>ლარებში!F880/1000</f>
        <v>0</v>
      </c>
      <c r="G880" s="15">
        <f>ლარებში!G880/1000</f>
        <v>0</v>
      </c>
      <c r="H880" s="15">
        <f>ლარებში!H880/1000</f>
        <v>0</v>
      </c>
    </row>
    <row r="881" spans="1:9" x14ac:dyDescent="0.25">
      <c r="A881" s="5" t="str">
        <f t="shared" si="13"/>
        <v>a</v>
      </c>
      <c r="B881" s="47" t="s">
        <v>1</v>
      </c>
      <c r="C881" s="49" t="s">
        <v>30</v>
      </c>
      <c r="D881" s="49"/>
      <c r="E881" s="15">
        <f>ლარებში!E881/1000</f>
        <v>410</v>
      </c>
      <c r="F881" s="15">
        <f>ლარებში!F881/1000</f>
        <v>410</v>
      </c>
      <c r="G881" s="15">
        <f>ლარებში!G881/1000</f>
        <v>305</v>
      </c>
      <c r="H881" s="15">
        <f>ლარებში!H881/1000</f>
        <v>148.66204000000002</v>
      </c>
    </row>
    <row r="882" spans="1:9" x14ac:dyDescent="0.25">
      <c r="A882" s="5" t="str">
        <f t="shared" si="13"/>
        <v>b</v>
      </c>
      <c r="B882" s="47" t="s">
        <v>1</v>
      </c>
      <c r="C882" s="49" t="s">
        <v>31</v>
      </c>
      <c r="D882" s="49"/>
      <c r="E882" s="15">
        <f>ლარებში!E882/1000</f>
        <v>0</v>
      </c>
      <c r="F882" s="15">
        <f>ლარებში!F882/1000</f>
        <v>0</v>
      </c>
      <c r="G882" s="15">
        <f>ლარებში!G882/1000</f>
        <v>0</v>
      </c>
      <c r="H882" s="15">
        <f>ლარებში!H882/1000</f>
        <v>0</v>
      </c>
    </row>
    <row r="883" spans="1:9" ht="34.5" x14ac:dyDescent="0.25">
      <c r="A883" s="5" t="str">
        <f t="shared" si="13"/>
        <v>b</v>
      </c>
      <c r="B883" s="47"/>
      <c r="C883" s="50" t="s">
        <v>91</v>
      </c>
      <c r="D883" s="50"/>
      <c r="E883" s="16">
        <f>ლარებში!E883/1000</f>
        <v>0</v>
      </c>
      <c r="F883" s="16">
        <f>ლარებში!F883/1000</f>
        <v>0</v>
      </c>
      <c r="G883" s="16">
        <f>ლარებში!G883/1000</f>
        <v>0</v>
      </c>
      <c r="H883" s="16">
        <f>ლარებში!H883/1000</f>
        <v>0</v>
      </c>
    </row>
    <row r="884" spans="1:9" ht="34.5" x14ac:dyDescent="0.25">
      <c r="A884" s="5" t="str">
        <f t="shared" si="13"/>
        <v>b</v>
      </c>
      <c r="B884" s="47"/>
      <c r="C884" s="50" t="s">
        <v>92</v>
      </c>
      <c r="D884" s="50"/>
      <c r="E884" s="16">
        <f>ლარებში!E884/1000</f>
        <v>0</v>
      </c>
      <c r="F884" s="16">
        <f>ლარებში!F884/1000</f>
        <v>0</v>
      </c>
      <c r="G884" s="16">
        <f>ლარებში!G884/1000</f>
        <v>0</v>
      </c>
      <c r="H884" s="16">
        <f>ლარებში!H884/1000</f>
        <v>0</v>
      </c>
    </row>
    <row r="885" spans="1:9" x14ac:dyDescent="0.25">
      <c r="A885" s="5" t="str">
        <f t="shared" si="13"/>
        <v>b</v>
      </c>
      <c r="B885" s="47" t="s">
        <v>1</v>
      </c>
      <c r="C885" s="46" t="s">
        <v>32</v>
      </c>
      <c r="D885" s="46"/>
      <c r="E885" s="14">
        <f>ლარებში!E885/1000</f>
        <v>0</v>
      </c>
      <c r="F885" s="14">
        <f>ლარებში!F885/1000</f>
        <v>0</v>
      </c>
      <c r="G885" s="14">
        <f>ლარებში!G885/1000</f>
        <v>0</v>
      </c>
      <c r="H885" s="14">
        <f>ლარებში!H885/1000</f>
        <v>0</v>
      </c>
    </row>
    <row r="886" spans="1:9" x14ac:dyDescent="0.25">
      <c r="A886" s="5" t="str">
        <f t="shared" si="13"/>
        <v>b</v>
      </c>
      <c r="B886" s="47" t="s">
        <v>1</v>
      </c>
      <c r="C886" s="46" t="s">
        <v>33</v>
      </c>
      <c r="D886" s="46"/>
      <c r="E886" s="14">
        <f>ლარებში!E886/1000</f>
        <v>0</v>
      </c>
      <c r="F886" s="14">
        <f>ლარებში!F886/1000</f>
        <v>0</v>
      </c>
      <c r="G886" s="14">
        <f>ლარებში!G886/1000</f>
        <v>0</v>
      </c>
      <c r="H886" s="14">
        <f>ლარებში!H886/1000</f>
        <v>0</v>
      </c>
    </row>
    <row r="887" spans="1:9" x14ac:dyDescent="0.25">
      <c r="A887" s="5" t="str">
        <f t="shared" si="13"/>
        <v>b</v>
      </c>
      <c r="B887" s="47" t="s">
        <v>1</v>
      </c>
      <c r="C887" s="46" t="s">
        <v>34</v>
      </c>
      <c r="D887" s="46"/>
      <c r="E887" s="14">
        <f>ლარებში!E887/1000</f>
        <v>0</v>
      </c>
      <c r="F887" s="14">
        <f>ლარებში!F887/1000</f>
        <v>0</v>
      </c>
      <c r="G887" s="14">
        <f>ლარებში!G887/1000</f>
        <v>0</v>
      </c>
      <c r="H887" s="14">
        <f>ლარებში!H887/1000</f>
        <v>0</v>
      </c>
    </row>
    <row r="888" spans="1:9" ht="24.75" customHeight="1" x14ac:dyDescent="0.25">
      <c r="A888" s="5" t="str">
        <f t="shared" si="13"/>
        <v>a</v>
      </c>
      <c r="B888" s="29" t="s">
        <v>162</v>
      </c>
      <c r="C888" s="30" t="s">
        <v>163</v>
      </c>
      <c r="D888" s="30"/>
      <c r="E888" s="11">
        <f>ლარებში!E888/1000</f>
        <v>12520</v>
      </c>
      <c r="F888" s="11">
        <f>ლარებში!F888/1000</f>
        <v>12520</v>
      </c>
      <c r="G888" s="11">
        <f>ლარებში!G888/1000</f>
        <v>7873.05</v>
      </c>
      <c r="H888" s="11">
        <f>ლარებში!H888/1000</f>
        <v>4590.0155600000007</v>
      </c>
      <c r="I888" s="10"/>
    </row>
    <row r="889" spans="1:9" x14ac:dyDescent="0.25">
      <c r="A889" s="5" t="str">
        <f t="shared" si="13"/>
        <v>a</v>
      </c>
      <c r="B889" s="45" t="s">
        <v>1</v>
      </c>
      <c r="C889" s="46" t="s">
        <v>24</v>
      </c>
      <c r="D889" s="46"/>
      <c r="E889" s="14">
        <f>ლარებში!E889/1000</f>
        <v>12520</v>
      </c>
      <c r="F889" s="14">
        <f>ლარებში!F889/1000</f>
        <v>12520</v>
      </c>
      <c r="G889" s="14">
        <f>ლარებში!G889/1000</f>
        <v>7873.05</v>
      </c>
      <c r="H889" s="14">
        <f>ლარებში!H889/1000</f>
        <v>4590.0155600000007</v>
      </c>
      <c r="I889" s="10"/>
    </row>
    <row r="890" spans="1:9" x14ac:dyDescent="0.25">
      <c r="A890" s="5" t="str">
        <f t="shared" si="13"/>
        <v>b</v>
      </c>
      <c r="B890" s="47" t="s">
        <v>1</v>
      </c>
      <c r="C890" s="48" t="s">
        <v>25</v>
      </c>
      <c r="D890" s="48"/>
      <c r="E890" s="17">
        <f>ლარებში!E890/1000</f>
        <v>0</v>
      </c>
      <c r="F890" s="17">
        <f>ლარებში!F890/1000</f>
        <v>0</v>
      </c>
      <c r="G890" s="17">
        <f>ლარებში!G890/1000</f>
        <v>0</v>
      </c>
      <c r="H890" s="17">
        <f>ლარებში!H890/1000</f>
        <v>0</v>
      </c>
    </row>
    <row r="891" spans="1:9" x14ac:dyDescent="0.25">
      <c r="A891" s="5" t="str">
        <f t="shared" si="13"/>
        <v>a</v>
      </c>
      <c r="B891" s="47" t="s">
        <v>1</v>
      </c>
      <c r="C891" s="48" t="s">
        <v>26</v>
      </c>
      <c r="D891" s="48"/>
      <c r="E891" s="52">
        <f>ლარებში!E891/1000</f>
        <v>6415</v>
      </c>
      <c r="F891" s="52">
        <f>ლარებში!F891/1000</f>
        <v>6070</v>
      </c>
      <c r="G891" s="52">
        <f>ლარებში!G891/1000</f>
        <v>3470</v>
      </c>
      <c r="H891" s="52">
        <f>ლარებში!H891/1000</f>
        <v>642.67062999999996</v>
      </c>
      <c r="I891" s="10"/>
    </row>
    <row r="892" spans="1:9" x14ac:dyDescent="0.25">
      <c r="A892" s="5" t="str">
        <f t="shared" si="13"/>
        <v>b</v>
      </c>
      <c r="B892" s="47" t="s">
        <v>1</v>
      </c>
      <c r="C892" s="48" t="s">
        <v>27</v>
      </c>
      <c r="D892" s="48"/>
      <c r="E892" s="17">
        <f>ლარებში!E892/1000</f>
        <v>0</v>
      </c>
      <c r="F892" s="17">
        <f>ლარებში!F892/1000</f>
        <v>0</v>
      </c>
      <c r="G892" s="17">
        <f>ლარებში!G892/1000</f>
        <v>0</v>
      </c>
      <c r="H892" s="17">
        <f>ლარებში!H892/1000</f>
        <v>0</v>
      </c>
    </row>
    <row r="893" spans="1:9" x14ac:dyDescent="0.25">
      <c r="A893" s="5" t="str">
        <f t="shared" si="13"/>
        <v>b</v>
      </c>
      <c r="B893" s="47" t="s">
        <v>1</v>
      </c>
      <c r="C893" s="49" t="s">
        <v>28</v>
      </c>
      <c r="D893" s="49"/>
      <c r="E893" s="17">
        <f>ლარებში!E893/1000</f>
        <v>0</v>
      </c>
      <c r="F893" s="17">
        <f>ლარებში!F893/1000</f>
        <v>0</v>
      </c>
      <c r="G893" s="17">
        <f>ლარებში!G893/1000</f>
        <v>0</v>
      </c>
      <c r="H893" s="17">
        <f>ლარებში!H893/1000</f>
        <v>0</v>
      </c>
    </row>
    <row r="894" spans="1:9" x14ac:dyDescent="0.25">
      <c r="A894" s="5" t="str">
        <f t="shared" si="13"/>
        <v>b</v>
      </c>
      <c r="B894" s="47" t="s">
        <v>1</v>
      </c>
      <c r="C894" s="49" t="s">
        <v>29</v>
      </c>
      <c r="D894" s="49"/>
      <c r="E894" s="17">
        <f>ლარებში!E894/1000</f>
        <v>0</v>
      </c>
      <c r="F894" s="17">
        <f>ლარებში!F894/1000</f>
        <v>0</v>
      </c>
      <c r="G894" s="17">
        <f>ლარებში!G894/1000</f>
        <v>0</v>
      </c>
      <c r="H894" s="17">
        <f>ლარებში!H894/1000</f>
        <v>0</v>
      </c>
    </row>
    <row r="895" spans="1:9" x14ac:dyDescent="0.25">
      <c r="A895" s="5" t="str">
        <f t="shared" si="13"/>
        <v>a</v>
      </c>
      <c r="B895" s="47" t="s">
        <v>1</v>
      </c>
      <c r="C895" s="49" t="s">
        <v>30</v>
      </c>
      <c r="D895" s="49"/>
      <c r="E895" s="52">
        <f>ლარებში!E895/1000</f>
        <v>6105</v>
      </c>
      <c r="F895" s="52">
        <f>ლარებში!F895/1000</f>
        <v>6450</v>
      </c>
      <c r="G895" s="52">
        <f>ლარებში!G895/1000</f>
        <v>4403.05</v>
      </c>
      <c r="H895" s="52">
        <f>ლარებში!H895/1000</f>
        <v>3947.3449300000002</v>
      </c>
      <c r="I895" s="10"/>
    </row>
    <row r="896" spans="1:9" x14ac:dyDescent="0.25">
      <c r="A896" s="5" t="str">
        <f t="shared" si="13"/>
        <v>b</v>
      </c>
      <c r="B896" s="47" t="s">
        <v>1</v>
      </c>
      <c r="C896" s="49" t="s">
        <v>31</v>
      </c>
      <c r="D896" s="49"/>
      <c r="E896" s="17">
        <f>ლარებში!E896/1000</f>
        <v>0</v>
      </c>
      <c r="F896" s="17">
        <f>ლარებში!F896/1000</f>
        <v>0</v>
      </c>
      <c r="G896" s="17">
        <f>ლარებში!G896/1000</f>
        <v>0</v>
      </c>
      <c r="H896" s="17">
        <f>ლარებში!H896/1000</f>
        <v>0</v>
      </c>
    </row>
    <row r="897" spans="1:9" ht="34.5" x14ac:dyDescent="0.25">
      <c r="A897" s="5" t="str">
        <f t="shared" si="13"/>
        <v>b</v>
      </c>
      <c r="B897" s="47"/>
      <c r="C897" s="50" t="s">
        <v>91</v>
      </c>
      <c r="D897" s="50"/>
      <c r="E897" s="17">
        <f>ლარებში!E897/1000</f>
        <v>0</v>
      </c>
      <c r="F897" s="17">
        <f>ლარებში!F897/1000</f>
        <v>0</v>
      </c>
      <c r="G897" s="17">
        <f>ლარებში!G897/1000</f>
        <v>0</v>
      </c>
      <c r="H897" s="17">
        <f>ლარებში!H897/1000</f>
        <v>0</v>
      </c>
    </row>
    <row r="898" spans="1:9" ht="34.5" x14ac:dyDescent="0.25">
      <c r="A898" s="5" t="str">
        <f t="shared" si="13"/>
        <v>b</v>
      </c>
      <c r="B898" s="47"/>
      <c r="C898" s="50" t="s">
        <v>92</v>
      </c>
      <c r="D898" s="50"/>
      <c r="E898" s="17">
        <f>ლარებში!E898/1000</f>
        <v>0</v>
      </c>
      <c r="F898" s="17">
        <f>ლარებში!F898/1000</f>
        <v>0</v>
      </c>
      <c r="G898" s="17">
        <f>ლარებში!G898/1000</f>
        <v>0</v>
      </c>
      <c r="H898" s="17">
        <f>ლარებში!H898/1000</f>
        <v>0</v>
      </c>
    </row>
    <row r="899" spans="1:9" x14ac:dyDescent="0.25">
      <c r="A899" s="5" t="str">
        <f t="shared" si="13"/>
        <v>b</v>
      </c>
      <c r="B899" s="45" t="s">
        <v>1</v>
      </c>
      <c r="C899" s="46" t="s">
        <v>32</v>
      </c>
      <c r="D899" s="46"/>
      <c r="E899" s="14">
        <f>ლარებში!E899/1000</f>
        <v>0</v>
      </c>
      <c r="F899" s="14">
        <f>ლარებში!F899/1000</f>
        <v>0</v>
      </c>
      <c r="G899" s="14">
        <f>ლარებში!G899/1000</f>
        <v>0</v>
      </c>
      <c r="H899" s="14">
        <f>ლარებში!H899/1000</f>
        <v>0</v>
      </c>
    </row>
    <row r="900" spans="1:9" x14ac:dyDescent="0.25">
      <c r="A900" s="5" t="str">
        <f t="shared" si="13"/>
        <v>b</v>
      </c>
      <c r="B900" s="45" t="s">
        <v>1</v>
      </c>
      <c r="C900" s="46" t="s">
        <v>33</v>
      </c>
      <c r="D900" s="46"/>
      <c r="E900" s="14">
        <f>ლარებში!E900/1000</f>
        <v>0</v>
      </c>
      <c r="F900" s="14">
        <f>ლარებში!F900/1000</f>
        <v>0</v>
      </c>
      <c r="G900" s="14">
        <f>ლარებში!G900/1000</f>
        <v>0</v>
      </c>
      <c r="H900" s="14">
        <f>ლარებში!H900/1000</f>
        <v>0</v>
      </c>
    </row>
    <row r="901" spans="1:9" x14ac:dyDescent="0.25">
      <c r="A901" s="5" t="str">
        <f t="shared" si="13"/>
        <v>b</v>
      </c>
      <c r="B901" s="45" t="s">
        <v>1</v>
      </c>
      <c r="C901" s="46" t="s">
        <v>34</v>
      </c>
      <c r="D901" s="46"/>
      <c r="E901" s="14">
        <f>ლარებში!E901/1000</f>
        <v>0</v>
      </c>
      <c r="F901" s="14">
        <f>ლარებში!F901/1000</f>
        <v>0</v>
      </c>
      <c r="G901" s="14">
        <f>ლარებში!G901/1000</f>
        <v>0</v>
      </c>
      <c r="H901" s="14">
        <f>ლარებში!H901/1000</f>
        <v>0</v>
      </c>
    </row>
    <row r="902" spans="1:9" ht="18" x14ac:dyDescent="0.25">
      <c r="A902" s="5" t="str">
        <f t="shared" si="13"/>
        <v>a</v>
      </c>
      <c r="B902" s="37" t="s">
        <v>164</v>
      </c>
      <c r="C902" s="38" t="s">
        <v>165</v>
      </c>
      <c r="D902" s="38"/>
      <c r="E902" s="13">
        <f>ლარებში!E902/1000</f>
        <v>6105</v>
      </c>
      <c r="F902" s="13">
        <f>ლარებში!F902/1000</f>
        <v>6450</v>
      </c>
      <c r="G902" s="13">
        <f>ლარებში!G902/1000</f>
        <v>4403.05</v>
      </c>
      <c r="H902" s="13">
        <f>ლარებში!H902/1000</f>
        <v>3947.3449300000002</v>
      </c>
      <c r="I902" s="54" t="s">
        <v>223</v>
      </c>
    </row>
    <row r="903" spans="1:9" x14ac:dyDescent="0.25">
      <c r="A903" s="5" t="str">
        <f t="shared" ref="A903:A966" si="14">IF((E903+F903+G903+H903)&gt;0,"a","b")</f>
        <v>a</v>
      </c>
      <c r="B903" s="45" t="s">
        <v>1</v>
      </c>
      <c r="C903" s="46" t="s">
        <v>24</v>
      </c>
      <c r="D903" s="46"/>
      <c r="E903" s="14">
        <f>ლარებში!E903/1000</f>
        <v>6105</v>
      </c>
      <c r="F903" s="14">
        <f>ლარებში!F903/1000</f>
        <v>6450</v>
      </c>
      <c r="G903" s="14">
        <f>ლარებში!G903/1000</f>
        <v>4403.05</v>
      </c>
      <c r="H903" s="14">
        <f>ლარებში!H903/1000</f>
        <v>3947.3449300000002</v>
      </c>
    </row>
    <row r="904" spans="1:9" x14ac:dyDescent="0.25">
      <c r="A904" s="5" t="str">
        <f t="shared" si="14"/>
        <v>b</v>
      </c>
      <c r="B904" s="47" t="s">
        <v>1</v>
      </c>
      <c r="C904" s="48" t="s">
        <v>25</v>
      </c>
      <c r="D904" s="48"/>
      <c r="E904" s="15">
        <f>ლარებში!E904/1000</f>
        <v>0</v>
      </c>
      <c r="F904" s="15">
        <f>ლარებში!F904/1000</f>
        <v>0</v>
      </c>
      <c r="G904" s="15">
        <f>ლარებში!G904/1000</f>
        <v>0</v>
      </c>
      <c r="H904" s="15">
        <f>ლარებში!H904/1000</f>
        <v>0</v>
      </c>
    </row>
    <row r="905" spans="1:9" x14ac:dyDescent="0.25">
      <c r="A905" s="5" t="str">
        <f t="shared" si="14"/>
        <v>b</v>
      </c>
      <c r="B905" s="47" t="s">
        <v>1</v>
      </c>
      <c r="C905" s="48" t="s">
        <v>26</v>
      </c>
      <c r="D905" s="48"/>
      <c r="E905" s="15">
        <f>ლარებში!E905/1000</f>
        <v>0</v>
      </c>
      <c r="F905" s="15">
        <f>ლარებში!F905/1000</f>
        <v>0</v>
      </c>
      <c r="G905" s="15">
        <f>ლარებში!G905/1000</f>
        <v>0</v>
      </c>
      <c r="H905" s="15">
        <f>ლარებში!H905/1000</f>
        <v>0</v>
      </c>
    </row>
    <row r="906" spans="1:9" x14ac:dyDescent="0.25">
      <c r="A906" s="5" t="str">
        <f t="shared" si="14"/>
        <v>b</v>
      </c>
      <c r="B906" s="47" t="s">
        <v>1</v>
      </c>
      <c r="C906" s="48" t="s">
        <v>27</v>
      </c>
      <c r="D906" s="48"/>
      <c r="E906" s="15">
        <f>ლარებში!E906/1000</f>
        <v>0</v>
      </c>
      <c r="F906" s="15">
        <f>ლარებში!F906/1000</f>
        <v>0</v>
      </c>
      <c r="G906" s="15">
        <f>ლარებში!G906/1000</f>
        <v>0</v>
      </c>
      <c r="H906" s="15">
        <f>ლარებში!H906/1000</f>
        <v>0</v>
      </c>
    </row>
    <row r="907" spans="1:9" x14ac:dyDescent="0.25">
      <c r="A907" s="5" t="str">
        <f t="shared" si="14"/>
        <v>b</v>
      </c>
      <c r="B907" s="47" t="s">
        <v>1</v>
      </c>
      <c r="C907" s="49" t="s">
        <v>28</v>
      </c>
      <c r="D907" s="49"/>
      <c r="E907" s="15">
        <f>ლარებში!E907/1000</f>
        <v>0</v>
      </c>
      <c r="F907" s="15">
        <f>ლარებში!F907/1000</f>
        <v>0</v>
      </c>
      <c r="G907" s="15">
        <f>ლარებში!G907/1000</f>
        <v>0</v>
      </c>
      <c r="H907" s="15">
        <f>ლარებში!H907/1000</f>
        <v>0</v>
      </c>
    </row>
    <row r="908" spans="1:9" x14ac:dyDescent="0.25">
      <c r="A908" s="5" t="str">
        <f t="shared" si="14"/>
        <v>b</v>
      </c>
      <c r="B908" s="47" t="s">
        <v>1</v>
      </c>
      <c r="C908" s="49" t="s">
        <v>29</v>
      </c>
      <c r="D908" s="49"/>
      <c r="E908" s="15">
        <f>ლარებში!E908/1000</f>
        <v>0</v>
      </c>
      <c r="F908" s="15">
        <f>ლარებში!F908/1000</f>
        <v>0</v>
      </c>
      <c r="G908" s="15">
        <f>ლარებში!G908/1000</f>
        <v>0</v>
      </c>
      <c r="H908" s="15">
        <f>ლარებში!H908/1000</f>
        <v>0</v>
      </c>
    </row>
    <row r="909" spans="1:9" x14ac:dyDescent="0.25">
      <c r="A909" s="5" t="str">
        <f t="shared" si="14"/>
        <v>a</v>
      </c>
      <c r="B909" s="47" t="s">
        <v>1</v>
      </c>
      <c r="C909" s="49" t="s">
        <v>30</v>
      </c>
      <c r="D909" s="49"/>
      <c r="E909" s="15">
        <f>ლარებში!E909/1000</f>
        <v>6105</v>
      </c>
      <c r="F909" s="15">
        <f>ლარებში!F909/1000</f>
        <v>6450</v>
      </c>
      <c r="G909" s="15">
        <f>ლარებში!G909/1000</f>
        <v>4403.05</v>
      </c>
      <c r="H909" s="15">
        <f>ლარებში!H909/1000</f>
        <v>3947.3449300000002</v>
      </c>
    </row>
    <row r="910" spans="1:9" x14ac:dyDescent="0.25">
      <c r="A910" s="5" t="str">
        <f t="shared" si="14"/>
        <v>b</v>
      </c>
      <c r="B910" s="47" t="s">
        <v>1</v>
      </c>
      <c r="C910" s="49" t="s">
        <v>31</v>
      </c>
      <c r="D910" s="49"/>
      <c r="E910" s="15">
        <f>ლარებში!E910/1000</f>
        <v>0</v>
      </c>
      <c r="F910" s="15">
        <f>ლარებში!F910/1000</f>
        <v>0</v>
      </c>
      <c r="G910" s="15">
        <f>ლარებში!G910/1000</f>
        <v>0</v>
      </c>
      <c r="H910" s="15">
        <f>ლარებში!H910/1000</f>
        <v>0</v>
      </c>
    </row>
    <row r="911" spans="1:9" ht="34.5" x14ac:dyDescent="0.25">
      <c r="A911" s="5" t="str">
        <f t="shared" si="14"/>
        <v>b</v>
      </c>
      <c r="B911" s="47"/>
      <c r="C911" s="50" t="s">
        <v>91</v>
      </c>
      <c r="D911" s="50"/>
      <c r="E911" s="16">
        <f>ლარებში!E911/1000</f>
        <v>0</v>
      </c>
      <c r="F911" s="16">
        <f>ლარებში!F911/1000</f>
        <v>0</v>
      </c>
      <c r="G911" s="16">
        <f>ლარებში!G911/1000</f>
        <v>0</v>
      </c>
      <c r="H911" s="16">
        <f>ლარებში!H911/1000</f>
        <v>0</v>
      </c>
    </row>
    <row r="912" spans="1:9" ht="34.5" x14ac:dyDescent="0.25">
      <c r="A912" s="5" t="str">
        <f t="shared" si="14"/>
        <v>b</v>
      </c>
      <c r="B912" s="47"/>
      <c r="C912" s="50" t="s">
        <v>92</v>
      </c>
      <c r="D912" s="50"/>
      <c r="E912" s="16">
        <f>ლარებში!E912/1000</f>
        <v>0</v>
      </c>
      <c r="F912" s="16">
        <f>ლარებში!F912/1000</f>
        <v>0</v>
      </c>
      <c r="G912" s="16">
        <f>ლარებში!G912/1000</f>
        <v>0</v>
      </c>
      <c r="H912" s="16">
        <f>ლარებში!H912/1000</f>
        <v>0</v>
      </c>
    </row>
    <row r="913" spans="1:9" x14ac:dyDescent="0.25">
      <c r="A913" s="5" t="str">
        <f t="shared" si="14"/>
        <v>b</v>
      </c>
      <c r="B913" s="47" t="s">
        <v>1</v>
      </c>
      <c r="C913" s="46" t="s">
        <v>32</v>
      </c>
      <c r="D913" s="46"/>
      <c r="E913" s="14">
        <f>ლარებში!E913/1000</f>
        <v>0</v>
      </c>
      <c r="F913" s="14">
        <f>ლარებში!F913/1000</f>
        <v>0</v>
      </c>
      <c r="G913" s="14">
        <f>ლარებში!G913/1000</f>
        <v>0</v>
      </c>
      <c r="H913" s="14">
        <f>ლარებში!H913/1000</f>
        <v>0</v>
      </c>
    </row>
    <row r="914" spans="1:9" x14ac:dyDescent="0.25">
      <c r="A914" s="5" t="str">
        <f t="shared" si="14"/>
        <v>b</v>
      </c>
      <c r="B914" s="47" t="s">
        <v>1</v>
      </c>
      <c r="C914" s="46" t="s">
        <v>33</v>
      </c>
      <c r="D914" s="46"/>
      <c r="E914" s="14">
        <f>ლარებში!E914/1000</f>
        <v>0</v>
      </c>
      <c r="F914" s="14">
        <f>ლარებში!F914/1000</f>
        <v>0</v>
      </c>
      <c r="G914" s="14">
        <f>ლარებში!G914/1000</f>
        <v>0</v>
      </c>
      <c r="H914" s="14">
        <f>ლარებში!H914/1000</f>
        <v>0</v>
      </c>
    </row>
    <row r="915" spans="1:9" x14ac:dyDescent="0.25">
      <c r="A915" s="5" t="str">
        <f t="shared" si="14"/>
        <v>b</v>
      </c>
      <c r="B915" s="47" t="s">
        <v>1</v>
      </c>
      <c r="C915" s="46" t="s">
        <v>34</v>
      </c>
      <c r="D915" s="46"/>
      <c r="E915" s="14">
        <f>ლარებში!E915/1000</f>
        <v>0</v>
      </c>
      <c r="F915" s="14">
        <f>ლარებში!F915/1000</f>
        <v>0</v>
      </c>
      <c r="G915" s="14">
        <f>ლარებში!G915/1000</f>
        <v>0</v>
      </c>
      <c r="H915" s="14">
        <f>ლარებში!H915/1000</f>
        <v>0</v>
      </c>
    </row>
    <row r="916" spans="1:9" ht="69" x14ac:dyDescent="0.25">
      <c r="A916" s="5" t="str">
        <f t="shared" si="14"/>
        <v>a</v>
      </c>
      <c r="B916" s="37" t="s">
        <v>166</v>
      </c>
      <c r="C916" s="38" t="s">
        <v>167</v>
      </c>
      <c r="D916" s="38"/>
      <c r="E916" s="13">
        <f>ლარებში!E916/1000</f>
        <v>4000</v>
      </c>
      <c r="F916" s="13">
        <f>ლარებში!F916/1000</f>
        <v>3880</v>
      </c>
      <c r="G916" s="13">
        <f>ლარებში!G916/1000</f>
        <v>3260</v>
      </c>
      <c r="H916" s="13">
        <f>ლარებში!H916/1000</f>
        <v>642.67062999999996</v>
      </c>
      <c r="I916" s="54" t="s">
        <v>222</v>
      </c>
    </row>
    <row r="917" spans="1:9" x14ac:dyDescent="0.25">
      <c r="A917" s="5" t="str">
        <f t="shared" si="14"/>
        <v>a</v>
      </c>
      <c r="B917" s="45" t="s">
        <v>1</v>
      </c>
      <c r="C917" s="46" t="s">
        <v>24</v>
      </c>
      <c r="D917" s="46"/>
      <c r="E917" s="14">
        <f>ლარებში!E917/1000</f>
        <v>4000</v>
      </c>
      <c r="F917" s="14">
        <f>ლარებში!F917/1000</f>
        <v>3880</v>
      </c>
      <c r="G917" s="14">
        <f>ლარებში!G917/1000</f>
        <v>3260</v>
      </c>
      <c r="H917" s="14">
        <f>ლარებში!H917/1000</f>
        <v>642.67062999999996</v>
      </c>
    </row>
    <row r="918" spans="1:9" x14ac:dyDescent="0.25">
      <c r="A918" s="5" t="str">
        <f t="shared" si="14"/>
        <v>b</v>
      </c>
      <c r="B918" s="47" t="s">
        <v>1</v>
      </c>
      <c r="C918" s="48" t="s">
        <v>25</v>
      </c>
      <c r="D918" s="48"/>
      <c r="E918" s="15">
        <f>ლარებში!E918/1000</f>
        <v>0</v>
      </c>
      <c r="F918" s="15">
        <f>ლარებში!F918/1000</f>
        <v>0</v>
      </c>
      <c r="G918" s="15">
        <f>ლარებში!G918/1000</f>
        <v>0</v>
      </c>
      <c r="H918" s="15">
        <f>ლარებში!H918/1000</f>
        <v>0</v>
      </c>
    </row>
    <row r="919" spans="1:9" x14ac:dyDescent="0.25">
      <c r="A919" s="5" t="str">
        <f t="shared" si="14"/>
        <v>a</v>
      </c>
      <c r="B919" s="47" t="s">
        <v>1</v>
      </c>
      <c r="C919" s="48" t="s">
        <v>26</v>
      </c>
      <c r="D919" s="48"/>
      <c r="E919" s="15">
        <f>ლარებში!E919/1000</f>
        <v>4000</v>
      </c>
      <c r="F919" s="15">
        <f>ლარებში!F919/1000</f>
        <v>3880</v>
      </c>
      <c r="G919" s="15">
        <f>ლარებში!G919/1000</f>
        <v>3260</v>
      </c>
      <c r="H919" s="15">
        <f>ლარებში!H919/1000</f>
        <v>642.67062999999996</v>
      </c>
    </row>
    <row r="920" spans="1:9" x14ac:dyDescent="0.25">
      <c r="A920" s="5" t="str">
        <f t="shared" si="14"/>
        <v>b</v>
      </c>
      <c r="B920" s="47" t="s">
        <v>1</v>
      </c>
      <c r="C920" s="48" t="s">
        <v>27</v>
      </c>
      <c r="D920" s="48"/>
      <c r="E920" s="15">
        <f>ლარებში!E920/1000</f>
        <v>0</v>
      </c>
      <c r="F920" s="15">
        <f>ლარებში!F920/1000</f>
        <v>0</v>
      </c>
      <c r="G920" s="15">
        <f>ლარებში!G920/1000</f>
        <v>0</v>
      </c>
      <c r="H920" s="15">
        <f>ლარებში!H920/1000</f>
        <v>0</v>
      </c>
    </row>
    <row r="921" spans="1:9" x14ac:dyDescent="0.25">
      <c r="A921" s="5" t="str">
        <f t="shared" si="14"/>
        <v>b</v>
      </c>
      <c r="B921" s="47" t="s">
        <v>1</v>
      </c>
      <c r="C921" s="49" t="s">
        <v>28</v>
      </c>
      <c r="D921" s="49"/>
      <c r="E921" s="15">
        <f>ლარებში!E921/1000</f>
        <v>0</v>
      </c>
      <c r="F921" s="15">
        <f>ლარებში!F921/1000</f>
        <v>0</v>
      </c>
      <c r="G921" s="15">
        <f>ლარებში!G921/1000</f>
        <v>0</v>
      </c>
      <c r="H921" s="15">
        <f>ლარებში!H921/1000</f>
        <v>0</v>
      </c>
    </row>
    <row r="922" spans="1:9" x14ac:dyDescent="0.25">
      <c r="A922" s="5" t="str">
        <f t="shared" si="14"/>
        <v>b</v>
      </c>
      <c r="B922" s="47" t="s">
        <v>1</v>
      </c>
      <c r="C922" s="49" t="s">
        <v>29</v>
      </c>
      <c r="D922" s="49"/>
      <c r="E922" s="15">
        <f>ლარებში!E922/1000</f>
        <v>0</v>
      </c>
      <c r="F922" s="15">
        <f>ლარებში!F922/1000</f>
        <v>0</v>
      </c>
      <c r="G922" s="15">
        <f>ლარებში!G922/1000</f>
        <v>0</v>
      </c>
      <c r="H922" s="15">
        <f>ლარებში!H922/1000</f>
        <v>0</v>
      </c>
    </row>
    <row r="923" spans="1:9" x14ac:dyDescent="0.25">
      <c r="A923" s="5" t="str">
        <f t="shared" si="14"/>
        <v>b</v>
      </c>
      <c r="B923" s="47" t="s">
        <v>1</v>
      </c>
      <c r="C923" s="49" t="s">
        <v>30</v>
      </c>
      <c r="D923" s="49"/>
      <c r="E923" s="15">
        <f>ლარებში!E923/1000</f>
        <v>0</v>
      </c>
      <c r="F923" s="15">
        <f>ლარებში!F923/1000</f>
        <v>0</v>
      </c>
      <c r="G923" s="15">
        <f>ლარებში!G923/1000</f>
        <v>0</v>
      </c>
      <c r="H923" s="15">
        <f>ლარებში!H923/1000</f>
        <v>0</v>
      </c>
    </row>
    <row r="924" spans="1:9" x14ac:dyDescent="0.25">
      <c r="A924" s="5" t="str">
        <f t="shared" si="14"/>
        <v>b</v>
      </c>
      <c r="B924" s="47" t="s">
        <v>1</v>
      </c>
      <c r="C924" s="49" t="s">
        <v>31</v>
      </c>
      <c r="D924" s="49"/>
      <c r="E924" s="15">
        <f>ლარებში!E924/1000</f>
        <v>0</v>
      </c>
      <c r="F924" s="15">
        <f>ლარებში!F924/1000</f>
        <v>0</v>
      </c>
      <c r="G924" s="15">
        <f>ლარებში!G924/1000</f>
        <v>0</v>
      </c>
      <c r="H924" s="15">
        <f>ლარებში!H924/1000</f>
        <v>0</v>
      </c>
    </row>
    <row r="925" spans="1:9" ht="34.5" x14ac:dyDescent="0.25">
      <c r="A925" s="5" t="str">
        <f t="shared" si="14"/>
        <v>b</v>
      </c>
      <c r="B925" s="47"/>
      <c r="C925" s="50" t="s">
        <v>91</v>
      </c>
      <c r="D925" s="50"/>
      <c r="E925" s="16">
        <f>ლარებში!E925/1000</f>
        <v>0</v>
      </c>
      <c r="F925" s="16">
        <f>ლარებში!F925/1000</f>
        <v>0</v>
      </c>
      <c r="G925" s="16">
        <f>ლარებში!G925/1000</f>
        <v>0</v>
      </c>
      <c r="H925" s="16">
        <f>ლარებში!H925/1000</f>
        <v>0</v>
      </c>
    </row>
    <row r="926" spans="1:9" ht="34.5" x14ac:dyDescent="0.25">
      <c r="A926" s="5" t="str">
        <f t="shared" si="14"/>
        <v>b</v>
      </c>
      <c r="B926" s="47"/>
      <c r="C926" s="50" t="s">
        <v>92</v>
      </c>
      <c r="D926" s="50"/>
      <c r="E926" s="16">
        <f>ლარებში!E926/1000</f>
        <v>0</v>
      </c>
      <c r="F926" s="16">
        <f>ლარებში!F926/1000</f>
        <v>0</v>
      </c>
      <c r="G926" s="16">
        <f>ლარებში!G926/1000</f>
        <v>0</v>
      </c>
      <c r="H926" s="16">
        <f>ლარებში!H926/1000</f>
        <v>0</v>
      </c>
    </row>
    <row r="927" spans="1:9" x14ac:dyDescent="0.25">
      <c r="A927" s="5" t="str">
        <f t="shared" si="14"/>
        <v>b</v>
      </c>
      <c r="B927" s="47" t="s">
        <v>1</v>
      </c>
      <c r="C927" s="46" t="s">
        <v>32</v>
      </c>
      <c r="D927" s="46"/>
      <c r="E927" s="14">
        <f>ლარებში!E927/1000</f>
        <v>0</v>
      </c>
      <c r="F927" s="14">
        <f>ლარებში!F927/1000</f>
        <v>0</v>
      </c>
      <c r="G927" s="14">
        <f>ლარებში!G927/1000</f>
        <v>0</v>
      </c>
      <c r="H927" s="14">
        <f>ლარებში!H927/1000</f>
        <v>0</v>
      </c>
    </row>
    <row r="928" spans="1:9" x14ac:dyDescent="0.25">
      <c r="A928" s="5" t="str">
        <f t="shared" si="14"/>
        <v>b</v>
      </c>
      <c r="B928" s="47" t="s">
        <v>1</v>
      </c>
      <c r="C928" s="46" t="s">
        <v>33</v>
      </c>
      <c r="D928" s="46"/>
      <c r="E928" s="14">
        <f>ლარებში!E928/1000</f>
        <v>0</v>
      </c>
      <c r="F928" s="14">
        <f>ლარებში!F928/1000</f>
        <v>0</v>
      </c>
      <c r="G928" s="14">
        <f>ლარებში!G928/1000</f>
        <v>0</v>
      </c>
      <c r="H928" s="14">
        <f>ლარებში!H928/1000</f>
        <v>0</v>
      </c>
    </row>
    <row r="929" spans="1:9" x14ac:dyDescent="0.25">
      <c r="A929" s="5" t="str">
        <f t="shared" si="14"/>
        <v>b</v>
      </c>
      <c r="B929" s="47" t="s">
        <v>1</v>
      </c>
      <c r="C929" s="46" t="s">
        <v>34</v>
      </c>
      <c r="D929" s="46"/>
      <c r="E929" s="14">
        <f>ლარებში!E929/1000</f>
        <v>0</v>
      </c>
      <c r="F929" s="14">
        <f>ლარებში!F929/1000</f>
        <v>0</v>
      </c>
      <c r="G929" s="14">
        <f>ლარებში!G929/1000</f>
        <v>0</v>
      </c>
      <c r="H929" s="14">
        <f>ლარებში!H929/1000</f>
        <v>0</v>
      </c>
    </row>
    <row r="930" spans="1:9" ht="120.75" x14ac:dyDescent="0.25">
      <c r="A930" s="5" t="str">
        <f t="shared" si="14"/>
        <v>a</v>
      </c>
      <c r="B930" s="37" t="s">
        <v>168</v>
      </c>
      <c r="C930" s="38" t="s">
        <v>8</v>
      </c>
      <c r="D930" s="38"/>
      <c r="E930" s="13">
        <f>ლარებში!E930/1000</f>
        <v>2415</v>
      </c>
      <c r="F930" s="13">
        <f>ლარებში!F930/1000</f>
        <v>2190</v>
      </c>
      <c r="G930" s="13">
        <f>ლარებში!G930/1000</f>
        <v>210</v>
      </c>
      <c r="H930" s="13">
        <f>ლარებში!H930/1000</f>
        <v>0</v>
      </c>
      <c r="I930" s="54" t="s">
        <v>222</v>
      </c>
    </row>
    <row r="931" spans="1:9" x14ac:dyDescent="0.25">
      <c r="A931" s="5" t="str">
        <f t="shared" si="14"/>
        <v>a</v>
      </c>
      <c r="B931" s="45" t="s">
        <v>1</v>
      </c>
      <c r="C931" s="46" t="s">
        <v>24</v>
      </c>
      <c r="D931" s="46"/>
      <c r="E931" s="14">
        <f>ლარებში!E931/1000</f>
        <v>2415</v>
      </c>
      <c r="F931" s="14">
        <f>ლარებში!F931/1000</f>
        <v>2190</v>
      </c>
      <c r="G931" s="14">
        <f>ლარებში!G931/1000</f>
        <v>210</v>
      </c>
      <c r="H931" s="14">
        <f>ლარებში!H931/1000</f>
        <v>0</v>
      </c>
    </row>
    <row r="932" spans="1:9" x14ac:dyDescent="0.25">
      <c r="A932" s="5" t="str">
        <f t="shared" si="14"/>
        <v>b</v>
      </c>
      <c r="B932" s="47" t="s">
        <v>1</v>
      </c>
      <c r="C932" s="48" t="s">
        <v>25</v>
      </c>
      <c r="D932" s="48"/>
      <c r="E932" s="15">
        <f>ლარებში!E932/1000</f>
        <v>0</v>
      </c>
      <c r="F932" s="15">
        <f>ლარებში!F932/1000</f>
        <v>0</v>
      </c>
      <c r="G932" s="15">
        <f>ლარებში!G932/1000</f>
        <v>0</v>
      </c>
      <c r="H932" s="15">
        <f>ლარებში!H932/1000</f>
        <v>0</v>
      </c>
    </row>
    <row r="933" spans="1:9" x14ac:dyDescent="0.25">
      <c r="A933" s="5" t="str">
        <f t="shared" si="14"/>
        <v>a</v>
      </c>
      <c r="B933" s="47" t="s">
        <v>1</v>
      </c>
      <c r="C933" s="48" t="s">
        <v>26</v>
      </c>
      <c r="D933" s="48"/>
      <c r="E933" s="15">
        <f>ლარებში!E933/1000</f>
        <v>2415</v>
      </c>
      <c r="F933" s="15">
        <f>ლარებში!F933/1000</f>
        <v>2190</v>
      </c>
      <c r="G933" s="15">
        <f>ლარებში!G933/1000</f>
        <v>210</v>
      </c>
      <c r="H933" s="15">
        <f>ლარებში!H933/1000</f>
        <v>0</v>
      </c>
    </row>
    <row r="934" spans="1:9" x14ac:dyDescent="0.25">
      <c r="A934" s="5" t="str">
        <f t="shared" si="14"/>
        <v>b</v>
      </c>
      <c r="B934" s="47" t="s">
        <v>1</v>
      </c>
      <c r="C934" s="48" t="s">
        <v>27</v>
      </c>
      <c r="D934" s="48"/>
      <c r="E934" s="15">
        <f>ლარებში!E934/1000</f>
        <v>0</v>
      </c>
      <c r="F934" s="15">
        <f>ლარებში!F934/1000</f>
        <v>0</v>
      </c>
      <c r="G934" s="15">
        <f>ლარებში!G934/1000</f>
        <v>0</v>
      </c>
      <c r="H934" s="15">
        <f>ლარებში!H934/1000</f>
        <v>0</v>
      </c>
    </row>
    <row r="935" spans="1:9" x14ac:dyDescent="0.25">
      <c r="A935" s="5" t="str">
        <f t="shared" si="14"/>
        <v>b</v>
      </c>
      <c r="B935" s="47" t="s">
        <v>1</v>
      </c>
      <c r="C935" s="49" t="s">
        <v>28</v>
      </c>
      <c r="D935" s="49"/>
      <c r="E935" s="15">
        <f>ლარებში!E935/1000</f>
        <v>0</v>
      </c>
      <c r="F935" s="15">
        <f>ლარებში!F935/1000</f>
        <v>0</v>
      </c>
      <c r="G935" s="15">
        <f>ლარებში!G935/1000</f>
        <v>0</v>
      </c>
      <c r="H935" s="15">
        <f>ლარებში!H935/1000</f>
        <v>0</v>
      </c>
    </row>
    <row r="936" spans="1:9" x14ac:dyDescent="0.25">
      <c r="A936" s="5" t="str">
        <f t="shared" si="14"/>
        <v>b</v>
      </c>
      <c r="B936" s="47" t="s">
        <v>1</v>
      </c>
      <c r="C936" s="49" t="s">
        <v>29</v>
      </c>
      <c r="D936" s="49"/>
      <c r="E936" s="15">
        <f>ლარებში!E936/1000</f>
        <v>0</v>
      </c>
      <c r="F936" s="15">
        <f>ლარებში!F936/1000</f>
        <v>0</v>
      </c>
      <c r="G936" s="15">
        <f>ლარებში!G936/1000</f>
        <v>0</v>
      </c>
      <c r="H936" s="15">
        <f>ლარებში!H936/1000</f>
        <v>0</v>
      </c>
    </row>
    <row r="937" spans="1:9" x14ac:dyDescent="0.25">
      <c r="A937" s="5" t="str">
        <f t="shared" si="14"/>
        <v>b</v>
      </c>
      <c r="B937" s="47" t="s">
        <v>1</v>
      </c>
      <c r="C937" s="49" t="s">
        <v>30</v>
      </c>
      <c r="D937" s="49"/>
      <c r="E937" s="15">
        <f>ლარებში!E937/1000</f>
        <v>0</v>
      </c>
      <c r="F937" s="15">
        <f>ლარებში!F937/1000</f>
        <v>0</v>
      </c>
      <c r="G937" s="15">
        <f>ლარებში!G937/1000</f>
        <v>0</v>
      </c>
      <c r="H937" s="15">
        <f>ლარებში!H937/1000</f>
        <v>0</v>
      </c>
    </row>
    <row r="938" spans="1:9" x14ac:dyDescent="0.25">
      <c r="A938" s="5" t="str">
        <f t="shared" si="14"/>
        <v>b</v>
      </c>
      <c r="B938" s="47" t="s">
        <v>1</v>
      </c>
      <c r="C938" s="49" t="s">
        <v>31</v>
      </c>
      <c r="D938" s="49"/>
      <c r="E938" s="15">
        <f>ლარებში!E938/1000</f>
        <v>0</v>
      </c>
      <c r="F938" s="15">
        <f>ლარებში!F938/1000</f>
        <v>0</v>
      </c>
      <c r="G938" s="15">
        <f>ლარებში!G938/1000</f>
        <v>0</v>
      </c>
      <c r="H938" s="15">
        <f>ლარებში!H938/1000</f>
        <v>0</v>
      </c>
    </row>
    <row r="939" spans="1:9" ht="34.5" x14ac:dyDescent="0.25">
      <c r="A939" s="5" t="str">
        <f t="shared" si="14"/>
        <v>b</v>
      </c>
      <c r="B939" s="47"/>
      <c r="C939" s="50" t="s">
        <v>91</v>
      </c>
      <c r="D939" s="50"/>
      <c r="E939" s="16">
        <f>ლარებში!E939/1000</f>
        <v>0</v>
      </c>
      <c r="F939" s="16">
        <f>ლარებში!F939/1000</f>
        <v>0</v>
      </c>
      <c r="G939" s="16">
        <f>ლარებში!G939/1000</f>
        <v>0</v>
      </c>
      <c r="H939" s="16">
        <f>ლარებში!H939/1000</f>
        <v>0</v>
      </c>
    </row>
    <row r="940" spans="1:9" ht="34.5" x14ac:dyDescent="0.25">
      <c r="A940" s="5" t="str">
        <f t="shared" si="14"/>
        <v>b</v>
      </c>
      <c r="B940" s="47"/>
      <c r="C940" s="50" t="s">
        <v>92</v>
      </c>
      <c r="D940" s="50"/>
      <c r="E940" s="16">
        <f>ლარებში!E940/1000</f>
        <v>0</v>
      </c>
      <c r="F940" s="16">
        <f>ლარებში!F940/1000</f>
        <v>0</v>
      </c>
      <c r="G940" s="16">
        <f>ლარებში!G940/1000</f>
        <v>0</v>
      </c>
      <c r="H940" s="16">
        <f>ლარებში!H940/1000</f>
        <v>0</v>
      </c>
    </row>
    <row r="941" spans="1:9" x14ac:dyDescent="0.25">
      <c r="A941" s="5" t="str">
        <f t="shared" si="14"/>
        <v>b</v>
      </c>
      <c r="B941" s="47" t="s">
        <v>1</v>
      </c>
      <c r="C941" s="46" t="s">
        <v>32</v>
      </c>
      <c r="D941" s="46"/>
      <c r="E941" s="14">
        <f>ლარებში!E941/1000</f>
        <v>0</v>
      </c>
      <c r="F941" s="14">
        <f>ლარებში!F941/1000</f>
        <v>0</v>
      </c>
      <c r="G941" s="14">
        <f>ლარებში!G941/1000</f>
        <v>0</v>
      </c>
      <c r="H941" s="14">
        <f>ლარებში!H941/1000</f>
        <v>0</v>
      </c>
    </row>
    <row r="942" spans="1:9" x14ac:dyDescent="0.25">
      <c r="A942" s="5" t="str">
        <f t="shared" si="14"/>
        <v>b</v>
      </c>
      <c r="B942" s="47" t="s">
        <v>1</v>
      </c>
      <c r="C942" s="46" t="s">
        <v>33</v>
      </c>
      <c r="D942" s="46"/>
      <c r="E942" s="14">
        <f>ლარებში!E942/1000</f>
        <v>0</v>
      </c>
      <c r="F942" s="14">
        <f>ლარებში!F942/1000</f>
        <v>0</v>
      </c>
      <c r="G942" s="14">
        <f>ლარებში!G942/1000</f>
        <v>0</v>
      </c>
      <c r="H942" s="14">
        <f>ლარებში!H942/1000</f>
        <v>0</v>
      </c>
    </row>
    <row r="943" spans="1:9" x14ac:dyDescent="0.25">
      <c r="A943" s="5" t="str">
        <f t="shared" si="14"/>
        <v>b</v>
      </c>
      <c r="B943" s="47" t="s">
        <v>1</v>
      </c>
      <c r="C943" s="46" t="s">
        <v>34</v>
      </c>
      <c r="D943" s="46"/>
      <c r="E943" s="14">
        <f>ლარებში!E943/1000</f>
        <v>0</v>
      </c>
      <c r="F943" s="14">
        <f>ლარებში!F943/1000</f>
        <v>0</v>
      </c>
      <c r="G943" s="14">
        <f>ლარებში!G943/1000</f>
        <v>0</v>
      </c>
      <c r="H943" s="14">
        <f>ლარებში!H943/1000</f>
        <v>0</v>
      </c>
    </row>
    <row r="944" spans="1:9" ht="23.25" customHeight="1" x14ac:dyDescent="0.25">
      <c r="A944" s="5" t="str">
        <f t="shared" si="14"/>
        <v>a</v>
      </c>
      <c r="B944" s="29" t="s">
        <v>169</v>
      </c>
      <c r="C944" s="30" t="s">
        <v>50</v>
      </c>
      <c r="D944" s="30"/>
      <c r="E944" s="11">
        <f>ლარებში!E944/1000</f>
        <v>8000</v>
      </c>
      <c r="F944" s="11">
        <f>ლარებში!F944/1000</f>
        <v>7781</v>
      </c>
      <c r="G944" s="11">
        <f>ლარებში!G944/1000</f>
        <v>5622.3</v>
      </c>
      <c r="H944" s="11">
        <f>ლარებში!H944/1000</f>
        <v>4509.6372299999994</v>
      </c>
      <c r="I944" s="10"/>
    </row>
    <row r="945" spans="1:9" x14ac:dyDescent="0.25">
      <c r="A945" s="5" t="str">
        <f t="shared" si="14"/>
        <v>a</v>
      </c>
      <c r="B945" s="45" t="s">
        <v>1</v>
      </c>
      <c r="C945" s="46" t="s">
        <v>24</v>
      </c>
      <c r="D945" s="46"/>
      <c r="E945" s="14">
        <f>ლარებში!E945/1000</f>
        <v>8000</v>
      </c>
      <c r="F945" s="14">
        <f>ლარებში!F945/1000</f>
        <v>7781</v>
      </c>
      <c r="G945" s="14">
        <f>ლარებში!G945/1000</f>
        <v>5622.3</v>
      </c>
      <c r="H945" s="14">
        <f>ლარებში!H945/1000</f>
        <v>4509.6372299999994</v>
      </c>
      <c r="I945" s="10"/>
    </row>
    <row r="946" spans="1:9" x14ac:dyDescent="0.25">
      <c r="A946" s="5" t="str">
        <f t="shared" si="14"/>
        <v>b</v>
      </c>
      <c r="B946" s="47" t="s">
        <v>1</v>
      </c>
      <c r="C946" s="48" t="s">
        <v>25</v>
      </c>
      <c r="D946" s="48"/>
      <c r="E946" s="17">
        <f>ლარებში!E946/1000</f>
        <v>0</v>
      </c>
      <c r="F946" s="17">
        <f>ლარებში!F946/1000</f>
        <v>0</v>
      </c>
      <c r="G946" s="17">
        <f>ლარებში!G946/1000</f>
        <v>0</v>
      </c>
      <c r="H946" s="17">
        <f>ლარებში!H946/1000</f>
        <v>0</v>
      </c>
    </row>
    <row r="947" spans="1:9" x14ac:dyDescent="0.25">
      <c r="A947" s="5" t="str">
        <f t="shared" si="14"/>
        <v>a</v>
      </c>
      <c r="B947" s="47" t="s">
        <v>1</v>
      </c>
      <c r="C947" s="48" t="s">
        <v>26</v>
      </c>
      <c r="D947" s="48"/>
      <c r="E947" s="52">
        <f>ლარებში!E947/1000</f>
        <v>154</v>
      </c>
      <c r="F947" s="52">
        <f>ლარებში!F947/1000</f>
        <v>171</v>
      </c>
      <c r="G947" s="52">
        <f>ლარებში!G947/1000</f>
        <v>127.9</v>
      </c>
      <c r="H947" s="52">
        <f>ლარებში!H947/1000</f>
        <v>52</v>
      </c>
      <c r="I947" s="10"/>
    </row>
    <row r="948" spans="1:9" x14ac:dyDescent="0.25">
      <c r="A948" s="5" t="str">
        <f t="shared" si="14"/>
        <v>b</v>
      </c>
      <c r="B948" s="47" t="s">
        <v>1</v>
      </c>
      <c r="C948" s="48" t="s">
        <v>27</v>
      </c>
      <c r="D948" s="48"/>
      <c r="E948" s="17">
        <f>ლარებში!E948/1000</f>
        <v>0</v>
      </c>
      <c r="F948" s="17">
        <f>ლარებში!F948/1000</f>
        <v>0</v>
      </c>
      <c r="G948" s="17">
        <f>ლარებში!G948/1000</f>
        <v>0</v>
      </c>
      <c r="H948" s="17">
        <f>ლარებში!H948/1000</f>
        <v>0</v>
      </c>
    </row>
    <row r="949" spans="1:9" x14ac:dyDescent="0.25">
      <c r="A949" s="5" t="str">
        <f t="shared" si="14"/>
        <v>b</v>
      </c>
      <c r="B949" s="47" t="s">
        <v>1</v>
      </c>
      <c r="C949" s="49" t="s">
        <v>28</v>
      </c>
      <c r="D949" s="49"/>
      <c r="E949" s="17">
        <f>ლარებში!E949/1000</f>
        <v>0</v>
      </c>
      <c r="F949" s="17">
        <f>ლარებში!F949/1000</f>
        <v>0</v>
      </c>
      <c r="G949" s="17">
        <f>ლარებში!G949/1000</f>
        <v>0</v>
      </c>
      <c r="H949" s="17">
        <f>ლარებში!H949/1000</f>
        <v>0</v>
      </c>
    </row>
    <row r="950" spans="1:9" x14ac:dyDescent="0.25">
      <c r="A950" s="5" t="str">
        <f t="shared" si="14"/>
        <v>b</v>
      </c>
      <c r="B950" s="47" t="s">
        <v>1</v>
      </c>
      <c r="C950" s="49" t="s">
        <v>29</v>
      </c>
      <c r="D950" s="49"/>
      <c r="E950" s="17">
        <f>ლარებში!E950/1000</f>
        <v>0</v>
      </c>
      <c r="F950" s="17">
        <f>ლარებში!F950/1000</f>
        <v>0</v>
      </c>
      <c r="G950" s="17">
        <f>ლარებში!G950/1000</f>
        <v>0</v>
      </c>
      <c r="H950" s="17">
        <f>ლარებში!H950/1000</f>
        <v>0</v>
      </c>
    </row>
    <row r="951" spans="1:9" x14ac:dyDescent="0.25">
      <c r="A951" s="5" t="str">
        <f t="shared" si="14"/>
        <v>a</v>
      </c>
      <c r="B951" s="47" t="s">
        <v>1</v>
      </c>
      <c r="C951" s="49" t="s">
        <v>30</v>
      </c>
      <c r="D951" s="49"/>
      <c r="E951" s="52">
        <f>ლარებში!E951/1000</f>
        <v>7846</v>
      </c>
      <c r="F951" s="52">
        <f>ლარებში!F951/1000</f>
        <v>7610</v>
      </c>
      <c r="G951" s="52">
        <f>ლარებში!G951/1000</f>
        <v>5494.4</v>
      </c>
      <c r="H951" s="52">
        <f>ლარებში!H951/1000</f>
        <v>4457.6372299999994</v>
      </c>
      <c r="I951" s="10"/>
    </row>
    <row r="952" spans="1:9" x14ac:dyDescent="0.25">
      <c r="A952" s="5" t="str">
        <f t="shared" si="14"/>
        <v>b</v>
      </c>
      <c r="B952" s="47" t="s">
        <v>1</v>
      </c>
      <c r="C952" s="49" t="s">
        <v>31</v>
      </c>
      <c r="D952" s="49"/>
      <c r="E952" s="17">
        <f>ლარებში!E952/1000</f>
        <v>0</v>
      </c>
      <c r="F952" s="17">
        <f>ლარებში!F952/1000</f>
        <v>0</v>
      </c>
      <c r="G952" s="17">
        <f>ლარებში!G952/1000</f>
        <v>0</v>
      </c>
      <c r="H952" s="17">
        <f>ლარებში!H952/1000</f>
        <v>0</v>
      </c>
    </row>
    <row r="953" spans="1:9" ht="34.5" x14ac:dyDescent="0.25">
      <c r="A953" s="5" t="str">
        <f t="shared" si="14"/>
        <v>b</v>
      </c>
      <c r="B953" s="47"/>
      <c r="C953" s="50" t="s">
        <v>91</v>
      </c>
      <c r="D953" s="50"/>
      <c r="E953" s="17">
        <f>ლარებში!E953/1000</f>
        <v>0</v>
      </c>
      <c r="F953" s="17">
        <f>ლარებში!F953/1000</f>
        <v>0</v>
      </c>
      <c r="G953" s="17">
        <f>ლარებში!G953/1000</f>
        <v>0</v>
      </c>
      <c r="H953" s="17">
        <f>ლარებში!H953/1000</f>
        <v>0</v>
      </c>
    </row>
    <row r="954" spans="1:9" ht="34.5" x14ac:dyDescent="0.25">
      <c r="A954" s="5" t="str">
        <f t="shared" si="14"/>
        <v>b</v>
      </c>
      <c r="B954" s="47"/>
      <c r="C954" s="50" t="s">
        <v>92</v>
      </c>
      <c r="D954" s="50"/>
      <c r="E954" s="17">
        <f>ლარებში!E954/1000</f>
        <v>0</v>
      </c>
      <c r="F954" s="17">
        <f>ლარებში!F954/1000</f>
        <v>0</v>
      </c>
      <c r="G954" s="17">
        <f>ლარებში!G954/1000</f>
        <v>0</v>
      </c>
      <c r="H954" s="17">
        <f>ლარებში!H954/1000</f>
        <v>0</v>
      </c>
    </row>
    <row r="955" spans="1:9" x14ac:dyDescent="0.25">
      <c r="A955" s="5" t="str">
        <f t="shared" si="14"/>
        <v>b</v>
      </c>
      <c r="B955" s="45" t="s">
        <v>1</v>
      </c>
      <c r="C955" s="46" t="s">
        <v>32</v>
      </c>
      <c r="D955" s="46"/>
      <c r="E955" s="14">
        <f>ლარებში!E955/1000</f>
        <v>0</v>
      </c>
      <c r="F955" s="14">
        <f>ლარებში!F955/1000</f>
        <v>0</v>
      </c>
      <c r="G955" s="14">
        <f>ლარებში!G955/1000</f>
        <v>0</v>
      </c>
      <c r="H955" s="14">
        <f>ლარებში!H955/1000</f>
        <v>0</v>
      </c>
    </row>
    <row r="956" spans="1:9" x14ac:dyDescent="0.25">
      <c r="A956" s="5" t="str">
        <f t="shared" si="14"/>
        <v>b</v>
      </c>
      <c r="B956" s="45" t="s">
        <v>1</v>
      </c>
      <c r="C956" s="46" t="s">
        <v>33</v>
      </c>
      <c r="D956" s="46"/>
      <c r="E956" s="14">
        <f>ლარებში!E956/1000</f>
        <v>0</v>
      </c>
      <c r="F956" s="14">
        <f>ლარებში!F956/1000</f>
        <v>0</v>
      </c>
      <c r="G956" s="14">
        <f>ლარებში!G956/1000</f>
        <v>0</v>
      </c>
      <c r="H956" s="14">
        <f>ლარებში!H956/1000</f>
        <v>0</v>
      </c>
    </row>
    <row r="957" spans="1:9" x14ac:dyDescent="0.25">
      <c r="A957" s="5" t="str">
        <f t="shared" si="14"/>
        <v>b</v>
      </c>
      <c r="B957" s="45" t="s">
        <v>1</v>
      </c>
      <c r="C957" s="46" t="s">
        <v>34</v>
      </c>
      <c r="D957" s="46"/>
      <c r="E957" s="14">
        <f>ლარებში!E957/1000</f>
        <v>0</v>
      </c>
      <c r="F957" s="14">
        <f>ლარებში!F957/1000</f>
        <v>0</v>
      </c>
      <c r="G957" s="14">
        <f>ლარებში!G957/1000</f>
        <v>0</v>
      </c>
      <c r="H957" s="14">
        <f>ლარებში!H957/1000</f>
        <v>0</v>
      </c>
    </row>
    <row r="958" spans="1:9" ht="18" x14ac:dyDescent="0.25">
      <c r="A958" s="5" t="str">
        <f t="shared" si="14"/>
        <v>a</v>
      </c>
      <c r="B958" s="37" t="s">
        <v>170</v>
      </c>
      <c r="C958" s="38" t="s">
        <v>50</v>
      </c>
      <c r="D958" s="38"/>
      <c r="E958" s="13">
        <f>ლარებში!E958/1000</f>
        <v>7526</v>
      </c>
      <c r="F958" s="13">
        <f>ლარებში!F958/1000</f>
        <v>7526</v>
      </c>
      <c r="G958" s="13">
        <f>ლარებში!G958/1000</f>
        <v>5411.9</v>
      </c>
      <c r="H958" s="13">
        <f>ლარებში!H958/1000</f>
        <v>4451.3866699999999</v>
      </c>
      <c r="I958" s="54" t="s">
        <v>223</v>
      </c>
    </row>
    <row r="959" spans="1:9" x14ac:dyDescent="0.25">
      <c r="A959" s="5" t="str">
        <f t="shared" si="14"/>
        <v>a</v>
      </c>
      <c r="B959" s="45" t="s">
        <v>1</v>
      </c>
      <c r="C959" s="46" t="s">
        <v>24</v>
      </c>
      <c r="D959" s="46"/>
      <c r="E959" s="14">
        <f>ლარებში!E959/1000</f>
        <v>7526</v>
      </c>
      <c r="F959" s="14">
        <f>ლარებში!F959/1000</f>
        <v>7526</v>
      </c>
      <c r="G959" s="14">
        <f>ლარებში!G959/1000</f>
        <v>5411.9</v>
      </c>
      <c r="H959" s="14">
        <f>ლარებში!H959/1000</f>
        <v>4451.3866699999999</v>
      </c>
    </row>
    <row r="960" spans="1:9" x14ac:dyDescent="0.25">
      <c r="A960" s="5" t="str">
        <f t="shared" si="14"/>
        <v>b</v>
      </c>
      <c r="B960" s="47" t="s">
        <v>1</v>
      </c>
      <c r="C960" s="48" t="s">
        <v>25</v>
      </c>
      <c r="D960" s="48"/>
      <c r="E960" s="15">
        <f>ლარებში!E960/1000</f>
        <v>0</v>
      </c>
      <c r="F960" s="15">
        <f>ლარებში!F960/1000</f>
        <v>0</v>
      </c>
      <c r="G960" s="15">
        <f>ლარებში!G960/1000</f>
        <v>0</v>
      </c>
      <c r="H960" s="15">
        <f>ლარებში!H960/1000</f>
        <v>0</v>
      </c>
    </row>
    <row r="961" spans="1:9" x14ac:dyDescent="0.25">
      <c r="A961" s="5" t="str">
        <f t="shared" si="14"/>
        <v>a</v>
      </c>
      <c r="B961" s="47" t="s">
        <v>1</v>
      </c>
      <c r="C961" s="48" t="s">
        <v>26</v>
      </c>
      <c r="D961" s="48"/>
      <c r="E961" s="15">
        <f>ლარებში!E961/1000</f>
        <v>54</v>
      </c>
      <c r="F961" s="15">
        <f>ლარებში!F961/1000</f>
        <v>81</v>
      </c>
      <c r="G961" s="15">
        <f>ლარებში!G961/1000</f>
        <v>58.5</v>
      </c>
      <c r="H961" s="15">
        <f>ლარებში!H961/1000</f>
        <v>36</v>
      </c>
    </row>
    <row r="962" spans="1:9" x14ac:dyDescent="0.25">
      <c r="A962" s="5" t="str">
        <f t="shared" si="14"/>
        <v>b</v>
      </c>
      <c r="B962" s="47" t="s">
        <v>1</v>
      </c>
      <c r="C962" s="48" t="s">
        <v>27</v>
      </c>
      <c r="D962" s="48"/>
      <c r="E962" s="15">
        <f>ლარებში!E962/1000</f>
        <v>0</v>
      </c>
      <c r="F962" s="15">
        <f>ლარებში!F962/1000</f>
        <v>0</v>
      </c>
      <c r="G962" s="15">
        <f>ლარებში!G962/1000</f>
        <v>0</v>
      </c>
      <c r="H962" s="15">
        <f>ლარებში!H962/1000</f>
        <v>0</v>
      </c>
    </row>
    <row r="963" spans="1:9" x14ac:dyDescent="0.25">
      <c r="A963" s="5" t="str">
        <f t="shared" si="14"/>
        <v>b</v>
      </c>
      <c r="B963" s="47" t="s">
        <v>1</v>
      </c>
      <c r="C963" s="49" t="s">
        <v>28</v>
      </c>
      <c r="D963" s="49"/>
      <c r="E963" s="15">
        <f>ლარებში!E963/1000</f>
        <v>0</v>
      </c>
      <c r="F963" s="15">
        <f>ლარებში!F963/1000</f>
        <v>0</v>
      </c>
      <c r="G963" s="15">
        <f>ლარებში!G963/1000</f>
        <v>0</v>
      </c>
      <c r="H963" s="15">
        <f>ლარებში!H963/1000</f>
        <v>0</v>
      </c>
    </row>
    <row r="964" spans="1:9" x14ac:dyDescent="0.25">
      <c r="A964" s="5" t="str">
        <f t="shared" si="14"/>
        <v>b</v>
      </c>
      <c r="B964" s="47" t="s">
        <v>1</v>
      </c>
      <c r="C964" s="49" t="s">
        <v>29</v>
      </c>
      <c r="D964" s="49"/>
      <c r="E964" s="15">
        <f>ლარებში!E964/1000</f>
        <v>0</v>
      </c>
      <c r="F964" s="15">
        <f>ლარებში!F964/1000</f>
        <v>0</v>
      </c>
      <c r="G964" s="15">
        <f>ლარებში!G964/1000</f>
        <v>0</v>
      </c>
      <c r="H964" s="15">
        <f>ლარებში!H964/1000</f>
        <v>0</v>
      </c>
    </row>
    <row r="965" spans="1:9" x14ac:dyDescent="0.25">
      <c r="A965" s="5" t="str">
        <f t="shared" si="14"/>
        <v>a</v>
      </c>
      <c r="B965" s="47" t="s">
        <v>1</v>
      </c>
      <c r="C965" s="49" t="s">
        <v>30</v>
      </c>
      <c r="D965" s="49"/>
      <c r="E965" s="15">
        <f>ლარებში!E965/1000</f>
        <v>7472</v>
      </c>
      <c r="F965" s="15">
        <f>ლარებში!F965/1000</f>
        <v>7445</v>
      </c>
      <c r="G965" s="15">
        <f>ლარებში!G965/1000</f>
        <v>5353.4</v>
      </c>
      <c r="H965" s="15">
        <f>ლარებში!H965/1000</f>
        <v>4415.3866699999999</v>
      </c>
    </row>
    <row r="966" spans="1:9" x14ac:dyDescent="0.25">
      <c r="A966" s="5" t="str">
        <f t="shared" si="14"/>
        <v>b</v>
      </c>
      <c r="B966" s="47" t="s">
        <v>1</v>
      </c>
      <c r="C966" s="49" t="s">
        <v>31</v>
      </c>
      <c r="D966" s="49"/>
      <c r="E966" s="15">
        <f>ლარებში!E966/1000</f>
        <v>0</v>
      </c>
      <c r="F966" s="15">
        <f>ლარებში!F966/1000</f>
        <v>0</v>
      </c>
      <c r="G966" s="15">
        <f>ლარებში!G966/1000</f>
        <v>0</v>
      </c>
      <c r="H966" s="15">
        <f>ლარებში!H966/1000</f>
        <v>0</v>
      </c>
    </row>
    <row r="967" spans="1:9" ht="34.5" x14ac:dyDescent="0.25">
      <c r="A967" s="5" t="str">
        <f t="shared" ref="A967:A1030" si="15">IF((E967+F967+G967+H967)&gt;0,"a","b")</f>
        <v>b</v>
      </c>
      <c r="B967" s="47"/>
      <c r="C967" s="50" t="s">
        <v>91</v>
      </c>
      <c r="D967" s="50"/>
      <c r="E967" s="16">
        <f>ლარებში!E967/1000</f>
        <v>0</v>
      </c>
      <c r="F967" s="16">
        <f>ლარებში!F967/1000</f>
        <v>0</v>
      </c>
      <c r="G967" s="16">
        <f>ლარებში!G967/1000</f>
        <v>0</v>
      </c>
      <c r="H967" s="16">
        <f>ლარებში!H967/1000</f>
        <v>0</v>
      </c>
    </row>
    <row r="968" spans="1:9" ht="34.5" x14ac:dyDescent="0.25">
      <c r="A968" s="5" t="str">
        <f t="shared" si="15"/>
        <v>b</v>
      </c>
      <c r="B968" s="47"/>
      <c r="C968" s="50" t="s">
        <v>92</v>
      </c>
      <c r="D968" s="50"/>
      <c r="E968" s="16">
        <f>ლარებში!E968/1000</f>
        <v>0</v>
      </c>
      <c r="F968" s="16">
        <f>ლარებში!F968/1000</f>
        <v>0</v>
      </c>
      <c r="G968" s="16">
        <f>ლარებში!G968/1000</f>
        <v>0</v>
      </c>
      <c r="H968" s="16">
        <f>ლარებში!H968/1000</f>
        <v>0</v>
      </c>
    </row>
    <row r="969" spans="1:9" x14ac:dyDescent="0.25">
      <c r="A969" s="5" t="str">
        <f t="shared" si="15"/>
        <v>b</v>
      </c>
      <c r="B969" s="47" t="s">
        <v>1</v>
      </c>
      <c r="C969" s="46" t="s">
        <v>32</v>
      </c>
      <c r="D969" s="46"/>
      <c r="E969" s="14">
        <f>ლარებში!E969/1000</f>
        <v>0</v>
      </c>
      <c r="F969" s="14">
        <f>ლარებში!F969/1000</f>
        <v>0</v>
      </c>
      <c r="G969" s="14">
        <f>ლარებში!G969/1000</f>
        <v>0</v>
      </c>
      <c r="H969" s="14">
        <f>ლარებში!H969/1000</f>
        <v>0</v>
      </c>
    </row>
    <row r="970" spans="1:9" x14ac:dyDescent="0.25">
      <c r="A970" s="5" t="str">
        <f t="shared" si="15"/>
        <v>b</v>
      </c>
      <c r="B970" s="47" t="s">
        <v>1</v>
      </c>
      <c r="C970" s="46" t="s">
        <v>33</v>
      </c>
      <c r="D970" s="46"/>
      <c r="E970" s="14">
        <f>ლარებში!E970/1000</f>
        <v>0</v>
      </c>
      <c r="F970" s="14">
        <f>ლარებში!F970/1000</f>
        <v>0</v>
      </c>
      <c r="G970" s="14">
        <f>ლარებში!G970/1000</f>
        <v>0</v>
      </c>
      <c r="H970" s="14">
        <f>ლარებში!H970/1000</f>
        <v>0</v>
      </c>
    </row>
    <row r="971" spans="1:9" x14ac:dyDescent="0.25">
      <c r="A971" s="5" t="str">
        <f t="shared" si="15"/>
        <v>b</v>
      </c>
      <c r="B971" s="47" t="s">
        <v>1</v>
      </c>
      <c r="C971" s="46" t="s">
        <v>34</v>
      </c>
      <c r="D971" s="46"/>
      <c r="E971" s="14">
        <f>ლარებში!E971/1000</f>
        <v>0</v>
      </c>
      <c r="F971" s="14">
        <f>ლარებში!F971/1000</f>
        <v>0</v>
      </c>
      <c r="G971" s="14">
        <f>ლარებში!G971/1000</f>
        <v>0</v>
      </c>
      <c r="H971" s="14">
        <f>ლარებში!H971/1000</f>
        <v>0</v>
      </c>
    </row>
    <row r="972" spans="1:9" ht="69" x14ac:dyDescent="0.25">
      <c r="A972" s="5" t="str">
        <f t="shared" si="15"/>
        <v>a</v>
      </c>
      <c r="B972" s="37" t="s">
        <v>171</v>
      </c>
      <c r="C972" s="38" t="s">
        <v>22</v>
      </c>
      <c r="D972" s="38"/>
      <c r="E972" s="13">
        <f>ლარებში!E972/1000</f>
        <v>474</v>
      </c>
      <c r="F972" s="13">
        <f>ლარებში!F972/1000</f>
        <v>255</v>
      </c>
      <c r="G972" s="13">
        <f>ლარებში!G972/1000</f>
        <v>210.4</v>
      </c>
      <c r="H972" s="13">
        <f>ლარებში!H972/1000</f>
        <v>58.25056</v>
      </c>
      <c r="I972" s="54" t="s">
        <v>222</v>
      </c>
    </row>
    <row r="973" spans="1:9" x14ac:dyDescent="0.25">
      <c r="A973" s="5" t="str">
        <f t="shared" si="15"/>
        <v>a</v>
      </c>
      <c r="B973" s="45" t="s">
        <v>1</v>
      </c>
      <c r="C973" s="46" t="s">
        <v>24</v>
      </c>
      <c r="D973" s="46"/>
      <c r="E973" s="14">
        <f>ლარებში!E973/1000</f>
        <v>474</v>
      </c>
      <c r="F973" s="14">
        <f>ლარებში!F973/1000</f>
        <v>255</v>
      </c>
      <c r="G973" s="14">
        <f>ლარებში!G973/1000</f>
        <v>210.4</v>
      </c>
      <c r="H973" s="14">
        <f>ლარებში!H973/1000</f>
        <v>58.25056</v>
      </c>
    </row>
    <row r="974" spans="1:9" x14ac:dyDescent="0.25">
      <c r="A974" s="5" t="str">
        <f t="shared" si="15"/>
        <v>b</v>
      </c>
      <c r="B974" s="47" t="s">
        <v>1</v>
      </c>
      <c r="C974" s="48" t="s">
        <v>25</v>
      </c>
      <c r="D974" s="48"/>
      <c r="E974" s="15">
        <f>ლარებში!E974/1000</f>
        <v>0</v>
      </c>
      <c r="F974" s="15">
        <f>ლარებში!F974/1000</f>
        <v>0</v>
      </c>
      <c r="G974" s="15">
        <f>ლარებში!G974/1000</f>
        <v>0</v>
      </c>
      <c r="H974" s="15">
        <f>ლარებში!H974/1000</f>
        <v>0</v>
      </c>
    </row>
    <row r="975" spans="1:9" x14ac:dyDescent="0.25">
      <c r="A975" s="5" t="str">
        <f t="shared" si="15"/>
        <v>a</v>
      </c>
      <c r="B975" s="47" t="s">
        <v>1</v>
      </c>
      <c r="C975" s="48" t="s">
        <v>26</v>
      </c>
      <c r="D975" s="48"/>
      <c r="E975" s="15">
        <f>ლარებში!E975/1000</f>
        <v>100</v>
      </c>
      <c r="F975" s="15">
        <f>ლარებში!F975/1000</f>
        <v>90</v>
      </c>
      <c r="G975" s="15">
        <f>ლარებში!G975/1000</f>
        <v>69.400000000000006</v>
      </c>
      <c r="H975" s="15">
        <f>ლარებში!H975/1000</f>
        <v>16</v>
      </c>
    </row>
    <row r="976" spans="1:9" x14ac:dyDescent="0.25">
      <c r="A976" s="5" t="str">
        <f t="shared" si="15"/>
        <v>b</v>
      </c>
      <c r="B976" s="47" t="s">
        <v>1</v>
      </c>
      <c r="C976" s="48" t="s">
        <v>27</v>
      </c>
      <c r="D976" s="48"/>
      <c r="E976" s="15">
        <f>ლარებში!E976/1000</f>
        <v>0</v>
      </c>
      <c r="F976" s="15">
        <f>ლარებში!F976/1000</f>
        <v>0</v>
      </c>
      <c r="G976" s="15">
        <f>ლარებში!G976/1000</f>
        <v>0</v>
      </c>
      <c r="H976" s="15">
        <f>ლარებში!H976/1000</f>
        <v>0</v>
      </c>
    </row>
    <row r="977" spans="1:9" x14ac:dyDescent="0.25">
      <c r="A977" s="5" t="str">
        <f t="shared" si="15"/>
        <v>b</v>
      </c>
      <c r="B977" s="47" t="s">
        <v>1</v>
      </c>
      <c r="C977" s="49" t="s">
        <v>28</v>
      </c>
      <c r="D977" s="49"/>
      <c r="E977" s="15">
        <f>ლარებში!E977/1000</f>
        <v>0</v>
      </c>
      <c r="F977" s="15">
        <f>ლარებში!F977/1000</f>
        <v>0</v>
      </c>
      <c r="G977" s="15">
        <f>ლარებში!G977/1000</f>
        <v>0</v>
      </c>
      <c r="H977" s="15">
        <f>ლარებში!H977/1000</f>
        <v>0</v>
      </c>
    </row>
    <row r="978" spans="1:9" x14ac:dyDescent="0.25">
      <c r="A978" s="5" t="str">
        <f t="shared" si="15"/>
        <v>b</v>
      </c>
      <c r="B978" s="47" t="s">
        <v>1</v>
      </c>
      <c r="C978" s="49" t="s">
        <v>29</v>
      </c>
      <c r="D978" s="49"/>
      <c r="E978" s="15">
        <f>ლარებში!E978/1000</f>
        <v>0</v>
      </c>
      <c r="F978" s="15">
        <f>ლარებში!F978/1000</f>
        <v>0</v>
      </c>
      <c r="G978" s="15">
        <f>ლარებში!G978/1000</f>
        <v>0</v>
      </c>
      <c r="H978" s="15">
        <f>ლარებში!H978/1000</f>
        <v>0</v>
      </c>
    </row>
    <row r="979" spans="1:9" x14ac:dyDescent="0.25">
      <c r="A979" s="5" t="str">
        <f t="shared" si="15"/>
        <v>a</v>
      </c>
      <c r="B979" s="47" t="s">
        <v>1</v>
      </c>
      <c r="C979" s="49" t="s">
        <v>30</v>
      </c>
      <c r="D979" s="49"/>
      <c r="E979" s="15">
        <f>ლარებში!E979/1000</f>
        <v>374</v>
      </c>
      <c r="F979" s="15">
        <f>ლარებში!F979/1000</f>
        <v>165</v>
      </c>
      <c r="G979" s="15">
        <f>ლარებში!G979/1000</f>
        <v>141</v>
      </c>
      <c r="H979" s="15">
        <f>ლარებში!H979/1000</f>
        <v>42.25056</v>
      </c>
    </row>
    <row r="980" spans="1:9" x14ac:dyDescent="0.25">
      <c r="A980" s="5" t="str">
        <f t="shared" si="15"/>
        <v>b</v>
      </c>
      <c r="B980" s="47" t="s">
        <v>1</v>
      </c>
      <c r="C980" s="49" t="s">
        <v>31</v>
      </c>
      <c r="D980" s="49"/>
      <c r="E980" s="15">
        <f>ლარებში!E980/1000</f>
        <v>0</v>
      </c>
      <c r="F980" s="15">
        <f>ლარებში!F980/1000</f>
        <v>0</v>
      </c>
      <c r="G980" s="15">
        <f>ლარებში!G980/1000</f>
        <v>0</v>
      </c>
      <c r="H980" s="15">
        <f>ლარებში!H980/1000</f>
        <v>0</v>
      </c>
    </row>
    <row r="981" spans="1:9" ht="34.5" x14ac:dyDescent="0.25">
      <c r="A981" s="5" t="str">
        <f t="shared" si="15"/>
        <v>b</v>
      </c>
      <c r="B981" s="47"/>
      <c r="C981" s="50" t="s">
        <v>91</v>
      </c>
      <c r="D981" s="50"/>
      <c r="E981" s="16">
        <f>ლარებში!E981/1000</f>
        <v>0</v>
      </c>
      <c r="F981" s="16">
        <f>ლარებში!F981/1000</f>
        <v>0</v>
      </c>
      <c r="G981" s="16">
        <f>ლარებში!G981/1000</f>
        <v>0</v>
      </c>
      <c r="H981" s="16">
        <f>ლარებში!H981/1000</f>
        <v>0</v>
      </c>
    </row>
    <row r="982" spans="1:9" ht="34.5" x14ac:dyDescent="0.25">
      <c r="A982" s="5" t="str">
        <f t="shared" si="15"/>
        <v>b</v>
      </c>
      <c r="B982" s="47"/>
      <c r="C982" s="50" t="s">
        <v>92</v>
      </c>
      <c r="D982" s="50"/>
      <c r="E982" s="16">
        <f>ლარებში!E982/1000</f>
        <v>0</v>
      </c>
      <c r="F982" s="16">
        <f>ლარებში!F982/1000</f>
        <v>0</v>
      </c>
      <c r="G982" s="16">
        <f>ლარებში!G982/1000</f>
        <v>0</v>
      </c>
      <c r="H982" s="16">
        <f>ლარებში!H982/1000</f>
        <v>0</v>
      </c>
    </row>
    <row r="983" spans="1:9" x14ac:dyDescent="0.25">
      <c r="A983" s="5" t="str">
        <f t="shared" si="15"/>
        <v>b</v>
      </c>
      <c r="B983" s="47" t="s">
        <v>1</v>
      </c>
      <c r="C983" s="46" t="s">
        <v>32</v>
      </c>
      <c r="D983" s="46"/>
      <c r="E983" s="14">
        <f>ლარებში!E983/1000</f>
        <v>0</v>
      </c>
      <c r="F983" s="14">
        <f>ლარებში!F983/1000</f>
        <v>0</v>
      </c>
      <c r="G983" s="14">
        <f>ლარებში!G983/1000</f>
        <v>0</v>
      </c>
      <c r="H983" s="14">
        <f>ლარებში!H983/1000</f>
        <v>0</v>
      </c>
    </row>
    <row r="984" spans="1:9" x14ac:dyDescent="0.25">
      <c r="A984" s="5" t="str">
        <f t="shared" si="15"/>
        <v>b</v>
      </c>
      <c r="B984" s="47" t="s">
        <v>1</v>
      </c>
      <c r="C984" s="46" t="s">
        <v>33</v>
      </c>
      <c r="D984" s="46"/>
      <c r="E984" s="14">
        <f>ლარებში!E984/1000</f>
        <v>0</v>
      </c>
      <c r="F984" s="14">
        <f>ლარებში!F984/1000</f>
        <v>0</v>
      </c>
      <c r="G984" s="14">
        <f>ლარებში!G984/1000</f>
        <v>0</v>
      </c>
      <c r="H984" s="14">
        <f>ლარებში!H984/1000</f>
        <v>0</v>
      </c>
    </row>
    <row r="985" spans="1:9" x14ac:dyDescent="0.25">
      <c r="A985" s="5" t="str">
        <f t="shared" si="15"/>
        <v>b</v>
      </c>
      <c r="B985" s="47" t="s">
        <v>1</v>
      </c>
      <c r="C985" s="46" t="s">
        <v>34</v>
      </c>
      <c r="D985" s="46"/>
      <c r="E985" s="14">
        <f>ლარებში!E985/1000</f>
        <v>0</v>
      </c>
      <c r="F985" s="14">
        <f>ლარებში!F985/1000</f>
        <v>0</v>
      </c>
      <c r="G985" s="14">
        <f>ლარებში!G985/1000</f>
        <v>0</v>
      </c>
      <c r="H985" s="14">
        <f>ლარებში!H985/1000</f>
        <v>0</v>
      </c>
    </row>
    <row r="986" spans="1:9" ht="38.25" customHeight="1" x14ac:dyDescent="0.25">
      <c r="A986" s="5" t="str">
        <f t="shared" si="15"/>
        <v>a</v>
      </c>
      <c r="B986" s="29" t="s">
        <v>172</v>
      </c>
      <c r="C986" s="30" t="s">
        <v>9</v>
      </c>
      <c r="D986" s="30"/>
      <c r="E986" s="11">
        <f>ლარებში!E986/1000</f>
        <v>12150</v>
      </c>
      <c r="F986" s="11">
        <f>ლარებში!F986/1000</f>
        <v>11843</v>
      </c>
      <c r="G986" s="11">
        <f>ლარებში!G986/1000</f>
        <v>8724.2999999999993</v>
      </c>
      <c r="H986" s="11">
        <f>ლარებში!H986/1000</f>
        <v>7175.2140399999998</v>
      </c>
      <c r="I986" s="54" t="s">
        <v>223</v>
      </c>
    </row>
    <row r="987" spans="1:9" x14ac:dyDescent="0.25">
      <c r="A987" s="5" t="str">
        <f t="shared" si="15"/>
        <v>a</v>
      </c>
      <c r="B987" s="45" t="s">
        <v>1</v>
      </c>
      <c r="C987" s="46" t="s">
        <v>24</v>
      </c>
      <c r="D987" s="46"/>
      <c r="E987" s="14">
        <f>ლარებში!E987/1000</f>
        <v>12150</v>
      </c>
      <c r="F987" s="14">
        <f>ლარებში!F987/1000</f>
        <v>11843</v>
      </c>
      <c r="G987" s="14">
        <f>ლარებში!G987/1000</f>
        <v>8724.2999999999993</v>
      </c>
      <c r="H987" s="14">
        <f>ლარებში!H987/1000</f>
        <v>7175.2140399999998</v>
      </c>
      <c r="I987" s="10"/>
    </row>
    <row r="988" spans="1:9" x14ac:dyDescent="0.25">
      <c r="A988" s="5" t="str">
        <f t="shared" si="15"/>
        <v>b</v>
      </c>
      <c r="B988" s="47" t="s">
        <v>1</v>
      </c>
      <c r="C988" s="48" t="s">
        <v>25</v>
      </c>
      <c r="D988" s="48"/>
      <c r="E988" s="15">
        <f>ლარებში!E988/1000</f>
        <v>0</v>
      </c>
      <c r="F988" s="15">
        <f>ლარებში!F988/1000</f>
        <v>0</v>
      </c>
      <c r="G988" s="15">
        <f>ლარებში!G988/1000</f>
        <v>0</v>
      </c>
      <c r="H988" s="15">
        <f>ლარებში!H988/1000</f>
        <v>0</v>
      </c>
    </row>
    <row r="989" spans="1:9" x14ac:dyDescent="0.25">
      <c r="A989" s="5" t="str">
        <f t="shared" si="15"/>
        <v>a</v>
      </c>
      <c r="B989" s="47" t="s">
        <v>1</v>
      </c>
      <c r="C989" s="48" t="s">
        <v>26</v>
      </c>
      <c r="D989" s="48"/>
      <c r="E989" s="15">
        <f>ლარებში!E989/1000</f>
        <v>150</v>
      </c>
      <c r="F989" s="15">
        <f>ლარებში!F989/1000</f>
        <v>156</v>
      </c>
      <c r="G989" s="15">
        <f>ლარებში!G989/1000</f>
        <v>117</v>
      </c>
      <c r="H989" s="15">
        <f>ლარებში!H989/1000</f>
        <v>104</v>
      </c>
      <c r="I989" s="10"/>
    </row>
    <row r="990" spans="1:9" x14ac:dyDescent="0.25">
      <c r="A990" s="5" t="str">
        <f t="shared" si="15"/>
        <v>b</v>
      </c>
      <c r="B990" s="47" t="s">
        <v>1</v>
      </c>
      <c r="C990" s="48" t="s">
        <v>27</v>
      </c>
      <c r="D990" s="48"/>
      <c r="E990" s="15">
        <f>ლარებში!E990/1000</f>
        <v>0</v>
      </c>
      <c r="F990" s="15">
        <f>ლარებში!F990/1000</f>
        <v>0</v>
      </c>
      <c r="G990" s="15">
        <f>ლარებში!G990/1000</f>
        <v>0</v>
      </c>
      <c r="H990" s="15">
        <f>ლარებში!H990/1000</f>
        <v>0</v>
      </c>
    </row>
    <row r="991" spans="1:9" x14ac:dyDescent="0.25">
      <c r="A991" s="5" t="str">
        <f t="shared" si="15"/>
        <v>b</v>
      </c>
      <c r="B991" s="47" t="s">
        <v>1</v>
      </c>
      <c r="C991" s="49" t="s">
        <v>28</v>
      </c>
      <c r="D991" s="49"/>
      <c r="E991" s="15">
        <f>ლარებში!E991/1000</f>
        <v>0</v>
      </c>
      <c r="F991" s="15">
        <f>ლარებში!F991/1000</f>
        <v>0</v>
      </c>
      <c r="G991" s="15">
        <f>ლარებში!G991/1000</f>
        <v>0</v>
      </c>
      <c r="H991" s="15">
        <f>ლარებში!H991/1000</f>
        <v>0</v>
      </c>
    </row>
    <row r="992" spans="1:9" x14ac:dyDescent="0.25">
      <c r="A992" s="5" t="str">
        <f t="shared" si="15"/>
        <v>b</v>
      </c>
      <c r="B992" s="47" t="s">
        <v>1</v>
      </c>
      <c r="C992" s="49" t="s">
        <v>29</v>
      </c>
      <c r="D992" s="49"/>
      <c r="E992" s="15">
        <f>ლარებში!E992/1000</f>
        <v>0</v>
      </c>
      <c r="F992" s="15">
        <f>ლარებში!F992/1000</f>
        <v>0</v>
      </c>
      <c r="G992" s="15">
        <f>ლარებში!G992/1000</f>
        <v>0</v>
      </c>
      <c r="H992" s="15">
        <f>ლარებში!H992/1000</f>
        <v>0</v>
      </c>
    </row>
    <row r="993" spans="1:9" x14ac:dyDescent="0.25">
      <c r="A993" s="5" t="str">
        <f t="shared" si="15"/>
        <v>a</v>
      </c>
      <c r="B993" s="47" t="s">
        <v>1</v>
      </c>
      <c r="C993" s="49" t="s">
        <v>30</v>
      </c>
      <c r="D993" s="49"/>
      <c r="E993" s="15">
        <f>ლარებში!E993/1000</f>
        <v>12000</v>
      </c>
      <c r="F993" s="15">
        <f>ლარებში!F993/1000</f>
        <v>11687</v>
      </c>
      <c r="G993" s="15">
        <f>ლარებში!G993/1000</f>
        <v>8607.2999999999993</v>
      </c>
      <c r="H993" s="15">
        <f>ლარებში!H993/1000</f>
        <v>7071.2140399999998</v>
      </c>
      <c r="I993" s="10"/>
    </row>
    <row r="994" spans="1:9" x14ac:dyDescent="0.25">
      <c r="A994" s="5" t="str">
        <f t="shared" si="15"/>
        <v>b</v>
      </c>
      <c r="B994" s="47" t="s">
        <v>1</v>
      </c>
      <c r="C994" s="49" t="s">
        <v>31</v>
      </c>
      <c r="D994" s="49"/>
      <c r="E994" s="15">
        <f>ლარებში!E994/1000</f>
        <v>0</v>
      </c>
      <c r="F994" s="15">
        <f>ლარებში!F994/1000</f>
        <v>0</v>
      </c>
      <c r="G994" s="15">
        <f>ლარებში!G994/1000</f>
        <v>0</v>
      </c>
      <c r="H994" s="15">
        <f>ლარებში!H994/1000</f>
        <v>0</v>
      </c>
    </row>
    <row r="995" spans="1:9" ht="34.5" x14ac:dyDescent="0.25">
      <c r="A995" s="5" t="str">
        <f t="shared" si="15"/>
        <v>b</v>
      </c>
      <c r="B995" s="47"/>
      <c r="C995" s="50" t="s">
        <v>91</v>
      </c>
      <c r="D995" s="50"/>
      <c r="E995" s="16">
        <f>ლარებში!E995/1000</f>
        <v>0</v>
      </c>
      <c r="F995" s="16">
        <f>ლარებში!F995/1000</f>
        <v>0</v>
      </c>
      <c r="G995" s="16">
        <f>ლარებში!G995/1000</f>
        <v>0</v>
      </c>
      <c r="H995" s="16">
        <f>ლარებში!H995/1000</f>
        <v>0</v>
      </c>
    </row>
    <row r="996" spans="1:9" ht="34.5" x14ac:dyDescent="0.25">
      <c r="A996" s="5" t="str">
        <f t="shared" si="15"/>
        <v>b</v>
      </c>
      <c r="B996" s="47"/>
      <c r="C996" s="50" t="s">
        <v>92</v>
      </c>
      <c r="D996" s="50"/>
      <c r="E996" s="16">
        <f>ლარებში!E996/1000</f>
        <v>0</v>
      </c>
      <c r="F996" s="16">
        <f>ლარებში!F996/1000</f>
        <v>0</v>
      </c>
      <c r="G996" s="16">
        <f>ლარებში!G996/1000</f>
        <v>0</v>
      </c>
      <c r="H996" s="16">
        <f>ლარებში!H996/1000</f>
        <v>0</v>
      </c>
    </row>
    <row r="997" spans="1:9" x14ac:dyDescent="0.25">
      <c r="A997" s="5" t="str">
        <f t="shared" si="15"/>
        <v>b</v>
      </c>
      <c r="B997" s="47" t="s">
        <v>1</v>
      </c>
      <c r="C997" s="46" t="s">
        <v>32</v>
      </c>
      <c r="D997" s="46"/>
      <c r="E997" s="14">
        <f>ლარებში!E997/1000</f>
        <v>0</v>
      </c>
      <c r="F997" s="14">
        <f>ლარებში!F997/1000</f>
        <v>0</v>
      </c>
      <c r="G997" s="14">
        <f>ლარებში!G997/1000</f>
        <v>0</v>
      </c>
      <c r="H997" s="14">
        <f>ლარებში!H997/1000</f>
        <v>0</v>
      </c>
    </row>
    <row r="998" spans="1:9" x14ac:dyDescent="0.25">
      <c r="A998" s="5" t="str">
        <f t="shared" si="15"/>
        <v>b</v>
      </c>
      <c r="B998" s="47" t="s">
        <v>1</v>
      </c>
      <c r="C998" s="46" t="s">
        <v>33</v>
      </c>
      <c r="D998" s="46"/>
      <c r="E998" s="14">
        <f>ლარებში!E998/1000</f>
        <v>0</v>
      </c>
      <c r="F998" s="14">
        <f>ლარებში!F998/1000</f>
        <v>0</v>
      </c>
      <c r="G998" s="14">
        <f>ლარებში!G998/1000</f>
        <v>0</v>
      </c>
      <c r="H998" s="14">
        <f>ლარებში!H998/1000</f>
        <v>0</v>
      </c>
    </row>
    <row r="999" spans="1:9" x14ac:dyDescent="0.25">
      <c r="A999" s="5" t="str">
        <f t="shared" si="15"/>
        <v>b</v>
      </c>
      <c r="B999" s="47" t="s">
        <v>1</v>
      </c>
      <c r="C999" s="46" t="s">
        <v>34</v>
      </c>
      <c r="D999" s="46"/>
      <c r="E999" s="14">
        <f>ლარებში!E999/1000</f>
        <v>0</v>
      </c>
      <c r="F999" s="14">
        <f>ლარებში!F999/1000</f>
        <v>0</v>
      </c>
      <c r="G999" s="14">
        <f>ლარებში!G999/1000</f>
        <v>0</v>
      </c>
      <c r="H999" s="14">
        <f>ლარებში!H999/1000</f>
        <v>0</v>
      </c>
    </row>
    <row r="1000" spans="1:9" ht="54" x14ac:dyDescent="0.25">
      <c r="A1000" s="5" t="str">
        <f t="shared" si="15"/>
        <v>a</v>
      </c>
      <c r="B1000" s="29" t="s">
        <v>173</v>
      </c>
      <c r="C1000" s="30" t="s">
        <v>10</v>
      </c>
      <c r="D1000" s="30"/>
      <c r="E1000" s="11">
        <f>ლარებში!E1000/1000</f>
        <v>2100</v>
      </c>
      <c r="F1000" s="11">
        <f>ლარებში!F1000/1000</f>
        <v>2100</v>
      </c>
      <c r="G1000" s="11">
        <f>ლარებში!G1000/1000</f>
        <v>1200</v>
      </c>
      <c r="H1000" s="11">
        <f>ლარებში!H1000/1000</f>
        <v>196.00769</v>
      </c>
      <c r="I1000" s="54" t="s">
        <v>222</v>
      </c>
    </row>
    <row r="1001" spans="1:9" x14ac:dyDescent="0.25">
      <c r="A1001" s="5" t="str">
        <f t="shared" si="15"/>
        <v>a</v>
      </c>
      <c r="B1001" s="45" t="s">
        <v>1</v>
      </c>
      <c r="C1001" s="46" t="s">
        <v>24</v>
      </c>
      <c r="D1001" s="46"/>
      <c r="E1001" s="14">
        <f>ლარებში!E1001/1000</f>
        <v>2100</v>
      </c>
      <c r="F1001" s="14">
        <f>ლარებში!F1001/1000</f>
        <v>2100</v>
      </c>
      <c r="G1001" s="14">
        <f>ლარებში!G1001/1000</f>
        <v>1200</v>
      </c>
      <c r="H1001" s="14">
        <f>ლარებში!H1001/1000</f>
        <v>196.00769</v>
      </c>
      <c r="I1001" s="10"/>
    </row>
    <row r="1002" spans="1:9" x14ac:dyDescent="0.25">
      <c r="A1002" s="5" t="str">
        <f t="shared" si="15"/>
        <v>b</v>
      </c>
      <c r="B1002" s="47" t="s">
        <v>1</v>
      </c>
      <c r="C1002" s="48" t="s">
        <v>25</v>
      </c>
      <c r="D1002" s="48"/>
      <c r="E1002" s="15">
        <f>ლარებში!E1002/1000</f>
        <v>0</v>
      </c>
      <c r="F1002" s="15">
        <f>ლარებში!F1002/1000</f>
        <v>0</v>
      </c>
      <c r="G1002" s="15">
        <f>ლარებში!G1002/1000</f>
        <v>0</v>
      </c>
      <c r="H1002" s="15">
        <f>ლარებში!H1002/1000</f>
        <v>0</v>
      </c>
    </row>
    <row r="1003" spans="1:9" x14ac:dyDescent="0.25">
      <c r="A1003" s="5" t="str">
        <f t="shared" si="15"/>
        <v>a</v>
      </c>
      <c r="B1003" s="47" t="s">
        <v>1</v>
      </c>
      <c r="C1003" s="48" t="s">
        <v>26</v>
      </c>
      <c r="D1003" s="48"/>
      <c r="E1003" s="15">
        <f>ლარებში!E1003/1000</f>
        <v>2100</v>
      </c>
      <c r="F1003" s="15">
        <f>ლარებში!F1003/1000</f>
        <v>1930</v>
      </c>
      <c r="G1003" s="15">
        <f>ლარებში!G1003/1000</f>
        <v>1030</v>
      </c>
      <c r="H1003" s="15">
        <f>ლარებში!H1003/1000</f>
        <v>157.00769</v>
      </c>
      <c r="I1003" s="10"/>
    </row>
    <row r="1004" spans="1:9" x14ac:dyDescent="0.25">
      <c r="A1004" s="5" t="str">
        <f t="shared" si="15"/>
        <v>b</v>
      </c>
      <c r="B1004" s="47" t="s">
        <v>1</v>
      </c>
      <c r="C1004" s="48" t="s">
        <v>27</v>
      </c>
      <c r="D1004" s="48"/>
      <c r="E1004" s="15">
        <f>ლარებში!E1004/1000</f>
        <v>0</v>
      </c>
      <c r="F1004" s="15">
        <f>ლარებში!F1004/1000</f>
        <v>0</v>
      </c>
      <c r="G1004" s="15">
        <f>ლარებში!G1004/1000</f>
        <v>0</v>
      </c>
      <c r="H1004" s="15">
        <f>ლარებში!H1004/1000</f>
        <v>0</v>
      </c>
    </row>
    <row r="1005" spans="1:9" x14ac:dyDescent="0.25">
      <c r="A1005" s="5" t="str">
        <f t="shared" si="15"/>
        <v>b</v>
      </c>
      <c r="B1005" s="47" t="s">
        <v>1</v>
      </c>
      <c r="C1005" s="49" t="s">
        <v>28</v>
      </c>
      <c r="D1005" s="49"/>
      <c r="E1005" s="15">
        <f>ლარებში!E1005/1000</f>
        <v>0</v>
      </c>
      <c r="F1005" s="15">
        <f>ლარებში!F1005/1000</f>
        <v>0</v>
      </c>
      <c r="G1005" s="15">
        <f>ლარებში!G1005/1000</f>
        <v>0</v>
      </c>
      <c r="H1005" s="15">
        <f>ლარებში!H1005/1000</f>
        <v>0</v>
      </c>
    </row>
    <row r="1006" spans="1:9" x14ac:dyDescent="0.25">
      <c r="A1006" s="5" t="str">
        <f t="shared" si="15"/>
        <v>b</v>
      </c>
      <c r="B1006" s="47" t="s">
        <v>1</v>
      </c>
      <c r="C1006" s="49" t="s">
        <v>29</v>
      </c>
      <c r="D1006" s="49"/>
      <c r="E1006" s="15">
        <f>ლარებში!E1006/1000</f>
        <v>0</v>
      </c>
      <c r="F1006" s="15">
        <f>ლარებში!F1006/1000</f>
        <v>0</v>
      </c>
      <c r="G1006" s="15">
        <f>ლარებში!G1006/1000</f>
        <v>0</v>
      </c>
      <c r="H1006" s="15">
        <f>ლარებში!H1006/1000</f>
        <v>0</v>
      </c>
    </row>
    <row r="1007" spans="1:9" x14ac:dyDescent="0.25">
      <c r="A1007" s="5" t="str">
        <f t="shared" si="15"/>
        <v>b</v>
      </c>
      <c r="B1007" s="47" t="s">
        <v>1</v>
      </c>
      <c r="C1007" s="49" t="s">
        <v>30</v>
      </c>
      <c r="D1007" s="49"/>
      <c r="E1007" s="15">
        <f>ლარებში!E1007/1000</f>
        <v>0</v>
      </c>
      <c r="F1007" s="15">
        <f>ლარებში!F1007/1000</f>
        <v>0</v>
      </c>
      <c r="G1007" s="15">
        <f>ლარებში!G1007/1000</f>
        <v>0</v>
      </c>
      <c r="H1007" s="15">
        <f>ლარებში!H1007/1000</f>
        <v>0</v>
      </c>
    </row>
    <row r="1008" spans="1:9" x14ac:dyDescent="0.25">
      <c r="A1008" s="5" t="str">
        <f t="shared" si="15"/>
        <v>a</v>
      </c>
      <c r="B1008" s="47" t="s">
        <v>1</v>
      </c>
      <c r="C1008" s="49" t="s">
        <v>31</v>
      </c>
      <c r="D1008" s="49"/>
      <c r="E1008" s="15">
        <f>ლარებში!E1008/1000</f>
        <v>0</v>
      </c>
      <c r="F1008" s="15">
        <f>ლარებში!F1008/1000</f>
        <v>170</v>
      </c>
      <c r="G1008" s="15">
        <f>ლარებში!G1008/1000</f>
        <v>170</v>
      </c>
      <c r="H1008" s="15">
        <f>ლარებში!H1008/1000</f>
        <v>39</v>
      </c>
      <c r="I1008" s="10"/>
    </row>
    <row r="1009" spans="1:9" ht="34.5" x14ac:dyDescent="0.25">
      <c r="A1009" s="5" t="str">
        <f t="shared" si="15"/>
        <v>a</v>
      </c>
      <c r="B1009" s="47"/>
      <c r="C1009" s="50" t="s">
        <v>91</v>
      </c>
      <c r="D1009" s="50"/>
      <c r="E1009" s="16">
        <f>ლარებში!E1009/1000</f>
        <v>0</v>
      </c>
      <c r="F1009" s="16">
        <f>ლარებში!F1009/1000</f>
        <v>170</v>
      </c>
      <c r="G1009" s="16">
        <f>ლარებში!G1009/1000</f>
        <v>170</v>
      </c>
      <c r="H1009" s="16">
        <f>ლარებში!H1009/1000</f>
        <v>39</v>
      </c>
    </row>
    <row r="1010" spans="1:9" ht="34.5" x14ac:dyDescent="0.25">
      <c r="A1010" s="5" t="str">
        <f t="shared" si="15"/>
        <v>b</v>
      </c>
      <c r="B1010" s="47"/>
      <c r="C1010" s="50" t="s">
        <v>92</v>
      </c>
      <c r="D1010" s="50"/>
      <c r="E1010" s="16">
        <f>ლარებში!E1010/1000</f>
        <v>0</v>
      </c>
      <c r="F1010" s="16">
        <f>ლარებში!F1010/1000</f>
        <v>0</v>
      </c>
      <c r="G1010" s="16">
        <f>ლარებში!G1010/1000</f>
        <v>0</v>
      </c>
      <c r="H1010" s="16">
        <f>ლარებში!H1010/1000</f>
        <v>0</v>
      </c>
    </row>
    <row r="1011" spans="1:9" x14ac:dyDescent="0.25">
      <c r="A1011" s="5" t="str">
        <f t="shared" si="15"/>
        <v>b</v>
      </c>
      <c r="B1011" s="47" t="s">
        <v>1</v>
      </c>
      <c r="C1011" s="46" t="s">
        <v>32</v>
      </c>
      <c r="D1011" s="46"/>
      <c r="E1011" s="14">
        <f>ლარებში!E1011/1000</f>
        <v>0</v>
      </c>
      <c r="F1011" s="14">
        <f>ლარებში!F1011/1000</f>
        <v>0</v>
      </c>
      <c r="G1011" s="14">
        <f>ლარებში!G1011/1000</f>
        <v>0</v>
      </c>
      <c r="H1011" s="14">
        <f>ლარებში!H1011/1000</f>
        <v>0</v>
      </c>
    </row>
    <row r="1012" spans="1:9" x14ac:dyDescent="0.25">
      <c r="A1012" s="5" t="str">
        <f t="shared" si="15"/>
        <v>b</v>
      </c>
      <c r="B1012" s="47" t="s">
        <v>1</v>
      </c>
      <c r="C1012" s="46" t="s">
        <v>33</v>
      </c>
      <c r="D1012" s="46"/>
      <c r="E1012" s="14">
        <f>ლარებში!E1012/1000</f>
        <v>0</v>
      </c>
      <c r="F1012" s="14">
        <f>ლარებში!F1012/1000</f>
        <v>0</v>
      </c>
      <c r="G1012" s="14">
        <f>ლარებში!G1012/1000</f>
        <v>0</v>
      </c>
      <c r="H1012" s="14">
        <f>ლარებში!H1012/1000</f>
        <v>0</v>
      </c>
    </row>
    <row r="1013" spans="1:9" x14ac:dyDescent="0.25">
      <c r="A1013" s="5" t="str">
        <f t="shared" si="15"/>
        <v>b</v>
      </c>
      <c r="B1013" s="47" t="s">
        <v>1</v>
      </c>
      <c r="C1013" s="46" t="s">
        <v>34</v>
      </c>
      <c r="D1013" s="46"/>
      <c r="E1013" s="14">
        <f>ლარებში!E1013/1000</f>
        <v>0</v>
      </c>
      <c r="F1013" s="14">
        <f>ლარებში!F1013/1000</f>
        <v>0</v>
      </c>
      <c r="G1013" s="14">
        <f>ლარებში!G1013/1000</f>
        <v>0</v>
      </c>
      <c r="H1013" s="14">
        <f>ლარებში!H1013/1000</f>
        <v>0</v>
      </c>
    </row>
    <row r="1014" spans="1:9" ht="25.5" customHeight="1" x14ac:dyDescent="0.25">
      <c r="A1014" s="5" t="str">
        <f t="shared" si="15"/>
        <v>a</v>
      </c>
      <c r="B1014" s="29" t="s">
        <v>174</v>
      </c>
      <c r="C1014" s="30" t="s">
        <v>11</v>
      </c>
      <c r="D1014" s="30"/>
      <c r="E1014" s="11">
        <f>ლარებში!E1014/1000</f>
        <v>11000</v>
      </c>
      <c r="F1014" s="11">
        <f>ლარებში!F1014/1000</f>
        <v>11000</v>
      </c>
      <c r="G1014" s="11">
        <f>ლარებში!G1014/1000</f>
        <v>6981.85</v>
      </c>
      <c r="H1014" s="11">
        <f>ლარებში!H1014/1000</f>
        <v>3708.3829900000001</v>
      </c>
      <c r="I1014" s="10"/>
    </row>
    <row r="1015" spans="1:9" x14ac:dyDescent="0.25">
      <c r="A1015" s="5" t="str">
        <f t="shared" si="15"/>
        <v>a</v>
      </c>
      <c r="B1015" s="45" t="s">
        <v>1</v>
      </c>
      <c r="C1015" s="46" t="s">
        <v>24</v>
      </c>
      <c r="D1015" s="46"/>
      <c r="E1015" s="14">
        <f>ლარებში!E1015/1000</f>
        <v>11000</v>
      </c>
      <c r="F1015" s="14">
        <f>ლარებში!F1015/1000</f>
        <v>11000</v>
      </c>
      <c r="G1015" s="14">
        <f>ლარებში!G1015/1000</f>
        <v>6981.85</v>
      </c>
      <c r="H1015" s="14">
        <f>ლარებში!H1015/1000</f>
        <v>3708.3829900000001</v>
      </c>
      <c r="I1015" s="10"/>
    </row>
    <row r="1016" spans="1:9" x14ac:dyDescent="0.25">
      <c r="A1016" s="5" t="str">
        <f t="shared" si="15"/>
        <v>b</v>
      </c>
      <c r="B1016" s="47" t="s">
        <v>1</v>
      </c>
      <c r="C1016" s="48" t="s">
        <v>25</v>
      </c>
      <c r="D1016" s="48"/>
      <c r="E1016" s="17">
        <f>ლარებში!E1016/1000</f>
        <v>0</v>
      </c>
      <c r="F1016" s="17">
        <f>ლარებში!F1016/1000</f>
        <v>0</v>
      </c>
      <c r="G1016" s="17">
        <f>ლარებში!G1016/1000</f>
        <v>0</v>
      </c>
      <c r="H1016" s="17">
        <f>ლარებში!H1016/1000</f>
        <v>0</v>
      </c>
    </row>
    <row r="1017" spans="1:9" x14ac:dyDescent="0.25">
      <c r="A1017" s="5" t="str">
        <f t="shared" si="15"/>
        <v>a</v>
      </c>
      <c r="B1017" s="47" t="s">
        <v>1</v>
      </c>
      <c r="C1017" s="48" t="s">
        <v>26</v>
      </c>
      <c r="D1017" s="48"/>
      <c r="E1017" s="52">
        <f>ლარებში!E1017/1000</f>
        <v>2300</v>
      </c>
      <c r="F1017" s="52">
        <f>ლარებში!F1017/1000</f>
        <v>2300</v>
      </c>
      <c r="G1017" s="52">
        <f>ლარებში!G1017/1000</f>
        <v>1485.55</v>
      </c>
      <c r="H1017" s="52">
        <f>ლარებში!H1017/1000</f>
        <v>787.96561999999994</v>
      </c>
      <c r="I1017" s="10"/>
    </row>
    <row r="1018" spans="1:9" x14ac:dyDescent="0.25">
      <c r="A1018" s="5" t="str">
        <f t="shared" si="15"/>
        <v>b</v>
      </c>
      <c r="B1018" s="47" t="s">
        <v>1</v>
      </c>
      <c r="C1018" s="48" t="s">
        <v>27</v>
      </c>
      <c r="D1018" s="48"/>
      <c r="E1018" s="17">
        <f>ლარებში!E1018/1000</f>
        <v>0</v>
      </c>
      <c r="F1018" s="17">
        <f>ლარებში!F1018/1000</f>
        <v>0</v>
      </c>
      <c r="G1018" s="17">
        <f>ლარებში!G1018/1000</f>
        <v>0</v>
      </c>
      <c r="H1018" s="17">
        <f>ლარებში!H1018/1000</f>
        <v>0</v>
      </c>
    </row>
    <row r="1019" spans="1:9" x14ac:dyDescent="0.25">
      <c r="A1019" s="5" t="str">
        <f t="shared" si="15"/>
        <v>b</v>
      </c>
      <c r="B1019" s="47" t="s">
        <v>1</v>
      </c>
      <c r="C1019" s="49" t="s">
        <v>28</v>
      </c>
      <c r="D1019" s="49"/>
      <c r="E1019" s="17">
        <f>ლარებში!E1019/1000</f>
        <v>0</v>
      </c>
      <c r="F1019" s="17">
        <f>ლარებში!F1019/1000</f>
        <v>0</v>
      </c>
      <c r="G1019" s="17">
        <f>ლარებში!G1019/1000</f>
        <v>0</v>
      </c>
      <c r="H1019" s="17">
        <f>ლარებში!H1019/1000</f>
        <v>0</v>
      </c>
    </row>
    <row r="1020" spans="1:9" x14ac:dyDescent="0.25">
      <c r="A1020" s="5" t="str">
        <f t="shared" si="15"/>
        <v>b</v>
      </c>
      <c r="B1020" s="47" t="s">
        <v>1</v>
      </c>
      <c r="C1020" s="49" t="s">
        <v>29</v>
      </c>
      <c r="D1020" s="49"/>
      <c r="E1020" s="17">
        <f>ლარებში!E1020/1000</f>
        <v>0</v>
      </c>
      <c r="F1020" s="17">
        <f>ლარებში!F1020/1000</f>
        <v>0</v>
      </c>
      <c r="G1020" s="17">
        <f>ლარებში!G1020/1000</f>
        <v>0</v>
      </c>
      <c r="H1020" s="17">
        <f>ლარებში!H1020/1000</f>
        <v>0</v>
      </c>
    </row>
    <row r="1021" spans="1:9" x14ac:dyDescent="0.25">
      <c r="A1021" s="5" t="str">
        <f t="shared" si="15"/>
        <v>a</v>
      </c>
      <c r="B1021" s="47" t="s">
        <v>1</v>
      </c>
      <c r="C1021" s="49" t="s">
        <v>30</v>
      </c>
      <c r="D1021" s="49"/>
      <c r="E1021" s="52">
        <f>ლარებში!E1021/1000</f>
        <v>8700</v>
      </c>
      <c r="F1021" s="52">
        <f>ლარებში!F1021/1000</f>
        <v>8700</v>
      </c>
      <c r="G1021" s="52">
        <f>ლარებში!G1021/1000</f>
        <v>5496.3</v>
      </c>
      <c r="H1021" s="52">
        <f>ლარებში!H1021/1000</f>
        <v>2920.4173700000001</v>
      </c>
      <c r="I1021" s="10"/>
    </row>
    <row r="1022" spans="1:9" x14ac:dyDescent="0.25">
      <c r="A1022" s="5" t="str">
        <f t="shared" si="15"/>
        <v>b</v>
      </c>
      <c r="B1022" s="47" t="s">
        <v>1</v>
      </c>
      <c r="C1022" s="49" t="s">
        <v>31</v>
      </c>
      <c r="D1022" s="49"/>
      <c r="E1022" s="17">
        <f>ლარებში!E1022/1000</f>
        <v>0</v>
      </c>
      <c r="F1022" s="17">
        <f>ლარებში!F1022/1000</f>
        <v>0</v>
      </c>
      <c r="G1022" s="17">
        <f>ლარებში!G1022/1000</f>
        <v>0</v>
      </c>
      <c r="H1022" s="17">
        <f>ლარებში!H1022/1000</f>
        <v>0</v>
      </c>
    </row>
    <row r="1023" spans="1:9" ht="34.5" x14ac:dyDescent="0.25">
      <c r="A1023" s="5" t="str">
        <f t="shared" si="15"/>
        <v>b</v>
      </c>
      <c r="B1023" s="47"/>
      <c r="C1023" s="50" t="s">
        <v>91</v>
      </c>
      <c r="D1023" s="50"/>
      <c r="E1023" s="17">
        <f>ლარებში!E1023/1000</f>
        <v>0</v>
      </c>
      <c r="F1023" s="17">
        <f>ლარებში!F1023/1000</f>
        <v>0</v>
      </c>
      <c r="G1023" s="17">
        <f>ლარებში!G1023/1000</f>
        <v>0</v>
      </c>
      <c r="H1023" s="17">
        <f>ლარებში!H1023/1000</f>
        <v>0</v>
      </c>
    </row>
    <row r="1024" spans="1:9" ht="34.5" x14ac:dyDescent="0.25">
      <c r="A1024" s="5" t="str">
        <f t="shared" si="15"/>
        <v>b</v>
      </c>
      <c r="B1024" s="47"/>
      <c r="C1024" s="50" t="s">
        <v>92</v>
      </c>
      <c r="D1024" s="50"/>
      <c r="E1024" s="17">
        <f>ლარებში!E1024/1000</f>
        <v>0</v>
      </c>
      <c r="F1024" s="17">
        <f>ლარებში!F1024/1000</f>
        <v>0</v>
      </c>
      <c r="G1024" s="17">
        <f>ლარებში!G1024/1000</f>
        <v>0</v>
      </c>
      <c r="H1024" s="17">
        <f>ლარებში!H1024/1000</f>
        <v>0</v>
      </c>
    </row>
    <row r="1025" spans="1:9" x14ac:dyDescent="0.25">
      <c r="A1025" s="5" t="str">
        <f t="shared" si="15"/>
        <v>b</v>
      </c>
      <c r="B1025" s="45" t="s">
        <v>1</v>
      </c>
      <c r="C1025" s="46" t="s">
        <v>32</v>
      </c>
      <c r="D1025" s="46"/>
      <c r="E1025" s="14">
        <f>ლარებში!E1025/1000</f>
        <v>0</v>
      </c>
      <c r="F1025" s="14">
        <f>ლარებში!F1025/1000</f>
        <v>0</v>
      </c>
      <c r="G1025" s="14">
        <f>ლარებში!G1025/1000</f>
        <v>0</v>
      </c>
      <c r="H1025" s="14">
        <f>ლარებში!H1025/1000</f>
        <v>0</v>
      </c>
    </row>
    <row r="1026" spans="1:9" x14ac:dyDescent="0.25">
      <c r="A1026" s="5" t="str">
        <f t="shared" si="15"/>
        <v>b</v>
      </c>
      <c r="B1026" s="45" t="s">
        <v>1</v>
      </c>
      <c r="C1026" s="46" t="s">
        <v>33</v>
      </c>
      <c r="D1026" s="46"/>
      <c r="E1026" s="14">
        <f>ლარებში!E1026/1000</f>
        <v>0</v>
      </c>
      <c r="F1026" s="14">
        <f>ლარებში!F1026/1000</f>
        <v>0</v>
      </c>
      <c r="G1026" s="14">
        <f>ლარებში!G1026/1000</f>
        <v>0</v>
      </c>
      <c r="H1026" s="14">
        <f>ლარებში!H1026/1000</f>
        <v>0</v>
      </c>
    </row>
    <row r="1027" spans="1:9" x14ac:dyDescent="0.25">
      <c r="A1027" s="5" t="str">
        <f t="shared" si="15"/>
        <v>b</v>
      </c>
      <c r="B1027" s="45" t="s">
        <v>1</v>
      </c>
      <c r="C1027" s="46" t="s">
        <v>34</v>
      </c>
      <c r="D1027" s="46"/>
      <c r="E1027" s="14">
        <f>ლარებში!E1027/1000</f>
        <v>0</v>
      </c>
      <c r="F1027" s="14">
        <f>ლარებში!F1027/1000</f>
        <v>0</v>
      </c>
      <c r="G1027" s="14">
        <f>ლარებში!G1027/1000</f>
        <v>0</v>
      </c>
      <c r="H1027" s="14">
        <f>ლარებში!H1027/1000</f>
        <v>0</v>
      </c>
    </row>
    <row r="1028" spans="1:9" ht="18" x14ac:dyDescent="0.25">
      <c r="A1028" s="5" t="str">
        <f t="shared" si="15"/>
        <v>a</v>
      </c>
      <c r="B1028" s="37" t="s">
        <v>175</v>
      </c>
      <c r="C1028" s="38" t="s">
        <v>11</v>
      </c>
      <c r="D1028" s="38"/>
      <c r="E1028" s="13">
        <f>ლარებში!E1028/1000</f>
        <v>9900</v>
      </c>
      <c r="F1028" s="13">
        <f>ლარებში!F1028/1000</f>
        <v>9900</v>
      </c>
      <c r="G1028" s="13">
        <f>ლარებში!G1028/1000</f>
        <v>6181.85</v>
      </c>
      <c r="H1028" s="13">
        <f>ლარებში!H1028/1000</f>
        <v>3119.40571</v>
      </c>
      <c r="I1028" s="54" t="s">
        <v>223</v>
      </c>
    </row>
    <row r="1029" spans="1:9" x14ac:dyDescent="0.25">
      <c r="A1029" s="5" t="str">
        <f t="shared" si="15"/>
        <v>a</v>
      </c>
      <c r="B1029" s="45" t="s">
        <v>1</v>
      </c>
      <c r="C1029" s="46" t="s">
        <v>24</v>
      </c>
      <c r="D1029" s="46"/>
      <c r="E1029" s="14">
        <f>ლარებში!E1029/1000</f>
        <v>9900</v>
      </c>
      <c r="F1029" s="14">
        <f>ლარებში!F1029/1000</f>
        <v>9900</v>
      </c>
      <c r="G1029" s="14">
        <f>ლარებში!G1029/1000</f>
        <v>6181.85</v>
      </c>
      <c r="H1029" s="14">
        <f>ლარებში!H1029/1000</f>
        <v>3119.40571</v>
      </c>
    </row>
    <row r="1030" spans="1:9" x14ac:dyDescent="0.25">
      <c r="A1030" s="5" t="str">
        <f t="shared" si="15"/>
        <v>b</v>
      </c>
      <c r="B1030" s="47" t="s">
        <v>1</v>
      </c>
      <c r="C1030" s="48" t="s">
        <v>25</v>
      </c>
      <c r="D1030" s="48"/>
      <c r="E1030" s="15">
        <f>ლარებში!E1030/1000</f>
        <v>0</v>
      </c>
      <c r="F1030" s="15">
        <f>ლარებში!F1030/1000</f>
        <v>0</v>
      </c>
      <c r="G1030" s="15">
        <f>ლარებში!G1030/1000</f>
        <v>0</v>
      </c>
      <c r="H1030" s="15">
        <f>ლარებში!H1030/1000</f>
        <v>0</v>
      </c>
    </row>
    <row r="1031" spans="1:9" x14ac:dyDescent="0.25">
      <c r="A1031" s="5" t="str">
        <f t="shared" ref="A1031:A1094" si="16">IF((E1031+F1031+G1031+H1031)&gt;0,"a","b")</f>
        <v>a</v>
      </c>
      <c r="B1031" s="47" t="s">
        <v>1</v>
      </c>
      <c r="C1031" s="48" t="s">
        <v>26</v>
      </c>
      <c r="D1031" s="48"/>
      <c r="E1031" s="15">
        <f>ლარებში!E1031/1000</f>
        <v>1200</v>
      </c>
      <c r="F1031" s="15">
        <f>ლარებში!F1031/1000</f>
        <v>1200</v>
      </c>
      <c r="G1031" s="15">
        <f>ლარებში!G1031/1000</f>
        <v>685.55</v>
      </c>
      <c r="H1031" s="15">
        <f>ლარებში!H1031/1000</f>
        <v>198.98833999999999</v>
      </c>
    </row>
    <row r="1032" spans="1:9" x14ac:dyDescent="0.25">
      <c r="A1032" s="5" t="str">
        <f t="shared" si="16"/>
        <v>b</v>
      </c>
      <c r="B1032" s="47" t="s">
        <v>1</v>
      </c>
      <c r="C1032" s="48" t="s">
        <v>27</v>
      </c>
      <c r="D1032" s="48"/>
      <c r="E1032" s="15">
        <f>ლარებში!E1032/1000</f>
        <v>0</v>
      </c>
      <c r="F1032" s="15">
        <f>ლარებში!F1032/1000</f>
        <v>0</v>
      </c>
      <c r="G1032" s="15">
        <f>ლარებში!G1032/1000</f>
        <v>0</v>
      </c>
      <c r="H1032" s="15">
        <f>ლარებში!H1032/1000</f>
        <v>0</v>
      </c>
    </row>
    <row r="1033" spans="1:9" x14ac:dyDescent="0.25">
      <c r="A1033" s="5" t="str">
        <f t="shared" si="16"/>
        <v>b</v>
      </c>
      <c r="B1033" s="47" t="s">
        <v>1</v>
      </c>
      <c r="C1033" s="49" t="s">
        <v>28</v>
      </c>
      <c r="D1033" s="49"/>
      <c r="E1033" s="15">
        <f>ლარებში!E1033/1000</f>
        <v>0</v>
      </c>
      <c r="F1033" s="15">
        <f>ლარებში!F1033/1000</f>
        <v>0</v>
      </c>
      <c r="G1033" s="15">
        <f>ლარებში!G1033/1000</f>
        <v>0</v>
      </c>
      <c r="H1033" s="15">
        <f>ლარებში!H1033/1000</f>
        <v>0</v>
      </c>
    </row>
    <row r="1034" spans="1:9" x14ac:dyDescent="0.25">
      <c r="A1034" s="5" t="str">
        <f t="shared" si="16"/>
        <v>b</v>
      </c>
      <c r="B1034" s="47" t="s">
        <v>1</v>
      </c>
      <c r="C1034" s="49" t="s">
        <v>29</v>
      </c>
      <c r="D1034" s="49"/>
      <c r="E1034" s="15">
        <f>ლარებში!E1034/1000</f>
        <v>0</v>
      </c>
      <c r="F1034" s="15">
        <f>ლარებში!F1034/1000</f>
        <v>0</v>
      </c>
      <c r="G1034" s="15">
        <f>ლარებში!G1034/1000</f>
        <v>0</v>
      </c>
      <c r="H1034" s="15">
        <f>ლარებში!H1034/1000</f>
        <v>0</v>
      </c>
    </row>
    <row r="1035" spans="1:9" x14ac:dyDescent="0.25">
      <c r="A1035" s="5" t="str">
        <f t="shared" si="16"/>
        <v>a</v>
      </c>
      <c r="B1035" s="47" t="s">
        <v>1</v>
      </c>
      <c r="C1035" s="49" t="s">
        <v>30</v>
      </c>
      <c r="D1035" s="49"/>
      <c r="E1035" s="15">
        <f>ლარებში!E1035/1000</f>
        <v>8700</v>
      </c>
      <c r="F1035" s="15">
        <f>ლარებში!F1035/1000</f>
        <v>8700</v>
      </c>
      <c r="G1035" s="15">
        <f>ლარებში!G1035/1000</f>
        <v>5496.3</v>
      </c>
      <c r="H1035" s="15">
        <f>ლარებში!H1035/1000</f>
        <v>2920.4173700000001</v>
      </c>
    </row>
    <row r="1036" spans="1:9" x14ac:dyDescent="0.25">
      <c r="A1036" s="5" t="str">
        <f t="shared" si="16"/>
        <v>b</v>
      </c>
      <c r="B1036" s="47" t="s">
        <v>1</v>
      </c>
      <c r="C1036" s="49" t="s">
        <v>31</v>
      </c>
      <c r="D1036" s="49"/>
      <c r="E1036" s="15">
        <f>ლარებში!E1036/1000</f>
        <v>0</v>
      </c>
      <c r="F1036" s="15">
        <f>ლარებში!F1036/1000</f>
        <v>0</v>
      </c>
      <c r="G1036" s="15">
        <f>ლარებში!G1036/1000</f>
        <v>0</v>
      </c>
      <c r="H1036" s="15">
        <f>ლარებში!H1036/1000</f>
        <v>0</v>
      </c>
    </row>
    <row r="1037" spans="1:9" ht="34.5" x14ac:dyDescent="0.25">
      <c r="A1037" s="5" t="str">
        <f t="shared" si="16"/>
        <v>b</v>
      </c>
      <c r="B1037" s="47"/>
      <c r="C1037" s="50" t="s">
        <v>91</v>
      </c>
      <c r="D1037" s="50"/>
      <c r="E1037" s="16">
        <f>ლარებში!E1037/1000</f>
        <v>0</v>
      </c>
      <c r="F1037" s="16">
        <f>ლარებში!F1037/1000</f>
        <v>0</v>
      </c>
      <c r="G1037" s="16">
        <f>ლარებში!G1037/1000</f>
        <v>0</v>
      </c>
      <c r="H1037" s="16">
        <f>ლარებში!H1037/1000</f>
        <v>0</v>
      </c>
    </row>
    <row r="1038" spans="1:9" ht="34.5" x14ac:dyDescent="0.25">
      <c r="A1038" s="5" t="str">
        <f t="shared" si="16"/>
        <v>b</v>
      </c>
      <c r="B1038" s="47"/>
      <c r="C1038" s="50" t="s">
        <v>92</v>
      </c>
      <c r="D1038" s="50"/>
      <c r="E1038" s="16">
        <f>ლარებში!E1038/1000</f>
        <v>0</v>
      </c>
      <c r="F1038" s="16">
        <f>ლარებში!F1038/1000</f>
        <v>0</v>
      </c>
      <c r="G1038" s="16">
        <f>ლარებში!G1038/1000</f>
        <v>0</v>
      </c>
      <c r="H1038" s="16">
        <f>ლარებში!H1038/1000</f>
        <v>0</v>
      </c>
    </row>
    <row r="1039" spans="1:9" x14ac:dyDescent="0.25">
      <c r="A1039" s="5" t="str">
        <f t="shared" si="16"/>
        <v>b</v>
      </c>
      <c r="B1039" s="47" t="s">
        <v>1</v>
      </c>
      <c r="C1039" s="46" t="s">
        <v>32</v>
      </c>
      <c r="D1039" s="46"/>
      <c r="E1039" s="14">
        <f>ლარებში!E1039/1000</f>
        <v>0</v>
      </c>
      <c r="F1039" s="14">
        <f>ლარებში!F1039/1000</f>
        <v>0</v>
      </c>
      <c r="G1039" s="14">
        <f>ლარებში!G1039/1000</f>
        <v>0</v>
      </c>
      <c r="H1039" s="14">
        <f>ლარებში!H1039/1000</f>
        <v>0</v>
      </c>
    </row>
    <row r="1040" spans="1:9" x14ac:dyDescent="0.25">
      <c r="A1040" s="5" t="str">
        <f t="shared" si="16"/>
        <v>b</v>
      </c>
      <c r="B1040" s="47" t="s">
        <v>1</v>
      </c>
      <c r="C1040" s="46" t="s">
        <v>33</v>
      </c>
      <c r="D1040" s="46"/>
      <c r="E1040" s="14">
        <f>ლარებში!E1040/1000</f>
        <v>0</v>
      </c>
      <c r="F1040" s="14">
        <f>ლარებში!F1040/1000</f>
        <v>0</v>
      </c>
      <c r="G1040" s="14">
        <f>ლარებში!G1040/1000</f>
        <v>0</v>
      </c>
      <c r="H1040" s="14">
        <f>ლარებში!H1040/1000</f>
        <v>0</v>
      </c>
    </row>
    <row r="1041" spans="1:9" x14ac:dyDescent="0.25">
      <c r="A1041" s="5" t="str">
        <f t="shared" si="16"/>
        <v>b</v>
      </c>
      <c r="B1041" s="47" t="s">
        <v>1</v>
      </c>
      <c r="C1041" s="46" t="s">
        <v>34</v>
      </c>
      <c r="D1041" s="46"/>
      <c r="E1041" s="14">
        <f>ლარებში!E1041/1000</f>
        <v>0</v>
      </c>
      <c r="F1041" s="14">
        <f>ლარებში!F1041/1000</f>
        <v>0</v>
      </c>
      <c r="G1041" s="14">
        <f>ლარებში!G1041/1000</f>
        <v>0</v>
      </c>
      <c r="H1041" s="14">
        <f>ლარებში!H1041/1000</f>
        <v>0</v>
      </c>
    </row>
    <row r="1042" spans="1:9" ht="69" x14ac:dyDescent="0.25">
      <c r="A1042" s="5" t="str">
        <f t="shared" si="16"/>
        <v>a</v>
      </c>
      <c r="B1042" s="37" t="s">
        <v>176</v>
      </c>
      <c r="C1042" s="38" t="s">
        <v>23</v>
      </c>
      <c r="D1042" s="38"/>
      <c r="E1042" s="13">
        <f>ლარებში!E1042/1000</f>
        <v>1100</v>
      </c>
      <c r="F1042" s="13">
        <f>ლარებში!F1042/1000</f>
        <v>1100</v>
      </c>
      <c r="G1042" s="13">
        <f>ლარებში!G1042/1000</f>
        <v>800</v>
      </c>
      <c r="H1042" s="13">
        <f>ლარებში!H1042/1000</f>
        <v>588.97728000000006</v>
      </c>
      <c r="I1042" s="54" t="s">
        <v>222</v>
      </c>
    </row>
    <row r="1043" spans="1:9" x14ac:dyDescent="0.25">
      <c r="A1043" s="5" t="str">
        <f t="shared" si="16"/>
        <v>a</v>
      </c>
      <c r="B1043" s="45" t="s">
        <v>1</v>
      </c>
      <c r="C1043" s="46" t="s">
        <v>24</v>
      </c>
      <c r="D1043" s="46"/>
      <c r="E1043" s="14">
        <f>ლარებში!E1043/1000</f>
        <v>1100</v>
      </c>
      <c r="F1043" s="14">
        <f>ლარებში!F1043/1000</f>
        <v>1100</v>
      </c>
      <c r="G1043" s="14">
        <f>ლარებში!G1043/1000</f>
        <v>800</v>
      </c>
      <c r="H1043" s="14">
        <f>ლარებში!H1043/1000</f>
        <v>588.97728000000006</v>
      </c>
    </row>
    <row r="1044" spans="1:9" x14ac:dyDescent="0.25">
      <c r="A1044" s="5" t="str">
        <f t="shared" si="16"/>
        <v>b</v>
      </c>
      <c r="B1044" s="47" t="s">
        <v>1</v>
      </c>
      <c r="C1044" s="48" t="s">
        <v>25</v>
      </c>
      <c r="D1044" s="48"/>
      <c r="E1044" s="15">
        <f>ლარებში!E1044/1000</f>
        <v>0</v>
      </c>
      <c r="F1044" s="15">
        <f>ლარებში!F1044/1000</f>
        <v>0</v>
      </c>
      <c r="G1044" s="15">
        <f>ლარებში!G1044/1000</f>
        <v>0</v>
      </c>
      <c r="H1044" s="15">
        <f>ლარებში!H1044/1000</f>
        <v>0</v>
      </c>
    </row>
    <row r="1045" spans="1:9" x14ac:dyDescent="0.25">
      <c r="A1045" s="5" t="str">
        <f t="shared" si="16"/>
        <v>a</v>
      </c>
      <c r="B1045" s="47" t="s">
        <v>1</v>
      </c>
      <c r="C1045" s="48" t="s">
        <v>26</v>
      </c>
      <c r="D1045" s="48"/>
      <c r="E1045" s="15">
        <f>ლარებში!E1045/1000</f>
        <v>1100</v>
      </c>
      <c r="F1045" s="15">
        <f>ლარებში!F1045/1000</f>
        <v>1100</v>
      </c>
      <c r="G1045" s="15">
        <f>ლარებში!G1045/1000</f>
        <v>800</v>
      </c>
      <c r="H1045" s="15">
        <f>ლარებში!H1045/1000</f>
        <v>588.97728000000006</v>
      </c>
    </row>
    <row r="1046" spans="1:9" x14ac:dyDescent="0.25">
      <c r="A1046" s="5" t="str">
        <f t="shared" si="16"/>
        <v>b</v>
      </c>
      <c r="B1046" s="47" t="s">
        <v>1</v>
      </c>
      <c r="C1046" s="48" t="s">
        <v>27</v>
      </c>
      <c r="D1046" s="48"/>
      <c r="E1046" s="15">
        <f>ლარებში!E1046/1000</f>
        <v>0</v>
      </c>
      <c r="F1046" s="15">
        <f>ლარებში!F1046/1000</f>
        <v>0</v>
      </c>
      <c r="G1046" s="15">
        <f>ლარებში!G1046/1000</f>
        <v>0</v>
      </c>
      <c r="H1046" s="15">
        <f>ლარებში!H1046/1000</f>
        <v>0</v>
      </c>
    </row>
    <row r="1047" spans="1:9" x14ac:dyDescent="0.25">
      <c r="A1047" s="5" t="str">
        <f t="shared" si="16"/>
        <v>b</v>
      </c>
      <c r="B1047" s="47" t="s">
        <v>1</v>
      </c>
      <c r="C1047" s="49" t="s">
        <v>28</v>
      </c>
      <c r="D1047" s="49"/>
      <c r="E1047" s="15">
        <f>ლარებში!E1047/1000</f>
        <v>0</v>
      </c>
      <c r="F1047" s="15">
        <f>ლარებში!F1047/1000</f>
        <v>0</v>
      </c>
      <c r="G1047" s="15">
        <f>ლარებში!G1047/1000</f>
        <v>0</v>
      </c>
      <c r="H1047" s="15">
        <f>ლარებში!H1047/1000</f>
        <v>0</v>
      </c>
    </row>
    <row r="1048" spans="1:9" x14ac:dyDescent="0.25">
      <c r="A1048" s="5" t="str">
        <f t="shared" si="16"/>
        <v>b</v>
      </c>
      <c r="B1048" s="47" t="s">
        <v>1</v>
      </c>
      <c r="C1048" s="49" t="s">
        <v>29</v>
      </c>
      <c r="D1048" s="49"/>
      <c r="E1048" s="15">
        <f>ლარებში!E1048/1000</f>
        <v>0</v>
      </c>
      <c r="F1048" s="15">
        <f>ლარებში!F1048/1000</f>
        <v>0</v>
      </c>
      <c r="G1048" s="15">
        <f>ლარებში!G1048/1000</f>
        <v>0</v>
      </c>
      <c r="H1048" s="15">
        <f>ლარებში!H1048/1000</f>
        <v>0</v>
      </c>
    </row>
    <row r="1049" spans="1:9" x14ac:dyDescent="0.25">
      <c r="A1049" s="5" t="str">
        <f t="shared" si="16"/>
        <v>b</v>
      </c>
      <c r="B1049" s="47" t="s">
        <v>1</v>
      </c>
      <c r="C1049" s="49" t="s">
        <v>30</v>
      </c>
      <c r="D1049" s="49"/>
      <c r="E1049" s="15">
        <f>ლარებში!E1049/1000</f>
        <v>0</v>
      </c>
      <c r="F1049" s="15">
        <f>ლარებში!F1049/1000</f>
        <v>0</v>
      </c>
      <c r="G1049" s="15">
        <f>ლარებში!G1049/1000</f>
        <v>0</v>
      </c>
      <c r="H1049" s="15">
        <f>ლარებში!H1049/1000</f>
        <v>0</v>
      </c>
    </row>
    <row r="1050" spans="1:9" x14ac:dyDescent="0.25">
      <c r="A1050" s="5" t="str">
        <f t="shared" si="16"/>
        <v>b</v>
      </c>
      <c r="B1050" s="47" t="s">
        <v>1</v>
      </c>
      <c r="C1050" s="49" t="s">
        <v>31</v>
      </c>
      <c r="D1050" s="49"/>
      <c r="E1050" s="15">
        <f>ლარებში!E1050/1000</f>
        <v>0</v>
      </c>
      <c r="F1050" s="15">
        <f>ლარებში!F1050/1000</f>
        <v>0</v>
      </c>
      <c r="G1050" s="15">
        <f>ლარებში!G1050/1000</f>
        <v>0</v>
      </c>
      <c r="H1050" s="15">
        <f>ლარებში!H1050/1000</f>
        <v>0</v>
      </c>
    </row>
    <row r="1051" spans="1:9" ht="34.5" x14ac:dyDescent="0.25">
      <c r="A1051" s="5" t="str">
        <f t="shared" si="16"/>
        <v>b</v>
      </c>
      <c r="B1051" s="47"/>
      <c r="C1051" s="50" t="s">
        <v>91</v>
      </c>
      <c r="D1051" s="50"/>
      <c r="E1051" s="16">
        <f>ლარებში!E1051/1000</f>
        <v>0</v>
      </c>
      <c r="F1051" s="16">
        <f>ლარებში!F1051/1000</f>
        <v>0</v>
      </c>
      <c r="G1051" s="16">
        <f>ლარებში!G1051/1000</f>
        <v>0</v>
      </c>
      <c r="H1051" s="16">
        <f>ლარებში!H1051/1000</f>
        <v>0</v>
      </c>
    </row>
    <row r="1052" spans="1:9" ht="34.5" x14ac:dyDescent="0.25">
      <c r="A1052" s="5" t="str">
        <f t="shared" si="16"/>
        <v>b</v>
      </c>
      <c r="B1052" s="47"/>
      <c r="C1052" s="50" t="s">
        <v>92</v>
      </c>
      <c r="D1052" s="50"/>
      <c r="E1052" s="16">
        <f>ლარებში!E1052/1000</f>
        <v>0</v>
      </c>
      <c r="F1052" s="16">
        <f>ლარებში!F1052/1000</f>
        <v>0</v>
      </c>
      <c r="G1052" s="16">
        <f>ლარებში!G1052/1000</f>
        <v>0</v>
      </c>
      <c r="H1052" s="16">
        <f>ლარებში!H1052/1000</f>
        <v>0</v>
      </c>
    </row>
    <row r="1053" spans="1:9" x14ac:dyDescent="0.25">
      <c r="A1053" s="5" t="str">
        <f t="shared" si="16"/>
        <v>b</v>
      </c>
      <c r="B1053" s="47" t="s">
        <v>1</v>
      </c>
      <c r="C1053" s="46" t="s">
        <v>32</v>
      </c>
      <c r="D1053" s="46"/>
      <c r="E1053" s="14">
        <f>ლარებში!E1053/1000</f>
        <v>0</v>
      </c>
      <c r="F1053" s="14">
        <f>ლარებში!F1053/1000</f>
        <v>0</v>
      </c>
      <c r="G1053" s="14">
        <f>ლარებში!G1053/1000</f>
        <v>0</v>
      </c>
      <c r="H1053" s="14">
        <f>ლარებში!H1053/1000</f>
        <v>0</v>
      </c>
    </row>
    <row r="1054" spans="1:9" x14ac:dyDescent="0.25">
      <c r="A1054" s="5" t="str">
        <f t="shared" si="16"/>
        <v>b</v>
      </c>
      <c r="B1054" s="47" t="s">
        <v>1</v>
      </c>
      <c r="C1054" s="46" t="s">
        <v>33</v>
      </c>
      <c r="D1054" s="46"/>
      <c r="E1054" s="14">
        <f>ლარებში!E1054/1000</f>
        <v>0</v>
      </c>
      <c r="F1054" s="14">
        <f>ლარებში!F1054/1000</f>
        <v>0</v>
      </c>
      <c r="G1054" s="14">
        <f>ლარებში!G1054/1000</f>
        <v>0</v>
      </c>
      <c r="H1054" s="14">
        <f>ლარებში!H1054/1000</f>
        <v>0</v>
      </c>
    </row>
    <row r="1055" spans="1:9" x14ac:dyDescent="0.25">
      <c r="A1055" s="5" t="str">
        <f t="shared" si="16"/>
        <v>b</v>
      </c>
      <c r="B1055" s="47" t="s">
        <v>1</v>
      </c>
      <c r="C1055" s="46" t="s">
        <v>34</v>
      </c>
      <c r="D1055" s="46"/>
      <c r="E1055" s="14">
        <f>ლარებში!E1055/1000</f>
        <v>0</v>
      </c>
      <c r="F1055" s="14">
        <f>ლარებში!F1055/1000</f>
        <v>0</v>
      </c>
      <c r="G1055" s="14">
        <f>ლარებში!G1055/1000</f>
        <v>0</v>
      </c>
      <c r="H1055" s="14">
        <f>ლარებში!H1055/1000</f>
        <v>0</v>
      </c>
    </row>
    <row r="1056" spans="1:9" ht="57.75" customHeight="1" x14ac:dyDescent="0.25">
      <c r="A1056" s="5" t="str">
        <f t="shared" si="16"/>
        <v>a</v>
      </c>
      <c r="B1056" s="29" t="s">
        <v>177</v>
      </c>
      <c r="C1056" s="30" t="s">
        <v>51</v>
      </c>
      <c r="D1056" s="30"/>
      <c r="E1056" s="11">
        <f>ლარებში!E1070/1000</f>
        <v>200365</v>
      </c>
      <c r="F1056" s="11">
        <f>ლარებში!F1070/1000</f>
        <v>200342</v>
      </c>
      <c r="G1056" s="11">
        <f>ლარებში!G1070/1000</f>
        <v>147837.1</v>
      </c>
      <c r="H1056" s="11">
        <f>ლარებში!H1070/1000</f>
        <v>124090.50331999999</v>
      </c>
      <c r="I1056" s="10"/>
    </row>
    <row r="1057" spans="1:9" x14ac:dyDescent="0.25">
      <c r="A1057" s="5" t="str">
        <f t="shared" si="16"/>
        <v>a</v>
      </c>
      <c r="B1057" s="31" t="s">
        <v>1</v>
      </c>
      <c r="C1057" s="32" t="s">
        <v>24</v>
      </c>
      <c r="D1057" s="32"/>
      <c r="E1057" s="12">
        <f>ლარებში!E1071/1000</f>
        <v>200232</v>
      </c>
      <c r="F1057" s="12">
        <f>ლარებში!F1071/1000</f>
        <v>200185.4</v>
      </c>
      <c r="G1057" s="12">
        <f>ლარებში!G1071/1000</f>
        <v>147680.5</v>
      </c>
      <c r="H1057" s="12">
        <f>ლარებში!H1071/1000</f>
        <v>124032.76329999999</v>
      </c>
      <c r="I1057" s="10"/>
    </row>
    <row r="1058" spans="1:9" x14ac:dyDescent="0.25">
      <c r="A1058" s="5" t="str">
        <f t="shared" si="16"/>
        <v>b</v>
      </c>
      <c r="B1058" s="33" t="s">
        <v>1</v>
      </c>
      <c r="C1058" s="34" t="s">
        <v>25</v>
      </c>
      <c r="D1058" s="34"/>
      <c r="E1058" s="11">
        <f>ლარებში!E1072/1000</f>
        <v>0</v>
      </c>
      <c r="F1058" s="11">
        <f>ლარებში!F1072/1000</f>
        <v>0</v>
      </c>
      <c r="G1058" s="11">
        <f>ლარებში!G1072/1000</f>
        <v>0</v>
      </c>
      <c r="H1058" s="11">
        <f>ლარებში!H1072/1000</f>
        <v>0</v>
      </c>
    </row>
    <row r="1059" spans="1:9" x14ac:dyDescent="0.25">
      <c r="A1059" s="5" t="str">
        <f t="shared" si="16"/>
        <v>a</v>
      </c>
      <c r="B1059" s="33" t="s">
        <v>1</v>
      </c>
      <c r="C1059" s="34" t="s">
        <v>26</v>
      </c>
      <c r="D1059" s="34"/>
      <c r="E1059" s="51">
        <f>ლარებში!E1073/1000</f>
        <v>38668</v>
      </c>
      <c r="F1059" s="51">
        <f>ლარებში!F1073/1000</f>
        <v>39339.75</v>
      </c>
      <c r="G1059" s="51">
        <f>ლარებში!G1073/1000</f>
        <v>28966.400000000001</v>
      </c>
      <c r="H1059" s="51">
        <f>ლარებში!H1073/1000</f>
        <v>21597.28472</v>
      </c>
      <c r="I1059" s="10"/>
    </row>
    <row r="1060" spans="1:9" x14ac:dyDescent="0.25">
      <c r="A1060" s="5" t="str">
        <f t="shared" si="16"/>
        <v>b</v>
      </c>
      <c r="B1060" s="33" t="s">
        <v>1</v>
      </c>
      <c r="C1060" s="34" t="s">
        <v>27</v>
      </c>
      <c r="D1060" s="34"/>
      <c r="E1060" s="11">
        <f>ლარებში!E1074/1000</f>
        <v>0</v>
      </c>
      <c r="F1060" s="11">
        <f>ლარებში!F1074/1000</f>
        <v>0</v>
      </c>
      <c r="G1060" s="11">
        <f>ლარებში!G1074/1000</f>
        <v>0</v>
      </c>
      <c r="H1060" s="11">
        <f>ლარებში!H1074/1000</f>
        <v>0</v>
      </c>
    </row>
    <row r="1061" spans="1:9" x14ac:dyDescent="0.25">
      <c r="A1061" s="5" t="str">
        <f t="shared" si="16"/>
        <v>b</v>
      </c>
      <c r="B1061" s="33" t="s">
        <v>1</v>
      </c>
      <c r="C1061" s="35" t="s">
        <v>28</v>
      </c>
      <c r="D1061" s="35"/>
      <c r="E1061" s="11">
        <f>ლარებში!E1075/1000</f>
        <v>0</v>
      </c>
      <c r="F1061" s="11">
        <f>ლარებში!F1075/1000</f>
        <v>0</v>
      </c>
      <c r="G1061" s="11">
        <f>ლარებში!G1075/1000</f>
        <v>0</v>
      </c>
      <c r="H1061" s="11">
        <f>ლარებში!H1075/1000</f>
        <v>0</v>
      </c>
    </row>
    <row r="1062" spans="1:9" x14ac:dyDescent="0.25">
      <c r="A1062" s="5" t="str">
        <f t="shared" si="16"/>
        <v>b</v>
      </c>
      <c r="B1062" s="33" t="s">
        <v>1</v>
      </c>
      <c r="C1062" s="35" t="s">
        <v>29</v>
      </c>
      <c r="D1062" s="35"/>
      <c r="E1062" s="11">
        <f>ლარებში!E1076/1000</f>
        <v>0</v>
      </c>
      <c r="F1062" s="11">
        <f>ლარებში!F1076/1000</f>
        <v>0</v>
      </c>
      <c r="G1062" s="11">
        <f>ლარებში!G1076/1000</f>
        <v>0</v>
      </c>
      <c r="H1062" s="11">
        <f>ლარებში!H1076/1000</f>
        <v>0</v>
      </c>
    </row>
    <row r="1063" spans="1:9" x14ac:dyDescent="0.25">
      <c r="A1063" s="5" t="str">
        <f t="shared" si="16"/>
        <v>a</v>
      </c>
      <c r="B1063" s="33" t="s">
        <v>1</v>
      </c>
      <c r="C1063" s="35" t="s">
        <v>30</v>
      </c>
      <c r="D1063" s="35"/>
      <c r="E1063" s="51">
        <f>ლარებში!E1077/1000</f>
        <v>160847</v>
      </c>
      <c r="F1063" s="51">
        <f>ლარებში!F1077/1000</f>
        <v>159928.14000000001</v>
      </c>
      <c r="G1063" s="51">
        <f>ლარებში!G1077/1000</f>
        <v>117973.59</v>
      </c>
      <c r="H1063" s="51">
        <f>ლარებში!H1077/1000</f>
        <v>102074.68257</v>
      </c>
      <c r="I1063" s="10"/>
    </row>
    <row r="1064" spans="1:9" x14ac:dyDescent="0.25">
      <c r="A1064" s="5" t="str">
        <f t="shared" si="16"/>
        <v>a</v>
      </c>
      <c r="B1064" s="33" t="s">
        <v>1</v>
      </c>
      <c r="C1064" s="35" t="s">
        <v>31</v>
      </c>
      <c r="D1064" s="35"/>
      <c r="E1064" s="51">
        <f>ლარებში!E1078/1000</f>
        <v>717</v>
      </c>
      <c r="F1064" s="51">
        <f>ლარებში!F1078/1000</f>
        <v>917.51</v>
      </c>
      <c r="G1064" s="51">
        <f>ლარებში!G1078/1000</f>
        <v>740.51</v>
      </c>
      <c r="H1064" s="51">
        <f>ლარებში!H1078/1000</f>
        <v>360.79601000000002</v>
      </c>
      <c r="I1064" s="10"/>
    </row>
    <row r="1065" spans="1:9" ht="34.5" x14ac:dyDescent="0.25">
      <c r="A1065" s="5" t="str">
        <f t="shared" si="16"/>
        <v>a</v>
      </c>
      <c r="B1065" s="33"/>
      <c r="C1065" s="36" t="s">
        <v>91</v>
      </c>
      <c r="D1065" s="36"/>
      <c r="E1065" s="11">
        <f>ლარებში!E1079/1000</f>
        <v>717</v>
      </c>
      <c r="F1065" s="11">
        <f>ლარებში!F1079/1000</f>
        <v>917.51</v>
      </c>
      <c r="G1065" s="11">
        <f>ლარებში!G1079/1000</f>
        <v>740.51</v>
      </c>
      <c r="H1065" s="11">
        <f>ლარებში!H1079/1000</f>
        <v>360.79601000000002</v>
      </c>
    </row>
    <row r="1066" spans="1:9" ht="34.5" x14ac:dyDescent="0.25">
      <c r="A1066" s="5" t="str">
        <f t="shared" si="16"/>
        <v>b</v>
      </c>
      <c r="B1066" s="33"/>
      <c r="C1066" s="36" t="s">
        <v>92</v>
      </c>
      <c r="D1066" s="36"/>
      <c r="E1066" s="11">
        <f>ლარებში!E1080/1000</f>
        <v>0</v>
      </c>
      <c r="F1066" s="11">
        <f>ლარებში!F1080/1000</f>
        <v>0</v>
      </c>
      <c r="G1066" s="11">
        <f>ლარებში!G1080/1000</f>
        <v>0</v>
      </c>
      <c r="H1066" s="11">
        <f>ლარებში!H1080/1000</f>
        <v>0</v>
      </c>
    </row>
    <row r="1067" spans="1:9" x14ac:dyDescent="0.25">
      <c r="A1067" s="5" t="str">
        <f t="shared" si="16"/>
        <v>a</v>
      </c>
      <c r="B1067" s="31" t="s">
        <v>1</v>
      </c>
      <c r="C1067" s="32" t="s">
        <v>32</v>
      </c>
      <c r="D1067" s="32"/>
      <c r="E1067" s="12">
        <f>ლარებში!E1081/1000</f>
        <v>133</v>
      </c>
      <c r="F1067" s="12">
        <f>ლარებში!F1081/1000</f>
        <v>156.6</v>
      </c>
      <c r="G1067" s="12">
        <f>ლარებში!G1081/1000</f>
        <v>156.6</v>
      </c>
      <c r="H1067" s="12">
        <f>ლარებში!H1081/1000</f>
        <v>57.740019999999994</v>
      </c>
      <c r="I1067" s="10"/>
    </row>
    <row r="1068" spans="1:9" x14ac:dyDescent="0.25">
      <c r="A1068" s="5" t="str">
        <f t="shared" si="16"/>
        <v>b</v>
      </c>
      <c r="B1068" s="31" t="s">
        <v>1</v>
      </c>
      <c r="C1068" s="32" t="s">
        <v>33</v>
      </c>
      <c r="D1068" s="32"/>
      <c r="E1068" s="12">
        <f>ლარებში!E1082/1000</f>
        <v>0</v>
      </c>
      <c r="F1068" s="12">
        <f>ლარებში!F1082/1000</f>
        <v>0</v>
      </c>
      <c r="G1068" s="12">
        <f>ლარებში!G1082/1000</f>
        <v>0</v>
      </c>
      <c r="H1068" s="12">
        <f>ლარებში!H1082/1000</f>
        <v>0</v>
      </c>
    </row>
    <row r="1069" spans="1:9" x14ac:dyDescent="0.25">
      <c r="A1069" s="5" t="str">
        <f t="shared" si="16"/>
        <v>b</v>
      </c>
      <c r="B1069" s="31" t="s">
        <v>1</v>
      </c>
      <c r="C1069" s="32" t="s">
        <v>34</v>
      </c>
      <c r="D1069" s="32"/>
      <c r="E1069" s="12">
        <f>ლარებში!E1083/1000</f>
        <v>0</v>
      </c>
      <c r="F1069" s="12">
        <f>ლარებში!F1083/1000</f>
        <v>0</v>
      </c>
      <c r="G1069" s="12">
        <f>ლარებში!G1083/1000</f>
        <v>0</v>
      </c>
      <c r="H1069" s="12">
        <f>ლარებში!H1083/1000</f>
        <v>0</v>
      </c>
    </row>
    <row r="1070" spans="1:9" ht="24.75" customHeight="1" x14ac:dyDescent="0.25">
      <c r="A1070" s="5" t="str">
        <f t="shared" si="16"/>
        <v>a</v>
      </c>
      <c r="B1070" s="29" t="s">
        <v>178</v>
      </c>
      <c r="C1070" s="30" t="s">
        <v>52</v>
      </c>
      <c r="D1070" s="30"/>
      <c r="E1070" s="11">
        <f>ლარებში!E1084/1000</f>
        <v>24000</v>
      </c>
      <c r="F1070" s="11">
        <f>ლარებში!F1084/1000</f>
        <v>24077</v>
      </c>
      <c r="G1070" s="11">
        <f>ლარებში!G1084/1000</f>
        <v>17657.8</v>
      </c>
      <c r="H1070" s="11">
        <f>ლარებში!H1084/1000</f>
        <v>15390.125880000001</v>
      </c>
      <c r="I1070" s="54" t="s">
        <v>223</v>
      </c>
    </row>
    <row r="1071" spans="1:9" x14ac:dyDescent="0.25">
      <c r="A1071" s="5" t="str">
        <f t="shared" si="16"/>
        <v>a</v>
      </c>
      <c r="B1071" s="45" t="s">
        <v>1</v>
      </c>
      <c r="C1071" s="46" t="s">
        <v>24</v>
      </c>
      <c r="D1071" s="46"/>
      <c r="E1071" s="14">
        <f>ლარებში!E1085/1000</f>
        <v>24000</v>
      </c>
      <c r="F1071" s="14">
        <f>ლარებში!F1085/1000</f>
        <v>24077</v>
      </c>
      <c r="G1071" s="14">
        <f>ლარებში!G1085/1000</f>
        <v>17657.8</v>
      </c>
      <c r="H1071" s="14">
        <f>ლარებში!H1085/1000</f>
        <v>15390.125880000001</v>
      </c>
      <c r="I1071" s="10"/>
    </row>
    <row r="1072" spans="1:9" x14ac:dyDescent="0.25">
      <c r="A1072" s="5" t="str">
        <f t="shared" si="16"/>
        <v>b</v>
      </c>
      <c r="B1072" s="47" t="s">
        <v>1</v>
      </c>
      <c r="C1072" s="48" t="s">
        <v>25</v>
      </c>
      <c r="D1072" s="48"/>
      <c r="E1072" s="15">
        <f>ლარებში!E1086/1000</f>
        <v>0</v>
      </c>
      <c r="F1072" s="15">
        <f>ლარებში!F1086/1000</f>
        <v>0</v>
      </c>
      <c r="G1072" s="15">
        <f>ლარებში!G1086/1000</f>
        <v>0</v>
      </c>
      <c r="H1072" s="15">
        <f>ლარებში!H1086/1000</f>
        <v>0</v>
      </c>
    </row>
    <row r="1073" spans="1:9" x14ac:dyDescent="0.25">
      <c r="A1073" s="5" t="str">
        <f t="shared" si="16"/>
        <v>b</v>
      </c>
      <c r="B1073" s="47" t="s">
        <v>1</v>
      </c>
      <c r="C1073" s="48" t="s">
        <v>26</v>
      </c>
      <c r="D1073" s="48"/>
      <c r="E1073" s="15">
        <f>ლარებში!E1087/1000</f>
        <v>0</v>
      </c>
      <c r="F1073" s="15">
        <f>ლარებში!F1087/1000</f>
        <v>0</v>
      </c>
      <c r="G1073" s="15">
        <f>ლარებში!G1087/1000</f>
        <v>0</v>
      </c>
      <c r="H1073" s="15">
        <f>ლარებში!H1087/1000</f>
        <v>0</v>
      </c>
    </row>
    <row r="1074" spans="1:9" x14ac:dyDescent="0.25">
      <c r="A1074" s="5" t="str">
        <f t="shared" si="16"/>
        <v>b</v>
      </c>
      <c r="B1074" s="47" t="s">
        <v>1</v>
      </c>
      <c r="C1074" s="48" t="s">
        <v>27</v>
      </c>
      <c r="D1074" s="48"/>
      <c r="E1074" s="15">
        <f>ლარებში!E1088/1000</f>
        <v>0</v>
      </c>
      <c r="F1074" s="15">
        <f>ლარებში!F1088/1000</f>
        <v>0</v>
      </c>
      <c r="G1074" s="15">
        <f>ლარებში!G1088/1000</f>
        <v>0</v>
      </c>
      <c r="H1074" s="15">
        <f>ლარებში!H1088/1000</f>
        <v>0</v>
      </c>
    </row>
    <row r="1075" spans="1:9" x14ac:dyDescent="0.25">
      <c r="A1075" s="5" t="str">
        <f t="shared" si="16"/>
        <v>b</v>
      </c>
      <c r="B1075" s="47" t="s">
        <v>1</v>
      </c>
      <c r="C1075" s="49" t="s">
        <v>28</v>
      </c>
      <c r="D1075" s="49"/>
      <c r="E1075" s="15">
        <f>ლარებში!E1089/1000</f>
        <v>0</v>
      </c>
      <c r="F1075" s="15">
        <f>ლარებში!F1089/1000</f>
        <v>0</v>
      </c>
      <c r="G1075" s="15">
        <f>ლარებში!G1089/1000</f>
        <v>0</v>
      </c>
      <c r="H1075" s="15">
        <f>ლარებში!H1089/1000</f>
        <v>0</v>
      </c>
    </row>
    <row r="1076" spans="1:9" x14ac:dyDescent="0.25">
      <c r="A1076" s="5" t="str">
        <f t="shared" si="16"/>
        <v>b</v>
      </c>
      <c r="B1076" s="47" t="s">
        <v>1</v>
      </c>
      <c r="C1076" s="49" t="s">
        <v>29</v>
      </c>
      <c r="D1076" s="49"/>
      <c r="E1076" s="15">
        <f>ლარებში!E1090/1000</f>
        <v>0</v>
      </c>
      <c r="F1076" s="15">
        <f>ლარებში!F1090/1000</f>
        <v>0</v>
      </c>
      <c r="G1076" s="15">
        <f>ლარებში!G1090/1000</f>
        <v>0</v>
      </c>
      <c r="H1076" s="15">
        <f>ლარებში!H1090/1000</f>
        <v>0</v>
      </c>
    </row>
    <row r="1077" spans="1:9" x14ac:dyDescent="0.25">
      <c r="A1077" s="5" t="str">
        <f t="shared" si="16"/>
        <v>a</v>
      </c>
      <c r="B1077" s="47" t="s">
        <v>1</v>
      </c>
      <c r="C1077" s="49" t="s">
        <v>30</v>
      </c>
      <c r="D1077" s="49"/>
      <c r="E1077" s="15">
        <f>ლარებში!E1091/1000</f>
        <v>24000</v>
      </c>
      <c r="F1077" s="15">
        <f>ლარებში!F1091/1000</f>
        <v>24077</v>
      </c>
      <c r="G1077" s="15">
        <f>ლარებში!G1091/1000</f>
        <v>17657.8</v>
      </c>
      <c r="H1077" s="15">
        <f>ლარებში!H1091/1000</f>
        <v>15390.125880000001</v>
      </c>
      <c r="I1077" s="10"/>
    </row>
    <row r="1078" spans="1:9" x14ac:dyDescent="0.25">
      <c r="A1078" s="5" t="str">
        <f t="shared" si="16"/>
        <v>b</v>
      </c>
      <c r="B1078" s="47" t="s">
        <v>1</v>
      </c>
      <c r="C1078" s="49" t="s">
        <v>31</v>
      </c>
      <c r="D1078" s="49"/>
      <c r="E1078" s="15">
        <f>ლარებში!E1092/1000</f>
        <v>0</v>
      </c>
      <c r="F1078" s="15">
        <f>ლარებში!F1092/1000</f>
        <v>0</v>
      </c>
      <c r="G1078" s="15">
        <f>ლარებში!G1092/1000</f>
        <v>0</v>
      </c>
      <c r="H1078" s="15">
        <f>ლარებში!H1092/1000</f>
        <v>0</v>
      </c>
    </row>
    <row r="1079" spans="1:9" ht="34.5" x14ac:dyDescent="0.25">
      <c r="A1079" s="5" t="str">
        <f t="shared" si="16"/>
        <v>b</v>
      </c>
      <c r="B1079" s="47"/>
      <c r="C1079" s="50" t="s">
        <v>91</v>
      </c>
      <c r="D1079" s="50"/>
      <c r="E1079" s="16">
        <f>ლარებში!E1093/1000</f>
        <v>0</v>
      </c>
      <c r="F1079" s="16">
        <f>ლარებში!F1093/1000</f>
        <v>0</v>
      </c>
      <c r="G1079" s="16">
        <f>ლარებში!G1093/1000</f>
        <v>0</v>
      </c>
      <c r="H1079" s="16">
        <f>ლარებში!H1093/1000</f>
        <v>0</v>
      </c>
    </row>
    <row r="1080" spans="1:9" ht="34.5" x14ac:dyDescent="0.25">
      <c r="A1080" s="5" t="str">
        <f t="shared" si="16"/>
        <v>b</v>
      </c>
      <c r="B1080" s="47"/>
      <c r="C1080" s="50" t="s">
        <v>92</v>
      </c>
      <c r="D1080" s="50"/>
      <c r="E1080" s="16">
        <f>ლარებში!E1094/1000</f>
        <v>0</v>
      </c>
      <c r="F1080" s="16">
        <f>ლარებში!F1094/1000</f>
        <v>0</v>
      </c>
      <c r="G1080" s="16">
        <f>ლარებში!G1094/1000</f>
        <v>0</v>
      </c>
      <c r="H1080" s="16">
        <f>ლარებში!H1094/1000</f>
        <v>0</v>
      </c>
    </row>
    <row r="1081" spans="1:9" x14ac:dyDescent="0.25">
      <c r="A1081" s="5" t="str">
        <f t="shared" si="16"/>
        <v>b</v>
      </c>
      <c r="B1081" s="47" t="s">
        <v>1</v>
      </c>
      <c r="C1081" s="46" t="s">
        <v>32</v>
      </c>
      <c r="D1081" s="46"/>
      <c r="E1081" s="14">
        <f>ლარებში!E1095/1000</f>
        <v>0</v>
      </c>
      <c r="F1081" s="14">
        <f>ლარებში!F1095/1000</f>
        <v>0</v>
      </c>
      <c r="G1081" s="14">
        <f>ლარებში!G1095/1000</f>
        <v>0</v>
      </c>
      <c r="H1081" s="14">
        <f>ლარებში!H1095/1000</f>
        <v>0</v>
      </c>
    </row>
    <row r="1082" spans="1:9" x14ac:dyDescent="0.25">
      <c r="A1082" s="5" t="str">
        <f t="shared" si="16"/>
        <v>b</v>
      </c>
      <c r="B1082" s="47" t="s">
        <v>1</v>
      </c>
      <c r="C1082" s="46" t="s">
        <v>33</v>
      </c>
      <c r="D1082" s="46"/>
      <c r="E1082" s="14">
        <f>ლარებში!E1096/1000</f>
        <v>0</v>
      </c>
      <c r="F1082" s="14">
        <f>ლარებში!F1096/1000</f>
        <v>0</v>
      </c>
      <c r="G1082" s="14">
        <f>ლარებში!G1096/1000</f>
        <v>0</v>
      </c>
      <c r="H1082" s="14">
        <f>ლარებში!H1096/1000</f>
        <v>0</v>
      </c>
    </row>
    <row r="1083" spans="1:9" x14ac:dyDescent="0.25">
      <c r="A1083" s="5" t="str">
        <f t="shared" si="16"/>
        <v>b</v>
      </c>
      <c r="B1083" s="47" t="s">
        <v>1</v>
      </c>
      <c r="C1083" s="46" t="s">
        <v>34</v>
      </c>
      <c r="D1083" s="46"/>
      <c r="E1083" s="14">
        <f>ლარებში!E1097/1000</f>
        <v>0</v>
      </c>
      <c r="F1083" s="14">
        <f>ლარებში!F1097/1000</f>
        <v>0</v>
      </c>
      <c r="G1083" s="14">
        <f>ლარებში!G1097/1000</f>
        <v>0</v>
      </c>
      <c r="H1083" s="14">
        <f>ლარებში!H1097/1000</f>
        <v>0</v>
      </c>
    </row>
    <row r="1084" spans="1:9" ht="24" customHeight="1" x14ac:dyDescent="0.25">
      <c r="A1084" s="5" t="str">
        <f t="shared" si="16"/>
        <v>a</v>
      </c>
      <c r="B1084" s="29" t="s">
        <v>179</v>
      </c>
      <c r="C1084" s="30" t="s">
        <v>53</v>
      </c>
      <c r="D1084" s="30"/>
      <c r="E1084" s="11">
        <f>ლარებში!E1098/1000</f>
        <v>13500</v>
      </c>
      <c r="F1084" s="11">
        <f>ლარებში!F1098/1000</f>
        <v>13500</v>
      </c>
      <c r="G1084" s="11">
        <f>ლარებში!G1098/1000</f>
        <v>12251</v>
      </c>
      <c r="H1084" s="11">
        <f>ლარებში!H1098/1000</f>
        <v>9779.4661099999994</v>
      </c>
      <c r="I1084" s="54" t="s">
        <v>223</v>
      </c>
    </row>
    <row r="1085" spans="1:9" x14ac:dyDescent="0.25">
      <c r="A1085" s="5" t="str">
        <f t="shared" si="16"/>
        <v>a</v>
      </c>
      <c r="B1085" s="45" t="s">
        <v>1</v>
      </c>
      <c r="C1085" s="46" t="s">
        <v>24</v>
      </c>
      <c r="D1085" s="46"/>
      <c r="E1085" s="14">
        <f>ლარებში!E1099/1000</f>
        <v>13500</v>
      </c>
      <c r="F1085" s="14">
        <f>ლარებში!F1099/1000</f>
        <v>13500</v>
      </c>
      <c r="G1085" s="14">
        <f>ლარებში!G1099/1000</f>
        <v>12251</v>
      </c>
      <c r="H1085" s="14">
        <f>ლარებში!H1099/1000</f>
        <v>9779.4661099999994</v>
      </c>
      <c r="I1085" s="10"/>
    </row>
    <row r="1086" spans="1:9" x14ac:dyDescent="0.25">
      <c r="A1086" s="5" t="str">
        <f t="shared" si="16"/>
        <v>b</v>
      </c>
      <c r="B1086" s="47" t="s">
        <v>1</v>
      </c>
      <c r="C1086" s="48" t="s">
        <v>25</v>
      </c>
      <c r="D1086" s="48"/>
      <c r="E1086" s="15">
        <f>ლარებში!E1100/1000</f>
        <v>0</v>
      </c>
      <c r="F1086" s="15">
        <f>ლარებში!F1100/1000</f>
        <v>0</v>
      </c>
      <c r="G1086" s="15">
        <f>ლარებში!G1100/1000</f>
        <v>0</v>
      </c>
      <c r="H1086" s="15">
        <f>ლარებში!H1100/1000</f>
        <v>0</v>
      </c>
    </row>
    <row r="1087" spans="1:9" x14ac:dyDescent="0.25">
      <c r="A1087" s="5" t="str">
        <f t="shared" si="16"/>
        <v>a</v>
      </c>
      <c r="B1087" s="47" t="s">
        <v>1</v>
      </c>
      <c r="C1087" s="48" t="s">
        <v>26</v>
      </c>
      <c r="D1087" s="48"/>
      <c r="E1087" s="15">
        <f>ლარებში!E1101/1000</f>
        <v>200</v>
      </c>
      <c r="F1087" s="15">
        <f>ლარებში!F1101/1000</f>
        <v>204</v>
      </c>
      <c r="G1087" s="15">
        <f>ლარებში!G1101/1000</f>
        <v>153</v>
      </c>
      <c r="H1087" s="15">
        <f>ლარებში!H1101/1000</f>
        <v>136</v>
      </c>
      <c r="I1087" s="10"/>
    </row>
    <row r="1088" spans="1:9" x14ac:dyDescent="0.25">
      <c r="A1088" s="5" t="str">
        <f t="shared" si="16"/>
        <v>b</v>
      </c>
      <c r="B1088" s="47" t="s">
        <v>1</v>
      </c>
      <c r="C1088" s="48" t="s">
        <v>27</v>
      </c>
      <c r="D1088" s="48"/>
      <c r="E1088" s="15">
        <f>ლარებში!E1102/1000</f>
        <v>0</v>
      </c>
      <c r="F1088" s="15">
        <f>ლარებში!F1102/1000</f>
        <v>0</v>
      </c>
      <c r="G1088" s="15">
        <f>ლარებში!G1102/1000</f>
        <v>0</v>
      </c>
      <c r="H1088" s="15">
        <f>ლარებში!H1102/1000</f>
        <v>0</v>
      </c>
    </row>
    <row r="1089" spans="1:9" x14ac:dyDescent="0.25">
      <c r="A1089" s="5" t="str">
        <f t="shared" si="16"/>
        <v>b</v>
      </c>
      <c r="B1089" s="47" t="s">
        <v>1</v>
      </c>
      <c r="C1089" s="49" t="s">
        <v>28</v>
      </c>
      <c r="D1089" s="49"/>
      <c r="E1089" s="15">
        <f>ლარებში!E1103/1000</f>
        <v>0</v>
      </c>
      <c r="F1089" s="15">
        <f>ლარებში!F1103/1000</f>
        <v>0</v>
      </c>
      <c r="G1089" s="15">
        <f>ლარებში!G1103/1000</f>
        <v>0</v>
      </c>
      <c r="H1089" s="15">
        <f>ლარებში!H1103/1000</f>
        <v>0</v>
      </c>
    </row>
    <row r="1090" spans="1:9" x14ac:dyDescent="0.25">
      <c r="A1090" s="5" t="str">
        <f t="shared" si="16"/>
        <v>b</v>
      </c>
      <c r="B1090" s="47" t="s">
        <v>1</v>
      </c>
      <c r="C1090" s="49" t="s">
        <v>29</v>
      </c>
      <c r="D1090" s="49"/>
      <c r="E1090" s="15">
        <f>ლარებში!E1104/1000</f>
        <v>0</v>
      </c>
      <c r="F1090" s="15">
        <f>ლარებში!F1104/1000</f>
        <v>0</v>
      </c>
      <c r="G1090" s="15">
        <f>ლარებში!G1104/1000</f>
        <v>0</v>
      </c>
      <c r="H1090" s="15">
        <f>ლარებში!H1104/1000</f>
        <v>0</v>
      </c>
    </row>
    <row r="1091" spans="1:9" x14ac:dyDescent="0.25">
      <c r="A1091" s="5" t="str">
        <f t="shared" si="16"/>
        <v>a</v>
      </c>
      <c r="B1091" s="47" t="s">
        <v>1</v>
      </c>
      <c r="C1091" s="49" t="s">
        <v>30</v>
      </c>
      <c r="D1091" s="49"/>
      <c r="E1091" s="15">
        <f>ლარებში!E1105/1000</f>
        <v>13300</v>
      </c>
      <c r="F1091" s="15">
        <f>ლარებში!F1105/1000</f>
        <v>13296</v>
      </c>
      <c r="G1091" s="15">
        <f>ლარებში!G1105/1000</f>
        <v>12098</v>
      </c>
      <c r="H1091" s="15">
        <f>ლარებში!H1105/1000</f>
        <v>9643.4661099999994</v>
      </c>
      <c r="I1091" s="10"/>
    </row>
    <row r="1092" spans="1:9" x14ac:dyDescent="0.25">
      <c r="A1092" s="5" t="str">
        <f t="shared" si="16"/>
        <v>b</v>
      </c>
      <c r="B1092" s="47" t="s">
        <v>1</v>
      </c>
      <c r="C1092" s="49" t="s">
        <v>31</v>
      </c>
      <c r="D1092" s="49"/>
      <c r="E1092" s="15">
        <f>ლარებში!E1106/1000</f>
        <v>0</v>
      </c>
      <c r="F1092" s="15">
        <f>ლარებში!F1106/1000</f>
        <v>0</v>
      </c>
      <c r="G1092" s="15">
        <f>ლარებში!G1106/1000</f>
        <v>0</v>
      </c>
      <c r="H1092" s="15">
        <f>ლარებში!H1106/1000</f>
        <v>0</v>
      </c>
    </row>
    <row r="1093" spans="1:9" ht="34.5" x14ac:dyDescent="0.25">
      <c r="A1093" s="5" t="str">
        <f t="shared" si="16"/>
        <v>b</v>
      </c>
      <c r="B1093" s="47"/>
      <c r="C1093" s="50" t="s">
        <v>91</v>
      </c>
      <c r="D1093" s="50"/>
      <c r="E1093" s="16">
        <f>ლარებში!E1107/1000</f>
        <v>0</v>
      </c>
      <c r="F1093" s="16">
        <f>ლარებში!F1107/1000</f>
        <v>0</v>
      </c>
      <c r="G1093" s="16">
        <f>ლარებში!G1107/1000</f>
        <v>0</v>
      </c>
      <c r="H1093" s="16">
        <f>ლარებში!H1107/1000</f>
        <v>0</v>
      </c>
    </row>
    <row r="1094" spans="1:9" ht="34.5" x14ac:dyDescent="0.25">
      <c r="A1094" s="5" t="str">
        <f t="shared" si="16"/>
        <v>b</v>
      </c>
      <c r="B1094" s="47"/>
      <c r="C1094" s="50" t="s">
        <v>92</v>
      </c>
      <c r="D1094" s="50"/>
      <c r="E1094" s="16">
        <f>ლარებში!E1108/1000</f>
        <v>0</v>
      </c>
      <c r="F1094" s="16">
        <f>ლარებში!F1108/1000</f>
        <v>0</v>
      </c>
      <c r="G1094" s="16">
        <f>ლარებში!G1108/1000</f>
        <v>0</v>
      </c>
      <c r="H1094" s="16">
        <f>ლარებში!H1108/1000</f>
        <v>0</v>
      </c>
    </row>
    <row r="1095" spans="1:9" x14ac:dyDescent="0.25">
      <c r="A1095" s="5" t="str">
        <f t="shared" ref="A1095:A1158" si="17">IF((E1095+F1095+G1095+H1095)&gt;0,"a","b")</f>
        <v>b</v>
      </c>
      <c r="B1095" s="47" t="s">
        <v>1</v>
      </c>
      <c r="C1095" s="46" t="s">
        <v>32</v>
      </c>
      <c r="D1095" s="46"/>
      <c r="E1095" s="14">
        <f>ლარებში!E1109/1000</f>
        <v>0</v>
      </c>
      <c r="F1095" s="14">
        <f>ლარებში!F1109/1000</f>
        <v>0</v>
      </c>
      <c r="G1095" s="14">
        <f>ლარებში!G1109/1000</f>
        <v>0</v>
      </c>
      <c r="H1095" s="14">
        <f>ლარებში!H1109/1000</f>
        <v>0</v>
      </c>
    </row>
    <row r="1096" spans="1:9" x14ac:dyDescent="0.25">
      <c r="A1096" s="5" t="str">
        <f t="shared" si="17"/>
        <v>b</v>
      </c>
      <c r="B1096" s="47" t="s">
        <v>1</v>
      </c>
      <c r="C1096" s="46" t="s">
        <v>33</v>
      </c>
      <c r="D1096" s="46"/>
      <c r="E1096" s="14">
        <f>ლარებში!E1110/1000</f>
        <v>0</v>
      </c>
      <c r="F1096" s="14">
        <f>ლარებში!F1110/1000</f>
        <v>0</v>
      </c>
      <c r="G1096" s="14">
        <f>ლარებში!G1110/1000</f>
        <v>0</v>
      </c>
      <c r="H1096" s="14">
        <f>ლარებში!H1110/1000</f>
        <v>0</v>
      </c>
    </row>
    <row r="1097" spans="1:9" x14ac:dyDescent="0.25">
      <c r="A1097" s="5" t="str">
        <f t="shared" si="17"/>
        <v>b</v>
      </c>
      <c r="B1097" s="47" t="s">
        <v>1</v>
      </c>
      <c r="C1097" s="46" t="s">
        <v>34</v>
      </c>
      <c r="D1097" s="46"/>
      <c r="E1097" s="14">
        <f>ლარებში!E1111/1000</f>
        <v>0</v>
      </c>
      <c r="F1097" s="14">
        <f>ლარებში!F1111/1000</f>
        <v>0</v>
      </c>
      <c r="G1097" s="14">
        <f>ლარებში!G1111/1000</f>
        <v>0</v>
      </c>
      <c r="H1097" s="14">
        <f>ლარებში!H1111/1000</f>
        <v>0</v>
      </c>
    </row>
    <row r="1098" spans="1:9" ht="36.75" customHeight="1" x14ac:dyDescent="0.25">
      <c r="A1098" s="5" t="str">
        <f t="shared" si="17"/>
        <v>a</v>
      </c>
      <c r="B1098" s="29" t="s">
        <v>180</v>
      </c>
      <c r="C1098" s="30" t="s">
        <v>54</v>
      </c>
      <c r="D1098" s="30"/>
      <c r="E1098" s="11">
        <f>ლარებში!E1112/1000</f>
        <v>2000</v>
      </c>
      <c r="F1098" s="11">
        <f>ლარებში!F1112/1000</f>
        <v>2000</v>
      </c>
      <c r="G1098" s="11">
        <f>ლარებში!G1112/1000</f>
        <v>1500</v>
      </c>
      <c r="H1098" s="11">
        <f>ლარებში!H1112/1000</f>
        <v>1166.662</v>
      </c>
      <c r="I1098" s="54" t="s">
        <v>223</v>
      </c>
    </row>
    <row r="1099" spans="1:9" x14ac:dyDescent="0.25">
      <c r="A1099" s="5" t="str">
        <f t="shared" si="17"/>
        <v>a</v>
      </c>
      <c r="B1099" s="45" t="s">
        <v>1</v>
      </c>
      <c r="C1099" s="46" t="s">
        <v>24</v>
      </c>
      <c r="D1099" s="46"/>
      <c r="E1099" s="14">
        <f>ლარებში!E1113/1000</f>
        <v>2000</v>
      </c>
      <c r="F1099" s="14">
        <f>ლარებში!F1113/1000</f>
        <v>2000</v>
      </c>
      <c r="G1099" s="14">
        <f>ლარებში!G1113/1000</f>
        <v>1500</v>
      </c>
      <c r="H1099" s="14">
        <f>ლარებში!H1113/1000</f>
        <v>1166.662</v>
      </c>
      <c r="I1099" s="10"/>
    </row>
    <row r="1100" spans="1:9" x14ac:dyDescent="0.25">
      <c r="A1100" s="5" t="str">
        <f t="shared" si="17"/>
        <v>b</v>
      </c>
      <c r="B1100" s="47" t="s">
        <v>1</v>
      </c>
      <c r="C1100" s="48" t="s">
        <v>25</v>
      </c>
      <c r="D1100" s="48"/>
      <c r="E1100" s="15">
        <f>ლარებში!E1114/1000</f>
        <v>0</v>
      </c>
      <c r="F1100" s="15">
        <f>ლარებში!F1114/1000</f>
        <v>0</v>
      </c>
      <c r="G1100" s="15">
        <f>ლარებში!G1114/1000</f>
        <v>0</v>
      </c>
      <c r="H1100" s="15">
        <f>ლარებში!H1114/1000</f>
        <v>0</v>
      </c>
    </row>
    <row r="1101" spans="1:9" x14ac:dyDescent="0.25">
      <c r="A1101" s="5" t="str">
        <f t="shared" si="17"/>
        <v>b</v>
      </c>
      <c r="B1101" s="47" t="s">
        <v>1</v>
      </c>
      <c r="C1101" s="48" t="s">
        <v>26</v>
      </c>
      <c r="D1101" s="48"/>
      <c r="E1101" s="15">
        <f>ლარებში!E1115/1000</f>
        <v>0</v>
      </c>
      <c r="F1101" s="15">
        <f>ლარებში!F1115/1000</f>
        <v>0</v>
      </c>
      <c r="G1101" s="15">
        <f>ლარებში!G1115/1000</f>
        <v>0</v>
      </c>
      <c r="H1101" s="15">
        <f>ლარებში!H1115/1000</f>
        <v>0</v>
      </c>
    </row>
    <row r="1102" spans="1:9" x14ac:dyDescent="0.25">
      <c r="A1102" s="5" t="str">
        <f t="shared" si="17"/>
        <v>b</v>
      </c>
      <c r="B1102" s="47" t="s">
        <v>1</v>
      </c>
      <c r="C1102" s="48" t="s">
        <v>27</v>
      </c>
      <c r="D1102" s="48"/>
      <c r="E1102" s="15">
        <f>ლარებში!E1116/1000</f>
        <v>0</v>
      </c>
      <c r="F1102" s="15">
        <f>ლარებში!F1116/1000</f>
        <v>0</v>
      </c>
      <c r="G1102" s="15">
        <f>ლარებში!G1116/1000</f>
        <v>0</v>
      </c>
      <c r="H1102" s="15">
        <f>ლარებში!H1116/1000</f>
        <v>0</v>
      </c>
    </row>
    <row r="1103" spans="1:9" x14ac:dyDescent="0.25">
      <c r="A1103" s="5" t="str">
        <f t="shared" si="17"/>
        <v>b</v>
      </c>
      <c r="B1103" s="47" t="s">
        <v>1</v>
      </c>
      <c r="C1103" s="49" t="s">
        <v>28</v>
      </c>
      <c r="D1103" s="49"/>
      <c r="E1103" s="15">
        <f>ლარებში!E1117/1000</f>
        <v>0</v>
      </c>
      <c r="F1103" s="15">
        <f>ლარებში!F1117/1000</f>
        <v>0</v>
      </c>
      <c r="G1103" s="15">
        <f>ლარებში!G1117/1000</f>
        <v>0</v>
      </c>
      <c r="H1103" s="15">
        <f>ლარებში!H1117/1000</f>
        <v>0</v>
      </c>
    </row>
    <row r="1104" spans="1:9" x14ac:dyDescent="0.25">
      <c r="A1104" s="5" t="str">
        <f t="shared" si="17"/>
        <v>b</v>
      </c>
      <c r="B1104" s="47" t="s">
        <v>1</v>
      </c>
      <c r="C1104" s="49" t="s">
        <v>29</v>
      </c>
      <c r="D1104" s="49"/>
      <c r="E1104" s="15">
        <f>ლარებში!E1118/1000</f>
        <v>0</v>
      </c>
      <c r="F1104" s="15">
        <f>ლარებში!F1118/1000</f>
        <v>0</v>
      </c>
      <c r="G1104" s="15">
        <f>ლარებში!G1118/1000</f>
        <v>0</v>
      </c>
      <c r="H1104" s="15">
        <f>ლარებში!H1118/1000</f>
        <v>0</v>
      </c>
    </row>
    <row r="1105" spans="1:9" x14ac:dyDescent="0.25">
      <c r="A1105" s="5" t="str">
        <f t="shared" si="17"/>
        <v>a</v>
      </c>
      <c r="B1105" s="47" t="s">
        <v>1</v>
      </c>
      <c r="C1105" s="49" t="s">
        <v>30</v>
      </c>
      <c r="D1105" s="49"/>
      <c r="E1105" s="15">
        <f>ლარებში!E1119/1000</f>
        <v>2000</v>
      </c>
      <c r="F1105" s="15">
        <f>ლარებში!F1119/1000</f>
        <v>2000</v>
      </c>
      <c r="G1105" s="15">
        <f>ლარებში!G1119/1000</f>
        <v>1500</v>
      </c>
      <c r="H1105" s="15">
        <f>ლარებში!H1119/1000</f>
        <v>1166.662</v>
      </c>
      <c r="I1105" s="10"/>
    </row>
    <row r="1106" spans="1:9" x14ac:dyDescent="0.25">
      <c r="A1106" s="5" t="str">
        <f t="shared" si="17"/>
        <v>b</v>
      </c>
      <c r="B1106" s="47" t="s">
        <v>1</v>
      </c>
      <c r="C1106" s="49" t="s">
        <v>31</v>
      </c>
      <c r="D1106" s="49"/>
      <c r="E1106" s="15">
        <f>ლარებში!E1120/1000</f>
        <v>0</v>
      </c>
      <c r="F1106" s="15">
        <f>ლარებში!F1120/1000</f>
        <v>0</v>
      </c>
      <c r="G1106" s="15">
        <f>ლარებში!G1120/1000</f>
        <v>0</v>
      </c>
      <c r="H1106" s="15">
        <f>ლარებში!H1120/1000</f>
        <v>0</v>
      </c>
    </row>
    <row r="1107" spans="1:9" ht="34.5" x14ac:dyDescent="0.25">
      <c r="A1107" s="5" t="str">
        <f t="shared" si="17"/>
        <v>b</v>
      </c>
      <c r="B1107" s="47"/>
      <c r="C1107" s="50" t="s">
        <v>91</v>
      </c>
      <c r="D1107" s="50"/>
      <c r="E1107" s="16">
        <f>ლარებში!E1121/1000</f>
        <v>0</v>
      </c>
      <c r="F1107" s="16">
        <f>ლარებში!F1121/1000</f>
        <v>0</v>
      </c>
      <c r="G1107" s="16">
        <f>ლარებში!G1121/1000</f>
        <v>0</v>
      </c>
      <c r="H1107" s="16">
        <f>ლარებში!H1121/1000</f>
        <v>0</v>
      </c>
    </row>
    <row r="1108" spans="1:9" ht="34.5" x14ac:dyDescent="0.25">
      <c r="A1108" s="5" t="str">
        <f t="shared" si="17"/>
        <v>b</v>
      </c>
      <c r="B1108" s="47"/>
      <c r="C1108" s="50" t="s">
        <v>92</v>
      </c>
      <c r="D1108" s="50"/>
      <c r="E1108" s="16">
        <f>ლარებში!E1122/1000</f>
        <v>0</v>
      </c>
      <c r="F1108" s="16">
        <f>ლარებში!F1122/1000</f>
        <v>0</v>
      </c>
      <c r="G1108" s="16">
        <f>ლარებში!G1122/1000</f>
        <v>0</v>
      </c>
      <c r="H1108" s="16">
        <f>ლარებში!H1122/1000</f>
        <v>0</v>
      </c>
    </row>
    <row r="1109" spans="1:9" x14ac:dyDescent="0.25">
      <c r="A1109" s="5" t="str">
        <f t="shared" si="17"/>
        <v>b</v>
      </c>
      <c r="B1109" s="47" t="s">
        <v>1</v>
      </c>
      <c r="C1109" s="46" t="s">
        <v>32</v>
      </c>
      <c r="D1109" s="46"/>
      <c r="E1109" s="14">
        <f>ლარებში!E1123/1000</f>
        <v>0</v>
      </c>
      <c r="F1109" s="14">
        <f>ლარებში!F1123/1000</f>
        <v>0</v>
      </c>
      <c r="G1109" s="14">
        <f>ლარებში!G1123/1000</f>
        <v>0</v>
      </c>
      <c r="H1109" s="14">
        <f>ლარებში!H1123/1000</f>
        <v>0</v>
      </c>
    </row>
    <row r="1110" spans="1:9" x14ac:dyDescent="0.25">
      <c r="A1110" s="5" t="str">
        <f t="shared" si="17"/>
        <v>b</v>
      </c>
      <c r="B1110" s="47" t="s">
        <v>1</v>
      </c>
      <c r="C1110" s="46" t="s">
        <v>33</v>
      </c>
      <c r="D1110" s="46"/>
      <c r="E1110" s="14">
        <f>ლარებში!E1124/1000</f>
        <v>0</v>
      </c>
      <c r="F1110" s="14">
        <f>ლარებში!F1124/1000</f>
        <v>0</v>
      </c>
      <c r="G1110" s="14">
        <f>ლარებში!G1124/1000</f>
        <v>0</v>
      </c>
      <c r="H1110" s="14">
        <f>ლარებში!H1124/1000</f>
        <v>0</v>
      </c>
    </row>
    <row r="1111" spans="1:9" x14ac:dyDescent="0.25">
      <c r="A1111" s="5" t="str">
        <f t="shared" si="17"/>
        <v>b</v>
      </c>
      <c r="B1111" s="47" t="s">
        <v>1</v>
      </c>
      <c r="C1111" s="46" t="s">
        <v>34</v>
      </c>
      <c r="D1111" s="46"/>
      <c r="E1111" s="14">
        <f>ლარებში!E1125/1000</f>
        <v>0</v>
      </c>
      <c r="F1111" s="14">
        <f>ლარებში!F1125/1000</f>
        <v>0</v>
      </c>
      <c r="G1111" s="14">
        <f>ლარებში!G1125/1000</f>
        <v>0</v>
      </c>
      <c r="H1111" s="14">
        <f>ლარებში!H1125/1000</f>
        <v>0</v>
      </c>
    </row>
    <row r="1112" spans="1:9" ht="24" customHeight="1" x14ac:dyDescent="0.25">
      <c r="A1112" s="5" t="str">
        <f t="shared" si="17"/>
        <v>a</v>
      </c>
      <c r="B1112" s="29" t="s">
        <v>181</v>
      </c>
      <c r="C1112" s="30" t="s">
        <v>55</v>
      </c>
      <c r="D1112" s="30"/>
      <c r="E1112" s="11">
        <f>ლარებში!E1126/1000</f>
        <v>36340</v>
      </c>
      <c r="F1112" s="11">
        <f>ლარებში!F1126/1000</f>
        <v>36290</v>
      </c>
      <c r="G1112" s="11">
        <f>ლარებში!G1126/1000</f>
        <v>25944</v>
      </c>
      <c r="H1112" s="11">
        <f>ლარებში!H1126/1000</f>
        <v>25308.600059999997</v>
      </c>
      <c r="I1112" s="54" t="s">
        <v>223</v>
      </c>
    </row>
    <row r="1113" spans="1:9" x14ac:dyDescent="0.25">
      <c r="A1113" s="5" t="str">
        <f t="shared" si="17"/>
        <v>a</v>
      </c>
      <c r="B1113" s="45" t="s">
        <v>1</v>
      </c>
      <c r="C1113" s="46" t="s">
        <v>24</v>
      </c>
      <c r="D1113" s="46"/>
      <c r="E1113" s="14">
        <f>ლარებში!E1127/1000</f>
        <v>36340</v>
      </c>
      <c r="F1113" s="14">
        <f>ლარებში!F1127/1000</f>
        <v>36290</v>
      </c>
      <c r="G1113" s="14">
        <f>ლარებში!G1127/1000</f>
        <v>25944</v>
      </c>
      <c r="H1113" s="14">
        <f>ლარებში!H1127/1000</f>
        <v>25308.600059999997</v>
      </c>
      <c r="I1113" s="10"/>
    </row>
    <row r="1114" spans="1:9" x14ac:dyDescent="0.25">
      <c r="A1114" s="5" t="str">
        <f t="shared" si="17"/>
        <v>b</v>
      </c>
      <c r="B1114" s="47" t="s">
        <v>1</v>
      </c>
      <c r="C1114" s="48" t="s">
        <v>25</v>
      </c>
      <c r="D1114" s="48"/>
      <c r="E1114" s="15">
        <f>ლარებში!E1128/1000</f>
        <v>0</v>
      </c>
      <c r="F1114" s="15">
        <f>ლარებში!F1128/1000</f>
        <v>0</v>
      </c>
      <c r="G1114" s="15">
        <f>ლარებში!G1128/1000</f>
        <v>0</v>
      </c>
      <c r="H1114" s="15">
        <f>ლარებში!H1128/1000</f>
        <v>0</v>
      </c>
    </row>
    <row r="1115" spans="1:9" x14ac:dyDescent="0.25">
      <c r="A1115" s="5" t="str">
        <f t="shared" si="17"/>
        <v>a</v>
      </c>
      <c r="B1115" s="47" t="s">
        <v>1</v>
      </c>
      <c r="C1115" s="48" t="s">
        <v>26</v>
      </c>
      <c r="D1115" s="48"/>
      <c r="E1115" s="15">
        <f>ლარებში!E1129/1000</f>
        <v>36</v>
      </c>
      <c r="F1115" s="15">
        <f>ლარებში!F1129/1000</f>
        <v>36</v>
      </c>
      <c r="G1115" s="15">
        <f>ლარებში!G1129/1000</f>
        <v>27</v>
      </c>
      <c r="H1115" s="15">
        <f>ლარებში!H1129/1000</f>
        <v>24</v>
      </c>
      <c r="I1115" s="10"/>
    </row>
    <row r="1116" spans="1:9" x14ac:dyDescent="0.25">
      <c r="A1116" s="5" t="str">
        <f t="shared" si="17"/>
        <v>b</v>
      </c>
      <c r="B1116" s="47" t="s">
        <v>1</v>
      </c>
      <c r="C1116" s="48" t="s">
        <v>27</v>
      </c>
      <c r="D1116" s="48"/>
      <c r="E1116" s="15">
        <f>ლარებში!E1130/1000</f>
        <v>0</v>
      </c>
      <c r="F1116" s="15">
        <f>ლარებში!F1130/1000</f>
        <v>0</v>
      </c>
      <c r="G1116" s="15">
        <f>ლარებში!G1130/1000</f>
        <v>0</v>
      </c>
      <c r="H1116" s="15">
        <f>ლარებში!H1130/1000</f>
        <v>0</v>
      </c>
    </row>
    <row r="1117" spans="1:9" x14ac:dyDescent="0.25">
      <c r="A1117" s="5" t="str">
        <f t="shared" si="17"/>
        <v>b</v>
      </c>
      <c r="B1117" s="47" t="s">
        <v>1</v>
      </c>
      <c r="C1117" s="49" t="s">
        <v>28</v>
      </c>
      <c r="D1117" s="49"/>
      <c r="E1117" s="15">
        <f>ლარებში!E1131/1000</f>
        <v>0</v>
      </c>
      <c r="F1117" s="15">
        <f>ლარებში!F1131/1000</f>
        <v>0</v>
      </c>
      <c r="G1117" s="15">
        <f>ლარებში!G1131/1000</f>
        <v>0</v>
      </c>
      <c r="H1117" s="15">
        <f>ლარებში!H1131/1000</f>
        <v>0</v>
      </c>
    </row>
    <row r="1118" spans="1:9" x14ac:dyDescent="0.25">
      <c r="A1118" s="5" t="str">
        <f t="shared" si="17"/>
        <v>b</v>
      </c>
      <c r="B1118" s="47" t="s">
        <v>1</v>
      </c>
      <c r="C1118" s="49" t="s">
        <v>29</v>
      </c>
      <c r="D1118" s="49"/>
      <c r="E1118" s="15">
        <f>ლარებში!E1132/1000</f>
        <v>0</v>
      </c>
      <c r="F1118" s="15">
        <f>ლარებში!F1132/1000</f>
        <v>0</v>
      </c>
      <c r="G1118" s="15">
        <f>ლარებში!G1132/1000</f>
        <v>0</v>
      </c>
      <c r="H1118" s="15">
        <f>ლარებში!H1132/1000</f>
        <v>0</v>
      </c>
    </row>
    <row r="1119" spans="1:9" x14ac:dyDescent="0.25">
      <c r="A1119" s="5" t="str">
        <f t="shared" si="17"/>
        <v>a</v>
      </c>
      <c r="B1119" s="47" t="s">
        <v>1</v>
      </c>
      <c r="C1119" s="49" t="s">
        <v>30</v>
      </c>
      <c r="D1119" s="49"/>
      <c r="E1119" s="15">
        <f>ლარებში!E1133/1000</f>
        <v>36304</v>
      </c>
      <c r="F1119" s="15">
        <f>ლარებში!F1133/1000</f>
        <v>36254</v>
      </c>
      <c r="G1119" s="15">
        <f>ლარებში!G1133/1000</f>
        <v>25917</v>
      </c>
      <c r="H1119" s="15">
        <f>ლარებში!H1133/1000</f>
        <v>25284.600059999997</v>
      </c>
      <c r="I1119" s="10"/>
    </row>
    <row r="1120" spans="1:9" x14ac:dyDescent="0.25">
      <c r="A1120" s="5" t="str">
        <f t="shared" si="17"/>
        <v>b</v>
      </c>
      <c r="B1120" s="47" t="s">
        <v>1</v>
      </c>
      <c r="C1120" s="49" t="s">
        <v>31</v>
      </c>
      <c r="D1120" s="49"/>
      <c r="E1120" s="15">
        <f>ლარებში!E1134/1000</f>
        <v>0</v>
      </c>
      <c r="F1120" s="15">
        <f>ლარებში!F1134/1000</f>
        <v>0</v>
      </c>
      <c r="G1120" s="15">
        <f>ლარებში!G1134/1000</f>
        <v>0</v>
      </c>
      <c r="H1120" s="15">
        <f>ლარებში!H1134/1000</f>
        <v>0</v>
      </c>
    </row>
    <row r="1121" spans="1:9" ht="34.5" x14ac:dyDescent="0.25">
      <c r="A1121" s="5" t="str">
        <f t="shared" si="17"/>
        <v>b</v>
      </c>
      <c r="B1121" s="47"/>
      <c r="C1121" s="50" t="s">
        <v>91</v>
      </c>
      <c r="D1121" s="50"/>
      <c r="E1121" s="16">
        <f>ლარებში!E1135/1000</f>
        <v>0</v>
      </c>
      <c r="F1121" s="16">
        <f>ლარებში!F1135/1000</f>
        <v>0</v>
      </c>
      <c r="G1121" s="16">
        <f>ლარებში!G1135/1000</f>
        <v>0</v>
      </c>
      <c r="H1121" s="16">
        <f>ლარებში!H1135/1000</f>
        <v>0</v>
      </c>
    </row>
    <row r="1122" spans="1:9" ht="34.5" x14ac:dyDescent="0.25">
      <c r="A1122" s="5" t="str">
        <f t="shared" si="17"/>
        <v>b</v>
      </c>
      <c r="B1122" s="47"/>
      <c r="C1122" s="50" t="s">
        <v>92</v>
      </c>
      <c r="D1122" s="50"/>
      <c r="E1122" s="16">
        <f>ლარებში!E1136/1000</f>
        <v>0</v>
      </c>
      <c r="F1122" s="16">
        <f>ლარებში!F1136/1000</f>
        <v>0</v>
      </c>
      <c r="G1122" s="16">
        <f>ლარებში!G1136/1000</f>
        <v>0</v>
      </c>
      <c r="H1122" s="16">
        <f>ლარებში!H1136/1000</f>
        <v>0</v>
      </c>
    </row>
    <row r="1123" spans="1:9" x14ac:dyDescent="0.25">
      <c r="A1123" s="5" t="str">
        <f t="shared" si="17"/>
        <v>b</v>
      </c>
      <c r="B1123" s="47" t="s">
        <v>1</v>
      </c>
      <c r="C1123" s="46" t="s">
        <v>32</v>
      </c>
      <c r="D1123" s="46"/>
      <c r="E1123" s="14">
        <f>ლარებში!E1137/1000</f>
        <v>0</v>
      </c>
      <c r="F1123" s="14">
        <f>ლარებში!F1137/1000</f>
        <v>0</v>
      </c>
      <c r="G1123" s="14">
        <f>ლარებში!G1137/1000</f>
        <v>0</v>
      </c>
      <c r="H1123" s="14">
        <f>ლარებში!H1137/1000</f>
        <v>0</v>
      </c>
    </row>
    <row r="1124" spans="1:9" x14ac:dyDescent="0.25">
      <c r="A1124" s="5" t="str">
        <f t="shared" si="17"/>
        <v>b</v>
      </c>
      <c r="B1124" s="47" t="s">
        <v>1</v>
      </c>
      <c r="C1124" s="46" t="s">
        <v>33</v>
      </c>
      <c r="D1124" s="46"/>
      <c r="E1124" s="14">
        <f>ლარებში!E1138/1000</f>
        <v>0</v>
      </c>
      <c r="F1124" s="14">
        <f>ლარებში!F1138/1000</f>
        <v>0</v>
      </c>
      <c r="G1124" s="14">
        <f>ლარებში!G1138/1000</f>
        <v>0</v>
      </c>
      <c r="H1124" s="14">
        <f>ლარებში!H1138/1000</f>
        <v>0</v>
      </c>
    </row>
    <row r="1125" spans="1:9" x14ac:dyDescent="0.25">
      <c r="A1125" s="5" t="str">
        <f t="shared" si="17"/>
        <v>b</v>
      </c>
      <c r="B1125" s="47" t="s">
        <v>1</v>
      </c>
      <c r="C1125" s="46" t="s">
        <v>34</v>
      </c>
      <c r="D1125" s="46"/>
      <c r="E1125" s="14">
        <f>ლარებში!E1139/1000</f>
        <v>0</v>
      </c>
      <c r="F1125" s="14">
        <f>ლარებში!F1139/1000</f>
        <v>0</v>
      </c>
      <c r="G1125" s="14">
        <f>ლარებში!G1139/1000</f>
        <v>0</v>
      </c>
      <c r="H1125" s="14">
        <f>ლარებში!H1139/1000</f>
        <v>0</v>
      </c>
    </row>
    <row r="1126" spans="1:9" ht="38.25" customHeight="1" x14ac:dyDescent="0.25">
      <c r="A1126" s="5" t="str">
        <f t="shared" si="17"/>
        <v>a</v>
      </c>
      <c r="B1126" s="29" t="s">
        <v>182</v>
      </c>
      <c r="C1126" s="30" t="s">
        <v>56</v>
      </c>
      <c r="D1126" s="30"/>
      <c r="E1126" s="11">
        <f>ლარებში!E1140/1000</f>
        <v>3000</v>
      </c>
      <c r="F1126" s="11">
        <f>ლარებში!F1140/1000</f>
        <v>3000</v>
      </c>
      <c r="G1126" s="11">
        <f>ლარებში!G1140/1000</f>
        <v>2400.3000000000002</v>
      </c>
      <c r="H1126" s="11">
        <f>ლარებში!H1140/1000</f>
        <v>2340.7705000000001</v>
      </c>
      <c r="I1126" s="54" t="s">
        <v>223</v>
      </c>
    </row>
    <row r="1127" spans="1:9" x14ac:dyDescent="0.25">
      <c r="A1127" s="5" t="str">
        <f t="shared" si="17"/>
        <v>a</v>
      </c>
      <c r="B1127" s="45" t="s">
        <v>1</v>
      </c>
      <c r="C1127" s="46" t="s">
        <v>24</v>
      </c>
      <c r="D1127" s="46"/>
      <c r="E1127" s="14">
        <f>ლარებში!E1141/1000</f>
        <v>3000</v>
      </c>
      <c r="F1127" s="14">
        <f>ლარებში!F1141/1000</f>
        <v>3000</v>
      </c>
      <c r="G1127" s="14">
        <f>ლარებში!G1141/1000</f>
        <v>2400.3000000000002</v>
      </c>
      <c r="H1127" s="14">
        <f>ლარებში!H1141/1000</f>
        <v>2340.7705000000001</v>
      </c>
      <c r="I1127" s="10"/>
    </row>
    <row r="1128" spans="1:9" x14ac:dyDescent="0.25">
      <c r="A1128" s="5" t="str">
        <f t="shared" si="17"/>
        <v>b</v>
      </c>
      <c r="B1128" s="47" t="s">
        <v>1</v>
      </c>
      <c r="C1128" s="48" t="s">
        <v>25</v>
      </c>
      <c r="D1128" s="48"/>
      <c r="E1128" s="15">
        <f>ლარებში!E1142/1000</f>
        <v>0</v>
      </c>
      <c r="F1128" s="15">
        <f>ლარებში!F1142/1000</f>
        <v>0</v>
      </c>
      <c r="G1128" s="15">
        <f>ლარებში!G1142/1000</f>
        <v>0</v>
      </c>
      <c r="H1128" s="15">
        <f>ლარებში!H1142/1000</f>
        <v>0</v>
      </c>
    </row>
    <row r="1129" spans="1:9" x14ac:dyDescent="0.25">
      <c r="A1129" s="5" t="str">
        <f t="shared" si="17"/>
        <v>a</v>
      </c>
      <c r="B1129" s="47" t="s">
        <v>1</v>
      </c>
      <c r="C1129" s="48" t="s">
        <v>26</v>
      </c>
      <c r="D1129" s="48"/>
      <c r="E1129" s="15">
        <f>ლარებში!E1143/1000</f>
        <v>286</v>
      </c>
      <c r="F1129" s="15">
        <f>ლარებში!F1143/1000</f>
        <v>287.25</v>
      </c>
      <c r="G1129" s="15">
        <f>ლარებში!G1143/1000</f>
        <v>215.75</v>
      </c>
      <c r="H1129" s="15">
        <f>ლარებში!H1143/1000</f>
        <v>191.91177999999999</v>
      </c>
      <c r="I1129" s="10"/>
    </row>
    <row r="1130" spans="1:9" x14ac:dyDescent="0.25">
      <c r="A1130" s="5" t="str">
        <f t="shared" si="17"/>
        <v>b</v>
      </c>
      <c r="B1130" s="47" t="s">
        <v>1</v>
      </c>
      <c r="C1130" s="48" t="s">
        <v>27</v>
      </c>
      <c r="D1130" s="48"/>
      <c r="E1130" s="15">
        <f>ლარებში!E1144/1000</f>
        <v>0</v>
      </c>
      <c r="F1130" s="15">
        <f>ლარებში!F1144/1000</f>
        <v>0</v>
      </c>
      <c r="G1130" s="15">
        <f>ლარებში!G1144/1000</f>
        <v>0</v>
      </c>
      <c r="H1130" s="15">
        <f>ლარებში!H1144/1000</f>
        <v>0</v>
      </c>
    </row>
    <row r="1131" spans="1:9" x14ac:dyDescent="0.25">
      <c r="A1131" s="5" t="str">
        <f t="shared" si="17"/>
        <v>b</v>
      </c>
      <c r="B1131" s="47" t="s">
        <v>1</v>
      </c>
      <c r="C1131" s="49" t="s">
        <v>28</v>
      </c>
      <c r="D1131" s="49"/>
      <c r="E1131" s="15">
        <f>ლარებში!E1145/1000</f>
        <v>0</v>
      </c>
      <c r="F1131" s="15">
        <f>ლარებში!F1145/1000</f>
        <v>0</v>
      </c>
      <c r="G1131" s="15">
        <f>ლარებში!G1145/1000</f>
        <v>0</v>
      </c>
      <c r="H1131" s="15">
        <f>ლარებში!H1145/1000</f>
        <v>0</v>
      </c>
    </row>
    <row r="1132" spans="1:9" x14ac:dyDescent="0.25">
      <c r="A1132" s="5" t="str">
        <f t="shared" si="17"/>
        <v>b</v>
      </c>
      <c r="B1132" s="47" t="s">
        <v>1</v>
      </c>
      <c r="C1132" s="49" t="s">
        <v>29</v>
      </c>
      <c r="D1132" s="49"/>
      <c r="E1132" s="15">
        <f>ლარებში!E1146/1000</f>
        <v>0</v>
      </c>
      <c r="F1132" s="15">
        <f>ლარებში!F1146/1000</f>
        <v>0</v>
      </c>
      <c r="G1132" s="15">
        <f>ლარებში!G1146/1000</f>
        <v>0</v>
      </c>
      <c r="H1132" s="15">
        <f>ლარებში!H1146/1000</f>
        <v>0</v>
      </c>
    </row>
    <row r="1133" spans="1:9" x14ac:dyDescent="0.25">
      <c r="A1133" s="5" t="str">
        <f t="shared" si="17"/>
        <v>a</v>
      </c>
      <c r="B1133" s="47" t="s">
        <v>1</v>
      </c>
      <c r="C1133" s="49" t="s">
        <v>30</v>
      </c>
      <c r="D1133" s="49"/>
      <c r="E1133" s="15">
        <f>ლარებში!E1147/1000</f>
        <v>2714</v>
      </c>
      <c r="F1133" s="15">
        <f>ლარებში!F1147/1000</f>
        <v>2712.75</v>
      </c>
      <c r="G1133" s="15">
        <f>ლარებში!G1147/1000</f>
        <v>2184.5500000000002</v>
      </c>
      <c r="H1133" s="15">
        <f>ლარებში!H1147/1000</f>
        <v>2148.8587200000002</v>
      </c>
      <c r="I1133" s="10"/>
    </row>
    <row r="1134" spans="1:9" x14ac:dyDescent="0.25">
      <c r="A1134" s="5" t="str">
        <f t="shared" si="17"/>
        <v>b</v>
      </c>
      <c r="B1134" s="47" t="s">
        <v>1</v>
      </c>
      <c r="C1134" s="49" t="s">
        <v>31</v>
      </c>
      <c r="D1134" s="49"/>
      <c r="E1134" s="15">
        <f>ლარებში!E1148/1000</f>
        <v>0</v>
      </c>
      <c r="F1134" s="15">
        <f>ლარებში!F1148/1000</f>
        <v>0</v>
      </c>
      <c r="G1134" s="15">
        <f>ლარებში!G1148/1000</f>
        <v>0</v>
      </c>
      <c r="H1134" s="15">
        <f>ლარებში!H1148/1000</f>
        <v>0</v>
      </c>
    </row>
    <row r="1135" spans="1:9" ht="34.5" x14ac:dyDescent="0.25">
      <c r="A1135" s="5" t="str">
        <f t="shared" si="17"/>
        <v>b</v>
      </c>
      <c r="B1135" s="47"/>
      <c r="C1135" s="50" t="s">
        <v>91</v>
      </c>
      <c r="D1135" s="50"/>
      <c r="E1135" s="16">
        <f>ლარებში!E1149/1000</f>
        <v>0</v>
      </c>
      <c r="F1135" s="16">
        <f>ლარებში!F1149/1000</f>
        <v>0</v>
      </c>
      <c r="G1135" s="16">
        <f>ლარებში!G1149/1000</f>
        <v>0</v>
      </c>
      <c r="H1135" s="16">
        <f>ლარებში!H1149/1000</f>
        <v>0</v>
      </c>
    </row>
    <row r="1136" spans="1:9" ht="34.5" x14ac:dyDescent="0.25">
      <c r="A1136" s="5" t="str">
        <f t="shared" si="17"/>
        <v>b</v>
      </c>
      <c r="B1136" s="47"/>
      <c r="C1136" s="50" t="s">
        <v>92</v>
      </c>
      <c r="D1136" s="50"/>
      <c r="E1136" s="16">
        <f>ლარებში!E1150/1000</f>
        <v>0</v>
      </c>
      <c r="F1136" s="16">
        <f>ლარებში!F1150/1000</f>
        <v>0</v>
      </c>
      <c r="G1136" s="16">
        <f>ლარებში!G1150/1000</f>
        <v>0</v>
      </c>
      <c r="H1136" s="16">
        <f>ლარებში!H1150/1000</f>
        <v>0</v>
      </c>
    </row>
    <row r="1137" spans="1:9" x14ac:dyDescent="0.25">
      <c r="A1137" s="5" t="str">
        <f t="shared" si="17"/>
        <v>b</v>
      </c>
      <c r="B1137" s="47" t="s">
        <v>1</v>
      </c>
      <c r="C1137" s="46" t="s">
        <v>32</v>
      </c>
      <c r="D1137" s="46"/>
      <c r="E1137" s="14">
        <f>ლარებში!E1151/1000</f>
        <v>0</v>
      </c>
      <c r="F1137" s="14">
        <f>ლარებში!F1151/1000</f>
        <v>0</v>
      </c>
      <c r="G1137" s="14">
        <f>ლარებში!G1151/1000</f>
        <v>0</v>
      </c>
      <c r="H1137" s="14">
        <f>ლარებში!H1151/1000</f>
        <v>0</v>
      </c>
    </row>
    <row r="1138" spans="1:9" x14ac:dyDescent="0.25">
      <c r="A1138" s="5" t="str">
        <f t="shared" si="17"/>
        <v>b</v>
      </c>
      <c r="B1138" s="47" t="s">
        <v>1</v>
      </c>
      <c r="C1138" s="46" t="s">
        <v>33</v>
      </c>
      <c r="D1138" s="46"/>
      <c r="E1138" s="14">
        <f>ლარებში!E1152/1000</f>
        <v>0</v>
      </c>
      <c r="F1138" s="14">
        <f>ლარებში!F1152/1000</f>
        <v>0</v>
      </c>
      <c r="G1138" s="14">
        <f>ლარებში!G1152/1000</f>
        <v>0</v>
      </c>
      <c r="H1138" s="14">
        <f>ლარებში!H1152/1000</f>
        <v>0</v>
      </c>
    </row>
    <row r="1139" spans="1:9" x14ac:dyDescent="0.25">
      <c r="A1139" s="5" t="str">
        <f t="shared" si="17"/>
        <v>b</v>
      </c>
      <c r="B1139" s="47" t="s">
        <v>1</v>
      </c>
      <c r="C1139" s="46" t="s">
        <v>34</v>
      </c>
      <c r="D1139" s="46"/>
      <c r="E1139" s="14">
        <f>ლარებში!E1153/1000</f>
        <v>0</v>
      </c>
      <c r="F1139" s="14">
        <f>ლარებში!F1153/1000</f>
        <v>0</v>
      </c>
      <c r="G1139" s="14">
        <f>ლარებში!G1153/1000</f>
        <v>0</v>
      </c>
      <c r="H1139" s="14">
        <f>ლარებში!H1153/1000</f>
        <v>0</v>
      </c>
    </row>
    <row r="1140" spans="1:9" ht="77.25" customHeight="1" x14ac:dyDescent="0.25">
      <c r="A1140" s="5" t="str">
        <f t="shared" si="17"/>
        <v>a</v>
      </c>
      <c r="B1140" s="29" t="s">
        <v>183</v>
      </c>
      <c r="C1140" s="30" t="s">
        <v>57</v>
      </c>
      <c r="D1140" s="30"/>
      <c r="E1140" s="11">
        <f>ლარებში!E1154/1000</f>
        <v>9800</v>
      </c>
      <c r="F1140" s="11">
        <f>ლარებში!F1154/1000</f>
        <v>9750</v>
      </c>
      <c r="G1140" s="11">
        <f>ლარებში!G1154/1000</f>
        <v>8077.5</v>
      </c>
      <c r="H1140" s="11">
        <f>ლარებში!H1154/1000</f>
        <v>6785.1239400000004</v>
      </c>
      <c r="I1140" s="54" t="s">
        <v>223</v>
      </c>
    </row>
    <row r="1141" spans="1:9" x14ac:dyDescent="0.25">
      <c r="A1141" s="5" t="str">
        <f t="shared" si="17"/>
        <v>a</v>
      </c>
      <c r="B1141" s="45" t="s">
        <v>1</v>
      </c>
      <c r="C1141" s="46" t="s">
        <v>24</v>
      </c>
      <c r="D1141" s="46"/>
      <c r="E1141" s="14">
        <f>ლარებში!E1155/1000</f>
        <v>9800</v>
      </c>
      <c r="F1141" s="14">
        <f>ლარებში!F1155/1000</f>
        <v>9750</v>
      </c>
      <c r="G1141" s="14">
        <f>ლარებში!G1155/1000</f>
        <v>8077.5</v>
      </c>
      <c r="H1141" s="14">
        <f>ლარებში!H1155/1000</f>
        <v>6785.1239400000004</v>
      </c>
      <c r="I1141" s="10"/>
    </row>
    <row r="1142" spans="1:9" x14ac:dyDescent="0.25">
      <c r="A1142" s="5" t="str">
        <f t="shared" si="17"/>
        <v>b</v>
      </c>
      <c r="B1142" s="47" t="s">
        <v>1</v>
      </c>
      <c r="C1142" s="48" t="s">
        <v>25</v>
      </c>
      <c r="D1142" s="48"/>
      <c r="E1142" s="15">
        <f>ლარებში!E1156/1000</f>
        <v>0</v>
      </c>
      <c r="F1142" s="15">
        <f>ლარებში!F1156/1000</f>
        <v>0</v>
      </c>
      <c r="G1142" s="15">
        <f>ლარებში!G1156/1000</f>
        <v>0</v>
      </c>
      <c r="H1142" s="15">
        <f>ლარებში!H1156/1000</f>
        <v>0</v>
      </c>
    </row>
    <row r="1143" spans="1:9" x14ac:dyDescent="0.25">
      <c r="A1143" s="5" t="str">
        <f t="shared" si="17"/>
        <v>a</v>
      </c>
      <c r="B1143" s="47" t="s">
        <v>1</v>
      </c>
      <c r="C1143" s="48" t="s">
        <v>26</v>
      </c>
      <c r="D1143" s="48"/>
      <c r="E1143" s="15">
        <f>ლარებში!E1157/1000</f>
        <v>216</v>
      </c>
      <c r="F1143" s="15">
        <f>ლარებში!F1157/1000</f>
        <v>240</v>
      </c>
      <c r="G1143" s="15">
        <f>ლარებში!G1157/1000</f>
        <v>178</v>
      </c>
      <c r="H1143" s="15">
        <f>ლარებში!H1157/1000</f>
        <v>144.67741000000001</v>
      </c>
      <c r="I1143" s="10"/>
    </row>
    <row r="1144" spans="1:9" x14ac:dyDescent="0.25">
      <c r="A1144" s="5" t="str">
        <f t="shared" si="17"/>
        <v>b</v>
      </c>
      <c r="B1144" s="47" t="s">
        <v>1</v>
      </c>
      <c r="C1144" s="48" t="s">
        <v>27</v>
      </c>
      <c r="D1144" s="48"/>
      <c r="E1144" s="15">
        <f>ლარებში!E1158/1000</f>
        <v>0</v>
      </c>
      <c r="F1144" s="15">
        <f>ლარებში!F1158/1000</f>
        <v>0</v>
      </c>
      <c r="G1144" s="15">
        <f>ლარებში!G1158/1000</f>
        <v>0</v>
      </c>
      <c r="H1144" s="15">
        <f>ლარებში!H1158/1000</f>
        <v>0</v>
      </c>
    </row>
    <row r="1145" spans="1:9" x14ac:dyDescent="0.25">
      <c r="A1145" s="5" t="str">
        <f t="shared" si="17"/>
        <v>b</v>
      </c>
      <c r="B1145" s="47" t="s">
        <v>1</v>
      </c>
      <c r="C1145" s="49" t="s">
        <v>28</v>
      </c>
      <c r="D1145" s="49"/>
      <c r="E1145" s="15">
        <f>ლარებში!E1159/1000</f>
        <v>0</v>
      </c>
      <c r="F1145" s="15">
        <f>ლარებში!F1159/1000</f>
        <v>0</v>
      </c>
      <c r="G1145" s="15">
        <f>ლარებში!G1159/1000</f>
        <v>0</v>
      </c>
      <c r="H1145" s="15">
        <f>ლარებში!H1159/1000</f>
        <v>0</v>
      </c>
    </row>
    <row r="1146" spans="1:9" x14ac:dyDescent="0.25">
      <c r="A1146" s="5" t="str">
        <f t="shared" si="17"/>
        <v>b</v>
      </c>
      <c r="B1146" s="47" t="s">
        <v>1</v>
      </c>
      <c r="C1146" s="49" t="s">
        <v>29</v>
      </c>
      <c r="D1146" s="49"/>
      <c r="E1146" s="15">
        <f>ლარებში!E1160/1000</f>
        <v>0</v>
      </c>
      <c r="F1146" s="15">
        <f>ლარებში!F1160/1000</f>
        <v>0</v>
      </c>
      <c r="G1146" s="15">
        <f>ლარებში!G1160/1000</f>
        <v>0</v>
      </c>
      <c r="H1146" s="15">
        <f>ლარებში!H1160/1000</f>
        <v>0</v>
      </c>
    </row>
    <row r="1147" spans="1:9" x14ac:dyDescent="0.25">
      <c r="A1147" s="5" t="str">
        <f t="shared" si="17"/>
        <v>a</v>
      </c>
      <c r="B1147" s="47" t="s">
        <v>1</v>
      </c>
      <c r="C1147" s="49" t="s">
        <v>30</v>
      </c>
      <c r="D1147" s="49"/>
      <c r="E1147" s="15">
        <f>ლარებში!E1161/1000</f>
        <v>9584</v>
      </c>
      <c r="F1147" s="15">
        <f>ლარებში!F1161/1000</f>
        <v>9510</v>
      </c>
      <c r="G1147" s="15">
        <f>ლარებში!G1161/1000</f>
        <v>7899.5</v>
      </c>
      <c r="H1147" s="15">
        <f>ლარებში!H1161/1000</f>
        <v>6640.4465300000002</v>
      </c>
      <c r="I1147" s="10"/>
    </row>
    <row r="1148" spans="1:9" x14ac:dyDescent="0.25">
      <c r="A1148" s="5" t="str">
        <f t="shared" si="17"/>
        <v>b</v>
      </c>
      <c r="B1148" s="47" t="s">
        <v>1</v>
      </c>
      <c r="C1148" s="49" t="s">
        <v>31</v>
      </c>
      <c r="D1148" s="49"/>
      <c r="E1148" s="15">
        <f>ლარებში!E1162/1000</f>
        <v>0</v>
      </c>
      <c r="F1148" s="15">
        <f>ლარებში!F1162/1000</f>
        <v>0</v>
      </c>
      <c r="G1148" s="15">
        <f>ლარებში!G1162/1000</f>
        <v>0</v>
      </c>
      <c r="H1148" s="15">
        <f>ლარებში!H1162/1000</f>
        <v>0</v>
      </c>
    </row>
    <row r="1149" spans="1:9" ht="34.5" x14ac:dyDescent="0.25">
      <c r="A1149" s="5" t="str">
        <f t="shared" si="17"/>
        <v>b</v>
      </c>
      <c r="B1149" s="47"/>
      <c r="C1149" s="50" t="s">
        <v>91</v>
      </c>
      <c r="D1149" s="50"/>
      <c r="E1149" s="16">
        <f>ლარებში!E1163/1000</f>
        <v>0</v>
      </c>
      <c r="F1149" s="16">
        <f>ლარებში!F1163/1000</f>
        <v>0</v>
      </c>
      <c r="G1149" s="16">
        <f>ლარებში!G1163/1000</f>
        <v>0</v>
      </c>
      <c r="H1149" s="16">
        <f>ლარებში!H1163/1000</f>
        <v>0</v>
      </c>
    </row>
    <row r="1150" spans="1:9" ht="34.5" x14ac:dyDescent="0.25">
      <c r="A1150" s="5" t="str">
        <f t="shared" si="17"/>
        <v>b</v>
      </c>
      <c r="B1150" s="47"/>
      <c r="C1150" s="50" t="s">
        <v>92</v>
      </c>
      <c r="D1150" s="50"/>
      <c r="E1150" s="16">
        <f>ლარებში!E1164/1000</f>
        <v>0</v>
      </c>
      <c r="F1150" s="16">
        <f>ლარებში!F1164/1000</f>
        <v>0</v>
      </c>
      <c r="G1150" s="16">
        <f>ლარებში!G1164/1000</f>
        <v>0</v>
      </c>
      <c r="H1150" s="16">
        <f>ლარებში!H1164/1000</f>
        <v>0</v>
      </c>
    </row>
    <row r="1151" spans="1:9" x14ac:dyDescent="0.25">
      <c r="A1151" s="5" t="str">
        <f t="shared" si="17"/>
        <v>b</v>
      </c>
      <c r="B1151" s="47" t="s">
        <v>1</v>
      </c>
      <c r="C1151" s="46" t="s">
        <v>32</v>
      </c>
      <c r="D1151" s="46"/>
      <c r="E1151" s="14">
        <f>ლარებში!E1165/1000</f>
        <v>0</v>
      </c>
      <c r="F1151" s="14">
        <f>ლარებში!F1165/1000</f>
        <v>0</v>
      </c>
      <c r="G1151" s="14">
        <f>ლარებში!G1165/1000</f>
        <v>0</v>
      </c>
      <c r="H1151" s="14">
        <f>ლარებში!H1165/1000</f>
        <v>0</v>
      </c>
    </row>
    <row r="1152" spans="1:9" x14ac:dyDescent="0.25">
      <c r="A1152" s="5" t="str">
        <f t="shared" si="17"/>
        <v>b</v>
      </c>
      <c r="B1152" s="47" t="s">
        <v>1</v>
      </c>
      <c r="C1152" s="46" t="s">
        <v>33</v>
      </c>
      <c r="D1152" s="46"/>
      <c r="E1152" s="14">
        <f>ლარებში!E1166/1000</f>
        <v>0</v>
      </c>
      <c r="F1152" s="14">
        <f>ლარებში!F1166/1000</f>
        <v>0</v>
      </c>
      <c r="G1152" s="14">
        <f>ლარებში!G1166/1000</f>
        <v>0</v>
      </c>
      <c r="H1152" s="14">
        <f>ლარებში!H1166/1000</f>
        <v>0</v>
      </c>
    </row>
    <row r="1153" spans="1:9" x14ac:dyDescent="0.25">
      <c r="A1153" s="5" t="str">
        <f t="shared" si="17"/>
        <v>b</v>
      </c>
      <c r="B1153" s="47" t="s">
        <v>1</v>
      </c>
      <c r="C1153" s="46" t="s">
        <v>34</v>
      </c>
      <c r="D1153" s="46"/>
      <c r="E1153" s="14">
        <f>ლარებში!E1167/1000</f>
        <v>0</v>
      </c>
      <c r="F1153" s="14">
        <f>ლარებში!F1167/1000</f>
        <v>0</v>
      </c>
      <c r="G1153" s="14">
        <f>ლარებში!G1167/1000</f>
        <v>0</v>
      </c>
      <c r="H1153" s="14">
        <f>ლარებში!H1167/1000</f>
        <v>0</v>
      </c>
    </row>
    <row r="1154" spans="1:9" ht="40.5" customHeight="1" x14ac:dyDescent="0.25">
      <c r="A1154" s="5" t="str">
        <f t="shared" si="17"/>
        <v>a</v>
      </c>
      <c r="B1154" s="29" t="s">
        <v>184</v>
      </c>
      <c r="C1154" s="30" t="s">
        <v>185</v>
      </c>
      <c r="D1154" s="30"/>
      <c r="E1154" s="11">
        <f>ლარებში!E1168/1000</f>
        <v>44725</v>
      </c>
      <c r="F1154" s="11">
        <f>ლარებში!F1168/1000</f>
        <v>44725</v>
      </c>
      <c r="G1154" s="11">
        <f>ლარებში!G1168/1000</f>
        <v>33487.449999999997</v>
      </c>
      <c r="H1154" s="11">
        <f>ლარებში!H1168/1000</f>
        <v>24030.910409999997</v>
      </c>
      <c r="I1154" s="10"/>
    </row>
    <row r="1155" spans="1:9" x14ac:dyDescent="0.25">
      <c r="A1155" s="5" t="str">
        <f t="shared" si="17"/>
        <v>a</v>
      </c>
      <c r="B1155" s="45" t="s">
        <v>1</v>
      </c>
      <c r="C1155" s="46" t="s">
        <v>24</v>
      </c>
      <c r="D1155" s="46"/>
      <c r="E1155" s="14">
        <f>ლარებში!E1169/1000</f>
        <v>44592</v>
      </c>
      <c r="F1155" s="14">
        <f>ლარებში!F1169/1000</f>
        <v>44592</v>
      </c>
      <c r="G1155" s="14">
        <f>ლარებში!G1169/1000</f>
        <v>33354.449999999997</v>
      </c>
      <c r="H1155" s="14">
        <f>ლარებში!H1169/1000</f>
        <v>23996.770389999998</v>
      </c>
      <c r="I1155" s="10"/>
    </row>
    <row r="1156" spans="1:9" x14ac:dyDescent="0.25">
      <c r="A1156" s="5" t="str">
        <f t="shared" si="17"/>
        <v>b</v>
      </c>
      <c r="B1156" s="47" t="s">
        <v>1</v>
      </c>
      <c r="C1156" s="48" t="s">
        <v>25</v>
      </c>
      <c r="D1156" s="48"/>
      <c r="E1156" s="17">
        <f>ლარებში!E1170/1000</f>
        <v>0</v>
      </c>
      <c r="F1156" s="17">
        <f>ლარებში!F1170/1000</f>
        <v>0</v>
      </c>
      <c r="G1156" s="17">
        <f>ლარებში!G1170/1000</f>
        <v>0</v>
      </c>
      <c r="H1156" s="17">
        <f>ლარებში!H1170/1000</f>
        <v>0</v>
      </c>
    </row>
    <row r="1157" spans="1:9" x14ac:dyDescent="0.25">
      <c r="A1157" s="5" t="str">
        <f t="shared" si="17"/>
        <v>a</v>
      </c>
      <c r="B1157" s="47" t="s">
        <v>1</v>
      </c>
      <c r="C1157" s="48" t="s">
        <v>26</v>
      </c>
      <c r="D1157" s="48"/>
      <c r="E1157" s="52">
        <f>ლარებში!E1171/1000</f>
        <v>36450</v>
      </c>
      <c r="F1157" s="52">
        <f>ლარებში!F1171/1000</f>
        <v>36450</v>
      </c>
      <c r="G1157" s="52">
        <f>ლარებში!G1171/1000</f>
        <v>27360</v>
      </c>
      <c r="H1157" s="52">
        <f>ლარებში!H1171/1000</f>
        <v>20670.788680000001</v>
      </c>
      <c r="I1157" s="10"/>
    </row>
    <row r="1158" spans="1:9" x14ac:dyDescent="0.25">
      <c r="A1158" s="5" t="str">
        <f t="shared" si="17"/>
        <v>b</v>
      </c>
      <c r="B1158" s="47" t="s">
        <v>1</v>
      </c>
      <c r="C1158" s="48" t="s">
        <v>27</v>
      </c>
      <c r="D1158" s="48"/>
      <c r="E1158" s="17">
        <f>ლარებში!E1172/1000</f>
        <v>0</v>
      </c>
      <c r="F1158" s="17">
        <f>ლარებში!F1172/1000</f>
        <v>0</v>
      </c>
      <c r="G1158" s="17">
        <f>ლარებში!G1172/1000</f>
        <v>0</v>
      </c>
      <c r="H1158" s="17">
        <f>ლარებში!H1172/1000</f>
        <v>0</v>
      </c>
    </row>
    <row r="1159" spans="1:9" x14ac:dyDescent="0.25">
      <c r="A1159" s="5" t="str">
        <f t="shared" ref="A1159:A1222" si="18">IF((E1159+F1159+G1159+H1159)&gt;0,"a","b")</f>
        <v>b</v>
      </c>
      <c r="B1159" s="47" t="s">
        <v>1</v>
      </c>
      <c r="C1159" s="49" t="s">
        <v>28</v>
      </c>
      <c r="D1159" s="49"/>
      <c r="E1159" s="17">
        <f>ლარებში!E1173/1000</f>
        <v>0</v>
      </c>
      <c r="F1159" s="17">
        <f>ლარებში!F1173/1000</f>
        <v>0</v>
      </c>
      <c r="G1159" s="17">
        <f>ლარებში!G1173/1000</f>
        <v>0</v>
      </c>
      <c r="H1159" s="17">
        <f>ლარებში!H1173/1000</f>
        <v>0</v>
      </c>
    </row>
    <row r="1160" spans="1:9" x14ac:dyDescent="0.25">
      <c r="A1160" s="5" t="str">
        <f t="shared" si="18"/>
        <v>b</v>
      </c>
      <c r="B1160" s="47" t="s">
        <v>1</v>
      </c>
      <c r="C1160" s="49" t="s">
        <v>29</v>
      </c>
      <c r="D1160" s="49"/>
      <c r="E1160" s="17">
        <f>ლარებში!E1174/1000</f>
        <v>0</v>
      </c>
      <c r="F1160" s="17">
        <f>ლარებში!F1174/1000</f>
        <v>0</v>
      </c>
      <c r="G1160" s="17">
        <f>ლარებში!G1174/1000</f>
        <v>0</v>
      </c>
      <c r="H1160" s="17">
        <f>ლარებში!H1174/1000</f>
        <v>0</v>
      </c>
    </row>
    <row r="1161" spans="1:9" x14ac:dyDescent="0.25">
      <c r="A1161" s="5" t="str">
        <f t="shared" si="18"/>
        <v>a</v>
      </c>
      <c r="B1161" s="47" t="s">
        <v>1</v>
      </c>
      <c r="C1161" s="49" t="s">
        <v>30</v>
      </c>
      <c r="D1161" s="49"/>
      <c r="E1161" s="52">
        <f>ლარებში!E1175/1000</f>
        <v>7425</v>
      </c>
      <c r="F1161" s="52">
        <f>ლარებში!F1175/1000</f>
        <v>7425</v>
      </c>
      <c r="G1161" s="52">
        <f>ლარებში!G1175/1000</f>
        <v>5454.45</v>
      </c>
      <c r="H1161" s="52">
        <f>ლარებში!H1175/1000</f>
        <v>3074.1929700000001</v>
      </c>
      <c r="I1161" s="10"/>
    </row>
    <row r="1162" spans="1:9" x14ac:dyDescent="0.25">
      <c r="A1162" s="5" t="str">
        <f t="shared" si="18"/>
        <v>a</v>
      </c>
      <c r="B1162" s="47" t="s">
        <v>1</v>
      </c>
      <c r="C1162" s="49" t="s">
        <v>31</v>
      </c>
      <c r="D1162" s="49"/>
      <c r="E1162" s="52">
        <f>ლარებში!E1176/1000</f>
        <v>717</v>
      </c>
      <c r="F1162" s="52">
        <f>ლარებში!F1176/1000</f>
        <v>717</v>
      </c>
      <c r="G1162" s="52">
        <f>ლარებში!G1176/1000</f>
        <v>540</v>
      </c>
      <c r="H1162" s="52">
        <f>ლარებში!H1176/1000</f>
        <v>251.78873999999999</v>
      </c>
      <c r="I1162" s="10"/>
    </row>
    <row r="1163" spans="1:9" ht="34.5" x14ac:dyDescent="0.25">
      <c r="A1163" s="5" t="str">
        <f t="shared" si="18"/>
        <v>a</v>
      </c>
      <c r="B1163" s="47"/>
      <c r="C1163" s="50" t="s">
        <v>91</v>
      </c>
      <c r="D1163" s="50"/>
      <c r="E1163" s="17">
        <f>ლარებში!E1177/1000</f>
        <v>717</v>
      </c>
      <c r="F1163" s="17">
        <f>ლარებში!F1177/1000</f>
        <v>717</v>
      </c>
      <c r="G1163" s="17">
        <f>ლარებში!G1177/1000</f>
        <v>540</v>
      </c>
      <c r="H1163" s="17">
        <f>ლარებში!H1177/1000</f>
        <v>251.78873999999999</v>
      </c>
    </row>
    <row r="1164" spans="1:9" ht="34.5" x14ac:dyDescent="0.25">
      <c r="A1164" s="5" t="str">
        <f t="shared" si="18"/>
        <v>b</v>
      </c>
      <c r="B1164" s="47"/>
      <c r="C1164" s="50" t="s">
        <v>92</v>
      </c>
      <c r="D1164" s="50"/>
      <c r="E1164" s="17">
        <f>ლარებში!E1178/1000</f>
        <v>0</v>
      </c>
      <c r="F1164" s="17">
        <f>ლარებში!F1178/1000</f>
        <v>0</v>
      </c>
      <c r="G1164" s="17">
        <f>ლარებში!G1178/1000</f>
        <v>0</v>
      </c>
      <c r="H1164" s="17">
        <f>ლარებში!H1178/1000</f>
        <v>0</v>
      </c>
    </row>
    <row r="1165" spans="1:9" x14ac:dyDescent="0.25">
      <c r="A1165" s="5" t="str">
        <f t="shared" si="18"/>
        <v>a</v>
      </c>
      <c r="B1165" s="45" t="s">
        <v>1</v>
      </c>
      <c r="C1165" s="46" t="s">
        <v>32</v>
      </c>
      <c r="D1165" s="46"/>
      <c r="E1165" s="14">
        <f>ლარებში!E1179/1000</f>
        <v>133</v>
      </c>
      <c r="F1165" s="14">
        <f>ლარებში!F1179/1000</f>
        <v>133</v>
      </c>
      <c r="G1165" s="14">
        <f>ლარებში!G1179/1000</f>
        <v>133</v>
      </c>
      <c r="H1165" s="14">
        <f>ლარებში!H1179/1000</f>
        <v>34.14002</v>
      </c>
      <c r="I1165" s="10"/>
    </row>
    <row r="1166" spans="1:9" x14ac:dyDescent="0.25">
      <c r="A1166" s="5" t="str">
        <f t="shared" si="18"/>
        <v>b</v>
      </c>
      <c r="B1166" s="45" t="s">
        <v>1</v>
      </c>
      <c r="C1166" s="46" t="s">
        <v>33</v>
      </c>
      <c r="D1166" s="46"/>
      <c r="E1166" s="14">
        <f>ლარებში!E1180/1000</f>
        <v>0</v>
      </c>
      <c r="F1166" s="14">
        <f>ლარებში!F1180/1000</f>
        <v>0</v>
      </c>
      <c r="G1166" s="14">
        <f>ლარებში!G1180/1000</f>
        <v>0</v>
      </c>
      <c r="H1166" s="14">
        <f>ლარებში!H1180/1000</f>
        <v>0</v>
      </c>
    </row>
    <row r="1167" spans="1:9" x14ac:dyDescent="0.25">
      <c r="A1167" s="5" t="str">
        <f t="shared" si="18"/>
        <v>b</v>
      </c>
      <c r="B1167" s="45" t="s">
        <v>1</v>
      </c>
      <c r="C1167" s="46" t="s">
        <v>34</v>
      </c>
      <c r="D1167" s="46"/>
      <c r="E1167" s="14">
        <f>ლარებში!E1181/1000</f>
        <v>0</v>
      </c>
      <c r="F1167" s="14">
        <f>ლარებში!F1181/1000</f>
        <v>0</v>
      </c>
      <c r="G1167" s="14">
        <f>ლარებში!G1181/1000</f>
        <v>0</v>
      </c>
      <c r="H1167" s="14">
        <f>ლარებში!H1181/1000</f>
        <v>0</v>
      </c>
    </row>
    <row r="1168" spans="1:9" ht="18" x14ac:dyDescent="0.25">
      <c r="A1168" s="5" t="str">
        <f t="shared" si="18"/>
        <v>a</v>
      </c>
      <c r="B1168" s="37" t="s">
        <v>186</v>
      </c>
      <c r="C1168" s="38" t="s">
        <v>86</v>
      </c>
      <c r="D1168" s="38"/>
      <c r="E1168" s="13">
        <f>ლარებში!E1182/1000</f>
        <v>725</v>
      </c>
      <c r="F1168" s="13">
        <f>ლარებში!F1182/1000</f>
        <v>725</v>
      </c>
      <c r="G1168" s="13">
        <f>ლარებში!G1182/1000</f>
        <v>429.45</v>
      </c>
      <c r="H1168" s="13">
        <f>ლარებში!H1182/1000</f>
        <v>332.28300000000002</v>
      </c>
      <c r="I1168" s="54" t="s">
        <v>223</v>
      </c>
    </row>
    <row r="1169" spans="1:9" x14ac:dyDescent="0.25">
      <c r="A1169" s="5" t="str">
        <f t="shared" si="18"/>
        <v>a</v>
      </c>
      <c r="B1169" s="45" t="s">
        <v>1</v>
      </c>
      <c r="C1169" s="46" t="s">
        <v>24</v>
      </c>
      <c r="D1169" s="46"/>
      <c r="E1169" s="14">
        <f>ლარებში!E1183/1000</f>
        <v>725</v>
      </c>
      <c r="F1169" s="14">
        <f>ლარებში!F1183/1000</f>
        <v>725</v>
      </c>
      <c r="G1169" s="14">
        <f>ლარებში!G1183/1000</f>
        <v>429.45</v>
      </c>
      <c r="H1169" s="14">
        <f>ლარებში!H1183/1000</f>
        <v>332.28300000000002</v>
      </c>
    </row>
    <row r="1170" spans="1:9" x14ac:dyDescent="0.25">
      <c r="A1170" s="5" t="str">
        <f t="shared" si="18"/>
        <v>b</v>
      </c>
      <c r="B1170" s="47" t="s">
        <v>1</v>
      </c>
      <c r="C1170" s="48" t="s">
        <v>25</v>
      </c>
      <c r="D1170" s="48"/>
      <c r="E1170" s="15">
        <f>ლარებში!E1184/1000</f>
        <v>0</v>
      </c>
      <c r="F1170" s="15">
        <f>ლარებში!F1184/1000</f>
        <v>0</v>
      </c>
      <c r="G1170" s="15">
        <f>ლარებში!G1184/1000</f>
        <v>0</v>
      </c>
      <c r="H1170" s="15">
        <f>ლარებში!H1184/1000</f>
        <v>0</v>
      </c>
    </row>
    <row r="1171" spans="1:9" x14ac:dyDescent="0.25">
      <c r="A1171" s="5" t="str">
        <f t="shared" si="18"/>
        <v>b</v>
      </c>
      <c r="B1171" s="47" t="s">
        <v>1</v>
      </c>
      <c r="C1171" s="48" t="s">
        <v>26</v>
      </c>
      <c r="D1171" s="48"/>
      <c r="E1171" s="15">
        <f>ლარებში!E1185/1000</f>
        <v>0</v>
      </c>
      <c r="F1171" s="15">
        <f>ლარებში!F1185/1000</f>
        <v>0</v>
      </c>
      <c r="G1171" s="15">
        <f>ლარებში!G1185/1000</f>
        <v>0</v>
      </c>
      <c r="H1171" s="15">
        <f>ლარებში!H1185/1000</f>
        <v>0</v>
      </c>
    </row>
    <row r="1172" spans="1:9" x14ac:dyDescent="0.25">
      <c r="A1172" s="5" t="str">
        <f t="shared" si="18"/>
        <v>b</v>
      </c>
      <c r="B1172" s="47" t="s">
        <v>1</v>
      </c>
      <c r="C1172" s="48" t="s">
        <v>27</v>
      </c>
      <c r="D1172" s="48"/>
      <c r="E1172" s="15">
        <f>ლარებში!E1186/1000</f>
        <v>0</v>
      </c>
      <c r="F1172" s="15">
        <f>ლარებში!F1186/1000</f>
        <v>0</v>
      </c>
      <c r="G1172" s="15">
        <f>ლარებში!G1186/1000</f>
        <v>0</v>
      </c>
      <c r="H1172" s="15">
        <f>ლარებში!H1186/1000</f>
        <v>0</v>
      </c>
    </row>
    <row r="1173" spans="1:9" x14ac:dyDescent="0.25">
      <c r="A1173" s="5" t="str">
        <f t="shared" si="18"/>
        <v>b</v>
      </c>
      <c r="B1173" s="47" t="s">
        <v>1</v>
      </c>
      <c r="C1173" s="49" t="s">
        <v>28</v>
      </c>
      <c r="D1173" s="49"/>
      <c r="E1173" s="15">
        <f>ლარებში!E1187/1000</f>
        <v>0</v>
      </c>
      <c r="F1173" s="15">
        <f>ლარებში!F1187/1000</f>
        <v>0</v>
      </c>
      <c r="G1173" s="15">
        <f>ლარებში!G1187/1000</f>
        <v>0</v>
      </c>
      <c r="H1173" s="15">
        <f>ლარებში!H1187/1000</f>
        <v>0</v>
      </c>
    </row>
    <row r="1174" spans="1:9" x14ac:dyDescent="0.25">
      <c r="A1174" s="5" t="str">
        <f t="shared" si="18"/>
        <v>b</v>
      </c>
      <c r="B1174" s="47" t="s">
        <v>1</v>
      </c>
      <c r="C1174" s="49" t="s">
        <v>29</v>
      </c>
      <c r="D1174" s="49"/>
      <c r="E1174" s="15">
        <f>ლარებში!E1188/1000</f>
        <v>0</v>
      </c>
      <c r="F1174" s="15">
        <f>ლარებში!F1188/1000</f>
        <v>0</v>
      </c>
      <c r="G1174" s="15">
        <f>ლარებში!G1188/1000</f>
        <v>0</v>
      </c>
      <c r="H1174" s="15">
        <f>ლარებში!H1188/1000</f>
        <v>0</v>
      </c>
    </row>
    <row r="1175" spans="1:9" x14ac:dyDescent="0.25">
      <c r="A1175" s="5" t="str">
        <f t="shared" si="18"/>
        <v>a</v>
      </c>
      <c r="B1175" s="47" t="s">
        <v>1</v>
      </c>
      <c r="C1175" s="49" t="s">
        <v>30</v>
      </c>
      <c r="D1175" s="49"/>
      <c r="E1175" s="15">
        <f>ლარებში!E1189/1000</f>
        <v>725</v>
      </c>
      <c r="F1175" s="15">
        <f>ლარებში!F1189/1000</f>
        <v>725</v>
      </c>
      <c r="G1175" s="15">
        <f>ლარებში!G1189/1000</f>
        <v>429.45</v>
      </c>
      <c r="H1175" s="15">
        <f>ლარებში!H1189/1000</f>
        <v>332.28300000000002</v>
      </c>
    </row>
    <row r="1176" spans="1:9" x14ac:dyDescent="0.25">
      <c r="A1176" s="5" t="str">
        <f t="shared" si="18"/>
        <v>b</v>
      </c>
      <c r="B1176" s="47" t="s">
        <v>1</v>
      </c>
      <c r="C1176" s="49" t="s">
        <v>31</v>
      </c>
      <c r="D1176" s="49"/>
      <c r="E1176" s="15">
        <f>ლარებში!E1190/1000</f>
        <v>0</v>
      </c>
      <c r="F1176" s="15">
        <f>ლარებში!F1190/1000</f>
        <v>0</v>
      </c>
      <c r="G1176" s="15">
        <f>ლარებში!G1190/1000</f>
        <v>0</v>
      </c>
      <c r="H1176" s="15">
        <f>ლარებში!H1190/1000</f>
        <v>0</v>
      </c>
    </row>
    <row r="1177" spans="1:9" ht="34.5" x14ac:dyDescent="0.25">
      <c r="A1177" s="5" t="str">
        <f t="shared" si="18"/>
        <v>b</v>
      </c>
      <c r="B1177" s="47"/>
      <c r="C1177" s="50" t="s">
        <v>91</v>
      </c>
      <c r="D1177" s="50"/>
      <c r="E1177" s="16">
        <f>ლარებში!E1191/1000</f>
        <v>0</v>
      </c>
      <c r="F1177" s="16">
        <f>ლარებში!F1191/1000</f>
        <v>0</v>
      </c>
      <c r="G1177" s="16">
        <f>ლარებში!G1191/1000</f>
        <v>0</v>
      </c>
      <c r="H1177" s="16">
        <f>ლარებში!H1191/1000</f>
        <v>0</v>
      </c>
    </row>
    <row r="1178" spans="1:9" ht="34.5" x14ac:dyDescent="0.25">
      <c r="A1178" s="5" t="str">
        <f t="shared" si="18"/>
        <v>b</v>
      </c>
      <c r="B1178" s="47"/>
      <c r="C1178" s="50" t="s">
        <v>92</v>
      </c>
      <c r="D1178" s="50"/>
      <c r="E1178" s="16">
        <f>ლარებში!E1192/1000</f>
        <v>0</v>
      </c>
      <c r="F1178" s="16">
        <f>ლარებში!F1192/1000</f>
        <v>0</v>
      </c>
      <c r="G1178" s="16">
        <f>ლარებში!G1192/1000</f>
        <v>0</v>
      </c>
      <c r="H1178" s="16">
        <f>ლარებში!H1192/1000</f>
        <v>0</v>
      </c>
    </row>
    <row r="1179" spans="1:9" x14ac:dyDescent="0.25">
      <c r="A1179" s="5" t="str">
        <f t="shared" si="18"/>
        <v>b</v>
      </c>
      <c r="B1179" s="47" t="s">
        <v>1</v>
      </c>
      <c r="C1179" s="46" t="s">
        <v>32</v>
      </c>
      <c r="D1179" s="46"/>
      <c r="E1179" s="14">
        <f>ლარებში!E1193/1000</f>
        <v>0</v>
      </c>
      <c r="F1179" s="14">
        <f>ლარებში!F1193/1000</f>
        <v>0</v>
      </c>
      <c r="G1179" s="14">
        <f>ლარებში!G1193/1000</f>
        <v>0</v>
      </c>
      <c r="H1179" s="14">
        <f>ლარებში!H1193/1000</f>
        <v>0</v>
      </c>
    </row>
    <row r="1180" spans="1:9" x14ac:dyDescent="0.25">
      <c r="A1180" s="5" t="str">
        <f t="shared" si="18"/>
        <v>b</v>
      </c>
      <c r="B1180" s="47" t="s">
        <v>1</v>
      </c>
      <c r="C1180" s="46" t="s">
        <v>33</v>
      </c>
      <c r="D1180" s="46"/>
      <c r="E1180" s="14">
        <f>ლარებში!E1194/1000</f>
        <v>0</v>
      </c>
      <c r="F1180" s="14">
        <f>ლარებში!F1194/1000</f>
        <v>0</v>
      </c>
      <c r="G1180" s="14">
        <f>ლარებში!G1194/1000</f>
        <v>0</v>
      </c>
      <c r="H1180" s="14">
        <f>ლარებში!H1194/1000</f>
        <v>0</v>
      </c>
    </row>
    <row r="1181" spans="1:9" x14ac:dyDescent="0.25">
      <c r="A1181" s="5" t="str">
        <f t="shared" si="18"/>
        <v>b</v>
      </c>
      <c r="B1181" s="47" t="s">
        <v>1</v>
      </c>
      <c r="C1181" s="46" t="s">
        <v>34</v>
      </c>
      <c r="D1181" s="46"/>
      <c r="E1181" s="14">
        <f>ლარებში!E1195/1000</f>
        <v>0</v>
      </c>
      <c r="F1181" s="14">
        <f>ლარებში!F1195/1000</f>
        <v>0</v>
      </c>
      <c r="G1181" s="14">
        <f>ლარებში!G1195/1000</f>
        <v>0</v>
      </c>
      <c r="H1181" s="14">
        <f>ლარებში!H1195/1000</f>
        <v>0</v>
      </c>
    </row>
    <row r="1182" spans="1:9" ht="55.5" customHeight="1" x14ac:dyDescent="0.25">
      <c r="A1182" s="5" t="str">
        <f t="shared" si="18"/>
        <v>a</v>
      </c>
      <c r="B1182" s="37" t="s">
        <v>187</v>
      </c>
      <c r="C1182" s="38" t="s">
        <v>87</v>
      </c>
      <c r="D1182" s="38"/>
      <c r="E1182" s="13">
        <f>ლარებში!E1196/1000</f>
        <v>44000</v>
      </c>
      <c r="F1182" s="13">
        <f>ლარებში!F1196/1000</f>
        <v>44000</v>
      </c>
      <c r="G1182" s="13">
        <f>ლარებში!G1196/1000</f>
        <v>33058</v>
      </c>
      <c r="H1182" s="13">
        <f>ლარებში!H1196/1000</f>
        <v>23698.627409999997</v>
      </c>
      <c r="I1182" s="54" t="s">
        <v>225</v>
      </c>
    </row>
    <row r="1183" spans="1:9" x14ac:dyDescent="0.25">
      <c r="A1183" s="5" t="str">
        <f t="shared" si="18"/>
        <v>a</v>
      </c>
      <c r="B1183" s="45" t="s">
        <v>1</v>
      </c>
      <c r="C1183" s="46" t="s">
        <v>24</v>
      </c>
      <c r="D1183" s="46"/>
      <c r="E1183" s="14">
        <f>ლარებში!E1197/1000</f>
        <v>43867</v>
      </c>
      <c r="F1183" s="14">
        <f>ლარებში!F1197/1000</f>
        <v>43867</v>
      </c>
      <c r="G1183" s="14">
        <f>ლარებში!G1197/1000</f>
        <v>32925</v>
      </c>
      <c r="H1183" s="14">
        <f>ლარებში!H1197/1000</f>
        <v>23664.487389999998</v>
      </c>
    </row>
    <row r="1184" spans="1:9" x14ac:dyDescent="0.25">
      <c r="A1184" s="5" t="str">
        <f t="shared" si="18"/>
        <v>b</v>
      </c>
      <c r="B1184" s="47" t="s">
        <v>1</v>
      </c>
      <c r="C1184" s="48" t="s">
        <v>25</v>
      </c>
      <c r="D1184" s="48"/>
      <c r="E1184" s="15">
        <f>ლარებში!E1198/1000</f>
        <v>0</v>
      </c>
      <c r="F1184" s="15">
        <f>ლარებში!F1198/1000</f>
        <v>0</v>
      </c>
      <c r="G1184" s="15">
        <f>ლარებში!G1198/1000</f>
        <v>0</v>
      </c>
      <c r="H1184" s="15">
        <f>ლარებში!H1198/1000</f>
        <v>0</v>
      </c>
    </row>
    <row r="1185" spans="1:9" x14ac:dyDescent="0.25">
      <c r="A1185" s="5" t="str">
        <f t="shared" si="18"/>
        <v>a</v>
      </c>
      <c r="B1185" s="47" t="s">
        <v>1</v>
      </c>
      <c r="C1185" s="48" t="s">
        <v>26</v>
      </c>
      <c r="D1185" s="48"/>
      <c r="E1185" s="15">
        <f>ლარებში!E1199/1000</f>
        <v>36450</v>
      </c>
      <c r="F1185" s="15">
        <f>ლარებში!F1199/1000</f>
        <v>36450</v>
      </c>
      <c r="G1185" s="15">
        <f>ლარებში!G1199/1000</f>
        <v>27360</v>
      </c>
      <c r="H1185" s="15">
        <f>ლარებში!H1199/1000</f>
        <v>20670.788680000001</v>
      </c>
    </row>
    <row r="1186" spans="1:9" x14ac:dyDescent="0.25">
      <c r="A1186" s="5" t="str">
        <f t="shared" si="18"/>
        <v>b</v>
      </c>
      <c r="B1186" s="47" t="s">
        <v>1</v>
      </c>
      <c r="C1186" s="48" t="s">
        <v>27</v>
      </c>
      <c r="D1186" s="48"/>
      <c r="E1186" s="15">
        <f>ლარებში!E1200/1000</f>
        <v>0</v>
      </c>
      <c r="F1186" s="15">
        <f>ლარებში!F1200/1000</f>
        <v>0</v>
      </c>
      <c r="G1186" s="15">
        <f>ლარებში!G1200/1000</f>
        <v>0</v>
      </c>
      <c r="H1186" s="15">
        <f>ლარებში!H1200/1000</f>
        <v>0</v>
      </c>
    </row>
    <row r="1187" spans="1:9" x14ac:dyDescent="0.25">
      <c r="A1187" s="5" t="str">
        <f t="shared" si="18"/>
        <v>b</v>
      </c>
      <c r="B1187" s="47" t="s">
        <v>1</v>
      </c>
      <c r="C1187" s="49" t="s">
        <v>28</v>
      </c>
      <c r="D1187" s="49"/>
      <c r="E1187" s="15">
        <f>ლარებში!E1201/1000</f>
        <v>0</v>
      </c>
      <c r="F1187" s="15">
        <f>ლარებში!F1201/1000</f>
        <v>0</v>
      </c>
      <c r="G1187" s="15">
        <f>ლარებში!G1201/1000</f>
        <v>0</v>
      </c>
      <c r="H1187" s="15">
        <f>ლარებში!H1201/1000</f>
        <v>0</v>
      </c>
    </row>
    <row r="1188" spans="1:9" x14ac:dyDescent="0.25">
      <c r="A1188" s="5" t="str">
        <f t="shared" si="18"/>
        <v>b</v>
      </c>
      <c r="B1188" s="47" t="s">
        <v>1</v>
      </c>
      <c r="C1188" s="49" t="s">
        <v>29</v>
      </c>
      <c r="D1188" s="49"/>
      <c r="E1188" s="15">
        <f>ლარებში!E1202/1000</f>
        <v>0</v>
      </c>
      <c r="F1188" s="15">
        <f>ლარებში!F1202/1000</f>
        <v>0</v>
      </c>
      <c r="G1188" s="15">
        <f>ლარებში!G1202/1000</f>
        <v>0</v>
      </c>
      <c r="H1188" s="15">
        <f>ლარებში!H1202/1000</f>
        <v>0</v>
      </c>
    </row>
    <row r="1189" spans="1:9" x14ac:dyDescent="0.25">
      <c r="A1189" s="5" t="str">
        <f t="shared" si="18"/>
        <v>a</v>
      </c>
      <c r="B1189" s="47" t="s">
        <v>1</v>
      </c>
      <c r="C1189" s="49" t="s">
        <v>30</v>
      </c>
      <c r="D1189" s="49"/>
      <c r="E1189" s="15">
        <f>ლარებში!E1203/1000</f>
        <v>6700</v>
      </c>
      <c r="F1189" s="15">
        <f>ლარებში!F1203/1000</f>
        <v>6700</v>
      </c>
      <c r="G1189" s="15">
        <f>ლარებში!G1203/1000</f>
        <v>5025</v>
      </c>
      <c r="H1189" s="15">
        <f>ლარებში!H1203/1000</f>
        <v>2741.9099700000002</v>
      </c>
    </row>
    <row r="1190" spans="1:9" x14ac:dyDescent="0.25">
      <c r="A1190" s="5" t="str">
        <f t="shared" si="18"/>
        <v>a</v>
      </c>
      <c r="B1190" s="47" t="s">
        <v>1</v>
      </c>
      <c r="C1190" s="49" t="s">
        <v>31</v>
      </c>
      <c r="D1190" s="49"/>
      <c r="E1190" s="15">
        <f>ლარებში!E1204/1000</f>
        <v>717</v>
      </c>
      <c r="F1190" s="15">
        <f>ლარებში!F1204/1000</f>
        <v>717</v>
      </c>
      <c r="G1190" s="15">
        <f>ლარებში!G1204/1000</f>
        <v>540</v>
      </c>
      <c r="H1190" s="15">
        <f>ლარებში!H1204/1000</f>
        <v>251.78873999999999</v>
      </c>
    </row>
    <row r="1191" spans="1:9" ht="34.5" x14ac:dyDescent="0.25">
      <c r="A1191" s="5" t="str">
        <f t="shared" si="18"/>
        <v>a</v>
      </c>
      <c r="B1191" s="47"/>
      <c r="C1191" s="50" t="s">
        <v>91</v>
      </c>
      <c r="D1191" s="50"/>
      <c r="E1191" s="16">
        <f>ლარებში!E1205/1000</f>
        <v>717</v>
      </c>
      <c r="F1191" s="16">
        <f>ლარებში!F1205/1000</f>
        <v>717</v>
      </c>
      <c r="G1191" s="16">
        <f>ლარებში!G1205/1000</f>
        <v>540</v>
      </c>
      <c r="H1191" s="16">
        <f>ლარებში!H1205/1000</f>
        <v>251.78873999999999</v>
      </c>
    </row>
    <row r="1192" spans="1:9" ht="34.5" x14ac:dyDescent="0.25">
      <c r="A1192" s="5" t="str">
        <f t="shared" si="18"/>
        <v>b</v>
      </c>
      <c r="B1192" s="47"/>
      <c r="C1192" s="50" t="s">
        <v>92</v>
      </c>
      <c r="D1192" s="50"/>
      <c r="E1192" s="16">
        <f>ლარებში!E1206/1000</f>
        <v>0</v>
      </c>
      <c r="F1192" s="16">
        <f>ლარებში!F1206/1000</f>
        <v>0</v>
      </c>
      <c r="G1192" s="16">
        <f>ლარებში!G1206/1000</f>
        <v>0</v>
      </c>
      <c r="H1192" s="16">
        <f>ლარებში!H1206/1000</f>
        <v>0</v>
      </c>
    </row>
    <row r="1193" spans="1:9" x14ac:dyDescent="0.25">
      <c r="A1193" s="5" t="str">
        <f t="shared" si="18"/>
        <v>a</v>
      </c>
      <c r="B1193" s="47" t="s">
        <v>1</v>
      </c>
      <c r="C1193" s="46" t="s">
        <v>32</v>
      </c>
      <c r="D1193" s="46"/>
      <c r="E1193" s="14">
        <f>ლარებში!E1207/1000</f>
        <v>133</v>
      </c>
      <c r="F1193" s="14">
        <f>ლარებში!F1207/1000</f>
        <v>133</v>
      </c>
      <c r="G1193" s="14">
        <f>ლარებში!G1207/1000</f>
        <v>133</v>
      </c>
      <c r="H1193" s="14">
        <f>ლარებში!H1207/1000</f>
        <v>34.14002</v>
      </c>
    </row>
    <row r="1194" spans="1:9" x14ac:dyDescent="0.25">
      <c r="A1194" s="5" t="str">
        <f t="shared" si="18"/>
        <v>b</v>
      </c>
      <c r="B1194" s="47" t="s">
        <v>1</v>
      </c>
      <c r="C1194" s="46" t="s">
        <v>33</v>
      </c>
      <c r="D1194" s="46"/>
      <c r="E1194" s="14">
        <f>ლარებში!E1208/1000</f>
        <v>0</v>
      </c>
      <c r="F1194" s="14">
        <f>ლარებში!F1208/1000</f>
        <v>0</v>
      </c>
      <c r="G1194" s="14">
        <f>ლარებში!G1208/1000</f>
        <v>0</v>
      </c>
      <c r="H1194" s="14">
        <f>ლარებში!H1208/1000</f>
        <v>0</v>
      </c>
    </row>
    <row r="1195" spans="1:9" x14ac:dyDescent="0.25">
      <c r="A1195" s="5" t="str">
        <f t="shared" si="18"/>
        <v>b</v>
      </c>
      <c r="B1195" s="47" t="s">
        <v>1</v>
      </c>
      <c r="C1195" s="46" t="s">
        <v>34</v>
      </c>
      <c r="D1195" s="46"/>
      <c r="E1195" s="14">
        <f>ლარებში!E1209/1000</f>
        <v>0</v>
      </c>
      <c r="F1195" s="14">
        <f>ლარებში!F1209/1000</f>
        <v>0</v>
      </c>
      <c r="G1195" s="14">
        <f>ლარებში!G1209/1000</f>
        <v>0</v>
      </c>
      <c r="H1195" s="14">
        <f>ლარებში!H1209/1000</f>
        <v>0</v>
      </c>
    </row>
    <row r="1196" spans="1:9" ht="20.25" customHeight="1" x14ac:dyDescent="0.25">
      <c r="A1196" s="5" t="str">
        <f t="shared" si="18"/>
        <v>a</v>
      </c>
      <c r="B1196" s="29" t="s">
        <v>188</v>
      </c>
      <c r="C1196" s="30" t="s">
        <v>58</v>
      </c>
      <c r="D1196" s="30"/>
      <c r="E1196" s="11">
        <f>ლარებში!E1210/1000</f>
        <v>26000</v>
      </c>
      <c r="F1196" s="11">
        <f>ლარებში!F1210/1000</f>
        <v>26000</v>
      </c>
      <c r="G1196" s="11">
        <f>ლარებში!G1210/1000</f>
        <v>19113.099999999999</v>
      </c>
      <c r="H1196" s="11">
        <f>ლარებში!H1210/1000</f>
        <v>16570.702380000002</v>
      </c>
      <c r="I1196" s="54" t="s">
        <v>223</v>
      </c>
    </row>
    <row r="1197" spans="1:9" x14ac:dyDescent="0.25">
      <c r="A1197" s="5" t="str">
        <f t="shared" si="18"/>
        <v>a</v>
      </c>
      <c r="B1197" s="45" t="s">
        <v>1</v>
      </c>
      <c r="C1197" s="46" t="s">
        <v>24</v>
      </c>
      <c r="D1197" s="46"/>
      <c r="E1197" s="14">
        <f>ლარებში!E1211/1000</f>
        <v>26000</v>
      </c>
      <c r="F1197" s="14">
        <f>ლარებში!F1211/1000</f>
        <v>26000</v>
      </c>
      <c r="G1197" s="14">
        <f>ლარებში!G1211/1000</f>
        <v>19113.099999999999</v>
      </c>
      <c r="H1197" s="14">
        <f>ლარებში!H1211/1000</f>
        <v>16570.702380000002</v>
      </c>
      <c r="I1197" s="10"/>
    </row>
    <row r="1198" spans="1:9" x14ac:dyDescent="0.25">
      <c r="A1198" s="5" t="str">
        <f t="shared" si="18"/>
        <v>b</v>
      </c>
      <c r="B1198" s="47" t="s">
        <v>1</v>
      </c>
      <c r="C1198" s="48" t="s">
        <v>25</v>
      </c>
      <c r="D1198" s="48"/>
      <c r="E1198" s="15">
        <f>ლარებში!E1212/1000</f>
        <v>0</v>
      </c>
      <c r="F1198" s="15">
        <f>ლარებში!F1212/1000</f>
        <v>0</v>
      </c>
      <c r="G1198" s="15">
        <f>ლარებში!G1212/1000</f>
        <v>0</v>
      </c>
      <c r="H1198" s="15">
        <f>ლარებში!H1212/1000</f>
        <v>0</v>
      </c>
    </row>
    <row r="1199" spans="1:9" x14ac:dyDescent="0.25">
      <c r="A1199" s="5" t="str">
        <f t="shared" si="18"/>
        <v>a</v>
      </c>
      <c r="B1199" s="47" t="s">
        <v>1</v>
      </c>
      <c r="C1199" s="48" t="s">
        <v>26</v>
      </c>
      <c r="D1199" s="48"/>
      <c r="E1199" s="15">
        <f>ლარებში!E1213/1000</f>
        <v>30</v>
      </c>
      <c r="F1199" s="15">
        <f>ლარებში!F1213/1000</f>
        <v>122.5</v>
      </c>
      <c r="G1199" s="15">
        <f>ლარებში!G1213/1000</f>
        <v>85</v>
      </c>
      <c r="H1199" s="15">
        <f>ლარებში!H1213/1000</f>
        <v>52.377209999999998</v>
      </c>
      <c r="I1199" s="10"/>
    </row>
    <row r="1200" spans="1:9" x14ac:dyDescent="0.25">
      <c r="A1200" s="5" t="str">
        <f t="shared" si="18"/>
        <v>b</v>
      </c>
      <c r="B1200" s="47" t="s">
        <v>1</v>
      </c>
      <c r="C1200" s="48" t="s">
        <v>27</v>
      </c>
      <c r="D1200" s="48"/>
      <c r="E1200" s="15">
        <f>ლარებში!E1214/1000</f>
        <v>0</v>
      </c>
      <c r="F1200" s="15">
        <f>ლარებში!F1214/1000</f>
        <v>0</v>
      </c>
      <c r="G1200" s="15">
        <f>ლარებში!G1214/1000</f>
        <v>0</v>
      </c>
      <c r="H1200" s="15">
        <f>ლარებში!H1214/1000</f>
        <v>0</v>
      </c>
    </row>
    <row r="1201" spans="1:9" x14ac:dyDescent="0.25">
      <c r="A1201" s="5" t="str">
        <f t="shared" si="18"/>
        <v>b</v>
      </c>
      <c r="B1201" s="47" t="s">
        <v>1</v>
      </c>
      <c r="C1201" s="49" t="s">
        <v>28</v>
      </c>
      <c r="D1201" s="49"/>
      <c r="E1201" s="15">
        <f>ლარებში!E1215/1000</f>
        <v>0</v>
      </c>
      <c r="F1201" s="15">
        <f>ლარებში!F1215/1000</f>
        <v>0</v>
      </c>
      <c r="G1201" s="15">
        <f>ლარებში!G1215/1000</f>
        <v>0</v>
      </c>
      <c r="H1201" s="15">
        <f>ლარებში!H1215/1000</f>
        <v>0</v>
      </c>
    </row>
    <row r="1202" spans="1:9" x14ac:dyDescent="0.25">
      <c r="A1202" s="5" t="str">
        <f t="shared" si="18"/>
        <v>b</v>
      </c>
      <c r="B1202" s="47" t="s">
        <v>1</v>
      </c>
      <c r="C1202" s="49" t="s">
        <v>29</v>
      </c>
      <c r="D1202" s="49"/>
      <c r="E1202" s="15">
        <f>ლარებში!E1216/1000</f>
        <v>0</v>
      </c>
      <c r="F1202" s="15">
        <f>ლარებში!F1216/1000</f>
        <v>0</v>
      </c>
      <c r="G1202" s="15">
        <f>ლარებში!G1216/1000</f>
        <v>0</v>
      </c>
      <c r="H1202" s="15">
        <f>ლარებში!H1216/1000</f>
        <v>0</v>
      </c>
    </row>
    <row r="1203" spans="1:9" x14ac:dyDescent="0.25">
      <c r="A1203" s="5" t="str">
        <f t="shared" si="18"/>
        <v>a</v>
      </c>
      <c r="B1203" s="47" t="s">
        <v>1</v>
      </c>
      <c r="C1203" s="49" t="s">
        <v>30</v>
      </c>
      <c r="D1203" s="49"/>
      <c r="E1203" s="15">
        <f>ლარებში!E1217/1000</f>
        <v>25970</v>
      </c>
      <c r="F1203" s="15">
        <f>ლარებში!F1217/1000</f>
        <v>25676.99</v>
      </c>
      <c r="G1203" s="15">
        <f>ლარებში!G1217/1000</f>
        <v>18827.59</v>
      </c>
      <c r="H1203" s="15">
        <f>ლარებში!H1217/1000</f>
        <v>16409.317900000002</v>
      </c>
      <c r="I1203" s="10"/>
    </row>
    <row r="1204" spans="1:9" x14ac:dyDescent="0.25">
      <c r="A1204" s="5" t="str">
        <f t="shared" si="18"/>
        <v>a</v>
      </c>
      <c r="B1204" s="47" t="s">
        <v>1</v>
      </c>
      <c r="C1204" s="49" t="s">
        <v>31</v>
      </c>
      <c r="D1204" s="49"/>
      <c r="E1204" s="15">
        <f>ლარებში!E1218/1000</f>
        <v>0</v>
      </c>
      <c r="F1204" s="15">
        <f>ლარებში!F1218/1000</f>
        <v>200.51</v>
      </c>
      <c r="G1204" s="15">
        <f>ლარებში!G1218/1000</f>
        <v>200.51</v>
      </c>
      <c r="H1204" s="15">
        <f>ლარებში!H1218/1000</f>
        <v>109.00727000000001</v>
      </c>
    </row>
    <row r="1205" spans="1:9" ht="34.5" x14ac:dyDescent="0.25">
      <c r="A1205" s="5" t="str">
        <f t="shared" si="18"/>
        <v>a</v>
      </c>
      <c r="B1205" s="47"/>
      <c r="C1205" s="50" t="s">
        <v>91</v>
      </c>
      <c r="D1205" s="50"/>
      <c r="E1205" s="16">
        <f>ლარებში!E1219/1000</f>
        <v>0</v>
      </c>
      <c r="F1205" s="16">
        <f>ლარებში!F1219/1000</f>
        <v>200.51</v>
      </c>
      <c r="G1205" s="16">
        <f>ლარებში!G1219/1000</f>
        <v>200.51</v>
      </c>
      <c r="H1205" s="16">
        <f>ლარებში!H1219/1000</f>
        <v>109.00727000000001</v>
      </c>
    </row>
    <row r="1206" spans="1:9" ht="34.5" x14ac:dyDescent="0.25">
      <c r="A1206" s="5" t="str">
        <f t="shared" si="18"/>
        <v>b</v>
      </c>
      <c r="B1206" s="47"/>
      <c r="C1206" s="50" t="s">
        <v>92</v>
      </c>
      <c r="D1206" s="50"/>
      <c r="E1206" s="16">
        <f>ლარებში!E1220/1000</f>
        <v>0</v>
      </c>
      <c r="F1206" s="16">
        <f>ლარებში!F1220/1000</f>
        <v>0</v>
      </c>
      <c r="G1206" s="16">
        <f>ლარებში!G1220/1000</f>
        <v>0</v>
      </c>
      <c r="H1206" s="16">
        <f>ლარებში!H1220/1000</f>
        <v>0</v>
      </c>
    </row>
    <row r="1207" spans="1:9" x14ac:dyDescent="0.25">
      <c r="A1207" s="5" t="str">
        <f t="shared" si="18"/>
        <v>b</v>
      </c>
      <c r="B1207" s="47" t="s">
        <v>1</v>
      </c>
      <c r="C1207" s="46" t="s">
        <v>32</v>
      </c>
      <c r="D1207" s="46"/>
      <c r="E1207" s="14">
        <f>ლარებში!E1221/1000</f>
        <v>0</v>
      </c>
      <c r="F1207" s="14">
        <f>ლარებში!F1221/1000</f>
        <v>0</v>
      </c>
      <c r="G1207" s="14">
        <f>ლარებში!G1221/1000</f>
        <v>0</v>
      </c>
      <c r="H1207" s="14">
        <f>ლარებში!H1221/1000</f>
        <v>0</v>
      </c>
    </row>
    <row r="1208" spans="1:9" x14ac:dyDescent="0.25">
      <c r="A1208" s="5" t="str">
        <f t="shared" si="18"/>
        <v>b</v>
      </c>
      <c r="B1208" s="47" t="s">
        <v>1</v>
      </c>
      <c r="C1208" s="46" t="s">
        <v>33</v>
      </c>
      <c r="D1208" s="46"/>
      <c r="E1208" s="14">
        <f>ლარებში!E1222/1000</f>
        <v>0</v>
      </c>
      <c r="F1208" s="14">
        <f>ლარებში!F1222/1000</f>
        <v>0</v>
      </c>
      <c r="G1208" s="14">
        <f>ლარებში!G1222/1000</f>
        <v>0</v>
      </c>
      <c r="H1208" s="14">
        <f>ლარებში!H1222/1000</f>
        <v>0</v>
      </c>
    </row>
    <row r="1209" spans="1:9" x14ac:dyDescent="0.25">
      <c r="A1209" s="5" t="str">
        <f t="shared" si="18"/>
        <v>b</v>
      </c>
      <c r="B1209" s="47" t="s">
        <v>1</v>
      </c>
      <c r="C1209" s="46" t="s">
        <v>34</v>
      </c>
      <c r="D1209" s="46"/>
      <c r="E1209" s="14">
        <f>ლარებში!E1223/1000</f>
        <v>0</v>
      </c>
      <c r="F1209" s="14">
        <f>ლარებში!F1223/1000</f>
        <v>0</v>
      </c>
      <c r="G1209" s="14">
        <f>ლარებში!G1223/1000</f>
        <v>0</v>
      </c>
      <c r="H1209" s="14">
        <f>ლარებში!H1223/1000</f>
        <v>0</v>
      </c>
    </row>
    <row r="1210" spans="1:9" ht="26.25" customHeight="1" x14ac:dyDescent="0.25">
      <c r="A1210" s="5" t="str">
        <f t="shared" si="18"/>
        <v>a</v>
      </c>
      <c r="B1210" s="29" t="s">
        <v>189</v>
      </c>
      <c r="C1210" s="30" t="s">
        <v>59</v>
      </c>
      <c r="D1210" s="30"/>
      <c r="E1210" s="11">
        <f>ლარებში!E1224/1000</f>
        <v>20000</v>
      </c>
      <c r="F1210" s="11">
        <f>ლარებში!F1224/1000</f>
        <v>20000</v>
      </c>
      <c r="G1210" s="11">
        <f>ლარებში!G1224/1000</f>
        <v>20000</v>
      </c>
      <c r="H1210" s="11">
        <f>ლარებში!H1224/1000</f>
        <v>19726.36967</v>
      </c>
      <c r="I1210" s="54" t="s">
        <v>223</v>
      </c>
    </row>
    <row r="1211" spans="1:9" x14ac:dyDescent="0.25">
      <c r="A1211" s="5" t="str">
        <f t="shared" si="18"/>
        <v>a</v>
      </c>
      <c r="B1211" s="45" t="s">
        <v>1</v>
      </c>
      <c r="C1211" s="46" t="s">
        <v>24</v>
      </c>
      <c r="D1211" s="46"/>
      <c r="E1211" s="14">
        <f>ლარებში!E1225/1000</f>
        <v>20000</v>
      </c>
      <c r="F1211" s="14">
        <f>ლარებში!F1225/1000</f>
        <v>20000</v>
      </c>
      <c r="G1211" s="14">
        <f>ლარებში!G1225/1000</f>
        <v>20000</v>
      </c>
      <c r="H1211" s="14">
        <f>ლარებში!H1225/1000</f>
        <v>19726.36967</v>
      </c>
      <c r="I1211" s="10"/>
    </row>
    <row r="1212" spans="1:9" x14ac:dyDescent="0.25">
      <c r="A1212" s="5" t="str">
        <f t="shared" si="18"/>
        <v>b</v>
      </c>
      <c r="B1212" s="47" t="s">
        <v>1</v>
      </c>
      <c r="C1212" s="48" t="s">
        <v>25</v>
      </c>
      <c r="D1212" s="48"/>
      <c r="E1212" s="15">
        <f>ლარებში!E1226/1000</f>
        <v>0</v>
      </c>
      <c r="F1212" s="15">
        <f>ლარებში!F1226/1000</f>
        <v>0</v>
      </c>
      <c r="G1212" s="15">
        <f>ლარებში!G1226/1000</f>
        <v>0</v>
      </c>
      <c r="H1212" s="15">
        <f>ლარებში!H1226/1000</f>
        <v>0</v>
      </c>
    </row>
    <row r="1213" spans="1:9" x14ac:dyDescent="0.25">
      <c r="A1213" s="5" t="str">
        <f t="shared" si="18"/>
        <v>b</v>
      </c>
      <c r="B1213" s="47" t="s">
        <v>1</v>
      </c>
      <c r="C1213" s="48" t="s">
        <v>26</v>
      </c>
      <c r="D1213" s="48"/>
      <c r="E1213" s="15">
        <f>ლარებში!E1227/1000</f>
        <v>0</v>
      </c>
      <c r="F1213" s="15">
        <f>ლარებში!F1227/1000</f>
        <v>0</v>
      </c>
      <c r="G1213" s="15">
        <f>ლარებში!G1227/1000</f>
        <v>0</v>
      </c>
      <c r="H1213" s="15">
        <f>ლარებში!H1227/1000</f>
        <v>0</v>
      </c>
    </row>
    <row r="1214" spans="1:9" x14ac:dyDescent="0.25">
      <c r="A1214" s="5" t="str">
        <f t="shared" si="18"/>
        <v>b</v>
      </c>
      <c r="B1214" s="47" t="s">
        <v>1</v>
      </c>
      <c r="C1214" s="48" t="s">
        <v>27</v>
      </c>
      <c r="D1214" s="48"/>
      <c r="E1214" s="15">
        <f>ლარებში!E1228/1000</f>
        <v>0</v>
      </c>
      <c r="F1214" s="15">
        <f>ლარებში!F1228/1000</f>
        <v>0</v>
      </c>
      <c r="G1214" s="15">
        <f>ლარებში!G1228/1000</f>
        <v>0</v>
      </c>
      <c r="H1214" s="15">
        <f>ლარებში!H1228/1000</f>
        <v>0</v>
      </c>
    </row>
    <row r="1215" spans="1:9" x14ac:dyDescent="0.25">
      <c r="A1215" s="5" t="str">
        <f t="shared" si="18"/>
        <v>b</v>
      </c>
      <c r="B1215" s="47" t="s">
        <v>1</v>
      </c>
      <c r="C1215" s="49" t="s">
        <v>28</v>
      </c>
      <c r="D1215" s="49"/>
      <c r="E1215" s="15">
        <f>ლარებში!E1229/1000</f>
        <v>0</v>
      </c>
      <c r="F1215" s="15">
        <f>ლარებში!F1229/1000</f>
        <v>0</v>
      </c>
      <c r="G1215" s="15">
        <f>ლარებში!G1229/1000</f>
        <v>0</v>
      </c>
      <c r="H1215" s="15">
        <f>ლარებში!H1229/1000</f>
        <v>0</v>
      </c>
    </row>
    <row r="1216" spans="1:9" x14ac:dyDescent="0.25">
      <c r="A1216" s="5" t="str">
        <f t="shared" si="18"/>
        <v>b</v>
      </c>
      <c r="B1216" s="47" t="s">
        <v>1</v>
      </c>
      <c r="C1216" s="49" t="s">
        <v>29</v>
      </c>
      <c r="D1216" s="49"/>
      <c r="E1216" s="15">
        <f>ლარებში!E1230/1000</f>
        <v>0</v>
      </c>
      <c r="F1216" s="15">
        <f>ლარებში!F1230/1000</f>
        <v>0</v>
      </c>
      <c r="G1216" s="15">
        <f>ლარებში!G1230/1000</f>
        <v>0</v>
      </c>
      <c r="H1216" s="15">
        <f>ლარებში!H1230/1000</f>
        <v>0</v>
      </c>
    </row>
    <row r="1217" spans="1:9" x14ac:dyDescent="0.25">
      <c r="A1217" s="5" t="str">
        <f t="shared" si="18"/>
        <v>a</v>
      </c>
      <c r="B1217" s="47" t="s">
        <v>1</v>
      </c>
      <c r="C1217" s="49" t="s">
        <v>30</v>
      </c>
      <c r="D1217" s="49"/>
      <c r="E1217" s="15">
        <f>ლარებში!E1231/1000</f>
        <v>20000</v>
      </c>
      <c r="F1217" s="15">
        <f>ლარებში!F1231/1000</f>
        <v>20000</v>
      </c>
      <c r="G1217" s="15">
        <f>ლარებში!G1231/1000</f>
        <v>20000</v>
      </c>
      <c r="H1217" s="15">
        <f>ლარებში!H1231/1000</f>
        <v>19726.36967</v>
      </c>
      <c r="I1217" s="10"/>
    </row>
    <row r="1218" spans="1:9" x14ac:dyDescent="0.25">
      <c r="A1218" s="5" t="str">
        <f t="shared" si="18"/>
        <v>b</v>
      </c>
      <c r="B1218" s="47" t="s">
        <v>1</v>
      </c>
      <c r="C1218" s="49" t="s">
        <v>31</v>
      </c>
      <c r="D1218" s="49"/>
      <c r="E1218" s="15">
        <f>ლარებში!E1232/1000</f>
        <v>0</v>
      </c>
      <c r="F1218" s="15">
        <f>ლარებში!F1232/1000</f>
        <v>0</v>
      </c>
      <c r="G1218" s="15">
        <f>ლარებში!G1232/1000</f>
        <v>0</v>
      </c>
      <c r="H1218" s="15">
        <f>ლარებში!H1232/1000</f>
        <v>0</v>
      </c>
    </row>
    <row r="1219" spans="1:9" ht="34.5" x14ac:dyDescent="0.25">
      <c r="A1219" s="5" t="str">
        <f t="shared" si="18"/>
        <v>b</v>
      </c>
      <c r="B1219" s="47"/>
      <c r="C1219" s="50" t="s">
        <v>91</v>
      </c>
      <c r="D1219" s="50"/>
      <c r="E1219" s="16">
        <f>ლარებში!E1233/1000</f>
        <v>0</v>
      </c>
      <c r="F1219" s="16">
        <f>ლარებში!F1233/1000</f>
        <v>0</v>
      </c>
      <c r="G1219" s="16">
        <f>ლარებში!G1233/1000</f>
        <v>0</v>
      </c>
      <c r="H1219" s="16">
        <f>ლარებში!H1233/1000</f>
        <v>0</v>
      </c>
    </row>
    <row r="1220" spans="1:9" ht="34.5" x14ac:dyDescent="0.25">
      <c r="A1220" s="5" t="str">
        <f t="shared" si="18"/>
        <v>b</v>
      </c>
      <c r="B1220" s="47"/>
      <c r="C1220" s="50" t="s">
        <v>92</v>
      </c>
      <c r="D1220" s="50"/>
      <c r="E1220" s="16">
        <f>ლარებში!E1234/1000</f>
        <v>0</v>
      </c>
      <c r="F1220" s="16">
        <f>ლარებში!F1234/1000</f>
        <v>0</v>
      </c>
      <c r="G1220" s="16">
        <f>ლარებში!G1234/1000</f>
        <v>0</v>
      </c>
      <c r="H1220" s="16">
        <f>ლარებში!H1234/1000</f>
        <v>0</v>
      </c>
    </row>
    <row r="1221" spans="1:9" x14ac:dyDescent="0.25">
      <c r="A1221" s="5" t="str">
        <f t="shared" si="18"/>
        <v>b</v>
      </c>
      <c r="B1221" s="47" t="s">
        <v>1</v>
      </c>
      <c r="C1221" s="46" t="s">
        <v>32</v>
      </c>
      <c r="D1221" s="46"/>
      <c r="E1221" s="14">
        <f>ლარებში!E1235/1000</f>
        <v>0</v>
      </c>
      <c r="F1221" s="14">
        <f>ლარებში!F1235/1000</f>
        <v>0</v>
      </c>
      <c r="G1221" s="14">
        <f>ლარებში!G1235/1000</f>
        <v>0</v>
      </c>
      <c r="H1221" s="14">
        <f>ლარებში!H1235/1000</f>
        <v>0</v>
      </c>
    </row>
    <row r="1222" spans="1:9" x14ac:dyDescent="0.25">
      <c r="A1222" s="5" t="str">
        <f t="shared" si="18"/>
        <v>b</v>
      </c>
      <c r="B1222" s="47" t="s">
        <v>1</v>
      </c>
      <c r="C1222" s="46" t="s">
        <v>33</v>
      </c>
      <c r="D1222" s="46"/>
      <c r="E1222" s="14">
        <f>ლარებში!E1236/1000</f>
        <v>0</v>
      </c>
      <c r="F1222" s="14">
        <f>ლარებში!F1236/1000</f>
        <v>0</v>
      </c>
      <c r="G1222" s="14">
        <f>ლარებში!G1236/1000</f>
        <v>0</v>
      </c>
      <c r="H1222" s="14">
        <f>ლარებში!H1236/1000</f>
        <v>0</v>
      </c>
    </row>
    <row r="1223" spans="1:9" x14ac:dyDescent="0.25">
      <c r="A1223" s="5" t="str">
        <f t="shared" ref="A1223:A1286" si="19">IF((E1223+F1223+G1223+H1223)&gt;0,"a","b")</f>
        <v>b</v>
      </c>
      <c r="B1223" s="47" t="s">
        <v>1</v>
      </c>
      <c r="C1223" s="46" t="s">
        <v>34</v>
      </c>
      <c r="D1223" s="46"/>
      <c r="E1223" s="14">
        <f>ლარებში!E1237/1000</f>
        <v>0</v>
      </c>
      <c r="F1223" s="14">
        <f>ლარებში!F1237/1000</f>
        <v>0</v>
      </c>
      <c r="G1223" s="14">
        <f>ლარებში!G1237/1000</f>
        <v>0</v>
      </c>
      <c r="H1223" s="14">
        <f>ლარებში!H1237/1000</f>
        <v>0</v>
      </c>
    </row>
    <row r="1224" spans="1:9" ht="41.25" customHeight="1" x14ac:dyDescent="0.25">
      <c r="A1224" s="5" t="str">
        <f t="shared" si="19"/>
        <v>a</v>
      </c>
      <c r="B1224" s="29" t="s">
        <v>190</v>
      </c>
      <c r="C1224" s="30" t="s">
        <v>191</v>
      </c>
      <c r="D1224" s="30"/>
      <c r="E1224" s="11">
        <f>ლარებში!E1238/1000</f>
        <v>1000</v>
      </c>
      <c r="F1224" s="11">
        <f>ლარებში!F1238/1000</f>
        <v>1000</v>
      </c>
      <c r="G1224" s="11">
        <f>ლარებში!G1238/1000</f>
        <v>555.70000000000005</v>
      </c>
      <c r="H1224" s="11">
        <f>ლარებში!H1238/1000</f>
        <v>360.01908000000003</v>
      </c>
      <c r="I1224" s="54" t="s">
        <v>223</v>
      </c>
    </row>
    <row r="1225" spans="1:9" x14ac:dyDescent="0.25">
      <c r="A1225" s="5" t="str">
        <f t="shared" si="19"/>
        <v>a</v>
      </c>
      <c r="B1225" s="45" t="s">
        <v>1</v>
      </c>
      <c r="C1225" s="46" t="s">
        <v>24</v>
      </c>
      <c r="D1225" s="46"/>
      <c r="E1225" s="14">
        <f>ლარებში!E1239/1000</f>
        <v>1000</v>
      </c>
      <c r="F1225" s="14">
        <f>ლარებში!F1239/1000</f>
        <v>1000</v>
      </c>
      <c r="G1225" s="14">
        <f>ლარებში!G1239/1000</f>
        <v>555.70000000000005</v>
      </c>
      <c r="H1225" s="14">
        <f>ლარებში!H1239/1000</f>
        <v>360.01908000000003</v>
      </c>
      <c r="I1225" s="10"/>
    </row>
    <row r="1226" spans="1:9" x14ac:dyDescent="0.25">
      <c r="A1226" s="5" t="str">
        <f t="shared" si="19"/>
        <v>b</v>
      </c>
      <c r="B1226" s="47" t="s">
        <v>1</v>
      </c>
      <c r="C1226" s="48" t="s">
        <v>25</v>
      </c>
      <c r="D1226" s="48"/>
      <c r="E1226" s="15">
        <f>ლარებში!E1240/1000</f>
        <v>0</v>
      </c>
      <c r="F1226" s="15">
        <f>ლარებში!F1240/1000</f>
        <v>0</v>
      </c>
      <c r="G1226" s="15">
        <f>ლარებში!G1240/1000</f>
        <v>0</v>
      </c>
      <c r="H1226" s="15">
        <f>ლარებში!H1240/1000</f>
        <v>0</v>
      </c>
    </row>
    <row r="1227" spans="1:9" x14ac:dyDescent="0.25">
      <c r="A1227" s="5" t="str">
        <f t="shared" si="19"/>
        <v>a</v>
      </c>
      <c r="B1227" s="47" t="s">
        <v>1</v>
      </c>
      <c r="C1227" s="48" t="s">
        <v>26</v>
      </c>
      <c r="D1227" s="48"/>
      <c r="E1227" s="15">
        <f>ლარებში!E1241/1000</f>
        <v>1000</v>
      </c>
      <c r="F1227" s="15">
        <f>ლარებში!F1241/1000</f>
        <v>1000</v>
      </c>
      <c r="G1227" s="15">
        <f>ლარებში!G1241/1000</f>
        <v>555.70000000000005</v>
      </c>
      <c r="H1227" s="15">
        <f>ლარებში!H1241/1000</f>
        <v>360.01908000000003</v>
      </c>
      <c r="I1227" s="10"/>
    </row>
    <row r="1228" spans="1:9" x14ac:dyDescent="0.25">
      <c r="A1228" s="5" t="str">
        <f t="shared" si="19"/>
        <v>b</v>
      </c>
      <c r="B1228" s="47" t="s">
        <v>1</v>
      </c>
      <c r="C1228" s="48" t="s">
        <v>27</v>
      </c>
      <c r="D1228" s="48"/>
      <c r="E1228" s="15">
        <f>ლარებში!E1242/1000</f>
        <v>0</v>
      </c>
      <c r="F1228" s="15">
        <f>ლარებში!F1242/1000</f>
        <v>0</v>
      </c>
      <c r="G1228" s="15">
        <f>ლარებში!G1242/1000</f>
        <v>0</v>
      </c>
      <c r="H1228" s="15">
        <f>ლარებში!H1242/1000</f>
        <v>0</v>
      </c>
    </row>
    <row r="1229" spans="1:9" x14ac:dyDescent="0.25">
      <c r="A1229" s="5" t="str">
        <f t="shared" si="19"/>
        <v>b</v>
      </c>
      <c r="B1229" s="47" t="s">
        <v>1</v>
      </c>
      <c r="C1229" s="49" t="s">
        <v>28</v>
      </c>
      <c r="D1229" s="49"/>
      <c r="E1229" s="15">
        <f>ლარებში!E1243/1000</f>
        <v>0</v>
      </c>
      <c r="F1229" s="15">
        <f>ლარებში!F1243/1000</f>
        <v>0</v>
      </c>
      <c r="G1229" s="15">
        <f>ლარებში!G1243/1000</f>
        <v>0</v>
      </c>
      <c r="H1229" s="15">
        <f>ლარებში!H1243/1000</f>
        <v>0</v>
      </c>
    </row>
    <row r="1230" spans="1:9" x14ac:dyDescent="0.25">
      <c r="A1230" s="5" t="str">
        <f t="shared" si="19"/>
        <v>b</v>
      </c>
      <c r="B1230" s="47" t="s">
        <v>1</v>
      </c>
      <c r="C1230" s="49" t="s">
        <v>29</v>
      </c>
      <c r="D1230" s="49"/>
      <c r="E1230" s="15">
        <f>ლარებში!E1244/1000</f>
        <v>0</v>
      </c>
      <c r="F1230" s="15">
        <f>ლარებში!F1244/1000</f>
        <v>0</v>
      </c>
      <c r="G1230" s="15">
        <f>ლარებში!G1244/1000</f>
        <v>0</v>
      </c>
      <c r="H1230" s="15">
        <f>ლარებში!H1244/1000</f>
        <v>0</v>
      </c>
    </row>
    <row r="1231" spans="1:9" x14ac:dyDescent="0.25">
      <c r="A1231" s="5" t="str">
        <f t="shared" si="19"/>
        <v>b</v>
      </c>
      <c r="B1231" s="47" t="s">
        <v>1</v>
      </c>
      <c r="C1231" s="49" t="s">
        <v>30</v>
      </c>
      <c r="D1231" s="49"/>
      <c r="E1231" s="15">
        <f>ლარებში!E1245/1000</f>
        <v>0</v>
      </c>
      <c r="F1231" s="15">
        <f>ლარებში!F1245/1000</f>
        <v>0</v>
      </c>
      <c r="G1231" s="15">
        <f>ლარებში!G1245/1000</f>
        <v>0</v>
      </c>
      <c r="H1231" s="15">
        <f>ლარებში!H1245/1000</f>
        <v>0</v>
      </c>
    </row>
    <row r="1232" spans="1:9" x14ac:dyDescent="0.25">
      <c r="A1232" s="5" t="str">
        <f t="shared" si="19"/>
        <v>b</v>
      </c>
      <c r="B1232" s="47" t="s">
        <v>1</v>
      </c>
      <c r="C1232" s="49" t="s">
        <v>31</v>
      </c>
      <c r="D1232" s="49"/>
      <c r="E1232" s="15">
        <f>ლარებში!E1246/1000</f>
        <v>0</v>
      </c>
      <c r="F1232" s="15">
        <f>ლარებში!F1246/1000</f>
        <v>0</v>
      </c>
      <c r="G1232" s="15">
        <f>ლარებში!G1246/1000</f>
        <v>0</v>
      </c>
      <c r="H1232" s="15">
        <f>ლარებში!H1246/1000</f>
        <v>0</v>
      </c>
    </row>
    <row r="1233" spans="1:9" ht="34.5" x14ac:dyDescent="0.25">
      <c r="A1233" s="5" t="str">
        <f t="shared" si="19"/>
        <v>b</v>
      </c>
      <c r="B1233" s="47"/>
      <c r="C1233" s="50" t="s">
        <v>91</v>
      </c>
      <c r="D1233" s="50"/>
      <c r="E1233" s="16">
        <f>ლარებში!E1247/1000</f>
        <v>0</v>
      </c>
      <c r="F1233" s="16">
        <f>ლარებში!F1247/1000</f>
        <v>0</v>
      </c>
      <c r="G1233" s="16">
        <f>ლარებში!G1247/1000</f>
        <v>0</v>
      </c>
      <c r="H1233" s="16">
        <f>ლარებში!H1247/1000</f>
        <v>0</v>
      </c>
    </row>
    <row r="1234" spans="1:9" ht="34.5" x14ac:dyDescent="0.25">
      <c r="A1234" s="5" t="str">
        <f t="shared" si="19"/>
        <v>b</v>
      </c>
      <c r="B1234" s="47"/>
      <c r="C1234" s="50" t="s">
        <v>92</v>
      </c>
      <c r="D1234" s="50"/>
      <c r="E1234" s="16">
        <f>ლარებში!E1248/1000</f>
        <v>0</v>
      </c>
      <c r="F1234" s="16">
        <f>ლარებში!F1248/1000</f>
        <v>0</v>
      </c>
      <c r="G1234" s="16">
        <f>ლარებში!G1248/1000</f>
        <v>0</v>
      </c>
      <c r="H1234" s="16">
        <f>ლარებში!H1248/1000</f>
        <v>0</v>
      </c>
    </row>
    <row r="1235" spans="1:9" x14ac:dyDescent="0.25">
      <c r="A1235" s="5" t="str">
        <f t="shared" si="19"/>
        <v>b</v>
      </c>
      <c r="B1235" s="47" t="s">
        <v>1</v>
      </c>
      <c r="C1235" s="46" t="s">
        <v>32</v>
      </c>
      <c r="D1235" s="46"/>
      <c r="E1235" s="14">
        <f>ლარებში!E1249/1000</f>
        <v>0</v>
      </c>
      <c r="F1235" s="14">
        <f>ლარებში!F1249/1000</f>
        <v>0</v>
      </c>
      <c r="G1235" s="14">
        <f>ლარებში!G1249/1000</f>
        <v>0</v>
      </c>
      <c r="H1235" s="14">
        <f>ლარებში!H1249/1000</f>
        <v>0</v>
      </c>
    </row>
    <row r="1236" spans="1:9" x14ac:dyDescent="0.25">
      <c r="A1236" s="5" t="str">
        <f t="shared" si="19"/>
        <v>b</v>
      </c>
      <c r="B1236" s="47" t="s">
        <v>1</v>
      </c>
      <c r="C1236" s="46" t="s">
        <v>33</v>
      </c>
      <c r="D1236" s="46"/>
      <c r="E1236" s="14">
        <f>ლარებში!E1250/1000</f>
        <v>0</v>
      </c>
      <c r="F1236" s="14">
        <f>ლარებში!F1250/1000</f>
        <v>0</v>
      </c>
      <c r="G1236" s="14">
        <f>ლარებში!G1250/1000</f>
        <v>0</v>
      </c>
      <c r="H1236" s="14">
        <f>ლარებში!H1250/1000</f>
        <v>0</v>
      </c>
    </row>
    <row r="1237" spans="1:9" x14ac:dyDescent="0.25">
      <c r="A1237" s="5" t="str">
        <f t="shared" si="19"/>
        <v>b</v>
      </c>
      <c r="B1237" s="47" t="s">
        <v>1</v>
      </c>
      <c r="C1237" s="46" t="s">
        <v>34</v>
      </c>
      <c r="D1237" s="46"/>
      <c r="E1237" s="14">
        <f>ლარებში!E1251/1000</f>
        <v>0</v>
      </c>
      <c r="F1237" s="14">
        <f>ლარებში!F1251/1000</f>
        <v>0</v>
      </c>
      <c r="G1237" s="14">
        <f>ლარებში!G1251/1000</f>
        <v>0</v>
      </c>
      <c r="H1237" s="14">
        <f>ლარებში!H1251/1000</f>
        <v>0</v>
      </c>
    </row>
    <row r="1238" spans="1:9" ht="38.25" customHeight="1" x14ac:dyDescent="0.25">
      <c r="A1238" s="5" t="str">
        <f t="shared" si="19"/>
        <v>a</v>
      </c>
      <c r="B1238" s="29" t="s">
        <v>192</v>
      </c>
      <c r="C1238" s="30" t="s">
        <v>88</v>
      </c>
      <c r="D1238" s="30"/>
      <c r="E1238" s="11">
        <f>ლარებში!E1252/1000</f>
        <v>20000</v>
      </c>
      <c r="F1238" s="11">
        <f>ლარებში!F1252/1000</f>
        <v>20000</v>
      </c>
      <c r="G1238" s="11">
        <f>ლარებში!G1252/1000</f>
        <v>6850.25</v>
      </c>
      <c r="H1238" s="11">
        <f>ლარებში!H1252/1000</f>
        <v>2631.7532900000001</v>
      </c>
      <c r="I1238" s="54" t="s">
        <v>223</v>
      </c>
    </row>
    <row r="1239" spans="1:9" x14ac:dyDescent="0.25">
      <c r="A1239" s="5" t="str">
        <f t="shared" si="19"/>
        <v>a</v>
      </c>
      <c r="B1239" s="45" t="s">
        <v>1</v>
      </c>
      <c r="C1239" s="46" t="s">
        <v>24</v>
      </c>
      <c r="D1239" s="46"/>
      <c r="E1239" s="14">
        <f>ლარებში!E1253/1000</f>
        <v>20000</v>
      </c>
      <c r="F1239" s="14">
        <f>ლარებში!F1253/1000</f>
        <v>19976.400000000001</v>
      </c>
      <c r="G1239" s="14">
        <f>ლარებში!G1253/1000</f>
        <v>6826.65</v>
      </c>
      <c r="H1239" s="14">
        <f>ლარებში!H1253/1000</f>
        <v>2608.1532900000002</v>
      </c>
      <c r="I1239" s="10"/>
    </row>
    <row r="1240" spans="1:9" x14ac:dyDescent="0.25">
      <c r="A1240" s="5" t="str">
        <f t="shared" si="19"/>
        <v>b</v>
      </c>
      <c r="B1240" s="47" t="s">
        <v>1</v>
      </c>
      <c r="C1240" s="48" t="s">
        <v>25</v>
      </c>
      <c r="D1240" s="48"/>
      <c r="E1240" s="15">
        <f>ლარებში!E1254/1000</f>
        <v>0</v>
      </c>
      <c r="F1240" s="15">
        <f>ლარებში!F1254/1000</f>
        <v>0</v>
      </c>
      <c r="G1240" s="15">
        <f>ლარებში!G1254/1000</f>
        <v>0</v>
      </c>
      <c r="H1240" s="15">
        <f>ლარებში!H1254/1000</f>
        <v>0</v>
      </c>
    </row>
    <row r="1241" spans="1:9" x14ac:dyDescent="0.25">
      <c r="A1241" s="5" t="str">
        <f t="shared" si="19"/>
        <v>a</v>
      </c>
      <c r="B1241" s="47" t="s">
        <v>1</v>
      </c>
      <c r="C1241" s="48" t="s">
        <v>26</v>
      </c>
      <c r="D1241" s="48"/>
      <c r="E1241" s="15">
        <f>ლარებში!E1255/1000</f>
        <v>450</v>
      </c>
      <c r="F1241" s="15">
        <f>ლარებში!F1255/1000</f>
        <v>1000</v>
      </c>
      <c r="G1241" s="15">
        <f>ლარებში!G1255/1000</f>
        <v>391.95</v>
      </c>
      <c r="H1241" s="15">
        <f>ლარებში!H1255/1000</f>
        <v>17.510560000000002</v>
      </c>
      <c r="I1241" s="10"/>
    </row>
    <row r="1242" spans="1:9" x14ac:dyDescent="0.25">
      <c r="A1242" s="5" t="str">
        <f t="shared" si="19"/>
        <v>b</v>
      </c>
      <c r="B1242" s="47" t="s">
        <v>1</v>
      </c>
      <c r="C1242" s="48" t="s">
        <v>27</v>
      </c>
      <c r="D1242" s="48"/>
      <c r="E1242" s="15">
        <f>ლარებში!E1256/1000</f>
        <v>0</v>
      </c>
      <c r="F1242" s="15">
        <f>ლარებში!F1256/1000</f>
        <v>0</v>
      </c>
      <c r="G1242" s="15">
        <f>ლარებში!G1256/1000</f>
        <v>0</v>
      </c>
      <c r="H1242" s="15">
        <f>ლარებში!H1256/1000</f>
        <v>0</v>
      </c>
    </row>
    <row r="1243" spans="1:9" x14ac:dyDescent="0.25">
      <c r="A1243" s="5" t="str">
        <f t="shared" si="19"/>
        <v>b</v>
      </c>
      <c r="B1243" s="47" t="s">
        <v>1</v>
      </c>
      <c r="C1243" s="49" t="s">
        <v>28</v>
      </c>
      <c r="D1243" s="49"/>
      <c r="E1243" s="15">
        <f>ლარებში!E1257/1000</f>
        <v>0</v>
      </c>
      <c r="F1243" s="15">
        <f>ლარებში!F1257/1000</f>
        <v>0</v>
      </c>
      <c r="G1243" s="15">
        <f>ლარებში!G1257/1000</f>
        <v>0</v>
      </c>
      <c r="H1243" s="15">
        <f>ლარებში!H1257/1000</f>
        <v>0</v>
      </c>
    </row>
    <row r="1244" spans="1:9" x14ac:dyDescent="0.25">
      <c r="A1244" s="5" t="str">
        <f t="shared" si="19"/>
        <v>b</v>
      </c>
      <c r="B1244" s="47" t="s">
        <v>1</v>
      </c>
      <c r="C1244" s="49" t="s">
        <v>29</v>
      </c>
      <c r="D1244" s="49"/>
      <c r="E1244" s="15">
        <f>ლარებში!E1258/1000</f>
        <v>0</v>
      </c>
      <c r="F1244" s="15">
        <f>ლარებში!F1258/1000</f>
        <v>0</v>
      </c>
      <c r="G1244" s="15">
        <f>ლარებში!G1258/1000</f>
        <v>0</v>
      </c>
      <c r="H1244" s="15">
        <f>ლარებში!H1258/1000</f>
        <v>0</v>
      </c>
    </row>
    <row r="1245" spans="1:9" x14ac:dyDescent="0.25">
      <c r="A1245" s="5" t="str">
        <f t="shared" si="19"/>
        <v>a</v>
      </c>
      <c r="B1245" s="47" t="s">
        <v>1</v>
      </c>
      <c r="C1245" s="49" t="s">
        <v>30</v>
      </c>
      <c r="D1245" s="49"/>
      <c r="E1245" s="15">
        <f>ლარებში!E1259/1000</f>
        <v>19550</v>
      </c>
      <c r="F1245" s="15">
        <f>ლარებში!F1259/1000</f>
        <v>18976.400000000001</v>
      </c>
      <c r="G1245" s="15">
        <f>ლარებში!G1259/1000</f>
        <v>6434.7</v>
      </c>
      <c r="H1245" s="15">
        <f>ლარებში!H1259/1000</f>
        <v>2590.64273</v>
      </c>
      <c r="I1245" s="10"/>
    </row>
    <row r="1246" spans="1:9" x14ac:dyDescent="0.25">
      <c r="A1246" s="5" t="str">
        <f t="shared" si="19"/>
        <v>b</v>
      </c>
      <c r="B1246" s="47" t="s">
        <v>1</v>
      </c>
      <c r="C1246" s="49" t="s">
        <v>31</v>
      </c>
      <c r="D1246" s="49"/>
      <c r="E1246" s="15">
        <f>ლარებში!E1260/1000</f>
        <v>0</v>
      </c>
      <c r="F1246" s="15">
        <f>ლარებში!F1260/1000</f>
        <v>0</v>
      </c>
      <c r="G1246" s="15">
        <f>ლარებში!G1260/1000</f>
        <v>0</v>
      </c>
      <c r="H1246" s="15">
        <f>ლარებში!H1260/1000</f>
        <v>0</v>
      </c>
    </row>
    <row r="1247" spans="1:9" ht="34.5" x14ac:dyDescent="0.25">
      <c r="A1247" s="5" t="str">
        <f t="shared" si="19"/>
        <v>b</v>
      </c>
      <c r="B1247" s="47"/>
      <c r="C1247" s="50" t="s">
        <v>91</v>
      </c>
      <c r="D1247" s="50"/>
      <c r="E1247" s="16">
        <f>ლარებში!E1261/1000</f>
        <v>0</v>
      </c>
      <c r="F1247" s="16">
        <f>ლარებში!F1261/1000</f>
        <v>0</v>
      </c>
      <c r="G1247" s="16">
        <f>ლარებში!G1261/1000</f>
        <v>0</v>
      </c>
      <c r="H1247" s="16">
        <f>ლარებში!H1261/1000</f>
        <v>0</v>
      </c>
    </row>
    <row r="1248" spans="1:9" ht="34.5" x14ac:dyDescent="0.25">
      <c r="A1248" s="5" t="str">
        <f t="shared" si="19"/>
        <v>b</v>
      </c>
      <c r="B1248" s="47"/>
      <c r="C1248" s="50" t="s">
        <v>92</v>
      </c>
      <c r="D1248" s="50"/>
      <c r="E1248" s="16">
        <f>ლარებში!E1262/1000</f>
        <v>0</v>
      </c>
      <c r="F1248" s="16">
        <f>ლარებში!F1262/1000</f>
        <v>0</v>
      </c>
      <c r="G1248" s="16">
        <f>ლარებში!G1262/1000</f>
        <v>0</v>
      </c>
      <c r="H1248" s="16">
        <f>ლარებში!H1262/1000</f>
        <v>0</v>
      </c>
    </row>
    <row r="1249" spans="1:9" x14ac:dyDescent="0.25">
      <c r="A1249" s="5" t="str">
        <f t="shared" si="19"/>
        <v>a</v>
      </c>
      <c r="B1249" s="47" t="s">
        <v>1</v>
      </c>
      <c r="C1249" s="46" t="s">
        <v>32</v>
      </c>
      <c r="D1249" s="46"/>
      <c r="E1249" s="14">
        <f>ლარებში!E1263/1000</f>
        <v>0</v>
      </c>
      <c r="F1249" s="14">
        <f>ლარებში!F1263/1000</f>
        <v>23.6</v>
      </c>
      <c r="G1249" s="14">
        <f>ლარებში!G1263/1000</f>
        <v>23.6</v>
      </c>
      <c r="H1249" s="14">
        <f>ლარებში!H1263/1000</f>
        <v>23.6</v>
      </c>
    </row>
    <row r="1250" spans="1:9" x14ac:dyDescent="0.25">
      <c r="A1250" s="5" t="str">
        <f t="shared" si="19"/>
        <v>b</v>
      </c>
      <c r="B1250" s="47" t="s">
        <v>1</v>
      </c>
      <c r="C1250" s="46" t="s">
        <v>33</v>
      </c>
      <c r="D1250" s="46"/>
      <c r="E1250" s="14">
        <f>ლარებში!E1264/1000</f>
        <v>0</v>
      </c>
      <c r="F1250" s="14">
        <f>ლარებში!F1264/1000</f>
        <v>0</v>
      </c>
      <c r="G1250" s="14">
        <f>ლარებში!G1264/1000</f>
        <v>0</v>
      </c>
      <c r="H1250" s="14">
        <f>ლარებში!H1264/1000</f>
        <v>0</v>
      </c>
    </row>
    <row r="1251" spans="1:9" x14ac:dyDescent="0.25">
      <c r="A1251" s="5" t="str">
        <f t="shared" si="19"/>
        <v>b</v>
      </c>
      <c r="B1251" s="47" t="s">
        <v>1</v>
      </c>
      <c r="C1251" s="46" t="s">
        <v>34</v>
      </c>
      <c r="D1251" s="46"/>
      <c r="E1251" s="14">
        <f>ლარებში!E1265/1000</f>
        <v>0</v>
      </c>
      <c r="F1251" s="14">
        <f>ლარებში!F1265/1000</f>
        <v>0</v>
      </c>
      <c r="G1251" s="14">
        <f>ლარებში!G1265/1000</f>
        <v>0</v>
      </c>
      <c r="H1251" s="14">
        <f>ლარებში!H1265/1000</f>
        <v>0</v>
      </c>
    </row>
    <row r="1252" spans="1:9" ht="38.25" customHeight="1" x14ac:dyDescent="0.25">
      <c r="A1252" s="5" t="str">
        <f t="shared" si="19"/>
        <v>a</v>
      </c>
      <c r="B1252" s="29" t="s">
        <v>193</v>
      </c>
      <c r="C1252" s="30" t="s">
        <v>60</v>
      </c>
      <c r="D1252" s="30"/>
      <c r="E1252" s="11">
        <f>ლარებში!E1266/1000</f>
        <v>800</v>
      </c>
      <c r="F1252" s="11">
        <f>ლარებში!F1266/1000</f>
        <v>718</v>
      </c>
      <c r="G1252" s="11">
        <f>ლარებში!G1266/1000</f>
        <v>536</v>
      </c>
      <c r="H1252" s="11">
        <f>ლარებში!H1266/1000</f>
        <v>22.35</v>
      </c>
      <c r="I1252" s="54" t="s">
        <v>219</v>
      </c>
    </row>
    <row r="1253" spans="1:9" x14ac:dyDescent="0.25">
      <c r="A1253" s="5" t="str">
        <f t="shared" si="19"/>
        <v>a</v>
      </c>
      <c r="B1253" s="31" t="s">
        <v>1</v>
      </c>
      <c r="C1253" s="32" t="s">
        <v>24</v>
      </c>
      <c r="D1253" s="32"/>
      <c r="E1253" s="12">
        <f>ლარებში!E1267/1000</f>
        <v>800</v>
      </c>
      <c r="F1253" s="12">
        <f>ლარებში!F1267/1000</f>
        <v>718</v>
      </c>
      <c r="G1253" s="12">
        <f>ლარებში!G1267/1000</f>
        <v>536</v>
      </c>
      <c r="H1253" s="12">
        <f>ლარებში!H1267/1000</f>
        <v>22.35</v>
      </c>
      <c r="I1253" s="10"/>
    </row>
    <row r="1254" spans="1:9" x14ac:dyDescent="0.25">
      <c r="A1254" s="5" t="str">
        <f t="shared" si="19"/>
        <v>b</v>
      </c>
      <c r="B1254" s="33" t="s">
        <v>1</v>
      </c>
      <c r="C1254" s="34" t="s">
        <v>25</v>
      </c>
      <c r="D1254" s="34"/>
      <c r="E1254" s="11">
        <f>ლარებში!E1268/1000</f>
        <v>0</v>
      </c>
      <c r="F1254" s="11">
        <f>ლარებში!F1268/1000</f>
        <v>0</v>
      </c>
      <c r="G1254" s="11">
        <f>ლარებში!G1268/1000</f>
        <v>0</v>
      </c>
      <c r="H1254" s="11">
        <f>ლარებში!H1268/1000</f>
        <v>0</v>
      </c>
    </row>
    <row r="1255" spans="1:9" x14ac:dyDescent="0.25">
      <c r="A1255" s="5" t="str">
        <f t="shared" si="19"/>
        <v>a</v>
      </c>
      <c r="B1255" s="33" t="s">
        <v>1</v>
      </c>
      <c r="C1255" s="34" t="s">
        <v>26</v>
      </c>
      <c r="D1255" s="34"/>
      <c r="E1255" s="51">
        <f>ლარებში!E1269/1000</f>
        <v>740</v>
      </c>
      <c r="F1255" s="51">
        <f>ლარებში!F1269/1000</f>
        <v>658</v>
      </c>
      <c r="G1255" s="51">
        <f>ლარებში!G1269/1000</f>
        <v>491</v>
      </c>
      <c r="H1255" s="51">
        <f>ლარებში!H1269/1000</f>
        <v>0</v>
      </c>
      <c r="I1255" s="10"/>
    </row>
    <row r="1256" spans="1:9" x14ac:dyDescent="0.25">
      <c r="A1256" s="5" t="str">
        <f t="shared" si="19"/>
        <v>b</v>
      </c>
      <c r="B1256" s="33" t="s">
        <v>1</v>
      </c>
      <c r="C1256" s="34" t="s">
        <v>27</v>
      </c>
      <c r="D1256" s="34"/>
      <c r="E1256" s="11">
        <f>ლარებში!E1270/1000</f>
        <v>0</v>
      </c>
      <c r="F1256" s="11">
        <f>ლარებში!F1270/1000</f>
        <v>0</v>
      </c>
      <c r="G1256" s="11">
        <f>ლარებში!G1270/1000</f>
        <v>0</v>
      </c>
      <c r="H1256" s="11">
        <f>ლარებში!H1270/1000</f>
        <v>0</v>
      </c>
    </row>
    <row r="1257" spans="1:9" x14ac:dyDescent="0.25">
      <c r="A1257" s="5" t="str">
        <f t="shared" si="19"/>
        <v>b</v>
      </c>
      <c r="B1257" s="33" t="s">
        <v>1</v>
      </c>
      <c r="C1257" s="35" t="s">
        <v>28</v>
      </c>
      <c r="D1257" s="35"/>
      <c r="E1257" s="11">
        <f>ლარებში!E1271/1000</f>
        <v>0</v>
      </c>
      <c r="F1257" s="11">
        <f>ლარებში!F1271/1000</f>
        <v>0</v>
      </c>
      <c r="G1257" s="11">
        <f>ლარებში!G1271/1000</f>
        <v>0</v>
      </c>
      <c r="H1257" s="11">
        <f>ლარებში!H1271/1000</f>
        <v>0</v>
      </c>
    </row>
    <row r="1258" spans="1:9" x14ac:dyDescent="0.25">
      <c r="A1258" s="5" t="str">
        <f t="shared" si="19"/>
        <v>b</v>
      </c>
      <c r="B1258" s="33" t="s">
        <v>1</v>
      </c>
      <c r="C1258" s="35" t="s">
        <v>29</v>
      </c>
      <c r="D1258" s="35"/>
      <c r="E1258" s="11">
        <f>ლარებში!E1272/1000</f>
        <v>0</v>
      </c>
      <c r="F1258" s="11">
        <f>ლარებში!F1272/1000</f>
        <v>0</v>
      </c>
      <c r="G1258" s="11">
        <f>ლარებში!G1272/1000</f>
        <v>0</v>
      </c>
      <c r="H1258" s="11">
        <f>ლარებში!H1272/1000</f>
        <v>0</v>
      </c>
    </row>
    <row r="1259" spans="1:9" x14ac:dyDescent="0.25">
      <c r="A1259" s="5" t="str">
        <f t="shared" si="19"/>
        <v>b</v>
      </c>
      <c r="B1259" s="33" t="s">
        <v>1</v>
      </c>
      <c r="C1259" s="35" t="s">
        <v>30</v>
      </c>
      <c r="D1259" s="35"/>
      <c r="E1259" s="11">
        <f>ლარებში!E1273/1000</f>
        <v>0</v>
      </c>
      <c r="F1259" s="11">
        <f>ლარებში!F1273/1000</f>
        <v>0</v>
      </c>
      <c r="G1259" s="11">
        <f>ლარებში!G1273/1000</f>
        <v>0</v>
      </c>
      <c r="H1259" s="11">
        <f>ლარებში!H1273/1000</f>
        <v>0</v>
      </c>
    </row>
    <row r="1260" spans="1:9" x14ac:dyDescent="0.25">
      <c r="A1260" s="5" t="str">
        <f t="shared" si="19"/>
        <v>a</v>
      </c>
      <c r="B1260" s="33" t="s">
        <v>1</v>
      </c>
      <c r="C1260" s="35" t="s">
        <v>31</v>
      </c>
      <c r="D1260" s="35"/>
      <c r="E1260" s="51">
        <f>ლარებში!E1274/1000</f>
        <v>60</v>
      </c>
      <c r="F1260" s="51">
        <f>ლარებში!F1274/1000</f>
        <v>60</v>
      </c>
      <c r="G1260" s="51">
        <f>ლარებში!G1274/1000</f>
        <v>45</v>
      </c>
      <c r="H1260" s="51">
        <f>ლარებში!H1274/1000</f>
        <v>22.35</v>
      </c>
      <c r="I1260" s="10"/>
    </row>
    <row r="1261" spans="1:9" ht="34.5" x14ac:dyDescent="0.25">
      <c r="A1261" s="5" t="str">
        <f t="shared" si="19"/>
        <v>a</v>
      </c>
      <c r="B1261" s="33"/>
      <c r="C1261" s="36" t="s">
        <v>91</v>
      </c>
      <c r="D1261" s="36"/>
      <c r="E1261" s="11">
        <f>ლარებში!E1275/1000</f>
        <v>60</v>
      </c>
      <c r="F1261" s="11">
        <f>ლარებში!F1275/1000</f>
        <v>60</v>
      </c>
      <c r="G1261" s="11">
        <f>ლარებში!G1275/1000</f>
        <v>45</v>
      </c>
      <c r="H1261" s="11">
        <f>ლარებში!H1275/1000</f>
        <v>22.35</v>
      </c>
    </row>
    <row r="1262" spans="1:9" ht="34.5" x14ac:dyDescent="0.25">
      <c r="A1262" s="5" t="str">
        <f t="shared" si="19"/>
        <v>b</v>
      </c>
      <c r="B1262" s="33"/>
      <c r="C1262" s="36" t="s">
        <v>92</v>
      </c>
      <c r="D1262" s="36"/>
      <c r="E1262" s="11">
        <f>ლარებში!E1276/1000</f>
        <v>0</v>
      </c>
      <c r="F1262" s="11">
        <f>ლარებში!F1276/1000</f>
        <v>0</v>
      </c>
      <c r="G1262" s="11">
        <f>ლარებში!G1276/1000</f>
        <v>0</v>
      </c>
      <c r="H1262" s="11">
        <f>ლარებში!H1276/1000</f>
        <v>0</v>
      </c>
    </row>
    <row r="1263" spans="1:9" x14ac:dyDescent="0.25">
      <c r="A1263" s="5" t="str">
        <f t="shared" si="19"/>
        <v>b</v>
      </c>
      <c r="B1263" s="31" t="s">
        <v>1</v>
      </c>
      <c r="C1263" s="32" t="s">
        <v>32</v>
      </c>
      <c r="D1263" s="32"/>
      <c r="E1263" s="12">
        <f>ლარებში!E1277/1000</f>
        <v>0</v>
      </c>
      <c r="F1263" s="12">
        <f>ლარებში!F1277/1000</f>
        <v>0</v>
      </c>
      <c r="G1263" s="12">
        <f>ლარებში!G1277/1000</f>
        <v>0</v>
      </c>
      <c r="H1263" s="12">
        <f>ლარებში!H1277/1000</f>
        <v>0</v>
      </c>
    </row>
    <row r="1264" spans="1:9" x14ac:dyDescent="0.25">
      <c r="A1264" s="5" t="str">
        <f t="shared" si="19"/>
        <v>b</v>
      </c>
      <c r="B1264" s="31" t="s">
        <v>1</v>
      </c>
      <c r="C1264" s="32" t="s">
        <v>33</v>
      </c>
      <c r="D1264" s="32"/>
      <c r="E1264" s="12">
        <f>ლარებში!E1278/1000</f>
        <v>0</v>
      </c>
      <c r="F1264" s="12">
        <f>ლარებში!F1278/1000</f>
        <v>0</v>
      </c>
      <c r="G1264" s="12">
        <f>ლარებში!G1278/1000</f>
        <v>0</v>
      </c>
      <c r="H1264" s="12">
        <f>ლარებში!H1278/1000</f>
        <v>0</v>
      </c>
    </row>
    <row r="1265" spans="1:9" x14ac:dyDescent="0.25">
      <c r="A1265" s="5" t="str">
        <f t="shared" si="19"/>
        <v>b</v>
      </c>
      <c r="B1265" s="31" t="s">
        <v>1</v>
      </c>
      <c r="C1265" s="32" t="s">
        <v>34</v>
      </c>
      <c r="D1265" s="32"/>
      <c r="E1265" s="12">
        <f>ლარებში!E1279/1000</f>
        <v>0</v>
      </c>
      <c r="F1265" s="12">
        <f>ლარებში!F1279/1000</f>
        <v>0</v>
      </c>
      <c r="G1265" s="12">
        <f>ლარებში!G1279/1000</f>
        <v>0</v>
      </c>
      <c r="H1265" s="12">
        <f>ლარებში!H1279/1000</f>
        <v>0</v>
      </c>
    </row>
    <row r="1266" spans="1:9" ht="41.25" customHeight="1" x14ac:dyDescent="0.25">
      <c r="A1266" s="5" t="str">
        <f t="shared" si="19"/>
        <v>a</v>
      </c>
      <c r="B1266" s="29" t="s">
        <v>194</v>
      </c>
      <c r="C1266" s="30" t="s">
        <v>15</v>
      </c>
      <c r="D1266" s="30"/>
      <c r="E1266" s="11">
        <f>ლარებში!E1280/1000</f>
        <v>20000</v>
      </c>
      <c r="F1266" s="11">
        <f>ლარებში!F1280/1000</f>
        <v>20000</v>
      </c>
      <c r="G1266" s="11">
        <f>ლარებში!G1280/1000</f>
        <v>5659</v>
      </c>
      <c r="H1266" s="11">
        <f>ლარებში!H1280/1000</f>
        <v>2359.84</v>
      </c>
      <c r="I1266" s="54" t="s">
        <v>219</v>
      </c>
    </row>
    <row r="1267" spans="1:9" x14ac:dyDescent="0.25">
      <c r="A1267" s="5" t="str">
        <f t="shared" si="19"/>
        <v>a</v>
      </c>
      <c r="B1267" s="31" t="s">
        <v>1</v>
      </c>
      <c r="C1267" s="32" t="s">
        <v>24</v>
      </c>
      <c r="D1267" s="32"/>
      <c r="E1267" s="12">
        <f>ლარებში!E1281/1000</f>
        <v>6100</v>
      </c>
      <c r="F1267" s="12">
        <f>ლარებში!F1281/1000</f>
        <v>6380.5</v>
      </c>
      <c r="G1267" s="12">
        <f>ლარებში!G1281/1000</f>
        <v>839.5</v>
      </c>
      <c r="H1267" s="12">
        <f>ლარებში!H1281/1000</f>
        <v>307.66500000000002</v>
      </c>
      <c r="I1267" s="10"/>
    </row>
    <row r="1268" spans="1:9" x14ac:dyDescent="0.25">
      <c r="A1268" s="5" t="str">
        <f t="shared" si="19"/>
        <v>b</v>
      </c>
      <c r="B1268" s="33" t="s">
        <v>1</v>
      </c>
      <c r="C1268" s="34" t="s">
        <v>25</v>
      </c>
      <c r="D1268" s="34"/>
      <c r="E1268" s="11">
        <f>ლარებში!E1282/1000</f>
        <v>0</v>
      </c>
      <c r="F1268" s="11">
        <f>ლარებში!F1282/1000</f>
        <v>0</v>
      </c>
      <c r="G1268" s="11">
        <f>ლარებში!G1282/1000</f>
        <v>0</v>
      </c>
      <c r="H1268" s="11">
        <f>ლარებში!H1282/1000</f>
        <v>0</v>
      </c>
    </row>
    <row r="1269" spans="1:9" x14ac:dyDescent="0.25">
      <c r="A1269" s="5" t="str">
        <f t="shared" si="19"/>
        <v>a</v>
      </c>
      <c r="B1269" s="33" t="s">
        <v>1</v>
      </c>
      <c r="C1269" s="34" t="s">
        <v>26</v>
      </c>
      <c r="D1269" s="34"/>
      <c r="E1269" s="51">
        <f>ლარებში!E1283/1000</f>
        <v>48</v>
      </c>
      <c r="F1269" s="51">
        <f>ლარებში!F1283/1000</f>
        <v>342.5</v>
      </c>
      <c r="G1269" s="51">
        <f>ლარებში!G1283/1000</f>
        <v>330.5</v>
      </c>
      <c r="H1269" s="51">
        <f>ლარებში!H1283/1000</f>
        <v>307.66500000000002</v>
      </c>
      <c r="I1269" s="10"/>
    </row>
    <row r="1270" spans="1:9" x14ac:dyDescent="0.25">
      <c r="A1270" s="5" t="str">
        <f t="shared" si="19"/>
        <v>b</v>
      </c>
      <c r="B1270" s="33" t="s">
        <v>1</v>
      </c>
      <c r="C1270" s="34" t="s">
        <v>27</v>
      </c>
      <c r="D1270" s="34"/>
      <c r="E1270" s="11">
        <f>ლარებში!E1284/1000</f>
        <v>0</v>
      </c>
      <c r="F1270" s="11">
        <f>ლარებში!F1284/1000</f>
        <v>0</v>
      </c>
      <c r="G1270" s="11">
        <f>ლარებში!G1284/1000</f>
        <v>0</v>
      </c>
      <c r="H1270" s="11">
        <f>ლარებში!H1284/1000</f>
        <v>0</v>
      </c>
    </row>
    <row r="1271" spans="1:9" x14ac:dyDescent="0.25">
      <c r="A1271" s="5" t="str">
        <f t="shared" si="19"/>
        <v>b</v>
      </c>
      <c r="B1271" s="33" t="s">
        <v>1</v>
      </c>
      <c r="C1271" s="35" t="s">
        <v>28</v>
      </c>
      <c r="D1271" s="35"/>
      <c r="E1271" s="11">
        <f>ლარებში!E1285/1000</f>
        <v>0</v>
      </c>
      <c r="F1271" s="11">
        <f>ლარებში!F1285/1000</f>
        <v>0</v>
      </c>
      <c r="G1271" s="11">
        <f>ლარებში!G1285/1000</f>
        <v>0</v>
      </c>
      <c r="H1271" s="11">
        <f>ლარებში!H1285/1000</f>
        <v>0</v>
      </c>
    </row>
    <row r="1272" spans="1:9" x14ac:dyDescent="0.25">
      <c r="A1272" s="5" t="str">
        <f t="shared" si="19"/>
        <v>b</v>
      </c>
      <c r="B1272" s="33" t="s">
        <v>1</v>
      </c>
      <c r="C1272" s="35" t="s">
        <v>29</v>
      </c>
      <c r="D1272" s="35"/>
      <c r="E1272" s="11">
        <f>ლარებში!E1286/1000</f>
        <v>0</v>
      </c>
      <c r="F1272" s="11">
        <f>ლარებში!F1286/1000</f>
        <v>0</v>
      </c>
      <c r="G1272" s="11">
        <f>ლარებში!G1286/1000</f>
        <v>0</v>
      </c>
      <c r="H1272" s="11">
        <f>ლარებში!H1286/1000</f>
        <v>0</v>
      </c>
    </row>
    <row r="1273" spans="1:9" x14ac:dyDescent="0.25">
      <c r="A1273" s="5" t="str">
        <f t="shared" si="19"/>
        <v>b</v>
      </c>
      <c r="B1273" s="33" t="s">
        <v>1</v>
      </c>
      <c r="C1273" s="35" t="s">
        <v>30</v>
      </c>
      <c r="D1273" s="35"/>
      <c r="E1273" s="11">
        <f>ლარებში!E1287/1000</f>
        <v>0</v>
      </c>
      <c r="F1273" s="11">
        <f>ლარებში!F1287/1000</f>
        <v>0</v>
      </c>
      <c r="G1273" s="11">
        <f>ლარებში!G1287/1000</f>
        <v>0</v>
      </c>
      <c r="H1273" s="11">
        <f>ლარებში!H1287/1000</f>
        <v>0</v>
      </c>
    </row>
    <row r="1274" spans="1:9" x14ac:dyDescent="0.25">
      <c r="A1274" s="5" t="str">
        <f t="shared" si="19"/>
        <v>a</v>
      </c>
      <c r="B1274" s="33" t="s">
        <v>1</v>
      </c>
      <c r="C1274" s="35" t="s">
        <v>31</v>
      </c>
      <c r="D1274" s="35"/>
      <c r="E1274" s="51">
        <f>ლარებში!E1288/1000</f>
        <v>6052</v>
      </c>
      <c r="F1274" s="51">
        <f>ლარებში!F1288/1000</f>
        <v>6038</v>
      </c>
      <c r="G1274" s="51">
        <f>ლარებში!G1288/1000</f>
        <v>509</v>
      </c>
      <c r="H1274" s="51">
        <f>ლარებში!H1288/1000</f>
        <v>0</v>
      </c>
      <c r="I1274" s="10"/>
    </row>
    <row r="1275" spans="1:9" ht="34.5" x14ac:dyDescent="0.25">
      <c r="A1275" s="5" t="str">
        <f t="shared" si="19"/>
        <v>a</v>
      </c>
      <c r="B1275" s="33"/>
      <c r="C1275" s="36" t="s">
        <v>91</v>
      </c>
      <c r="D1275" s="36"/>
      <c r="E1275" s="11">
        <f>ლარებში!E1289/1000</f>
        <v>430</v>
      </c>
      <c r="F1275" s="11">
        <f>ლარებში!F1289/1000</f>
        <v>416</v>
      </c>
      <c r="G1275" s="11">
        <f>ლარებში!G1289/1000</f>
        <v>308.5</v>
      </c>
      <c r="H1275" s="11">
        <f>ლარებში!H1289/1000</f>
        <v>0</v>
      </c>
    </row>
    <row r="1276" spans="1:9" ht="34.5" x14ac:dyDescent="0.25">
      <c r="A1276" s="5" t="str">
        <f t="shared" si="19"/>
        <v>a</v>
      </c>
      <c r="B1276" s="33"/>
      <c r="C1276" s="36" t="s">
        <v>92</v>
      </c>
      <c r="D1276" s="36"/>
      <c r="E1276" s="11">
        <f>ლარებში!E1290/1000</f>
        <v>5622</v>
      </c>
      <c r="F1276" s="11">
        <f>ლარებში!F1290/1000</f>
        <v>5622</v>
      </c>
      <c r="G1276" s="11">
        <f>ლარებში!G1290/1000</f>
        <v>200.5</v>
      </c>
      <c r="H1276" s="11">
        <f>ლარებში!H1290/1000</f>
        <v>0</v>
      </c>
    </row>
    <row r="1277" spans="1:9" x14ac:dyDescent="0.25">
      <c r="A1277" s="5" t="str">
        <f t="shared" si="19"/>
        <v>a</v>
      </c>
      <c r="B1277" s="31" t="s">
        <v>1</v>
      </c>
      <c r="C1277" s="32" t="s">
        <v>32</v>
      </c>
      <c r="D1277" s="32"/>
      <c r="E1277" s="12">
        <f>ლარებში!E1291/1000</f>
        <v>13900</v>
      </c>
      <c r="F1277" s="12">
        <f>ლარებში!F1291/1000</f>
        <v>13619.5</v>
      </c>
      <c r="G1277" s="12">
        <f>ლარებში!G1291/1000</f>
        <v>4819.5</v>
      </c>
      <c r="H1277" s="12">
        <f>ლარებში!H1291/1000</f>
        <v>2052.1750000000002</v>
      </c>
      <c r="I1277" s="10"/>
    </row>
    <row r="1278" spans="1:9" x14ac:dyDescent="0.25">
      <c r="A1278" s="5" t="str">
        <f t="shared" si="19"/>
        <v>b</v>
      </c>
      <c r="B1278" s="31" t="s">
        <v>1</v>
      </c>
      <c r="C1278" s="32" t="s">
        <v>33</v>
      </c>
      <c r="D1278" s="32"/>
      <c r="E1278" s="12">
        <f>ლარებში!E1292/1000</f>
        <v>0</v>
      </c>
      <c r="F1278" s="12">
        <f>ლარებში!F1292/1000</f>
        <v>0</v>
      </c>
      <c r="G1278" s="12">
        <f>ლარებში!G1292/1000</f>
        <v>0</v>
      </c>
      <c r="H1278" s="12">
        <f>ლარებში!H1292/1000</f>
        <v>0</v>
      </c>
    </row>
    <row r="1279" spans="1:9" x14ac:dyDescent="0.25">
      <c r="A1279" s="5" t="str">
        <f t="shared" si="19"/>
        <v>b</v>
      </c>
      <c r="B1279" s="31" t="s">
        <v>1</v>
      </c>
      <c r="C1279" s="32" t="s">
        <v>34</v>
      </c>
      <c r="D1279" s="32"/>
      <c r="E1279" s="12">
        <f>ლარებში!E1293/1000</f>
        <v>0</v>
      </c>
      <c r="F1279" s="12">
        <f>ლარებში!F1293/1000</f>
        <v>0</v>
      </c>
      <c r="G1279" s="12">
        <f>ლარებში!G1293/1000</f>
        <v>0</v>
      </c>
      <c r="H1279" s="12">
        <f>ლარებში!H1293/1000</f>
        <v>0</v>
      </c>
    </row>
    <row r="1280" spans="1:9" ht="39" customHeight="1" x14ac:dyDescent="0.25">
      <c r="A1280" s="5" t="str">
        <f t="shared" si="19"/>
        <v>a</v>
      </c>
      <c r="B1280" s="29" t="s">
        <v>195</v>
      </c>
      <c r="C1280" s="30" t="s">
        <v>16</v>
      </c>
      <c r="D1280" s="30"/>
      <c r="E1280" s="11">
        <f>ლარებში!E1294/1000</f>
        <v>4290</v>
      </c>
      <c r="F1280" s="11">
        <f>ლარებში!F1294/1000</f>
        <v>4290</v>
      </c>
      <c r="G1280" s="11">
        <f>ლარებში!G1294/1000</f>
        <v>2946.6</v>
      </c>
      <c r="H1280" s="11">
        <f>ლარებში!H1294/1000</f>
        <v>1946.4075600000001</v>
      </c>
      <c r="I1280" s="10"/>
    </row>
    <row r="1281" spans="1:9" x14ac:dyDescent="0.25">
      <c r="A1281" s="5" t="str">
        <f t="shared" si="19"/>
        <v>a</v>
      </c>
      <c r="B1281" s="31" t="s">
        <v>1</v>
      </c>
      <c r="C1281" s="32" t="s">
        <v>24</v>
      </c>
      <c r="D1281" s="32"/>
      <c r="E1281" s="12">
        <f>ლარებში!E1295/1000</f>
        <v>4290</v>
      </c>
      <c r="F1281" s="12">
        <f>ლარებში!F1295/1000</f>
        <v>4274.5</v>
      </c>
      <c r="G1281" s="12">
        <f>ლარებში!G1295/1000</f>
        <v>2931.1</v>
      </c>
      <c r="H1281" s="12">
        <f>ლარებში!H1295/1000</f>
        <v>1930.95056</v>
      </c>
      <c r="I1281" s="10"/>
    </row>
    <row r="1282" spans="1:9" x14ac:dyDescent="0.25">
      <c r="A1282" s="5" t="str">
        <f t="shared" si="19"/>
        <v>b</v>
      </c>
      <c r="B1282" s="33" t="s">
        <v>1</v>
      </c>
      <c r="C1282" s="34" t="s">
        <v>25</v>
      </c>
      <c r="D1282" s="34"/>
      <c r="E1282" s="11">
        <f>ლარებში!E1296/1000</f>
        <v>0</v>
      </c>
      <c r="F1282" s="11">
        <f>ლარებში!F1296/1000</f>
        <v>0</v>
      </c>
      <c r="G1282" s="11">
        <f>ლარებში!G1296/1000</f>
        <v>0</v>
      </c>
      <c r="H1282" s="11">
        <f>ლარებში!H1296/1000</f>
        <v>0</v>
      </c>
    </row>
    <row r="1283" spans="1:9" x14ac:dyDescent="0.25">
      <c r="A1283" s="5" t="str">
        <f t="shared" si="19"/>
        <v>a</v>
      </c>
      <c r="B1283" s="33" t="s">
        <v>1</v>
      </c>
      <c r="C1283" s="34" t="s">
        <v>26</v>
      </c>
      <c r="D1283" s="34"/>
      <c r="E1283" s="51">
        <f>ლარებში!E1297/1000</f>
        <v>2150</v>
      </c>
      <c r="F1283" s="51">
        <f>ლარებში!F1297/1000</f>
        <v>2108.5</v>
      </c>
      <c r="G1283" s="51">
        <f>ლარებში!G1297/1000</f>
        <v>1451.6</v>
      </c>
      <c r="H1283" s="51">
        <f>ლარებში!H1297/1000</f>
        <v>823.52108999999996</v>
      </c>
      <c r="I1283" s="10"/>
    </row>
    <row r="1284" spans="1:9" x14ac:dyDescent="0.25">
      <c r="A1284" s="5" t="str">
        <f t="shared" si="19"/>
        <v>b</v>
      </c>
      <c r="B1284" s="33" t="s">
        <v>1</v>
      </c>
      <c r="C1284" s="34" t="s">
        <v>27</v>
      </c>
      <c r="D1284" s="34"/>
      <c r="E1284" s="11">
        <f>ლარებში!E1298/1000</f>
        <v>0</v>
      </c>
      <c r="F1284" s="11">
        <f>ლარებში!F1298/1000</f>
        <v>0</v>
      </c>
      <c r="G1284" s="11">
        <f>ლარებში!G1298/1000</f>
        <v>0</v>
      </c>
      <c r="H1284" s="11">
        <f>ლარებში!H1298/1000</f>
        <v>0</v>
      </c>
    </row>
    <row r="1285" spans="1:9" x14ac:dyDescent="0.25">
      <c r="A1285" s="5" t="str">
        <f t="shared" si="19"/>
        <v>b</v>
      </c>
      <c r="B1285" s="33" t="s">
        <v>1</v>
      </c>
      <c r="C1285" s="35" t="s">
        <v>28</v>
      </c>
      <c r="D1285" s="35"/>
      <c r="E1285" s="11">
        <f>ლარებში!E1299/1000</f>
        <v>0</v>
      </c>
      <c r="F1285" s="11">
        <f>ლარებში!F1299/1000</f>
        <v>0</v>
      </c>
      <c r="G1285" s="11">
        <f>ლარებში!G1299/1000</f>
        <v>0</v>
      </c>
      <c r="H1285" s="11">
        <f>ლარებში!H1299/1000</f>
        <v>0</v>
      </c>
    </row>
    <row r="1286" spans="1:9" x14ac:dyDescent="0.25">
      <c r="A1286" s="5" t="str">
        <f t="shared" si="19"/>
        <v>b</v>
      </c>
      <c r="B1286" s="33" t="s">
        <v>1</v>
      </c>
      <c r="C1286" s="35" t="s">
        <v>29</v>
      </c>
      <c r="D1286" s="35"/>
      <c r="E1286" s="11">
        <f>ლარებში!E1300/1000</f>
        <v>0</v>
      </c>
      <c r="F1286" s="11">
        <f>ლარებში!F1300/1000</f>
        <v>0</v>
      </c>
      <c r="G1286" s="11">
        <f>ლარებში!G1300/1000</f>
        <v>0</v>
      </c>
      <c r="H1286" s="11">
        <f>ლარებში!H1300/1000</f>
        <v>0</v>
      </c>
    </row>
    <row r="1287" spans="1:9" x14ac:dyDescent="0.25">
      <c r="A1287" s="5" t="str">
        <f t="shared" ref="A1287:A1318" si="20">IF((E1287+F1287+G1287+H1287)&gt;0,"a","b")</f>
        <v>a</v>
      </c>
      <c r="B1287" s="33" t="s">
        <v>1</v>
      </c>
      <c r="C1287" s="35" t="s">
        <v>30</v>
      </c>
      <c r="D1287" s="35"/>
      <c r="E1287" s="51">
        <f>ლარებში!E1301/1000</f>
        <v>0</v>
      </c>
      <c r="F1287" s="51">
        <f>ლარებში!F1301/1000</f>
        <v>26</v>
      </c>
      <c r="G1287" s="51">
        <f>ლარებში!G1301/1000</f>
        <v>20.5</v>
      </c>
      <c r="H1287" s="51">
        <f>ლარებში!H1301/1000</f>
        <v>16.03041</v>
      </c>
      <c r="I1287" s="10"/>
    </row>
    <row r="1288" spans="1:9" x14ac:dyDescent="0.25">
      <c r="A1288" s="5" t="str">
        <f t="shared" si="20"/>
        <v>a</v>
      </c>
      <c r="B1288" s="33" t="s">
        <v>1</v>
      </c>
      <c r="C1288" s="35" t="s">
        <v>31</v>
      </c>
      <c r="D1288" s="35"/>
      <c r="E1288" s="51">
        <f>ლარებში!E1302/1000</f>
        <v>2140</v>
      </c>
      <c r="F1288" s="51">
        <f>ლარებში!F1302/1000</f>
        <v>2140</v>
      </c>
      <c r="G1288" s="51">
        <f>ლარებში!G1302/1000</f>
        <v>1459</v>
      </c>
      <c r="H1288" s="51">
        <f>ლარებში!H1302/1000</f>
        <v>1091.39906</v>
      </c>
      <c r="I1288" s="10"/>
    </row>
    <row r="1289" spans="1:9" ht="34.5" x14ac:dyDescent="0.25">
      <c r="A1289" s="5" t="str">
        <f t="shared" si="20"/>
        <v>a</v>
      </c>
      <c r="B1289" s="33"/>
      <c r="C1289" s="36" t="s">
        <v>91</v>
      </c>
      <c r="D1289" s="36"/>
      <c r="E1289" s="11">
        <f>ლარებში!E1303/1000</f>
        <v>2140</v>
      </c>
      <c r="F1289" s="11">
        <f>ლარებში!F1303/1000</f>
        <v>2140</v>
      </c>
      <c r="G1289" s="11">
        <f>ლარებში!G1303/1000</f>
        <v>1459</v>
      </c>
      <c r="H1289" s="11">
        <f>ლარებში!H1303/1000</f>
        <v>1091.39906</v>
      </c>
    </row>
    <row r="1290" spans="1:9" ht="34.5" x14ac:dyDescent="0.25">
      <c r="A1290" s="5" t="str">
        <f t="shared" si="20"/>
        <v>b</v>
      </c>
      <c r="B1290" s="33"/>
      <c r="C1290" s="36" t="s">
        <v>92</v>
      </c>
      <c r="D1290" s="36"/>
      <c r="E1290" s="11">
        <f>ლარებში!E1304/1000</f>
        <v>0</v>
      </c>
      <c r="F1290" s="11">
        <f>ლარებში!F1304/1000</f>
        <v>0</v>
      </c>
      <c r="G1290" s="11">
        <f>ლარებში!G1304/1000</f>
        <v>0</v>
      </c>
      <c r="H1290" s="11">
        <f>ლარებში!H1304/1000</f>
        <v>0</v>
      </c>
    </row>
    <row r="1291" spans="1:9" x14ac:dyDescent="0.25">
      <c r="A1291" s="5" t="str">
        <f t="shared" si="20"/>
        <v>a</v>
      </c>
      <c r="B1291" s="31" t="s">
        <v>1</v>
      </c>
      <c r="C1291" s="32" t="s">
        <v>32</v>
      </c>
      <c r="D1291" s="32"/>
      <c r="E1291" s="12">
        <f>ლარებში!E1305/1000</f>
        <v>0</v>
      </c>
      <c r="F1291" s="12">
        <f>ლარებში!F1305/1000</f>
        <v>15.5</v>
      </c>
      <c r="G1291" s="12">
        <f>ლარებში!G1305/1000</f>
        <v>15.5</v>
      </c>
      <c r="H1291" s="12">
        <f>ლარებში!H1305/1000</f>
        <v>15.457000000000001</v>
      </c>
      <c r="I1291" s="10"/>
    </row>
    <row r="1292" spans="1:9" x14ac:dyDescent="0.25">
      <c r="A1292" s="5" t="str">
        <f t="shared" si="20"/>
        <v>b</v>
      </c>
      <c r="B1292" s="31" t="s">
        <v>1</v>
      </c>
      <c r="C1292" s="32" t="s">
        <v>33</v>
      </c>
      <c r="D1292" s="32"/>
      <c r="E1292" s="12">
        <f>ლარებში!E1306/1000</f>
        <v>0</v>
      </c>
      <c r="F1292" s="12">
        <f>ლარებში!F1306/1000</f>
        <v>0</v>
      </c>
      <c r="G1292" s="12">
        <f>ლარებში!G1306/1000</f>
        <v>0</v>
      </c>
      <c r="H1292" s="12">
        <f>ლარებში!H1306/1000</f>
        <v>0</v>
      </c>
    </row>
    <row r="1293" spans="1:9" x14ac:dyDescent="0.25">
      <c r="A1293" s="5" t="str">
        <f t="shared" si="20"/>
        <v>b</v>
      </c>
      <c r="B1293" s="31" t="s">
        <v>1</v>
      </c>
      <c r="C1293" s="32" t="s">
        <v>34</v>
      </c>
      <c r="D1293" s="32"/>
      <c r="E1293" s="12">
        <f>ლარებში!E1307/1000</f>
        <v>0</v>
      </c>
      <c r="F1293" s="12">
        <f>ლარებში!F1307/1000</f>
        <v>0</v>
      </c>
      <c r="G1293" s="12">
        <f>ლარებში!G1307/1000</f>
        <v>0</v>
      </c>
      <c r="H1293" s="12">
        <f>ლარებში!H1307/1000</f>
        <v>0</v>
      </c>
    </row>
    <row r="1294" spans="1:9" ht="34.5" x14ac:dyDescent="0.25">
      <c r="A1294" s="5" t="str">
        <f t="shared" si="20"/>
        <v>a</v>
      </c>
      <c r="B1294" s="29" t="s">
        <v>196</v>
      </c>
      <c r="C1294" s="30" t="s">
        <v>12</v>
      </c>
      <c r="D1294" s="30"/>
      <c r="E1294" s="18">
        <f>ლარებში!E1308/1000</f>
        <v>700</v>
      </c>
      <c r="F1294" s="18">
        <f>ლარებში!F1308/1000</f>
        <v>700</v>
      </c>
      <c r="G1294" s="18">
        <f>ლარებში!G1308/1000</f>
        <v>377.8</v>
      </c>
      <c r="H1294" s="18">
        <f>ლარებში!H1308/1000</f>
        <v>297.73811999999998</v>
      </c>
      <c r="I1294" s="54" t="s">
        <v>223</v>
      </c>
    </row>
    <row r="1295" spans="1:9" x14ac:dyDescent="0.25">
      <c r="A1295" s="5" t="str">
        <f t="shared" si="20"/>
        <v>a</v>
      </c>
      <c r="B1295" s="39" t="s">
        <v>1</v>
      </c>
      <c r="C1295" s="40" t="s">
        <v>24</v>
      </c>
      <c r="D1295" s="40"/>
      <c r="E1295" s="19">
        <f>ლარებში!E1309/1000</f>
        <v>700</v>
      </c>
      <c r="F1295" s="19">
        <f>ლარებში!F1309/1000</f>
        <v>700</v>
      </c>
      <c r="G1295" s="19">
        <f>ლარებში!G1309/1000</f>
        <v>377.8</v>
      </c>
      <c r="H1295" s="19">
        <f>ლარებში!H1309/1000</f>
        <v>297.73811999999998</v>
      </c>
    </row>
    <row r="1296" spans="1:9" x14ac:dyDescent="0.25">
      <c r="A1296" s="5" t="str">
        <f t="shared" si="20"/>
        <v>b</v>
      </c>
      <c r="B1296" s="41" t="s">
        <v>1</v>
      </c>
      <c r="C1296" s="42" t="s">
        <v>25</v>
      </c>
      <c r="D1296" s="42"/>
      <c r="E1296" s="20">
        <f>ლარებში!E1310/1000</f>
        <v>0</v>
      </c>
      <c r="F1296" s="20">
        <f>ლარებში!F1310/1000</f>
        <v>0</v>
      </c>
      <c r="G1296" s="20">
        <f>ლარებში!G1310/1000</f>
        <v>0</v>
      </c>
      <c r="H1296" s="20">
        <f>ლარებში!H1310/1000</f>
        <v>0</v>
      </c>
    </row>
    <row r="1297" spans="1:9" x14ac:dyDescent="0.25">
      <c r="A1297" s="5" t="str">
        <f t="shared" si="20"/>
        <v>a</v>
      </c>
      <c r="B1297" s="41" t="s">
        <v>1</v>
      </c>
      <c r="C1297" s="42" t="s">
        <v>26</v>
      </c>
      <c r="D1297" s="42"/>
      <c r="E1297" s="20">
        <f>ლარებში!E1311/1000</f>
        <v>650</v>
      </c>
      <c r="F1297" s="20">
        <f>ლარებში!F1311/1000</f>
        <v>635</v>
      </c>
      <c r="G1297" s="20">
        <f>ლარებში!G1311/1000</f>
        <v>353.1</v>
      </c>
      <c r="H1297" s="20">
        <f>ლარებში!H1311/1000</f>
        <v>291.44740000000002</v>
      </c>
    </row>
    <row r="1298" spans="1:9" x14ac:dyDescent="0.25">
      <c r="A1298" s="5" t="str">
        <f t="shared" si="20"/>
        <v>b</v>
      </c>
      <c r="B1298" s="41" t="s">
        <v>1</v>
      </c>
      <c r="C1298" s="42" t="s">
        <v>27</v>
      </c>
      <c r="D1298" s="42"/>
      <c r="E1298" s="20">
        <f>ლარებში!E1312/1000</f>
        <v>0</v>
      </c>
      <c r="F1298" s="20">
        <f>ლარებში!F1312/1000</f>
        <v>0</v>
      </c>
      <c r="G1298" s="20">
        <f>ლარებში!G1312/1000</f>
        <v>0</v>
      </c>
      <c r="H1298" s="20">
        <f>ლარებში!H1312/1000</f>
        <v>0</v>
      </c>
    </row>
    <row r="1299" spans="1:9" x14ac:dyDescent="0.25">
      <c r="A1299" s="5" t="str">
        <f t="shared" si="20"/>
        <v>b</v>
      </c>
      <c r="B1299" s="41" t="s">
        <v>1</v>
      </c>
      <c r="C1299" s="43" t="s">
        <v>28</v>
      </c>
      <c r="D1299" s="43"/>
      <c r="E1299" s="20">
        <f>ლარებში!E1313/1000</f>
        <v>0</v>
      </c>
      <c r="F1299" s="20">
        <f>ლარებში!F1313/1000</f>
        <v>0</v>
      </c>
      <c r="G1299" s="20">
        <f>ლარებში!G1313/1000</f>
        <v>0</v>
      </c>
      <c r="H1299" s="20">
        <f>ლარებში!H1313/1000</f>
        <v>0</v>
      </c>
    </row>
    <row r="1300" spans="1:9" x14ac:dyDescent="0.25">
      <c r="A1300" s="5" t="str">
        <f t="shared" si="20"/>
        <v>b</v>
      </c>
      <c r="B1300" s="41" t="s">
        <v>1</v>
      </c>
      <c r="C1300" s="43" t="s">
        <v>29</v>
      </c>
      <c r="D1300" s="43"/>
      <c r="E1300" s="20">
        <f>ლარებში!E1314/1000</f>
        <v>0</v>
      </c>
      <c r="F1300" s="20">
        <f>ლარებში!F1314/1000</f>
        <v>0</v>
      </c>
      <c r="G1300" s="20">
        <f>ლარებში!G1314/1000</f>
        <v>0</v>
      </c>
      <c r="H1300" s="20">
        <f>ლარებში!H1314/1000</f>
        <v>0</v>
      </c>
    </row>
    <row r="1301" spans="1:9" x14ac:dyDescent="0.25">
      <c r="A1301" s="5" t="str">
        <f t="shared" si="20"/>
        <v>a</v>
      </c>
      <c r="B1301" s="41" t="s">
        <v>1</v>
      </c>
      <c r="C1301" s="43" t="s">
        <v>30</v>
      </c>
      <c r="D1301" s="43"/>
      <c r="E1301" s="20">
        <f>ლარებში!E1315/1000</f>
        <v>0</v>
      </c>
      <c r="F1301" s="20">
        <f>ლარებში!F1315/1000</f>
        <v>15</v>
      </c>
      <c r="G1301" s="20">
        <f>ლარებში!G1315/1000</f>
        <v>9.5</v>
      </c>
      <c r="H1301" s="20">
        <f>ლარებში!H1315/1000</f>
        <v>5.5657200000000007</v>
      </c>
    </row>
    <row r="1302" spans="1:9" x14ac:dyDescent="0.25">
      <c r="A1302" s="5" t="str">
        <f t="shared" si="20"/>
        <v>a</v>
      </c>
      <c r="B1302" s="41" t="s">
        <v>1</v>
      </c>
      <c r="C1302" s="43" t="s">
        <v>31</v>
      </c>
      <c r="D1302" s="43"/>
      <c r="E1302" s="21">
        <f>ლარებში!E1316/1000</f>
        <v>50</v>
      </c>
      <c r="F1302" s="21">
        <f>ლარებში!F1316/1000</f>
        <v>50</v>
      </c>
      <c r="G1302" s="21">
        <f>ლარებში!G1316/1000</f>
        <v>15.2</v>
      </c>
      <c r="H1302" s="21">
        <f>ლარებში!H1316/1000</f>
        <v>0.72499999999999998</v>
      </c>
    </row>
    <row r="1303" spans="1:9" ht="34.5" x14ac:dyDescent="0.25">
      <c r="A1303" s="5" t="str">
        <f t="shared" si="20"/>
        <v>a</v>
      </c>
      <c r="B1303" s="41"/>
      <c r="C1303" s="44" t="s">
        <v>91</v>
      </c>
      <c r="D1303" s="44"/>
      <c r="E1303" s="22">
        <f>ლარებში!E1317/1000</f>
        <v>50</v>
      </c>
      <c r="F1303" s="22">
        <f>ლარებში!F1317/1000</f>
        <v>50</v>
      </c>
      <c r="G1303" s="22">
        <f>ლარებში!G1317/1000</f>
        <v>15.2</v>
      </c>
      <c r="H1303" s="22">
        <f>ლარებში!H1317/1000</f>
        <v>0.72499999999999998</v>
      </c>
    </row>
    <row r="1304" spans="1:9" ht="34.5" x14ac:dyDescent="0.25">
      <c r="A1304" s="5" t="str">
        <f t="shared" si="20"/>
        <v>b</v>
      </c>
      <c r="B1304" s="41"/>
      <c r="C1304" s="44" t="s">
        <v>92</v>
      </c>
      <c r="D1304" s="44"/>
      <c r="E1304" s="22">
        <f>ლარებში!E1318/1000</f>
        <v>0</v>
      </c>
      <c r="F1304" s="22">
        <f>ლარებში!F1318/1000</f>
        <v>0</v>
      </c>
      <c r="G1304" s="22">
        <f>ლარებში!G1318/1000</f>
        <v>0</v>
      </c>
      <c r="H1304" s="22">
        <f>ლარებში!H1318/1000</f>
        <v>0</v>
      </c>
    </row>
    <row r="1305" spans="1:9" x14ac:dyDescent="0.25">
      <c r="A1305" s="5" t="str">
        <f t="shared" si="20"/>
        <v>b</v>
      </c>
      <c r="B1305" s="41" t="s">
        <v>1</v>
      </c>
      <c r="C1305" s="40" t="s">
        <v>32</v>
      </c>
      <c r="D1305" s="40"/>
      <c r="E1305" s="23">
        <f>ლარებში!E1319/1000</f>
        <v>0</v>
      </c>
      <c r="F1305" s="23">
        <f>ლარებში!F1319/1000</f>
        <v>0</v>
      </c>
      <c r="G1305" s="23">
        <f>ლარებში!G1319/1000</f>
        <v>0</v>
      </c>
      <c r="H1305" s="23">
        <f>ლარებში!H1319/1000</f>
        <v>0</v>
      </c>
    </row>
    <row r="1306" spans="1:9" x14ac:dyDescent="0.25">
      <c r="A1306" s="5" t="str">
        <f t="shared" si="20"/>
        <v>b</v>
      </c>
      <c r="B1306" s="41" t="s">
        <v>1</v>
      </c>
      <c r="C1306" s="40" t="s">
        <v>33</v>
      </c>
      <c r="D1306" s="40"/>
      <c r="E1306" s="23">
        <f>ლარებში!E1320/1000</f>
        <v>0</v>
      </c>
      <c r="F1306" s="23">
        <f>ლარებში!F1320/1000</f>
        <v>0</v>
      </c>
      <c r="G1306" s="23">
        <f>ლარებში!G1320/1000</f>
        <v>0</v>
      </c>
      <c r="H1306" s="23">
        <f>ლარებში!H1320/1000</f>
        <v>0</v>
      </c>
    </row>
    <row r="1307" spans="1:9" x14ac:dyDescent="0.25">
      <c r="A1307" s="5" t="str">
        <f t="shared" si="20"/>
        <v>b</v>
      </c>
      <c r="B1307" s="41" t="s">
        <v>1</v>
      </c>
      <c r="C1307" s="40" t="s">
        <v>34</v>
      </c>
      <c r="D1307" s="40"/>
      <c r="E1307" s="23">
        <f>ლარებში!E1321/1000</f>
        <v>0</v>
      </c>
      <c r="F1307" s="23">
        <f>ლარებში!F1321/1000</f>
        <v>0</v>
      </c>
      <c r="G1307" s="23">
        <f>ლარებში!G1321/1000</f>
        <v>0</v>
      </c>
      <c r="H1307" s="23">
        <f>ლარებში!H1321/1000</f>
        <v>0</v>
      </c>
    </row>
    <row r="1308" spans="1:9" ht="24.75" customHeight="1" x14ac:dyDescent="0.25">
      <c r="A1308" s="5" t="str">
        <f t="shared" si="20"/>
        <v>a</v>
      </c>
      <c r="B1308" s="29" t="s">
        <v>197</v>
      </c>
      <c r="C1308" s="30" t="s">
        <v>13</v>
      </c>
      <c r="D1308" s="30"/>
      <c r="E1308" s="18">
        <f>ლარებში!E1322/1000</f>
        <v>1500</v>
      </c>
      <c r="F1308" s="18">
        <f>ლარებში!F1322/1000</f>
        <v>1500</v>
      </c>
      <c r="G1308" s="18">
        <f>ლარებში!G1322/1000</f>
        <v>1125</v>
      </c>
      <c r="H1308" s="18">
        <f>ლარებში!H1322/1000</f>
        <v>557.99537999999984</v>
      </c>
      <c r="I1308" s="54" t="s">
        <v>219</v>
      </c>
    </row>
    <row r="1309" spans="1:9" x14ac:dyDescent="0.25">
      <c r="A1309" s="5" t="str">
        <f t="shared" si="20"/>
        <v>a</v>
      </c>
      <c r="B1309" s="39" t="s">
        <v>1</v>
      </c>
      <c r="C1309" s="40" t="s">
        <v>24</v>
      </c>
      <c r="D1309" s="40"/>
      <c r="E1309" s="19">
        <f>ლარებში!E1323/1000</f>
        <v>1500</v>
      </c>
      <c r="F1309" s="19">
        <f>ლარებში!F1323/1000</f>
        <v>1484.5</v>
      </c>
      <c r="G1309" s="19">
        <f>ლარებში!G1323/1000</f>
        <v>1109.5</v>
      </c>
      <c r="H1309" s="19">
        <f>ლარებში!H1323/1000</f>
        <v>542.53837999999985</v>
      </c>
    </row>
    <row r="1310" spans="1:9" x14ac:dyDescent="0.25">
      <c r="A1310" s="5" t="str">
        <f t="shared" si="20"/>
        <v>b</v>
      </c>
      <c r="B1310" s="41" t="s">
        <v>1</v>
      </c>
      <c r="C1310" s="42" t="s">
        <v>25</v>
      </c>
      <c r="D1310" s="42"/>
      <c r="E1310" s="20">
        <f>ლარებში!E1324/1000</f>
        <v>0</v>
      </c>
      <c r="F1310" s="20">
        <f>ლარებში!F1324/1000</f>
        <v>0</v>
      </c>
      <c r="G1310" s="20">
        <f>ლარებში!G1324/1000</f>
        <v>0</v>
      </c>
      <c r="H1310" s="20">
        <f>ლარებში!H1324/1000</f>
        <v>0</v>
      </c>
    </row>
    <row r="1311" spans="1:9" x14ac:dyDescent="0.25">
      <c r="A1311" s="5" t="str">
        <f t="shared" si="20"/>
        <v>a</v>
      </c>
      <c r="B1311" s="41" t="s">
        <v>1</v>
      </c>
      <c r="C1311" s="42" t="s">
        <v>26</v>
      </c>
      <c r="D1311" s="42"/>
      <c r="E1311" s="20">
        <f>ლარებში!E1325/1000</f>
        <v>1500</v>
      </c>
      <c r="F1311" s="20">
        <f>ლარებში!F1325/1000</f>
        <v>1473.5</v>
      </c>
      <c r="G1311" s="20">
        <f>ლარებში!G1325/1000</f>
        <v>1098.5</v>
      </c>
      <c r="H1311" s="20">
        <f>ლარებში!H1325/1000</f>
        <v>532.07368999999994</v>
      </c>
    </row>
    <row r="1312" spans="1:9" x14ac:dyDescent="0.25">
      <c r="A1312" s="5" t="str">
        <f t="shared" si="20"/>
        <v>b</v>
      </c>
      <c r="B1312" s="41" t="s">
        <v>1</v>
      </c>
      <c r="C1312" s="42" t="s">
        <v>27</v>
      </c>
      <c r="D1312" s="42"/>
      <c r="E1312" s="20">
        <f>ლარებში!E1326/1000</f>
        <v>0</v>
      </c>
      <c r="F1312" s="20">
        <f>ლარებში!F1326/1000</f>
        <v>0</v>
      </c>
      <c r="G1312" s="20">
        <f>ლარებში!G1326/1000</f>
        <v>0</v>
      </c>
      <c r="H1312" s="20">
        <f>ლარებში!H1326/1000</f>
        <v>0</v>
      </c>
    </row>
    <row r="1313" spans="1:9" x14ac:dyDescent="0.25">
      <c r="A1313" s="5" t="str">
        <f t="shared" si="20"/>
        <v>b</v>
      </c>
      <c r="B1313" s="41" t="s">
        <v>1</v>
      </c>
      <c r="C1313" s="43" t="s">
        <v>28</v>
      </c>
      <c r="D1313" s="43"/>
      <c r="E1313" s="20">
        <f>ლარებში!E1327/1000</f>
        <v>0</v>
      </c>
      <c r="F1313" s="20">
        <f>ლარებში!F1327/1000</f>
        <v>0</v>
      </c>
      <c r="G1313" s="20">
        <f>ლარებში!G1327/1000</f>
        <v>0</v>
      </c>
      <c r="H1313" s="20">
        <f>ლარებში!H1327/1000</f>
        <v>0</v>
      </c>
    </row>
    <row r="1314" spans="1:9" x14ac:dyDescent="0.25">
      <c r="A1314" s="5" t="str">
        <f t="shared" si="20"/>
        <v>b</v>
      </c>
      <c r="B1314" s="41" t="s">
        <v>1</v>
      </c>
      <c r="C1314" s="43" t="s">
        <v>29</v>
      </c>
      <c r="D1314" s="43"/>
      <c r="E1314" s="20">
        <f>ლარებში!E1328/1000</f>
        <v>0</v>
      </c>
      <c r="F1314" s="20">
        <f>ლარებში!F1328/1000</f>
        <v>0</v>
      </c>
      <c r="G1314" s="20">
        <f>ლარებში!G1328/1000</f>
        <v>0</v>
      </c>
      <c r="H1314" s="20">
        <f>ლარებში!H1328/1000</f>
        <v>0</v>
      </c>
    </row>
    <row r="1315" spans="1:9" x14ac:dyDescent="0.25">
      <c r="A1315" s="5" t="str">
        <f t="shared" si="20"/>
        <v>a</v>
      </c>
      <c r="B1315" s="41" t="s">
        <v>1</v>
      </c>
      <c r="C1315" s="43" t="s">
        <v>30</v>
      </c>
      <c r="D1315" s="43"/>
      <c r="E1315" s="20">
        <f>ლარებში!E1329/1000</f>
        <v>0</v>
      </c>
      <c r="F1315" s="20">
        <f>ლარებში!F1329/1000</f>
        <v>11</v>
      </c>
      <c r="G1315" s="20">
        <f>ლარებში!G1329/1000</f>
        <v>11</v>
      </c>
      <c r="H1315" s="20">
        <f>ლარებში!H1329/1000</f>
        <v>10.464690000000001</v>
      </c>
    </row>
    <row r="1316" spans="1:9" x14ac:dyDescent="0.25">
      <c r="A1316" s="5" t="str">
        <f t="shared" si="20"/>
        <v>b</v>
      </c>
      <c r="B1316" s="41" t="s">
        <v>1</v>
      </c>
      <c r="C1316" s="43" t="s">
        <v>31</v>
      </c>
      <c r="D1316" s="43"/>
      <c r="E1316" s="21">
        <f>ლარებში!E1330/1000</f>
        <v>0</v>
      </c>
      <c r="F1316" s="21">
        <f>ლარებში!F1330/1000</f>
        <v>0</v>
      </c>
      <c r="G1316" s="21">
        <f>ლარებში!G1330/1000</f>
        <v>0</v>
      </c>
      <c r="H1316" s="21">
        <f>ლარებში!H1330/1000</f>
        <v>0</v>
      </c>
    </row>
    <row r="1317" spans="1:9" ht="34.5" x14ac:dyDescent="0.25">
      <c r="A1317" s="5" t="str">
        <f t="shared" si="20"/>
        <v>b</v>
      </c>
      <c r="B1317" s="41"/>
      <c r="C1317" s="44" t="s">
        <v>91</v>
      </c>
      <c r="D1317" s="44"/>
      <c r="E1317" s="22">
        <f>ლარებში!E1331/1000</f>
        <v>0</v>
      </c>
      <c r="F1317" s="22">
        <f>ლარებში!F1331/1000</f>
        <v>0</v>
      </c>
      <c r="G1317" s="22">
        <f>ლარებში!G1331/1000</f>
        <v>0</v>
      </c>
      <c r="H1317" s="22">
        <f>ლარებში!H1331/1000</f>
        <v>0</v>
      </c>
    </row>
    <row r="1318" spans="1:9" ht="34.5" x14ac:dyDescent="0.25">
      <c r="A1318" s="5" t="str">
        <f t="shared" si="20"/>
        <v>b</v>
      </c>
      <c r="B1318" s="41"/>
      <c r="C1318" s="44" t="s">
        <v>92</v>
      </c>
      <c r="D1318" s="44"/>
      <c r="E1318" s="22">
        <f>ლარებში!E1332/1000</f>
        <v>0</v>
      </c>
      <c r="F1318" s="22">
        <f>ლარებში!F1332/1000</f>
        <v>0</v>
      </c>
      <c r="G1318" s="22">
        <f>ლარებში!G1332/1000</f>
        <v>0</v>
      </c>
      <c r="H1318" s="22">
        <f>ლარებში!H1332/1000</f>
        <v>0</v>
      </c>
    </row>
    <row r="1319" spans="1:9" x14ac:dyDescent="0.25">
      <c r="A1319" s="5" t="str">
        <f t="shared" ref="A1319:A1349" si="21">IF((E1319+F1319+G1319+H1319)&gt;0,"a","b")</f>
        <v>a</v>
      </c>
      <c r="B1319" s="41" t="s">
        <v>1</v>
      </c>
      <c r="C1319" s="40" t="s">
        <v>32</v>
      </c>
      <c r="D1319" s="40"/>
      <c r="E1319" s="23">
        <f>ლარებში!E1333/1000</f>
        <v>0</v>
      </c>
      <c r="F1319" s="23">
        <f>ლარებში!F1333/1000</f>
        <v>15.5</v>
      </c>
      <c r="G1319" s="23">
        <f>ლარებში!G1333/1000</f>
        <v>15.5</v>
      </c>
      <c r="H1319" s="23">
        <f>ლარებში!H1333/1000</f>
        <v>15.457000000000001</v>
      </c>
    </row>
    <row r="1320" spans="1:9" x14ac:dyDescent="0.25">
      <c r="A1320" s="5" t="str">
        <f t="shared" si="21"/>
        <v>b</v>
      </c>
      <c r="B1320" s="41" t="s">
        <v>1</v>
      </c>
      <c r="C1320" s="40" t="s">
        <v>33</v>
      </c>
      <c r="D1320" s="40"/>
      <c r="E1320" s="23">
        <f>ლარებში!E1334/1000</f>
        <v>0</v>
      </c>
      <c r="F1320" s="23">
        <f>ლარებში!F1334/1000</f>
        <v>0</v>
      </c>
      <c r="G1320" s="23">
        <f>ლარებში!G1334/1000</f>
        <v>0</v>
      </c>
      <c r="H1320" s="23">
        <f>ლარებში!H1334/1000</f>
        <v>0</v>
      </c>
    </row>
    <row r="1321" spans="1:9" x14ac:dyDescent="0.25">
      <c r="A1321" s="5" t="str">
        <f t="shared" si="21"/>
        <v>b</v>
      </c>
      <c r="B1321" s="41" t="s">
        <v>1</v>
      </c>
      <c r="C1321" s="40" t="s">
        <v>34</v>
      </c>
      <c r="D1321" s="40"/>
      <c r="E1321" s="23">
        <f>ლარებში!E1335/1000</f>
        <v>0</v>
      </c>
      <c r="F1321" s="23">
        <f>ლარებში!F1335/1000</f>
        <v>0</v>
      </c>
      <c r="G1321" s="23">
        <f>ლარებში!G1335/1000</f>
        <v>0</v>
      </c>
      <c r="H1321" s="23">
        <f>ლარებში!H1335/1000</f>
        <v>0</v>
      </c>
    </row>
    <row r="1322" spans="1:9" ht="51.75" x14ac:dyDescent="0.25">
      <c r="A1322" s="5" t="str">
        <f t="shared" si="21"/>
        <v>a</v>
      </c>
      <c r="B1322" s="29" t="s">
        <v>198</v>
      </c>
      <c r="C1322" s="30" t="s">
        <v>14</v>
      </c>
      <c r="D1322" s="30"/>
      <c r="E1322" s="18">
        <f>ლარებში!E1336/1000</f>
        <v>2090</v>
      </c>
      <c r="F1322" s="18">
        <f>ლარებში!F1336/1000</f>
        <v>2090</v>
      </c>
      <c r="G1322" s="18">
        <f>ლარებში!G1336/1000</f>
        <v>1443.8</v>
      </c>
      <c r="H1322" s="18">
        <f>ლარებში!H1336/1000</f>
        <v>1090.6740600000001</v>
      </c>
      <c r="I1322" s="54" t="s">
        <v>223</v>
      </c>
    </row>
    <row r="1323" spans="1:9" x14ac:dyDescent="0.25">
      <c r="A1323" s="5" t="str">
        <f t="shared" si="21"/>
        <v>a</v>
      </c>
      <c r="B1323" s="39" t="s">
        <v>1</v>
      </c>
      <c r="C1323" s="40" t="s">
        <v>24</v>
      </c>
      <c r="D1323" s="40"/>
      <c r="E1323" s="19">
        <f>ლარებში!E1337/1000</f>
        <v>2090</v>
      </c>
      <c r="F1323" s="19">
        <f>ლარებში!F1337/1000</f>
        <v>2090</v>
      </c>
      <c r="G1323" s="19">
        <f>ლარებში!G1337/1000</f>
        <v>1443.8</v>
      </c>
      <c r="H1323" s="19">
        <f>ლარებში!H1337/1000</f>
        <v>1090.6740600000001</v>
      </c>
    </row>
    <row r="1324" spans="1:9" x14ac:dyDescent="0.25">
      <c r="A1324" s="5" t="str">
        <f t="shared" si="21"/>
        <v>b</v>
      </c>
      <c r="B1324" s="41" t="s">
        <v>1</v>
      </c>
      <c r="C1324" s="42" t="s">
        <v>25</v>
      </c>
      <c r="D1324" s="42"/>
      <c r="E1324" s="20">
        <f>ლარებში!E1338/1000</f>
        <v>0</v>
      </c>
      <c r="F1324" s="20">
        <f>ლარებში!F1338/1000</f>
        <v>0</v>
      </c>
      <c r="G1324" s="20">
        <f>ლარებში!G1338/1000</f>
        <v>0</v>
      </c>
      <c r="H1324" s="20">
        <f>ლარებში!H1338/1000</f>
        <v>0</v>
      </c>
    </row>
    <row r="1325" spans="1:9" x14ac:dyDescent="0.25">
      <c r="A1325" s="5" t="str">
        <f t="shared" si="21"/>
        <v>b</v>
      </c>
      <c r="B1325" s="41" t="s">
        <v>1</v>
      </c>
      <c r="C1325" s="42" t="s">
        <v>26</v>
      </c>
      <c r="D1325" s="42"/>
      <c r="E1325" s="20">
        <f>ლარებში!E1339/1000</f>
        <v>0</v>
      </c>
      <c r="F1325" s="20">
        <f>ლარებში!F1339/1000</f>
        <v>0</v>
      </c>
      <c r="G1325" s="20">
        <f>ლარებში!G1339/1000</f>
        <v>0</v>
      </c>
      <c r="H1325" s="20">
        <f>ლარებში!H1339/1000</f>
        <v>0</v>
      </c>
    </row>
    <row r="1326" spans="1:9" x14ac:dyDescent="0.25">
      <c r="A1326" s="5" t="str">
        <f t="shared" si="21"/>
        <v>b</v>
      </c>
      <c r="B1326" s="41" t="s">
        <v>1</v>
      </c>
      <c r="C1326" s="42" t="s">
        <v>27</v>
      </c>
      <c r="D1326" s="42"/>
      <c r="E1326" s="20">
        <f>ლარებში!E1340/1000</f>
        <v>0</v>
      </c>
      <c r="F1326" s="20">
        <f>ლარებში!F1340/1000</f>
        <v>0</v>
      </c>
      <c r="G1326" s="20">
        <f>ლარებში!G1340/1000</f>
        <v>0</v>
      </c>
      <c r="H1326" s="20">
        <f>ლარებში!H1340/1000</f>
        <v>0</v>
      </c>
    </row>
    <row r="1327" spans="1:9" x14ac:dyDescent="0.25">
      <c r="A1327" s="5" t="str">
        <f t="shared" si="21"/>
        <v>b</v>
      </c>
      <c r="B1327" s="41" t="s">
        <v>1</v>
      </c>
      <c r="C1327" s="43" t="s">
        <v>28</v>
      </c>
      <c r="D1327" s="43"/>
      <c r="E1327" s="20">
        <f>ლარებში!E1341/1000</f>
        <v>0</v>
      </c>
      <c r="F1327" s="20">
        <f>ლარებში!F1341/1000</f>
        <v>0</v>
      </c>
      <c r="G1327" s="20">
        <f>ლარებში!G1341/1000</f>
        <v>0</v>
      </c>
      <c r="H1327" s="20">
        <f>ლარებში!H1341/1000</f>
        <v>0</v>
      </c>
    </row>
    <row r="1328" spans="1:9" x14ac:dyDescent="0.25">
      <c r="A1328" s="5" t="str">
        <f t="shared" si="21"/>
        <v>b</v>
      </c>
      <c r="B1328" s="41" t="s">
        <v>1</v>
      </c>
      <c r="C1328" s="43" t="s">
        <v>29</v>
      </c>
      <c r="D1328" s="43"/>
      <c r="E1328" s="20">
        <f>ლარებში!E1342/1000</f>
        <v>0</v>
      </c>
      <c r="F1328" s="20">
        <f>ლარებში!F1342/1000</f>
        <v>0</v>
      </c>
      <c r="G1328" s="20">
        <f>ლარებში!G1342/1000</f>
        <v>0</v>
      </c>
      <c r="H1328" s="20">
        <f>ლარებში!H1342/1000</f>
        <v>0</v>
      </c>
    </row>
    <row r="1329" spans="1:9" x14ac:dyDescent="0.25">
      <c r="A1329" s="5" t="str">
        <f t="shared" si="21"/>
        <v>b</v>
      </c>
      <c r="B1329" s="41" t="s">
        <v>1</v>
      </c>
      <c r="C1329" s="43" t="s">
        <v>30</v>
      </c>
      <c r="D1329" s="43"/>
      <c r="E1329" s="20">
        <f>ლარებში!E1343/1000</f>
        <v>0</v>
      </c>
      <c r="F1329" s="20">
        <f>ლარებში!F1343/1000</f>
        <v>0</v>
      </c>
      <c r="G1329" s="20">
        <f>ლარებში!G1343/1000</f>
        <v>0</v>
      </c>
      <c r="H1329" s="20">
        <f>ლარებში!H1343/1000</f>
        <v>0</v>
      </c>
    </row>
    <row r="1330" spans="1:9" x14ac:dyDescent="0.25">
      <c r="A1330" s="5" t="str">
        <f t="shared" si="21"/>
        <v>a</v>
      </c>
      <c r="B1330" s="41" t="s">
        <v>1</v>
      </c>
      <c r="C1330" s="43" t="s">
        <v>31</v>
      </c>
      <c r="D1330" s="43"/>
      <c r="E1330" s="21">
        <f>ლარებში!E1344/1000</f>
        <v>2090</v>
      </c>
      <c r="F1330" s="21">
        <f>ლარებში!F1344/1000</f>
        <v>2090</v>
      </c>
      <c r="G1330" s="21">
        <f>ლარებში!G1344/1000</f>
        <v>1443.8</v>
      </c>
      <c r="H1330" s="21">
        <f>ლარებში!H1344/1000</f>
        <v>1090.6740600000001</v>
      </c>
    </row>
    <row r="1331" spans="1:9" ht="34.5" x14ac:dyDescent="0.25">
      <c r="A1331" s="5" t="str">
        <f t="shared" si="21"/>
        <v>a</v>
      </c>
      <c r="B1331" s="41"/>
      <c r="C1331" s="44" t="s">
        <v>91</v>
      </c>
      <c r="D1331" s="44"/>
      <c r="E1331" s="22">
        <f>ლარებში!E1345/1000</f>
        <v>2090</v>
      </c>
      <c r="F1331" s="22">
        <f>ლარებში!F1345/1000</f>
        <v>2090</v>
      </c>
      <c r="G1331" s="22">
        <f>ლარებში!G1345/1000</f>
        <v>1443.8</v>
      </c>
      <c r="H1331" s="22">
        <f>ლარებში!H1345/1000</f>
        <v>1090.6740600000001</v>
      </c>
    </row>
    <row r="1332" spans="1:9" ht="34.5" x14ac:dyDescent="0.25">
      <c r="A1332" s="5" t="str">
        <f t="shared" si="21"/>
        <v>b</v>
      </c>
      <c r="B1332" s="41"/>
      <c r="C1332" s="44" t="s">
        <v>92</v>
      </c>
      <c r="D1332" s="44"/>
      <c r="E1332" s="22">
        <f>ლარებში!E1346/1000</f>
        <v>0</v>
      </c>
      <c r="F1332" s="22">
        <f>ლარებში!F1346/1000</f>
        <v>0</v>
      </c>
      <c r="G1332" s="22">
        <f>ლარებში!G1346/1000</f>
        <v>0</v>
      </c>
      <c r="H1332" s="22">
        <f>ლარებში!H1346/1000</f>
        <v>0</v>
      </c>
    </row>
    <row r="1333" spans="1:9" x14ac:dyDescent="0.25">
      <c r="A1333" s="5" t="str">
        <f t="shared" si="21"/>
        <v>b</v>
      </c>
      <c r="B1333" s="41" t="s">
        <v>1</v>
      </c>
      <c r="C1333" s="40" t="s">
        <v>32</v>
      </c>
      <c r="D1333" s="40"/>
      <c r="E1333" s="23">
        <f>ლარებში!E1347/1000</f>
        <v>0</v>
      </c>
      <c r="F1333" s="23">
        <f>ლარებში!F1347/1000</f>
        <v>0</v>
      </c>
      <c r="G1333" s="23">
        <f>ლარებში!G1347/1000</f>
        <v>0</v>
      </c>
      <c r="H1333" s="23">
        <f>ლარებში!H1347/1000</f>
        <v>0</v>
      </c>
    </row>
    <row r="1334" spans="1:9" x14ac:dyDescent="0.25">
      <c r="A1334" s="5" t="str">
        <f t="shared" si="21"/>
        <v>b</v>
      </c>
      <c r="B1334" s="41" t="s">
        <v>1</v>
      </c>
      <c r="C1334" s="40" t="s">
        <v>33</v>
      </c>
      <c r="D1334" s="40"/>
      <c r="E1334" s="23">
        <f>ლარებში!E1348/1000</f>
        <v>0</v>
      </c>
      <c r="F1334" s="23">
        <f>ლარებში!F1348/1000</f>
        <v>0</v>
      </c>
      <c r="G1334" s="23">
        <f>ლარებში!G1348/1000</f>
        <v>0</v>
      </c>
      <c r="H1334" s="23">
        <f>ლარებში!H1348/1000</f>
        <v>0</v>
      </c>
    </row>
    <row r="1335" spans="1:9" x14ac:dyDescent="0.25">
      <c r="A1335" s="5" t="str">
        <f t="shared" si="21"/>
        <v>b</v>
      </c>
      <c r="B1335" s="41" t="s">
        <v>1</v>
      </c>
      <c r="C1335" s="40" t="s">
        <v>34</v>
      </c>
      <c r="D1335" s="40"/>
      <c r="E1335" s="23">
        <f>ლარებში!E1349/1000</f>
        <v>0</v>
      </c>
      <c r="F1335" s="23">
        <f>ლარებში!F1349/1000</f>
        <v>0</v>
      </c>
      <c r="G1335" s="23">
        <f>ლარებში!G1349/1000</f>
        <v>0</v>
      </c>
      <c r="H1335" s="23">
        <f>ლარებში!H1349/1000</f>
        <v>0</v>
      </c>
    </row>
    <row r="1336" spans="1:9" ht="41.25" customHeight="1" x14ac:dyDescent="0.25">
      <c r="A1336" s="5" t="str">
        <f t="shared" si="21"/>
        <v>a</v>
      </c>
      <c r="B1336" s="29" t="s">
        <v>199</v>
      </c>
      <c r="C1336" s="30" t="s">
        <v>200</v>
      </c>
      <c r="D1336" s="30"/>
      <c r="E1336" s="11">
        <f>ლარებში!E1350/1000</f>
        <v>57850</v>
      </c>
      <c r="F1336" s="11">
        <f>ლარებში!F1350/1000</f>
        <v>59132</v>
      </c>
      <c r="G1336" s="11">
        <f>ლარებში!G1350/1000</f>
        <v>48539</v>
      </c>
      <c r="H1336" s="11">
        <f>ლარებში!H1350/1000</f>
        <v>43667.227879999999</v>
      </c>
      <c r="I1336" s="10"/>
    </row>
    <row r="1337" spans="1:9" x14ac:dyDescent="0.25">
      <c r="A1337" s="5" t="str">
        <f t="shared" si="21"/>
        <v>a</v>
      </c>
      <c r="B1337" s="31" t="s">
        <v>1</v>
      </c>
      <c r="C1337" s="32" t="s">
        <v>24</v>
      </c>
      <c r="D1337" s="32"/>
      <c r="E1337" s="11">
        <f>ლარებში!E1351/1000</f>
        <v>27850</v>
      </c>
      <c r="F1337" s="12">
        <f>ლარებში!F1351/1000</f>
        <v>24112</v>
      </c>
      <c r="G1337" s="12">
        <f>ლარებში!G1351/1000</f>
        <v>22529</v>
      </c>
      <c r="H1337" s="12">
        <f>ლარებში!H1351/1000</f>
        <v>19668.528549999992</v>
      </c>
      <c r="I1337" s="10"/>
    </row>
    <row r="1338" spans="1:9" x14ac:dyDescent="0.25">
      <c r="A1338" s="5" t="str">
        <f t="shared" si="21"/>
        <v>b</v>
      </c>
      <c r="B1338" s="33" t="s">
        <v>1</v>
      </c>
      <c r="C1338" s="34" t="s">
        <v>25</v>
      </c>
      <c r="D1338" s="34"/>
      <c r="E1338" s="11">
        <f>ლარებში!E1352/1000</f>
        <v>0</v>
      </c>
      <c r="F1338" s="11">
        <f>ლარებში!F1352/1000</f>
        <v>0</v>
      </c>
      <c r="G1338" s="11">
        <f>ლარებში!G1352/1000</f>
        <v>0</v>
      </c>
      <c r="H1338" s="11">
        <f>ლარებში!H1352/1000</f>
        <v>0</v>
      </c>
    </row>
    <row r="1339" spans="1:9" x14ac:dyDescent="0.25">
      <c r="A1339" s="5" t="str">
        <f t="shared" si="21"/>
        <v>a</v>
      </c>
      <c r="B1339" s="33" t="s">
        <v>1</v>
      </c>
      <c r="C1339" s="34" t="s">
        <v>26</v>
      </c>
      <c r="D1339" s="34"/>
      <c r="E1339" s="11">
        <f>ლარებში!E1353/1000</f>
        <v>1350</v>
      </c>
      <c r="F1339" s="51">
        <f>ლარებში!F1353/1000</f>
        <v>1382</v>
      </c>
      <c r="G1339" s="51">
        <f>ლარებში!G1353/1000</f>
        <v>1014</v>
      </c>
      <c r="H1339" s="51">
        <f>ლარებში!H1353/1000</f>
        <v>335.29361999999998</v>
      </c>
      <c r="I1339" s="10"/>
    </row>
    <row r="1340" spans="1:9" x14ac:dyDescent="0.25">
      <c r="A1340" s="5" t="str">
        <f t="shared" si="21"/>
        <v>b</v>
      </c>
      <c r="B1340" s="33" t="s">
        <v>1</v>
      </c>
      <c r="C1340" s="34" t="s">
        <v>27</v>
      </c>
      <c r="D1340" s="34"/>
      <c r="E1340" s="11">
        <f>ლარებში!E1354/1000</f>
        <v>0</v>
      </c>
      <c r="F1340" s="11">
        <f>ლარებში!F1354/1000</f>
        <v>0</v>
      </c>
      <c r="G1340" s="11">
        <f>ლარებში!G1354/1000</f>
        <v>0</v>
      </c>
      <c r="H1340" s="11">
        <f>ლარებში!H1354/1000</f>
        <v>0</v>
      </c>
    </row>
    <row r="1341" spans="1:9" x14ac:dyDescent="0.25">
      <c r="A1341" s="5" t="str">
        <f t="shared" si="21"/>
        <v>a</v>
      </c>
      <c r="B1341" s="33" t="s">
        <v>1</v>
      </c>
      <c r="C1341" s="35" t="s">
        <v>28</v>
      </c>
      <c r="D1341" s="35"/>
      <c r="E1341" s="11">
        <f>ლარებში!E1355/1000</f>
        <v>0</v>
      </c>
      <c r="F1341" s="51">
        <f>ლარებში!F1355/1000</f>
        <v>700</v>
      </c>
      <c r="G1341" s="51">
        <f>ლარებში!G1355/1000</f>
        <v>505</v>
      </c>
      <c r="H1341" s="51">
        <f>ლარებში!H1355/1000</f>
        <v>245</v>
      </c>
      <c r="I1341" s="10"/>
    </row>
    <row r="1342" spans="1:9" x14ac:dyDescent="0.25">
      <c r="A1342" s="5" t="str">
        <f t="shared" si="21"/>
        <v>b</v>
      </c>
      <c r="B1342" s="33" t="s">
        <v>1</v>
      </c>
      <c r="C1342" s="35" t="s">
        <v>29</v>
      </c>
      <c r="D1342" s="35"/>
      <c r="E1342" s="11">
        <f>ლარებში!E1356/1000</f>
        <v>0</v>
      </c>
      <c r="F1342" s="11">
        <f>ლარებში!F1356/1000</f>
        <v>0</v>
      </c>
      <c r="G1342" s="11">
        <f>ლარებში!G1356/1000</f>
        <v>0</v>
      </c>
      <c r="H1342" s="11">
        <f>ლარებში!H1356/1000</f>
        <v>0</v>
      </c>
    </row>
    <row r="1343" spans="1:9" x14ac:dyDescent="0.25">
      <c r="A1343" s="5" t="str">
        <f t="shared" si="21"/>
        <v>a</v>
      </c>
      <c r="B1343" s="33" t="s">
        <v>1</v>
      </c>
      <c r="C1343" s="35" t="s">
        <v>30</v>
      </c>
      <c r="D1343" s="35"/>
      <c r="E1343" s="11">
        <f>ლარებში!E1357/1000</f>
        <v>2000</v>
      </c>
      <c r="F1343" s="51">
        <f>ლარებში!F1357/1000</f>
        <v>2000</v>
      </c>
      <c r="G1343" s="51">
        <f>ლარებში!G1357/1000</f>
        <v>1500</v>
      </c>
      <c r="H1343" s="51">
        <f>ლარებში!H1357/1000</f>
        <v>1465.57</v>
      </c>
      <c r="I1343" s="10"/>
    </row>
    <row r="1344" spans="1:9" x14ac:dyDescent="0.25">
      <c r="A1344" s="5" t="str">
        <f t="shared" si="21"/>
        <v>a</v>
      </c>
      <c r="B1344" s="33" t="s">
        <v>1</v>
      </c>
      <c r="C1344" s="35" t="s">
        <v>31</v>
      </c>
      <c r="D1344" s="35"/>
      <c r="E1344" s="11">
        <f>ლარებში!E1358/1000</f>
        <v>24500</v>
      </c>
      <c r="F1344" s="51">
        <f>ლარებში!F1358/1000</f>
        <v>20030</v>
      </c>
      <c r="G1344" s="51">
        <f>ლარებში!G1358/1000</f>
        <v>19510</v>
      </c>
      <c r="H1344" s="51">
        <f>ლარებში!H1358/1000</f>
        <v>17622.664929999995</v>
      </c>
      <c r="I1344" s="10"/>
    </row>
    <row r="1345" spans="1:9" ht="34.5" x14ac:dyDescent="0.25">
      <c r="A1345" s="5" t="str">
        <f t="shared" si="21"/>
        <v>a</v>
      </c>
      <c r="B1345" s="33"/>
      <c r="C1345" s="36" t="s">
        <v>91</v>
      </c>
      <c r="D1345" s="36"/>
      <c r="E1345" s="11">
        <f>ლარებში!E1359/1000</f>
        <v>3150</v>
      </c>
      <c r="F1345" s="11">
        <f>ლარებში!F1359/1000</f>
        <v>130</v>
      </c>
      <c r="G1345" s="11">
        <f>ლარებში!G1359/1000</f>
        <v>110</v>
      </c>
      <c r="H1345" s="11">
        <f>ლარებში!H1359/1000</f>
        <v>80.352009999999993</v>
      </c>
    </row>
    <row r="1346" spans="1:9" ht="34.5" x14ac:dyDescent="0.25">
      <c r="A1346" s="5" t="str">
        <f t="shared" si="21"/>
        <v>a</v>
      </c>
      <c r="B1346" s="33"/>
      <c r="C1346" s="36" t="s">
        <v>92</v>
      </c>
      <c r="D1346" s="36"/>
      <c r="E1346" s="11">
        <f>ლარებში!E1360/1000</f>
        <v>21350</v>
      </c>
      <c r="F1346" s="11">
        <f>ლარებში!F1360/1000</f>
        <v>19900</v>
      </c>
      <c r="G1346" s="11">
        <f>ლარებში!G1360/1000</f>
        <v>19400</v>
      </c>
      <c r="H1346" s="11">
        <f>ლარებში!H1360/1000</f>
        <v>17542.312919999997</v>
      </c>
    </row>
    <row r="1347" spans="1:9" x14ac:dyDescent="0.25">
      <c r="A1347" s="5" t="str">
        <f t="shared" si="21"/>
        <v>a</v>
      </c>
      <c r="B1347" s="31" t="s">
        <v>1</v>
      </c>
      <c r="C1347" s="32" t="s">
        <v>32</v>
      </c>
      <c r="D1347" s="32"/>
      <c r="E1347" s="11">
        <f>ლარებში!E1361/1000</f>
        <v>30000</v>
      </c>
      <c r="F1347" s="12">
        <f>ლარებში!F1361/1000</f>
        <v>35020</v>
      </c>
      <c r="G1347" s="12">
        <f>ლარებში!G1361/1000</f>
        <v>26010</v>
      </c>
      <c r="H1347" s="12">
        <f>ლარებში!H1361/1000</f>
        <v>23998.699329999999</v>
      </c>
      <c r="I1347" s="10"/>
    </row>
    <row r="1348" spans="1:9" x14ac:dyDescent="0.25">
      <c r="A1348" s="5" t="str">
        <f t="shared" si="21"/>
        <v>b</v>
      </c>
      <c r="B1348" s="31" t="s">
        <v>1</v>
      </c>
      <c r="C1348" s="32" t="s">
        <v>33</v>
      </c>
      <c r="D1348" s="32"/>
      <c r="E1348" s="11">
        <f>ლარებში!E1362/1000</f>
        <v>0</v>
      </c>
      <c r="F1348" s="12">
        <f>ლარებში!F1362/1000</f>
        <v>0</v>
      </c>
      <c r="G1348" s="12">
        <f>ლარებში!G1362/1000</f>
        <v>0</v>
      </c>
      <c r="H1348" s="12">
        <f>ლარებში!H1362/1000</f>
        <v>0</v>
      </c>
    </row>
    <row r="1349" spans="1:9" x14ac:dyDescent="0.25">
      <c r="A1349" s="5" t="str">
        <f t="shared" si="21"/>
        <v>b</v>
      </c>
      <c r="B1349" s="31" t="s">
        <v>1</v>
      </c>
      <c r="C1349" s="32" t="s">
        <v>34</v>
      </c>
      <c r="D1349" s="32"/>
      <c r="E1349" s="11">
        <f>ლარებში!E1363/1000</f>
        <v>0</v>
      </c>
      <c r="F1349" s="12">
        <f>ლარებში!F1363/1000</f>
        <v>0</v>
      </c>
      <c r="G1349" s="12">
        <f>ლარებში!G1363/1000</f>
        <v>0</v>
      </c>
      <c r="H1349" s="12">
        <f>ლარებში!H1363/1000</f>
        <v>0</v>
      </c>
    </row>
    <row r="1350" spans="1:9" ht="55.5" customHeight="1" x14ac:dyDescent="0.25">
      <c r="A1350" s="5" t="str">
        <f t="shared" ref="A1350:A1413" si="22">IF((E1350+F1350+G1350+H1350)&gt;0,"a","b")</f>
        <v>a</v>
      </c>
      <c r="B1350" s="29" t="s">
        <v>201</v>
      </c>
      <c r="C1350" s="30" t="s">
        <v>202</v>
      </c>
      <c r="D1350" s="30"/>
      <c r="E1350" s="11">
        <f>ლარებში!E1364/1000</f>
        <v>650</v>
      </c>
      <c r="F1350" s="11">
        <f>ლარებში!F1364/1000</f>
        <v>650</v>
      </c>
      <c r="G1350" s="11">
        <f>ლარებში!G1364/1000</f>
        <v>455</v>
      </c>
      <c r="H1350" s="11">
        <f>ლარებში!H1364/1000</f>
        <v>195</v>
      </c>
      <c r="I1350" s="54" t="s">
        <v>219</v>
      </c>
    </row>
    <row r="1351" spans="1:9" x14ac:dyDescent="0.25">
      <c r="A1351" s="5" t="str">
        <f t="shared" si="22"/>
        <v>a</v>
      </c>
      <c r="B1351" s="45" t="s">
        <v>1</v>
      </c>
      <c r="C1351" s="46" t="s">
        <v>24</v>
      </c>
      <c r="D1351" s="46"/>
      <c r="E1351" s="14">
        <f>ლარებში!E1365/1000</f>
        <v>650</v>
      </c>
      <c r="F1351" s="14">
        <f>ლარებში!F1365/1000</f>
        <v>650</v>
      </c>
      <c r="G1351" s="14">
        <f>ლარებში!G1365/1000</f>
        <v>455</v>
      </c>
      <c r="H1351" s="14">
        <f>ლარებში!H1365/1000</f>
        <v>195</v>
      </c>
      <c r="I1351" s="10"/>
    </row>
    <row r="1352" spans="1:9" x14ac:dyDescent="0.25">
      <c r="A1352" s="5" t="str">
        <f t="shared" si="22"/>
        <v>b</v>
      </c>
      <c r="B1352" s="47" t="s">
        <v>1</v>
      </c>
      <c r="C1352" s="48" t="s">
        <v>25</v>
      </c>
      <c r="D1352" s="48"/>
      <c r="E1352" s="15">
        <f>ლარებში!E1366/1000</f>
        <v>0</v>
      </c>
      <c r="F1352" s="15">
        <f>ლარებში!F1366/1000</f>
        <v>0</v>
      </c>
      <c r="G1352" s="15">
        <f>ლარებში!G1366/1000</f>
        <v>0</v>
      </c>
      <c r="H1352" s="15">
        <f>ლარებში!H1366/1000</f>
        <v>0</v>
      </c>
    </row>
    <row r="1353" spans="1:9" x14ac:dyDescent="0.25">
      <c r="A1353" s="5" t="str">
        <f t="shared" si="22"/>
        <v>b</v>
      </c>
      <c r="B1353" s="47" t="s">
        <v>1</v>
      </c>
      <c r="C1353" s="48" t="s">
        <v>26</v>
      </c>
      <c r="D1353" s="48"/>
      <c r="E1353" s="15">
        <f>ლარებში!E1367/1000</f>
        <v>0</v>
      </c>
      <c r="F1353" s="15">
        <f>ლარებში!F1367/1000</f>
        <v>0</v>
      </c>
      <c r="G1353" s="15">
        <f>ლარებში!G1367/1000</f>
        <v>0</v>
      </c>
      <c r="H1353" s="15">
        <f>ლარებში!H1367/1000</f>
        <v>0</v>
      </c>
    </row>
    <row r="1354" spans="1:9" x14ac:dyDescent="0.25">
      <c r="A1354" s="5" t="str">
        <f t="shared" si="22"/>
        <v>b</v>
      </c>
      <c r="B1354" s="47" t="s">
        <v>1</v>
      </c>
      <c r="C1354" s="48" t="s">
        <v>27</v>
      </c>
      <c r="D1354" s="48"/>
      <c r="E1354" s="15">
        <f>ლარებში!E1368/1000</f>
        <v>0</v>
      </c>
      <c r="F1354" s="15">
        <f>ლარებში!F1368/1000</f>
        <v>0</v>
      </c>
      <c r="G1354" s="15">
        <f>ლარებში!G1368/1000</f>
        <v>0</v>
      </c>
      <c r="H1354" s="15">
        <f>ლარებში!H1368/1000</f>
        <v>0</v>
      </c>
    </row>
    <row r="1355" spans="1:9" x14ac:dyDescent="0.25">
      <c r="A1355" s="5" t="str">
        <f t="shared" si="22"/>
        <v>a</v>
      </c>
      <c r="B1355" s="47" t="s">
        <v>1</v>
      </c>
      <c r="C1355" s="49" t="s">
        <v>28</v>
      </c>
      <c r="D1355" s="49"/>
      <c r="E1355" s="15">
        <f>ლარებში!E1369/1000</f>
        <v>0</v>
      </c>
      <c r="F1355" s="15">
        <f>ლარებში!F1369/1000</f>
        <v>650</v>
      </c>
      <c r="G1355" s="15">
        <f>ლარებში!G1369/1000</f>
        <v>455</v>
      </c>
      <c r="H1355" s="15">
        <f>ლარებში!H1369/1000</f>
        <v>195</v>
      </c>
      <c r="I1355" s="10"/>
    </row>
    <row r="1356" spans="1:9" x14ac:dyDescent="0.25">
      <c r="A1356" s="5" t="str">
        <f t="shared" si="22"/>
        <v>b</v>
      </c>
      <c r="B1356" s="47" t="s">
        <v>1</v>
      </c>
      <c r="C1356" s="49" t="s">
        <v>29</v>
      </c>
      <c r="D1356" s="49"/>
      <c r="E1356" s="15">
        <f>ლარებში!E1370/1000</f>
        <v>0</v>
      </c>
      <c r="F1356" s="15">
        <f>ლარებში!F1370/1000</f>
        <v>0</v>
      </c>
      <c r="G1356" s="15">
        <f>ლარებში!G1370/1000</f>
        <v>0</v>
      </c>
      <c r="H1356" s="15">
        <f>ლარებში!H1370/1000</f>
        <v>0</v>
      </c>
    </row>
    <row r="1357" spans="1:9" x14ac:dyDescent="0.25">
      <c r="A1357" s="5" t="str">
        <f t="shared" si="22"/>
        <v>b</v>
      </c>
      <c r="B1357" s="47" t="s">
        <v>1</v>
      </c>
      <c r="C1357" s="49" t="s">
        <v>30</v>
      </c>
      <c r="D1357" s="49"/>
      <c r="E1357" s="15">
        <f>ლარებში!E1371/1000</f>
        <v>0</v>
      </c>
      <c r="F1357" s="15">
        <f>ლარებში!F1371/1000</f>
        <v>0</v>
      </c>
      <c r="G1357" s="15">
        <f>ლარებში!G1371/1000</f>
        <v>0</v>
      </c>
      <c r="H1357" s="15">
        <f>ლარებში!H1371/1000</f>
        <v>0</v>
      </c>
    </row>
    <row r="1358" spans="1:9" x14ac:dyDescent="0.25">
      <c r="A1358" s="5" t="str">
        <f t="shared" si="22"/>
        <v>a</v>
      </c>
      <c r="B1358" s="47" t="s">
        <v>1</v>
      </c>
      <c r="C1358" s="49" t="s">
        <v>31</v>
      </c>
      <c r="D1358" s="49"/>
      <c r="E1358" s="15">
        <f>ლარებში!E1372/1000</f>
        <v>650</v>
      </c>
      <c r="F1358" s="15">
        <f>ლარებში!F1372/1000</f>
        <v>0</v>
      </c>
      <c r="G1358" s="15">
        <f>ლარებში!G1372/1000</f>
        <v>0</v>
      </c>
      <c r="H1358" s="15">
        <f>ლარებში!H1372/1000</f>
        <v>0</v>
      </c>
      <c r="I1358" s="10"/>
    </row>
    <row r="1359" spans="1:9" ht="34.5" x14ac:dyDescent="0.25">
      <c r="A1359" s="5" t="str">
        <f t="shared" si="22"/>
        <v>a</v>
      </c>
      <c r="B1359" s="47"/>
      <c r="C1359" s="50" t="s">
        <v>91</v>
      </c>
      <c r="D1359" s="50"/>
      <c r="E1359" s="16">
        <f>ლარებში!E1373/1000</f>
        <v>650</v>
      </c>
      <c r="F1359" s="16">
        <f>ლარებში!F1373/1000</f>
        <v>0</v>
      </c>
      <c r="G1359" s="16">
        <f>ლარებში!G1373/1000</f>
        <v>0</v>
      </c>
      <c r="H1359" s="16">
        <f>ლარებში!H1373/1000</f>
        <v>0</v>
      </c>
    </row>
    <row r="1360" spans="1:9" ht="34.5" x14ac:dyDescent="0.25">
      <c r="A1360" s="5" t="str">
        <f t="shared" si="22"/>
        <v>b</v>
      </c>
      <c r="B1360" s="47"/>
      <c r="C1360" s="50" t="s">
        <v>92</v>
      </c>
      <c r="D1360" s="50"/>
      <c r="E1360" s="16">
        <f>ლარებში!E1374/1000</f>
        <v>0</v>
      </c>
      <c r="F1360" s="16">
        <f>ლარებში!F1374/1000</f>
        <v>0</v>
      </c>
      <c r="G1360" s="16">
        <f>ლარებში!G1374/1000</f>
        <v>0</v>
      </c>
      <c r="H1360" s="16">
        <f>ლარებში!H1374/1000</f>
        <v>0</v>
      </c>
    </row>
    <row r="1361" spans="1:9" x14ac:dyDescent="0.25">
      <c r="A1361" s="5" t="str">
        <f t="shared" si="22"/>
        <v>b</v>
      </c>
      <c r="B1361" s="47" t="s">
        <v>1</v>
      </c>
      <c r="C1361" s="46" t="s">
        <v>32</v>
      </c>
      <c r="D1361" s="46"/>
      <c r="E1361" s="14">
        <f>ლარებში!E1375/1000</f>
        <v>0</v>
      </c>
      <c r="F1361" s="14">
        <f>ლარებში!F1375/1000</f>
        <v>0</v>
      </c>
      <c r="G1361" s="14">
        <f>ლარებში!G1375/1000</f>
        <v>0</v>
      </c>
      <c r="H1361" s="14">
        <f>ლარებში!H1375/1000</f>
        <v>0</v>
      </c>
    </row>
    <row r="1362" spans="1:9" x14ac:dyDescent="0.25">
      <c r="A1362" s="5" t="str">
        <f t="shared" si="22"/>
        <v>b</v>
      </c>
      <c r="B1362" s="47" t="s">
        <v>1</v>
      </c>
      <c r="C1362" s="46" t="s">
        <v>33</v>
      </c>
      <c r="D1362" s="46"/>
      <c r="E1362" s="14">
        <f>ლარებში!E1376/1000</f>
        <v>0</v>
      </c>
      <c r="F1362" s="14">
        <f>ლარებში!F1376/1000</f>
        <v>0</v>
      </c>
      <c r="G1362" s="14">
        <f>ლარებში!G1376/1000</f>
        <v>0</v>
      </c>
      <c r="H1362" s="14">
        <f>ლარებში!H1376/1000</f>
        <v>0</v>
      </c>
    </row>
    <row r="1363" spans="1:9" x14ac:dyDescent="0.25">
      <c r="A1363" s="5" t="str">
        <f t="shared" si="22"/>
        <v>b</v>
      </c>
      <c r="B1363" s="47" t="s">
        <v>1</v>
      </c>
      <c r="C1363" s="46" t="s">
        <v>34</v>
      </c>
      <c r="D1363" s="46"/>
      <c r="E1363" s="14">
        <f>ლარებში!E1377/1000</f>
        <v>0</v>
      </c>
      <c r="F1363" s="14">
        <f>ლარებში!F1377/1000</f>
        <v>0</v>
      </c>
      <c r="G1363" s="14">
        <f>ლარებში!G1377/1000</f>
        <v>0</v>
      </c>
      <c r="H1363" s="14">
        <f>ლარებში!H1377/1000</f>
        <v>0</v>
      </c>
    </row>
    <row r="1364" spans="1:9" ht="20.25" customHeight="1" x14ac:dyDescent="0.25">
      <c r="A1364" s="5" t="str">
        <f t="shared" si="22"/>
        <v>a</v>
      </c>
      <c r="B1364" s="29" t="s">
        <v>203</v>
      </c>
      <c r="C1364" s="30" t="s">
        <v>204</v>
      </c>
      <c r="D1364" s="30"/>
      <c r="E1364" s="11">
        <f>ლარებში!E1378/1000</f>
        <v>4500</v>
      </c>
      <c r="F1364" s="11">
        <f>ლარებში!F1378/1000</f>
        <v>2000</v>
      </c>
      <c r="G1364" s="11">
        <f>ლარებში!G1378/1000</f>
        <v>2000</v>
      </c>
      <c r="H1364" s="11">
        <f>ლარებში!H1378/1000</f>
        <v>120.15</v>
      </c>
      <c r="I1364" s="54" t="s">
        <v>223</v>
      </c>
    </row>
    <row r="1365" spans="1:9" x14ac:dyDescent="0.25">
      <c r="A1365" s="5" t="str">
        <f t="shared" si="22"/>
        <v>a</v>
      </c>
      <c r="B1365" s="45" t="s">
        <v>1</v>
      </c>
      <c r="C1365" s="46" t="s">
        <v>24</v>
      </c>
      <c r="D1365" s="46"/>
      <c r="E1365" s="14">
        <f>ლარებში!E1379/1000</f>
        <v>4500</v>
      </c>
      <c r="F1365" s="14">
        <f>ლარებში!F1379/1000</f>
        <v>2000</v>
      </c>
      <c r="G1365" s="14">
        <f>ლარებში!G1379/1000</f>
        <v>2000</v>
      </c>
      <c r="H1365" s="14">
        <f>ლარებში!H1379/1000</f>
        <v>120.15</v>
      </c>
      <c r="I1365" s="10"/>
    </row>
    <row r="1366" spans="1:9" x14ac:dyDescent="0.25">
      <c r="A1366" s="5" t="str">
        <f t="shared" si="22"/>
        <v>b</v>
      </c>
      <c r="B1366" s="47" t="s">
        <v>1</v>
      </c>
      <c r="C1366" s="48" t="s">
        <v>25</v>
      </c>
      <c r="D1366" s="48"/>
      <c r="E1366" s="15">
        <f>ლარებში!E1380/1000</f>
        <v>0</v>
      </c>
      <c r="F1366" s="15">
        <f>ლარებში!F1380/1000</f>
        <v>0</v>
      </c>
      <c r="G1366" s="15">
        <f>ლარებში!G1380/1000</f>
        <v>0</v>
      </c>
      <c r="H1366" s="15">
        <f>ლარებში!H1380/1000</f>
        <v>0</v>
      </c>
    </row>
    <row r="1367" spans="1:9" x14ac:dyDescent="0.25">
      <c r="A1367" s="5" t="str">
        <f t="shared" si="22"/>
        <v>a</v>
      </c>
      <c r="B1367" s="47" t="s">
        <v>1</v>
      </c>
      <c r="C1367" s="48" t="s">
        <v>26</v>
      </c>
      <c r="D1367" s="48"/>
      <c r="E1367" s="15">
        <f>ლარებში!E1381/1000</f>
        <v>150</v>
      </c>
      <c r="F1367" s="15">
        <f>ლარებში!F1381/1000</f>
        <v>150</v>
      </c>
      <c r="G1367" s="15">
        <f>ლარებში!G1381/1000</f>
        <v>150</v>
      </c>
      <c r="H1367" s="15">
        <f>ლარებში!H1381/1000</f>
        <v>2.15</v>
      </c>
      <c r="I1367" s="10"/>
    </row>
    <row r="1368" spans="1:9" x14ac:dyDescent="0.25">
      <c r="A1368" s="5" t="str">
        <f t="shared" si="22"/>
        <v>b</v>
      </c>
      <c r="B1368" s="47" t="s">
        <v>1</v>
      </c>
      <c r="C1368" s="48" t="s">
        <v>27</v>
      </c>
      <c r="D1368" s="48"/>
      <c r="E1368" s="15">
        <f>ლარებში!E1382/1000</f>
        <v>0</v>
      </c>
      <c r="F1368" s="15">
        <f>ლარებში!F1382/1000</f>
        <v>0</v>
      </c>
      <c r="G1368" s="15">
        <f>ლარებში!G1382/1000</f>
        <v>0</v>
      </c>
      <c r="H1368" s="15">
        <f>ლარებში!H1382/1000</f>
        <v>0</v>
      </c>
    </row>
    <row r="1369" spans="1:9" x14ac:dyDescent="0.25">
      <c r="A1369" s="5" t="str">
        <f t="shared" si="22"/>
        <v>b</v>
      </c>
      <c r="B1369" s="47" t="s">
        <v>1</v>
      </c>
      <c r="C1369" s="49" t="s">
        <v>28</v>
      </c>
      <c r="D1369" s="49"/>
      <c r="E1369" s="15">
        <f>ლარებში!E1383/1000</f>
        <v>0</v>
      </c>
      <c r="F1369" s="15">
        <f>ლარებში!F1383/1000</f>
        <v>0</v>
      </c>
      <c r="G1369" s="15">
        <f>ლარებში!G1383/1000</f>
        <v>0</v>
      </c>
      <c r="H1369" s="15">
        <f>ლარებში!H1383/1000</f>
        <v>0</v>
      </c>
    </row>
    <row r="1370" spans="1:9" x14ac:dyDescent="0.25">
      <c r="A1370" s="5" t="str">
        <f t="shared" si="22"/>
        <v>b</v>
      </c>
      <c r="B1370" s="47" t="s">
        <v>1</v>
      </c>
      <c r="C1370" s="49" t="s">
        <v>29</v>
      </c>
      <c r="D1370" s="49"/>
      <c r="E1370" s="15">
        <f>ლარებში!E1384/1000</f>
        <v>0</v>
      </c>
      <c r="F1370" s="15">
        <f>ლარებში!F1384/1000</f>
        <v>0</v>
      </c>
      <c r="G1370" s="15">
        <f>ლარებში!G1384/1000</f>
        <v>0</v>
      </c>
      <c r="H1370" s="15">
        <f>ლარებში!H1384/1000</f>
        <v>0</v>
      </c>
    </row>
    <row r="1371" spans="1:9" x14ac:dyDescent="0.25">
      <c r="A1371" s="5" t="str">
        <f t="shared" si="22"/>
        <v>b</v>
      </c>
      <c r="B1371" s="47" t="s">
        <v>1</v>
      </c>
      <c r="C1371" s="49" t="s">
        <v>30</v>
      </c>
      <c r="D1371" s="49"/>
      <c r="E1371" s="15">
        <f>ლარებში!E1385/1000</f>
        <v>0</v>
      </c>
      <c r="F1371" s="15">
        <f>ლარებში!F1385/1000</f>
        <v>0</v>
      </c>
      <c r="G1371" s="15">
        <f>ლარებში!G1385/1000</f>
        <v>0</v>
      </c>
      <c r="H1371" s="15">
        <f>ლარებში!H1385/1000</f>
        <v>0</v>
      </c>
    </row>
    <row r="1372" spans="1:9" x14ac:dyDescent="0.25">
      <c r="A1372" s="5" t="str">
        <f t="shared" si="22"/>
        <v>a</v>
      </c>
      <c r="B1372" s="47" t="s">
        <v>1</v>
      </c>
      <c r="C1372" s="49" t="s">
        <v>31</v>
      </c>
      <c r="D1372" s="49"/>
      <c r="E1372" s="15">
        <f>ლარებში!E1386/1000</f>
        <v>4350</v>
      </c>
      <c r="F1372" s="15">
        <f>ლარებში!F1386/1000</f>
        <v>1850</v>
      </c>
      <c r="G1372" s="15">
        <f>ლარებში!G1386/1000</f>
        <v>1850</v>
      </c>
      <c r="H1372" s="15">
        <f>ლარებში!H1386/1000</f>
        <v>118</v>
      </c>
      <c r="I1372" s="10"/>
    </row>
    <row r="1373" spans="1:9" ht="34.5" x14ac:dyDescent="0.25">
      <c r="A1373" s="5" t="str">
        <f t="shared" si="22"/>
        <v>b</v>
      </c>
      <c r="B1373" s="47"/>
      <c r="C1373" s="50" t="s">
        <v>91</v>
      </c>
      <c r="D1373" s="50"/>
      <c r="E1373" s="16">
        <f>ლარებში!E1387/1000</f>
        <v>0</v>
      </c>
      <c r="F1373" s="16">
        <f>ლარებში!F1387/1000</f>
        <v>0</v>
      </c>
      <c r="G1373" s="16">
        <f>ლარებში!G1387/1000</f>
        <v>0</v>
      </c>
      <c r="H1373" s="16">
        <f>ლარებში!H1387/1000</f>
        <v>0</v>
      </c>
    </row>
    <row r="1374" spans="1:9" ht="34.5" x14ac:dyDescent="0.25">
      <c r="A1374" s="5" t="str">
        <f t="shared" si="22"/>
        <v>a</v>
      </c>
      <c r="B1374" s="47"/>
      <c r="C1374" s="50" t="s">
        <v>92</v>
      </c>
      <c r="D1374" s="50"/>
      <c r="E1374" s="16">
        <f>ლარებში!E1388/1000</f>
        <v>4350</v>
      </c>
      <c r="F1374" s="16">
        <f>ლარებში!F1388/1000</f>
        <v>1850</v>
      </c>
      <c r="G1374" s="16">
        <f>ლარებში!G1388/1000</f>
        <v>1850</v>
      </c>
      <c r="H1374" s="16">
        <f>ლარებში!H1388/1000</f>
        <v>118</v>
      </c>
    </row>
    <row r="1375" spans="1:9" x14ac:dyDescent="0.25">
      <c r="A1375" s="5" t="str">
        <f t="shared" si="22"/>
        <v>b</v>
      </c>
      <c r="B1375" s="47" t="s">
        <v>1</v>
      </c>
      <c r="C1375" s="46" t="s">
        <v>32</v>
      </c>
      <c r="D1375" s="46"/>
      <c r="E1375" s="14">
        <f>ლარებში!E1389/1000</f>
        <v>0</v>
      </c>
      <c r="F1375" s="14">
        <f>ლარებში!F1389/1000</f>
        <v>0</v>
      </c>
      <c r="G1375" s="14">
        <f>ლარებში!G1389/1000</f>
        <v>0</v>
      </c>
      <c r="H1375" s="14">
        <f>ლარებში!H1389/1000</f>
        <v>0</v>
      </c>
    </row>
    <row r="1376" spans="1:9" x14ac:dyDescent="0.25">
      <c r="A1376" s="5" t="str">
        <f t="shared" si="22"/>
        <v>b</v>
      </c>
      <c r="B1376" s="47" t="s">
        <v>1</v>
      </c>
      <c r="C1376" s="46" t="s">
        <v>33</v>
      </c>
      <c r="D1376" s="46"/>
      <c r="E1376" s="14">
        <f>ლარებში!E1390/1000</f>
        <v>0</v>
      </c>
      <c r="F1376" s="14">
        <f>ლარებში!F1390/1000</f>
        <v>0</v>
      </c>
      <c r="G1376" s="14">
        <f>ლარებში!G1390/1000</f>
        <v>0</v>
      </c>
      <c r="H1376" s="14">
        <f>ლარებში!H1390/1000</f>
        <v>0</v>
      </c>
    </row>
    <row r="1377" spans="1:9" x14ac:dyDescent="0.25">
      <c r="A1377" s="5" t="str">
        <f t="shared" si="22"/>
        <v>b</v>
      </c>
      <c r="B1377" s="47" t="s">
        <v>1</v>
      </c>
      <c r="C1377" s="46" t="s">
        <v>34</v>
      </c>
      <c r="D1377" s="46"/>
      <c r="E1377" s="14">
        <f>ლარებში!E1391/1000</f>
        <v>0</v>
      </c>
      <c r="F1377" s="14">
        <f>ლარებში!F1391/1000</f>
        <v>0</v>
      </c>
      <c r="G1377" s="14">
        <f>ლარებში!G1391/1000</f>
        <v>0</v>
      </c>
      <c r="H1377" s="14">
        <f>ლარებში!H1391/1000</f>
        <v>0</v>
      </c>
    </row>
    <row r="1378" spans="1:9" ht="56.25" customHeight="1" x14ac:dyDescent="0.25">
      <c r="A1378" s="5" t="str">
        <f t="shared" si="22"/>
        <v>a</v>
      </c>
      <c r="B1378" s="29" t="s">
        <v>205</v>
      </c>
      <c r="C1378" s="30" t="s">
        <v>206</v>
      </c>
      <c r="D1378" s="30"/>
      <c r="E1378" s="11">
        <f>ლარებში!E1392/1000</f>
        <v>52700</v>
      </c>
      <c r="F1378" s="11">
        <f>ლარებში!F1392/1000</f>
        <v>56300</v>
      </c>
      <c r="G1378" s="11">
        <f>ლარებში!G1392/1000</f>
        <v>45910</v>
      </c>
      <c r="H1378" s="11">
        <f>ლარებში!H1392/1000</f>
        <v>43273.781429999995</v>
      </c>
      <c r="I1378" s="10"/>
    </row>
    <row r="1379" spans="1:9" x14ac:dyDescent="0.25">
      <c r="A1379" s="5" t="str">
        <f t="shared" si="22"/>
        <v>a</v>
      </c>
      <c r="B1379" s="45" t="s">
        <v>1</v>
      </c>
      <c r="C1379" s="46" t="s">
        <v>24</v>
      </c>
      <c r="D1379" s="46"/>
      <c r="E1379" s="14">
        <f>ლარებში!E1393/1000</f>
        <v>22700</v>
      </c>
      <c r="F1379" s="14">
        <f>ლარებში!F1393/1000</f>
        <v>21300</v>
      </c>
      <c r="G1379" s="14">
        <f>ლარებში!G1393/1000</f>
        <v>19920</v>
      </c>
      <c r="H1379" s="14">
        <f>ლარებში!H1393/1000</f>
        <v>19284.578429999998</v>
      </c>
      <c r="I1379" s="10"/>
    </row>
    <row r="1380" spans="1:9" x14ac:dyDescent="0.25">
      <c r="A1380" s="5" t="str">
        <f t="shared" si="22"/>
        <v>b</v>
      </c>
      <c r="B1380" s="47" t="s">
        <v>1</v>
      </c>
      <c r="C1380" s="48" t="s">
        <v>25</v>
      </c>
      <c r="D1380" s="48"/>
      <c r="E1380" s="15">
        <f>ლარებში!E1394/1000</f>
        <v>0</v>
      </c>
      <c r="F1380" s="15">
        <f>ლარებში!F1394/1000</f>
        <v>0</v>
      </c>
      <c r="G1380" s="15">
        <f>ლარებში!G1394/1000</f>
        <v>0</v>
      </c>
      <c r="H1380" s="15">
        <f>ლარებში!H1394/1000</f>
        <v>0</v>
      </c>
    </row>
    <row r="1381" spans="1:9" x14ac:dyDescent="0.25">
      <c r="A1381" s="5" t="str">
        <f t="shared" si="22"/>
        <v>a</v>
      </c>
      <c r="B1381" s="47" t="s">
        <v>1</v>
      </c>
      <c r="C1381" s="48" t="s">
        <v>26</v>
      </c>
      <c r="D1381" s="48"/>
      <c r="E1381" s="15">
        <f>ლარებში!E1395/1000</f>
        <v>1200</v>
      </c>
      <c r="F1381" s="15">
        <f>ლარებში!F1395/1000</f>
        <v>1200</v>
      </c>
      <c r="G1381" s="15">
        <f>ლარებში!G1395/1000</f>
        <v>840</v>
      </c>
      <c r="H1381" s="15">
        <f>ლარებში!H1395/1000</f>
        <v>316.59773999999999</v>
      </c>
      <c r="I1381" s="10"/>
    </row>
    <row r="1382" spans="1:9" x14ac:dyDescent="0.25">
      <c r="A1382" s="5" t="str">
        <f t="shared" si="22"/>
        <v>b</v>
      </c>
      <c r="B1382" s="47" t="s">
        <v>1</v>
      </c>
      <c r="C1382" s="48" t="s">
        <v>27</v>
      </c>
      <c r="D1382" s="48"/>
      <c r="E1382" s="15">
        <f>ლარებში!E1396/1000</f>
        <v>0</v>
      </c>
      <c r="F1382" s="15">
        <f>ლარებში!F1396/1000</f>
        <v>0</v>
      </c>
      <c r="G1382" s="15">
        <f>ლარებში!G1396/1000</f>
        <v>0</v>
      </c>
      <c r="H1382" s="15">
        <f>ლარებში!H1396/1000</f>
        <v>0</v>
      </c>
    </row>
    <row r="1383" spans="1:9" x14ac:dyDescent="0.25">
      <c r="A1383" s="5" t="str">
        <f t="shared" si="22"/>
        <v>b</v>
      </c>
      <c r="B1383" s="47" t="s">
        <v>1</v>
      </c>
      <c r="C1383" s="49" t="s">
        <v>28</v>
      </c>
      <c r="D1383" s="49"/>
      <c r="E1383" s="15">
        <f>ლარებში!E1397/1000</f>
        <v>0</v>
      </c>
      <c r="F1383" s="15">
        <f>ლარებში!F1397/1000</f>
        <v>0</v>
      </c>
      <c r="G1383" s="15">
        <f>ლარებში!G1397/1000</f>
        <v>0</v>
      </c>
      <c r="H1383" s="15">
        <f>ლარებში!H1397/1000</f>
        <v>0</v>
      </c>
    </row>
    <row r="1384" spans="1:9" x14ac:dyDescent="0.25">
      <c r="A1384" s="5" t="str">
        <f t="shared" si="22"/>
        <v>b</v>
      </c>
      <c r="B1384" s="47" t="s">
        <v>1</v>
      </c>
      <c r="C1384" s="49" t="s">
        <v>29</v>
      </c>
      <c r="D1384" s="49"/>
      <c r="E1384" s="15">
        <f>ლარებში!E1398/1000</f>
        <v>0</v>
      </c>
      <c r="F1384" s="15">
        <f>ლარებში!F1398/1000</f>
        <v>0</v>
      </c>
      <c r="G1384" s="15">
        <f>ლარებში!G1398/1000</f>
        <v>0</v>
      </c>
      <c r="H1384" s="15">
        <f>ლარებში!H1398/1000</f>
        <v>0</v>
      </c>
    </row>
    <row r="1385" spans="1:9" x14ac:dyDescent="0.25">
      <c r="A1385" s="5" t="str">
        <f t="shared" si="22"/>
        <v>a</v>
      </c>
      <c r="B1385" s="47" t="s">
        <v>1</v>
      </c>
      <c r="C1385" s="49" t="s">
        <v>30</v>
      </c>
      <c r="D1385" s="49"/>
      <c r="E1385" s="15">
        <f>ლარებში!E1399/1000</f>
        <v>2000</v>
      </c>
      <c r="F1385" s="15">
        <f>ლარებში!F1399/1000</f>
        <v>2000</v>
      </c>
      <c r="G1385" s="15">
        <f>ლარებში!G1399/1000</f>
        <v>1500</v>
      </c>
      <c r="H1385" s="15">
        <f>ლარებში!H1399/1000</f>
        <v>1465.57</v>
      </c>
      <c r="I1385" s="10"/>
    </row>
    <row r="1386" spans="1:9" x14ac:dyDescent="0.25">
      <c r="A1386" s="5" t="str">
        <f t="shared" si="22"/>
        <v>a</v>
      </c>
      <c r="B1386" s="47" t="s">
        <v>1</v>
      </c>
      <c r="C1386" s="49" t="s">
        <v>31</v>
      </c>
      <c r="D1386" s="49"/>
      <c r="E1386" s="15">
        <f>ლარებში!E1400/1000</f>
        <v>19500</v>
      </c>
      <c r="F1386" s="15">
        <f>ლარებში!F1400/1000</f>
        <v>18100</v>
      </c>
      <c r="G1386" s="15">
        <f>ლარებში!G1400/1000</f>
        <v>17580</v>
      </c>
      <c r="H1386" s="15">
        <f>ლარებში!H1400/1000</f>
        <v>17502.410689999997</v>
      </c>
      <c r="I1386" s="10"/>
    </row>
    <row r="1387" spans="1:9" ht="34.5" x14ac:dyDescent="0.25">
      <c r="A1387" s="5" t="str">
        <f t="shared" si="22"/>
        <v>a</v>
      </c>
      <c r="B1387" s="47"/>
      <c r="C1387" s="50" t="s">
        <v>91</v>
      </c>
      <c r="D1387" s="50"/>
      <c r="E1387" s="16">
        <f>ლარებში!E1401/1000</f>
        <v>2500</v>
      </c>
      <c r="F1387" s="16">
        <f>ლარებში!F1401/1000</f>
        <v>100</v>
      </c>
      <c r="G1387" s="16">
        <f>ლარებში!G1401/1000</f>
        <v>80</v>
      </c>
      <c r="H1387" s="16">
        <f>ლარებში!H1401/1000</f>
        <v>79.314449999999994</v>
      </c>
    </row>
    <row r="1388" spans="1:9" ht="34.5" x14ac:dyDescent="0.25">
      <c r="A1388" s="5" t="str">
        <f t="shared" si="22"/>
        <v>a</v>
      </c>
      <c r="B1388" s="47"/>
      <c r="C1388" s="50" t="s">
        <v>92</v>
      </c>
      <c r="D1388" s="50"/>
      <c r="E1388" s="16">
        <f>ლარებში!E1402/1000</f>
        <v>17000</v>
      </c>
      <c r="F1388" s="16">
        <f>ლარებში!F1402/1000</f>
        <v>18000</v>
      </c>
      <c r="G1388" s="16">
        <f>ლარებში!G1402/1000</f>
        <v>17500</v>
      </c>
      <c r="H1388" s="16">
        <f>ლარებში!H1402/1000</f>
        <v>17423.096239999999</v>
      </c>
    </row>
    <row r="1389" spans="1:9" x14ac:dyDescent="0.25">
      <c r="A1389" s="5" t="str">
        <f t="shared" si="22"/>
        <v>a</v>
      </c>
      <c r="B1389" s="47" t="s">
        <v>1</v>
      </c>
      <c r="C1389" s="46" t="s">
        <v>32</v>
      </c>
      <c r="D1389" s="46"/>
      <c r="E1389" s="14">
        <f>ლარებში!E1403/1000</f>
        <v>30000</v>
      </c>
      <c r="F1389" s="14">
        <f>ლარებში!F1403/1000</f>
        <v>35000</v>
      </c>
      <c r="G1389" s="14">
        <f>ლარებში!G1403/1000</f>
        <v>25990</v>
      </c>
      <c r="H1389" s="14">
        <f>ლარებში!H1403/1000</f>
        <v>23989.203000000001</v>
      </c>
      <c r="I1389" s="10"/>
    </row>
    <row r="1390" spans="1:9" x14ac:dyDescent="0.25">
      <c r="A1390" s="5" t="str">
        <f t="shared" si="22"/>
        <v>b</v>
      </c>
      <c r="B1390" s="47" t="s">
        <v>1</v>
      </c>
      <c r="C1390" s="46" t="s">
        <v>33</v>
      </c>
      <c r="D1390" s="46"/>
      <c r="E1390" s="14">
        <f>ლარებში!E1404/1000</f>
        <v>0</v>
      </c>
      <c r="F1390" s="14">
        <f>ლარებში!F1404/1000</f>
        <v>0</v>
      </c>
      <c r="G1390" s="14">
        <f>ლარებში!G1404/1000</f>
        <v>0</v>
      </c>
      <c r="H1390" s="14">
        <f>ლარებში!H1404/1000</f>
        <v>0</v>
      </c>
    </row>
    <row r="1391" spans="1:9" x14ac:dyDescent="0.25">
      <c r="A1391" s="5" t="str">
        <f t="shared" si="22"/>
        <v>b</v>
      </c>
      <c r="B1391" s="47" t="s">
        <v>1</v>
      </c>
      <c r="C1391" s="46" t="s">
        <v>34</v>
      </c>
      <c r="D1391" s="46"/>
      <c r="E1391" s="14">
        <f>ლარებში!E1405/1000</f>
        <v>0</v>
      </c>
      <c r="F1391" s="14">
        <f>ლარებში!F1405/1000</f>
        <v>0</v>
      </c>
      <c r="G1391" s="14">
        <f>ლარებში!G1405/1000</f>
        <v>0</v>
      </c>
      <c r="H1391" s="14">
        <f>ლარებში!H1405/1000</f>
        <v>0</v>
      </c>
    </row>
    <row r="1392" spans="1:9" ht="51.75" x14ac:dyDescent="0.25">
      <c r="A1392" s="5" t="str">
        <f t="shared" si="22"/>
        <v>a</v>
      </c>
      <c r="B1392" s="37" t="s">
        <v>207</v>
      </c>
      <c r="C1392" s="38" t="s">
        <v>208</v>
      </c>
      <c r="D1392" s="38"/>
      <c r="E1392" s="13">
        <f>ლარებში!E1406/1000</f>
        <v>52700</v>
      </c>
      <c r="F1392" s="13">
        <f>ლარებში!F1406/1000</f>
        <v>56300</v>
      </c>
      <c r="G1392" s="13">
        <f>ლარებში!G1406/1000</f>
        <v>45910</v>
      </c>
      <c r="H1392" s="13">
        <f>ლარებში!H1406/1000</f>
        <v>43273.781429999995</v>
      </c>
      <c r="I1392" s="54" t="s">
        <v>223</v>
      </c>
    </row>
    <row r="1393" spans="1:9" x14ac:dyDescent="0.25">
      <c r="A1393" s="5" t="str">
        <f t="shared" si="22"/>
        <v>a</v>
      </c>
      <c r="B1393" s="45" t="s">
        <v>1</v>
      </c>
      <c r="C1393" s="46" t="s">
        <v>24</v>
      </c>
      <c r="D1393" s="46"/>
      <c r="E1393" s="14">
        <f>ლარებში!E1407/1000</f>
        <v>22700</v>
      </c>
      <c r="F1393" s="14">
        <f>ლარებში!F1407/1000</f>
        <v>21300</v>
      </c>
      <c r="G1393" s="14">
        <f>ლარებში!G1407/1000</f>
        <v>19920</v>
      </c>
      <c r="H1393" s="14">
        <f>ლარებში!H1407/1000</f>
        <v>19284.578429999998</v>
      </c>
      <c r="I1393" s="10"/>
    </row>
    <row r="1394" spans="1:9" x14ac:dyDescent="0.25">
      <c r="A1394" s="5" t="str">
        <f t="shared" si="22"/>
        <v>b</v>
      </c>
      <c r="B1394" s="47" t="s">
        <v>1</v>
      </c>
      <c r="C1394" s="48" t="s">
        <v>25</v>
      </c>
      <c r="D1394" s="48"/>
      <c r="E1394" s="15">
        <f>ლარებში!E1408/1000</f>
        <v>0</v>
      </c>
      <c r="F1394" s="15">
        <f>ლარებში!F1408/1000</f>
        <v>0</v>
      </c>
      <c r="G1394" s="15">
        <f>ლარებში!G1408/1000</f>
        <v>0</v>
      </c>
      <c r="H1394" s="15">
        <f>ლარებში!H1408/1000</f>
        <v>0</v>
      </c>
    </row>
    <row r="1395" spans="1:9" x14ac:dyDescent="0.25">
      <c r="A1395" s="5" t="str">
        <f t="shared" si="22"/>
        <v>a</v>
      </c>
      <c r="B1395" s="47" t="s">
        <v>1</v>
      </c>
      <c r="C1395" s="48" t="s">
        <v>26</v>
      </c>
      <c r="D1395" s="48"/>
      <c r="E1395" s="15">
        <f>ლარებში!E1409/1000</f>
        <v>1200</v>
      </c>
      <c r="F1395" s="15">
        <f>ლარებში!F1409/1000</f>
        <v>1200</v>
      </c>
      <c r="G1395" s="15">
        <f>ლარებში!G1409/1000</f>
        <v>840</v>
      </c>
      <c r="H1395" s="15">
        <f>ლარებში!H1409/1000</f>
        <v>316.59773999999999</v>
      </c>
      <c r="I1395" s="10"/>
    </row>
    <row r="1396" spans="1:9" x14ac:dyDescent="0.25">
      <c r="A1396" s="5" t="str">
        <f t="shared" si="22"/>
        <v>b</v>
      </c>
      <c r="B1396" s="47" t="s">
        <v>1</v>
      </c>
      <c r="C1396" s="48" t="s">
        <v>27</v>
      </c>
      <c r="D1396" s="48"/>
      <c r="E1396" s="15">
        <f>ლარებში!E1410/1000</f>
        <v>0</v>
      </c>
      <c r="F1396" s="15">
        <f>ლარებში!F1410/1000</f>
        <v>0</v>
      </c>
      <c r="G1396" s="15">
        <f>ლარებში!G1410/1000</f>
        <v>0</v>
      </c>
      <c r="H1396" s="15">
        <f>ლარებში!H1410/1000</f>
        <v>0</v>
      </c>
    </row>
    <row r="1397" spans="1:9" x14ac:dyDescent="0.25">
      <c r="A1397" s="5" t="str">
        <f t="shared" si="22"/>
        <v>b</v>
      </c>
      <c r="B1397" s="47" t="s">
        <v>1</v>
      </c>
      <c r="C1397" s="49" t="s">
        <v>28</v>
      </c>
      <c r="D1397" s="49"/>
      <c r="E1397" s="15">
        <f>ლარებში!E1411/1000</f>
        <v>0</v>
      </c>
      <c r="F1397" s="15">
        <f>ლარებში!F1411/1000</f>
        <v>0</v>
      </c>
      <c r="G1397" s="15">
        <f>ლარებში!G1411/1000</f>
        <v>0</v>
      </c>
      <c r="H1397" s="15">
        <f>ლარებში!H1411/1000</f>
        <v>0</v>
      </c>
      <c r="I1397" s="10"/>
    </row>
    <row r="1398" spans="1:9" x14ac:dyDescent="0.25">
      <c r="A1398" s="5" t="str">
        <f t="shared" si="22"/>
        <v>b</v>
      </c>
      <c r="B1398" s="47" t="s">
        <v>1</v>
      </c>
      <c r="C1398" s="49" t="s">
        <v>29</v>
      </c>
      <c r="D1398" s="49"/>
      <c r="E1398" s="15">
        <f>ლარებში!E1412/1000</f>
        <v>0</v>
      </c>
      <c r="F1398" s="15">
        <f>ლარებში!F1412/1000</f>
        <v>0</v>
      </c>
      <c r="G1398" s="15">
        <f>ლარებში!G1412/1000</f>
        <v>0</v>
      </c>
      <c r="H1398" s="15">
        <f>ლარებში!H1412/1000</f>
        <v>0</v>
      </c>
    </row>
    <row r="1399" spans="1:9" x14ac:dyDescent="0.25">
      <c r="A1399" s="5" t="str">
        <f t="shared" si="22"/>
        <v>a</v>
      </c>
      <c r="B1399" s="47" t="s">
        <v>1</v>
      </c>
      <c r="C1399" s="49" t="s">
        <v>30</v>
      </c>
      <c r="D1399" s="49"/>
      <c r="E1399" s="15">
        <f>ლარებში!E1413/1000</f>
        <v>2000</v>
      </c>
      <c r="F1399" s="15">
        <f>ლარებში!F1413/1000</f>
        <v>2000</v>
      </c>
      <c r="G1399" s="15">
        <f>ლარებში!G1413/1000</f>
        <v>1500</v>
      </c>
      <c r="H1399" s="15">
        <f>ლარებში!H1413/1000</f>
        <v>1465.57</v>
      </c>
      <c r="I1399" s="10"/>
    </row>
    <row r="1400" spans="1:9" x14ac:dyDescent="0.25">
      <c r="A1400" s="5" t="str">
        <f t="shared" si="22"/>
        <v>a</v>
      </c>
      <c r="B1400" s="47" t="s">
        <v>1</v>
      </c>
      <c r="C1400" s="49" t="s">
        <v>31</v>
      </c>
      <c r="D1400" s="49"/>
      <c r="E1400" s="15">
        <f>ლარებში!E1414/1000</f>
        <v>19500</v>
      </c>
      <c r="F1400" s="15">
        <f>ლარებში!F1414/1000</f>
        <v>18100</v>
      </c>
      <c r="G1400" s="15">
        <f>ლარებში!G1414/1000</f>
        <v>17580</v>
      </c>
      <c r="H1400" s="15">
        <f>ლარებში!H1414/1000</f>
        <v>17502.410689999997</v>
      </c>
      <c r="I1400" s="10"/>
    </row>
    <row r="1401" spans="1:9" ht="34.5" x14ac:dyDescent="0.25">
      <c r="A1401" s="5" t="str">
        <f t="shared" si="22"/>
        <v>a</v>
      </c>
      <c r="B1401" s="47"/>
      <c r="C1401" s="50" t="s">
        <v>91</v>
      </c>
      <c r="D1401" s="50"/>
      <c r="E1401" s="16">
        <f>ლარებში!E1415/1000</f>
        <v>2500</v>
      </c>
      <c r="F1401" s="16">
        <f>ლარებში!F1415/1000</f>
        <v>100</v>
      </c>
      <c r="G1401" s="16">
        <f>ლარებში!G1415/1000</f>
        <v>80</v>
      </c>
      <c r="H1401" s="16">
        <f>ლარებში!H1415/1000</f>
        <v>79.314449999999994</v>
      </c>
    </row>
    <row r="1402" spans="1:9" ht="34.5" x14ac:dyDescent="0.25">
      <c r="A1402" s="5" t="str">
        <f t="shared" si="22"/>
        <v>a</v>
      </c>
      <c r="B1402" s="47"/>
      <c r="C1402" s="50" t="s">
        <v>92</v>
      </c>
      <c r="D1402" s="50"/>
      <c r="E1402" s="16">
        <f>ლარებში!E1416/1000</f>
        <v>17000</v>
      </c>
      <c r="F1402" s="16">
        <f>ლარებში!F1416/1000</f>
        <v>18000</v>
      </c>
      <c r="G1402" s="16">
        <f>ლარებში!G1416/1000</f>
        <v>17500</v>
      </c>
      <c r="H1402" s="16">
        <f>ლარებში!H1416/1000</f>
        <v>17423.096239999999</v>
      </c>
    </row>
    <row r="1403" spans="1:9" x14ac:dyDescent="0.25">
      <c r="A1403" s="5" t="str">
        <f t="shared" si="22"/>
        <v>a</v>
      </c>
      <c r="B1403" s="47" t="s">
        <v>1</v>
      </c>
      <c r="C1403" s="46" t="s">
        <v>32</v>
      </c>
      <c r="D1403" s="46"/>
      <c r="E1403" s="14">
        <f>ლარებში!E1417/1000</f>
        <v>30000</v>
      </c>
      <c r="F1403" s="14">
        <f>ლარებში!F1417/1000</f>
        <v>35000</v>
      </c>
      <c r="G1403" s="14">
        <f>ლარებში!G1417/1000</f>
        <v>25990</v>
      </c>
      <c r="H1403" s="14">
        <f>ლარებში!H1417/1000</f>
        <v>23989.203000000001</v>
      </c>
      <c r="I1403" s="10"/>
    </row>
    <row r="1404" spans="1:9" x14ac:dyDescent="0.25">
      <c r="A1404" s="5" t="str">
        <f t="shared" si="22"/>
        <v>b</v>
      </c>
      <c r="B1404" s="47" t="s">
        <v>1</v>
      </c>
      <c r="C1404" s="46" t="s">
        <v>33</v>
      </c>
      <c r="D1404" s="46"/>
      <c r="E1404" s="14">
        <f>ლარებში!E1418/1000</f>
        <v>0</v>
      </c>
      <c r="F1404" s="14">
        <f>ლარებში!F1418/1000</f>
        <v>0</v>
      </c>
      <c r="G1404" s="14">
        <f>ლარებში!G1418/1000</f>
        <v>0</v>
      </c>
      <c r="H1404" s="14">
        <f>ლარებში!H1418/1000</f>
        <v>0</v>
      </c>
    </row>
    <row r="1405" spans="1:9" x14ac:dyDescent="0.25">
      <c r="A1405" s="5" t="str">
        <f t="shared" si="22"/>
        <v>b</v>
      </c>
      <c r="B1405" s="47" t="s">
        <v>1</v>
      </c>
      <c r="C1405" s="46" t="s">
        <v>34</v>
      </c>
      <c r="D1405" s="46"/>
      <c r="E1405" s="14">
        <f>ლარებში!E1419/1000</f>
        <v>0</v>
      </c>
      <c r="F1405" s="14">
        <f>ლარებში!F1419/1000</f>
        <v>0</v>
      </c>
      <c r="G1405" s="14">
        <f>ლარებში!G1419/1000</f>
        <v>0</v>
      </c>
      <c r="H1405" s="14">
        <f>ლარებში!H1419/1000</f>
        <v>0</v>
      </c>
    </row>
    <row r="1406" spans="1:9" ht="36.75" customHeight="1" x14ac:dyDescent="0.25">
      <c r="A1406" s="5" t="str">
        <f t="shared" si="22"/>
        <v>a</v>
      </c>
      <c r="B1406" s="29" t="s">
        <v>209</v>
      </c>
      <c r="C1406" s="30" t="s">
        <v>210</v>
      </c>
      <c r="D1406" s="30"/>
      <c r="E1406" s="11">
        <f>ლარებში!E1420/1000</f>
        <v>0</v>
      </c>
      <c r="F1406" s="11">
        <f>ლარებში!F1420/1000</f>
        <v>82</v>
      </c>
      <c r="G1406" s="11">
        <f>ლარებში!G1420/1000</f>
        <v>74</v>
      </c>
      <c r="H1406" s="11">
        <f>ლარებში!H1420/1000</f>
        <v>66.545880000000011</v>
      </c>
      <c r="I1406" s="54" t="s">
        <v>219</v>
      </c>
    </row>
    <row r="1407" spans="1:9" x14ac:dyDescent="0.25">
      <c r="A1407" s="5" t="str">
        <f t="shared" si="22"/>
        <v>a</v>
      </c>
      <c r="B1407" s="45" t="s">
        <v>1</v>
      </c>
      <c r="C1407" s="46" t="s">
        <v>24</v>
      </c>
      <c r="D1407" s="46"/>
      <c r="E1407" s="14">
        <f>ლარებში!E1421/1000</f>
        <v>0</v>
      </c>
      <c r="F1407" s="14">
        <f>ლარებში!F1421/1000</f>
        <v>82</v>
      </c>
      <c r="G1407" s="14">
        <f>ლარებში!G1421/1000</f>
        <v>74</v>
      </c>
      <c r="H1407" s="14">
        <f>ლარებში!H1421/1000</f>
        <v>66.545880000000011</v>
      </c>
      <c r="I1407" s="10"/>
    </row>
    <row r="1408" spans="1:9" x14ac:dyDescent="0.25">
      <c r="A1408" s="5" t="str">
        <f t="shared" si="22"/>
        <v>b</v>
      </c>
      <c r="B1408" s="47" t="s">
        <v>1</v>
      </c>
      <c r="C1408" s="48" t="s">
        <v>25</v>
      </c>
      <c r="D1408" s="48"/>
      <c r="E1408" s="15">
        <f>ლარებში!E1422/1000</f>
        <v>0</v>
      </c>
      <c r="F1408" s="15">
        <f>ლარებში!F1422/1000</f>
        <v>0</v>
      </c>
      <c r="G1408" s="15">
        <f>ლარებში!G1422/1000</f>
        <v>0</v>
      </c>
      <c r="H1408" s="15">
        <f>ლარებში!H1422/1000</f>
        <v>0</v>
      </c>
    </row>
    <row r="1409" spans="1:9" x14ac:dyDescent="0.25">
      <c r="A1409" s="5" t="str">
        <f t="shared" si="22"/>
        <v>a</v>
      </c>
      <c r="B1409" s="47" t="s">
        <v>1</v>
      </c>
      <c r="C1409" s="48" t="s">
        <v>26</v>
      </c>
      <c r="D1409" s="48"/>
      <c r="E1409" s="15">
        <f>ლარებში!E1423/1000</f>
        <v>0</v>
      </c>
      <c r="F1409" s="15">
        <f>ლარებში!F1423/1000</f>
        <v>32</v>
      </c>
      <c r="G1409" s="15">
        <f>ლარებში!G1423/1000</f>
        <v>24</v>
      </c>
      <c r="H1409" s="15">
        <f>ლარებში!H1423/1000</f>
        <v>16.54588</v>
      </c>
      <c r="I1409" s="10"/>
    </row>
    <row r="1410" spans="1:9" x14ac:dyDescent="0.25">
      <c r="A1410" s="5" t="str">
        <f t="shared" si="22"/>
        <v>b</v>
      </c>
      <c r="B1410" s="47" t="s">
        <v>1</v>
      </c>
      <c r="C1410" s="48" t="s">
        <v>27</v>
      </c>
      <c r="D1410" s="48"/>
      <c r="E1410" s="15">
        <f>ლარებში!E1424/1000</f>
        <v>0</v>
      </c>
      <c r="F1410" s="15">
        <f>ლარებში!F1424/1000</f>
        <v>0</v>
      </c>
      <c r="G1410" s="15">
        <f>ლარებში!G1424/1000</f>
        <v>0</v>
      </c>
      <c r="H1410" s="15">
        <f>ლარებში!H1424/1000</f>
        <v>0</v>
      </c>
    </row>
    <row r="1411" spans="1:9" x14ac:dyDescent="0.25">
      <c r="A1411" s="5" t="str">
        <f t="shared" si="22"/>
        <v>a</v>
      </c>
      <c r="B1411" s="47" t="s">
        <v>1</v>
      </c>
      <c r="C1411" s="49" t="s">
        <v>28</v>
      </c>
      <c r="D1411" s="49"/>
      <c r="E1411" s="15">
        <f>ლარებში!E1425/1000</f>
        <v>0</v>
      </c>
      <c r="F1411" s="15">
        <f>ლარებში!F1425/1000</f>
        <v>50</v>
      </c>
      <c r="G1411" s="15">
        <f>ლარებში!G1425/1000</f>
        <v>50</v>
      </c>
      <c r="H1411" s="15">
        <f>ლარებში!H1425/1000</f>
        <v>50</v>
      </c>
      <c r="I1411" s="10"/>
    </row>
    <row r="1412" spans="1:9" x14ac:dyDescent="0.25">
      <c r="A1412" s="5" t="str">
        <f t="shared" si="22"/>
        <v>b</v>
      </c>
      <c r="B1412" s="47" t="s">
        <v>1</v>
      </c>
      <c r="C1412" s="49" t="s">
        <v>29</v>
      </c>
      <c r="D1412" s="49"/>
      <c r="E1412" s="15">
        <f>ლარებში!E1426/1000</f>
        <v>0</v>
      </c>
      <c r="F1412" s="15">
        <f>ლარებში!F1426/1000</f>
        <v>0</v>
      </c>
      <c r="G1412" s="15">
        <f>ლარებში!G1426/1000</f>
        <v>0</v>
      </c>
      <c r="H1412" s="15">
        <f>ლარებში!H1426/1000</f>
        <v>0</v>
      </c>
    </row>
    <row r="1413" spans="1:9" x14ac:dyDescent="0.25">
      <c r="A1413" s="5" t="str">
        <f t="shared" si="22"/>
        <v>b</v>
      </c>
      <c r="B1413" s="47" t="s">
        <v>1</v>
      </c>
      <c r="C1413" s="49" t="s">
        <v>30</v>
      </c>
      <c r="D1413" s="49"/>
      <c r="E1413" s="15">
        <f>ლარებში!E1427/1000</f>
        <v>0</v>
      </c>
      <c r="F1413" s="15">
        <f>ლარებში!F1427/1000</f>
        <v>0</v>
      </c>
      <c r="G1413" s="15">
        <f>ლარებში!G1427/1000</f>
        <v>0</v>
      </c>
      <c r="H1413" s="15">
        <f>ლარებში!H1427/1000</f>
        <v>0</v>
      </c>
    </row>
    <row r="1414" spans="1:9" x14ac:dyDescent="0.25">
      <c r="A1414" s="5" t="str">
        <f t="shared" ref="A1414:A1427" si="23">IF((E1414+F1414+G1414+H1414)&gt;0,"a","b")</f>
        <v>b</v>
      </c>
      <c r="B1414" s="47" t="s">
        <v>1</v>
      </c>
      <c r="C1414" s="49" t="s">
        <v>31</v>
      </c>
      <c r="D1414" s="49"/>
      <c r="E1414" s="15">
        <f>ლარებში!E1428/1000</f>
        <v>0</v>
      </c>
      <c r="F1414" s="15">
        <f>ლარებში!F1428/1000</f>
        <v>0</v>
      </c>
      <c r="G1414" s="15">
        <f>ლარებში!G1428/1000</f>
        <v>0</v>
      </c>
      <c r="H1414" s="15">
        <f>ლარებში!H1428/1000</f>
        <v>0</v>
      </c>
      <c r="I1414" s="10"/>
    </row>
    <row r="1415" spans="1:9" ht="34.5" x14ac:dyDescent="0.25">
      <c r="A1415" s="5" t="str">
        <f t="shared" si="23"/>
        <v>b</v>
      </c>
      <c r="B1415" s="47"/>
      <c r="C1415" s="50" t="s">
        <v>91</v>
      </c>
      <c r="D1415" s="50"/>
      <c r="E1415" s="16">
        <f>ლარებში!E1429/1000</f>
        <v>0</v>
      </c>
      <c r="F1415" s="16">
        <f>ლარებში!F1429/1000</f>
        <v>0</v>
      </c>
      <c r="G1415" s="16">
        <f>ლარებში!G1429/1000</f>
        <v>0</v>
      </c>
      <c r="H1415" s="16">
        <f>ლარებში!H1429/1000</f>
        <v>0</v>
      </c>
    </row>
    <row r="1416" spans="1:9" ht="34.5" x14ac:dyDescent="0.25">
      <c r="A1416" s="5" t="str">
        <f t="shared" si="23"/>
        <v>b</v>
      </c>
      <c r="B1416" s="47"/>
      <c r="C1416" s="50" t="s">
        <v>92</v>
      </c>
      <c r="D1416" s="50"/>
      <c r="E1416" s="16">
        <f>ლარებში!E1430/1000</f>
        <v>0</v>
      </c>
      <c r="F1416" s="16">
        <f>ლარებში!F1430/1000</f>
        <v>0</v>
      </c>
      <c r="G1416" s="16">
        <f>ლარებში!G1430/1000</f>
        <v>0</v>
      </c>
      <c r="H1416" s="16">
        <f>ლარებში!H1430/1000</f>
        <v>0</v>
      </c>
    </row>
    <row r="1417" spans="1:9" x14ac:dyDescent="0.25">
      <c r="A1417" s="5" t="str">
        <f t="shared" si="23"/>
        <v>b</v>
      </c>
      <c r="B1417" s="47" t="s">
        <v>1</v>
      </c>
      <c r="C1417" s="46" t="s">
        <v>32</v>
      </c>
      <c r="D1417" s="46"/>
      <c r="E1417" s="14">
        <f>ლარებში!E1431/1000</f>
        <v>0</v>
      </c>
      <c r="F1417" s="14">
        <f>ლარებში!F1431/1000</f>
        <v>0</v>
      </c>
      <c r="G1417" s="14">
        <f>ლარებში!G1431/1000</f>
        <v>0</v>
      </c>
      <c r="H1417" s="14">
        <f>ლარებში!H1431/1000</f>
        <v>0</v>
      </c>
    </row>
    <row r="1418" spans="1:9" x14ac:dyDescent="0.25">
      <c r="A1418" s="5" t="str">
        <f t="shared" si="23"/>
        <v>b</v>
      </c>
      <c r="B1418" s="47" t="s">
        <v>1</v>
      </c>
      <c r="C1418" s="46" t="s">
        <v>33</v>
      </c>
      <c r="D1418" s="46"/>
      <c r="E1418" s="14">
        <f>ლარებში!E1432/1000</f>
        <v>0</v>
      </c>
      <c r="F1418" s="14">
        <f>ლარებში!F1432/1000</f>
        <v>0</v>
      </c>
      <c r="G1418" s="14">
        <f>ლარებში!G1432/1000</f>
        <v>0</v>
      </c>
      <c r="H1418" s="14">
        <f>ლარებში!H1432/1000</f>
        <v>0</v>
      </c>
    </row>
    <row r="1419" spans="1:9" x14ac:dyDescent="0.25">
      <c r="A1419" s="5" t="str">
        <f t="shared" si="23"/>
        <v>b</v>
      </c>
      <c r="B1419" s="47" t="s">
        <v>1</v>
      </c>
      <c r="C1419" s="46" t="s">
        <v>34</v>
      </c>
      <c r="D1419" s="46"/>
      <c r="E1419" s="14">
        <f>ლარებში!E1433/1000</f>
        <v>0</v>
      </c>
      <c r="F1419" s="14">
        <f>ლარებში!F1433/1000</f>
        <v>0</v>
      </c>
      <c r="G1419" s="14">
        <f>ლარებში!G1433/1000</f>
        <v>0</v>
      </c>
      <c r="H1419" s="14">
        <f>ლარებში!H1433/1000</f>
        <v>0</v>
      </c>
    </row>
    <row r="1420" spans="1:9" ht="100.5" customHeight="1" x14ac:dyDescent="0.25">
      <c r="A1420" s="5" t="str">
        <f t="shared" si="23"/>
        <v>a</v>
      </c>
      <c r="B1420" s="7" t="s">
        <v>231</v>
      </c>
      <c r="C1420" s="8" t="s">
        <v>232</v>
      </c>
      <c r="D1420" s="8"/>
      <c r="E1420" s="11">
        <f>ლარებში!E1434/1000</f>
        <v>0</v>
      </c>
      <c r="F1420" s="11">
        <f>ლარებში!F1434/1000</f>
        <v>100</v>
      </c>
      <c r="G1420" s="11">
        <f>ლარებში!G1434/1000</f>
        <v>100</v>
      </c>
      <c r="H1420" s="11">
        <f>ლარებში!H1434/1000</f>
        <v>11.75057</v>
      </c>
      <c r="I1420" s="54" t="s">
        <v>219</v>
      </c>
    </row>
    <row r="1421" spans="1:9" x14ac:dyDescent="0.25">
      <c r="A1421" s="5" t="str">
        <f t="shared" si="23"/>
        <v>a</v>
      </c>
      <c r="B1421" s="45" t="s">
        <v>1</v>
      </c>
      <c r="C1421" s="46" t="s">
        <v>24</v>
      </c>
      <c r="D1421" s="46"/>
      <c r="E1421" s="14">
        <f>ლარებში!E1435/1000</f>
        <v>0</v>
      </c>
      <c r="F1421" s="14">
        <f>ლარებში!F1435/1000</f>
        <v>80</v>
      </c>
      <c r="G1421" s="14">
        <f>ლარებში!G1435/1000</f>
        <v>80</v>
      </c>
      <c r="H1421" s="14">
        <f>ლარებში!H1435/1000</f>
        <v>2.2542399999999998</v>
      </c>
      <c r="I1421" s="10"/>
    </row>
    <row r="1422" spans="1:9" x14ac:dyDescent="0.25">
      <c r="A1422" s="5" t="str">
        <f t="shared" si="23"/>
        <v>b</v>
      </c>
      <c r="B1422" s="47" t="s">
        <v>1</v>
      </c>
      <c r="C1422" s="48" t="s">
        <v>25</v>
      </c>
      <c r="D1422" s="48"/>
      <c r="E1422" s="15">
        <f>ლარებში!E1436/1000</f>
        <v>0</v>
      </c>
      <c r="F1422" s="15">
        <f>ლარებში!F1436/1000</f>
        <v>0</v>
      </c>
      <c r="G1422" s="15">
        <f>ლარებში!G1436/1000</f>
        <v>0</v>
      </c>
      <c r="H1422" s="15">
        <f>ლარებში!H1436/1000</f>
        <v>0</v>
      </c>
    </row>
    <row r="1423" spans="1:9" x14ac:dyDescent="0.25">
      <c r="A1423" s="5" t="str">
        <f t="shared" si="23"/>
        <v>b</v>
      </c>
      <c r="B1423" s="47" t="s">
        <v>1</v>
      </c>
      <c r="C1423" s="48" t="s">
        <v>26</v>
      </c>
      <c r="D1423" s="48"/>
      <c r="E1423" s="15">
        <f>ლარებში!E1437/1000</f>
        <v>0</v>
      </c>
      <c r="F1423" s="15">
        <f>ლარებში!F1437/1000</f>
        <v>0</v>
      </c>
      <c r="G1423" s="15">
        <f>ლარებში!G1437/1000</f>
        <v>0</v>
      </c>
      <c r="H1423" s="15">
        <f>ლარებში!H1437/1000</f>
        <v>0</v>
      </c>
      <c r="I1423" s="10"/>
    </row>
    <row r="1424" spans="1:9" x14ac:dyDescent="0.25">
      <c r="A1424" s="5" t="str">
        <f t="shared" si="23"/>
        <v>b</v>
      </c>
      <c r="B1424" s="47" t="s">
        <v>1</v>
      </c>
      <c r="C1424" s="48" t="s">
        <v>27</v>
      </c>
      <c r="D1424" s="48"/>
      <c r="E1424" s="15">
        <f>ლარებში!E1438/1000</f>
        <v>0</v>
      </c>
      <c r="F1424" s="15">
        <f>ლარებში!F1438/1000</f>
        <v>0</v>
      </c>
      <c r="G1424" s="15">
        <f>ლარებში!G1438/1000</f>
        <v>0</v>
      </c>
      <c r="H1424" s="15">
        <f>ლარებში!H1438/1000</f>
        <v>0</v>
      </c>
    </row>
    <row r="1425" spans="1:9" x14ac:dyDescent="0.25">
      <c r="A1425" s="5" t="str">
        <f t="shared" si="23"/>
        <v>b</v>
      </c>
      <c r="B1425" s="47" t="s">
        <v>1</v>
      </c>
      <c r="C1425" s="49" t="s">
        <v>28</v>
      </c>
      <c r="D1425" s="49"/>
      <c r="E1425" s="15">
        <f>ლარებში!E1439/1000</f>
        <v>0</v>
      </c>
      <c r="F1425" s="15">
        <f>ლარებში!F1439/1000</f>
        <v>0</v>
      </c>
      <c r="G1425" s="15">
        <f>ლარებში!G1439/1000</f>
        <v>0</v>
      </c>
      <c r="H1425" s="15">
        <f>ლარებში!H1439/1000</f>
        <v>0</v>
      </c>
      <c r="I1425" s="10"/>
    </row>
    <row r="1426" spans="1:9" x14ac:dyDescent="0.25">
      <c r="A1426" s="5" t="str">
        <f t="shared" si="23"/>
        <v>b</v>
      </c>
      <c r="B1426" s="47" t="s">
        <v>1</v>
      </c>
      <c r="C1426" s="49" t="s">
        <v>29</v>
      </c>
      <c r="D1426" s="49"/>
      <c r="E1426" s="15">
        <f>ლარებში!E1440/1000</f>
        <v>0</v>
      </c>
      <c r="F1426" s="15">
        <f>ლარებში!F1440/1000</f>
        <v>0</v>
      </c>
      <c r="G1426" s="15">
        <f>ლარებში!G1440/1000</f>
        <v>0</v>
      </c>
      <c r="H1426" s="15">
        <f>ლარებში!H1440/1000</f>
        <v>0</v>
      </c>
    </row>
    <row r="1427" spans="1:9" x14ac:dyDescent="0.25">
      <c r="A1427" s="5" t="str">
        <f t="shared" si="23"/>
        <v>b</v>
      </c>
      <c r="B1427" s="47" t="s">
        <v>1</v>
      </c>
      <c r="C1427" s="49" t="s">
        <v>30</v>
      </c>
      <c r="D1427" s="49"/>
      <c r="E1427" s="15">
        <f>ლარებში!E1441/1000</f>
        <v>0</v>
      </c>
      <c r="F1427" s="15">
        <f>ლარებში!F1441/1000</f>
        <v>0</v>
      </c>
      <c r="G1427" s="15">
        <f>ლარებში!G1441/1000</f>
        <v>0</v>
      </c>
      <c r="H1427" s="15">
        <f>ლარებში!H1441/1000</f>
        <v>0</v>
      </c>
    </row>
    <row r="1428" spans="1:9" x14ac:dyDescent="0.25">
      <c r="A1428" s="5" t="str">
        <f t="shared" ref="A1428:A1433" si="24">IF((E1428+F1428+G1428+H1428)&gt;0,"a","b")</f>
        <v>a</v>
      </c>
      <c r="B1428" s="47" t="s">
        <v>1</v>
      </c>
      <c r="C1428" s="49" t="s">
        <v>31</v>
      </c>
      <c r="D1428" s="49"/>
      <c r="E1428" s="15">
        <f>ლარებში!E1442/1000</f>
        <v>0</v>
      </c>
      <c r="F1428" s="15">
        <f>ლარებში!F1442/1000</f>
        <v>80</v>
      </c>
      <c r="G1428" s="15">
        <f>ლარებში!G1442/1000</f>
        <v>80</v>
      </c>
      <c r="H1428" s="15">
        <f>ლარებში!H1442/1000</f>
        <v>2.2542399999999998</v>
      </c>
      <c r="I1428" s="10"/>
    </row>
    <row r="1429" spans="1:9" ht="34.5" x14ac:dyDescent="0.25">
      <c r="A1429" s="5" t="str">
        <f t="shared" si="24"/>
        <v>a</v>
      </c>
      <c r="B1429" s="47"/>
      <c r="C1429" s="50" t="s">
        <v>91</v>
      </c>
      <c r="D1429" s="50"/>
      <c r="E1429" s="16">
        <f>ლარებში!E1443/1000</f>
        <v>0</v>
      </c>
      <c r="F1429" s="16">
        <f>ლარებში!F1443/1000</f>
        <v>30</v>
      </c>
      <c r="G1429" s="16">
        <f>ლარებში!G1443/1000</f>
        <v>30</v>
      </c>
      <c r="H1429" s="16">
        <f>ლარებში!H1443/1000</f>
        <v>1.03756</v>
      </c>
      <c r="I1429" s="10"/>
    </row>
    <row r="1430" spans="1:9" ht="34.5" x14ac:dyDescent="0.25">
      <c r="A1430" s="5" t="str">
        <f t="shared" si="24"/>
        <v>a</v>
      </c>
      <c r="B1430" s="47"/>
      <c r="C1430" s="50" t="s">
        <v>92</v>
      </c>
      <c r="D1430" s="50"/>
      <c r="E1430" s="16">
        <f>ლარებში!E1444/1000</f>
        <v>0</v>
      </c>
      <c r="F1430" s="16">
        <f>ლარებში!F1444/1000</f>
        <v>50</v>
      </c>
      <c r="G1430" s="16">
        <f>ლარებში!G1444/1000</f>
        <v>50</v>
      </c>
      <c r="H1430" s="16">
        <f>ლარებში!H1444/1000</f>
        <v>1.21668</v>
      </c>
      <c r="I1430" s="10"/>
    </row>
    <row r="1431" spans="1:9" x14ac:dyDescent="0.25">
      <c r="A1431" s="5" t="str">
        <f t="shared" si="24"/>
        <v>a</v>
      </c>
      <c r="B1431" s="47" t="s">
        <v>1</v>
      </c>
      <c r="C1431" s="46" t="s">
        <v>32</v>
      </c>
      <c r="D1431" s="46"/>
      <c r="E1431" s="14">
        <f>ლარებში!E1445/1000</f>
        <v>0</v>
      </c>
      <c r="F1431" s="14">
        <f>ლარებში!F1445/1000</f>
        <v>20</v>
      </c>
      <c r="G1431" s="14">
        <f>ლარებში!G1445/1000</f>
        <v>20</v>
      </c>
      <c r="H1431" s="14">
        <f>ლარებში!H1445/1000</f>
        <v>9.4963300000000004</v>
      </c>
      <c r="I1431" s="10"/>
    </row>
    <row r="1432" spans="1:9" x14ac:dyDescent="0.25">
      <c r="A1432" s="5" t="str">
        <f t="shared" si="24"/>
        <v>b</v>
      </c>
      <c r="B1432" s="47" t="s">
        <v>1</v>
      </c>
      <c r="C1432" s="46" t="s">
        <v>33</v>
      </c>
      <c r="D1432" s="46"/>
      <c r="E1432" s="14">
        <f>ლარებში!E1446/1000</f>
        <v>0</v>
      </c>
      <c r="F1432" s="14">
        <f>ლარებში!F1446/1000</f>
        <v>0</v>
      </c>
      <c r="G1432" s="14">
        <f>ლარებში!G1446/1000</f>
        <v>0</v>
      </c>
      <c r="H1432" s="14">
        <f>ლარებში!H1446/1000</f>
        <v>0</v>
      </c>
    </row>
    <row r="1433" spans="1:9" x14ac:dyDescent="0.25">
      <c r="A1433" s="5" t="str">
        <f t="shared" si="24"/>
        <v>b</v>
      </c>
      <c r="B1433" s="47" t="s">
        <v>1</v>
      </c>
      <c r="C1433" s="46" t="s">
        <v>34</v>
      </c>
      <c r="D1433" s="46"/>
      <c r="E1433" s="14">
        <f>ლარებში!E1447/1000</f>
        <v>0</v>
      </c>
      <c r="F1433" s="14">
        <f>ლარებში!F1447/1000</f>
        <v>0</v>
      </c>
      <c r="G1433" s="14">
        <f>ლარებში!G1447/1000</f>
        <v>0</v>
      </c>
      <c r="H1433" s="14">
        <f>ლარებში!H1447/1000</f>
        <v>0</v>
      </c>
    </row>
  </sheetData>
  <autoFilter ref="A5:I1433"/>
  <mergeCells count="5">
    <mergeCell ref="B2:H2"/>
    <mergeCell ref="B4:B5"/>
    <mergeCell ref="C4:C5"/>
    <mergeCell ref="E4:H4"/>
    <mergeCell ref="G3:H3"/>
  </mergeCells>
  <printOptions horizontalCentered="1"/>
  <pageMargins left="0" right="0.23622047244094491" top="0.74803149606299213" bottom="0.74803149606299213" header="0.31496062992125984" footer="0.31496062992125984"/>
  <pageSetup scale="72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ლარებში</vt:lpstr>
      <vt:lpstr>ათას ლარებში </vt:lpstr>
      <vt:lpstr>'ათას ლარებში '!Print_Area</vt:lpstr>
      <vt:lpstr>ლარებში!Print_Area</vt:lpstr>
      <vt:lpstr>'ათას ლარებში '!Print_Titles</vt:lpstr>
      <vt:lpstr>ლარებში!Print_Titles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2019-07-16T11:43:27Z</cp:lastPrinted>
  <dcterms:created xsi:type="dcterms:W3CDTF">2014-12-11T17:18:45Z</dcterms:created>
  <dcterms:modified xsi:type="dcterms:W3CDTF">2019-09-03T11:10:50Z</dcterms:modified>
</cp:coreProperties>
</file>