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180" windowWidth="20490" windowHeight="7575"/>
  </bookViews>
  <sheets>
    <sheet name="შესყიდვის მერვე ატაპი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13" i="1" l="1"/>
  <c r="H7" i="1" l="1"/>
  <c r="H6" i="1"/>
  <c r="H5" i="1"/>
  <c r="H4" i="1"/>
  <c r="H3" i="1"/>
  <c r="I7" i="1" l="1"/>
  <c r="I6" i="1"/>
  <c r="I5" i="1"/>
  <c r="I4" i="1"/>
  <c r="I3" i="1"/>
  <c r="I9" i="1"/>
  <c r="I12" i="1"/>
  <c r="I11" i="1" l="1"/>
  <c r="I10" i="1" l="1"/>
</calcChain>
</file>

<file path=xl/sharedStrings.xml><?xml version="1.0" encoding="utf-8"?>
<sst xmlns="http://schemas.openxmlformats.org/spreadsheetml/2006/main" count="33" uniqueCount="28">
  <si>
    <t>დაფინანსების წყარო</t>
  </si>
  <si>
    <t>N</t>
  </si>
  <si>
    <t>დასახელება</t>
  </si>
  <si>
    <t>ფორმა</t>
  </si>
  <si>
    <t>რაოდენობა</t>
  </si>
  <si>
    <t>სარეზერვო ფონდი</t>
  </si>
  <si>
    <t>ცალი</t>
  </si>
  <si>
    <t xml:space="preserve">ცალი </t>
  </si>
  <si>
    <t xml:space="preserve"> შესასყიდი რაოდენობები</t>
  </si>
  <si>
    <t>ს/კ</t>
  </si>
  <si>
    <t>მიმწოდებელ</t>
  </si>
  <si>
    <t>შპს ,,თბილისი მედიკ"</t>
  </si>
  <si>
    <t>ხალათი, ერთჯერადი (პაციენტის)</t>
  </si>
  <si>
    <t xml:space="preserve">ერთჯერადი სამედიცინო ქუდი </t>
  </si>
  <si>
    <t>პოლიეთილენის ფეხის ბახილი (ერთჯერადი)</t>
  </si>
  <si>
    <t>წყვილი</t>
  </si>
  <si>
    <t>ხალათი ქირურგიული, სტერილური დაცვით.</t>
  </si>
  <si>
    <t>შპს ,,ეროიო პროდაქშენ"</t>
  </si>
  <si>
    <t>ცაალი</t>
  </si>
  <si>
    <t>ნიღაბი (FFP2) ERA 6200</t>
  </si>
  <si>
    <t>კომბინიზონი Tek-Stil, TSK18</t>
  </si>
  <si>
    <t>სათვალე გუგლის ტიპის BayMax S1551Q</t>
  </si>
  <si>
    <t>კომბინიზონი Lakeland ChemMax 1</t>
  </si>
  <si>
    <t>ნიღანი N95 Sense Professional SP ART 204</t>
  </si>
  <si>
    <t xml:space="preserve">ფასი მოცემულია აშშ. დოლარში </t>
  </si>
  <si>
    <t xml:space="preserve">ერთეულის ღირებულება </t>
  </si>
  <si>
    <t xml:space="preserve">ფასი მოცემულია ლარში: </t>
  </si>
  <si>
    <t xml:space="preserve">ჯამური ბიუჯეტი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</si>
</sst>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"/>
    <numFmt numFmtId="165" formatCode="0.0000"/>
    <numFmt numFmtId="166" formatCode="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43" fontId="0" fillId="0" borderId="0" xfId="1" applyFont="1" applyBorder="1"/>
    <xf numFmtId="0" fontId="0" fillId="0" borderId="0" xfId="0" applyBorder="1"/>
    <xf numFmtId="0" fontId="0" fillId="0" borderId="0" xfId="0" applyFont="1" applyBorder="1" applyAlignment="1">
      <alignment horizontal="center" wrapText="1"/>
    </xf>
    <xf numFmtId="43" fontId="0" fillId="0" borderId="0" xfId="0" applyNumberFormat="1" applyBorder="1"/>
    <xf numFmtId="43" fontId="2" fillId="0" borderId="0" xfId="1" applyFont="1" applyBorder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0" applyFont="1" applyBorder="1"/>
    <xf numFmtId="43" fontId="3" fillId="0" borderId="0" xfId="1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3" fillId="2" borderId="0" xfId="1" applyFont="1" applyFill="1" applyBorder="1"/>
    <xf numFmtId="0" fontId="0" fillId="2" borderId="0" xfId="0" applyFill="1" applyBorder="1"/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N9" sqref="N9"/>
    </sheetView>
  </sheetViews>
  <sheetFormatPr defaultRowHeight="15" x14ac:dyDescent="0.25"/>
  <cols>
    <col min="1" max="1" width="7.5703125" style="3" customWidth="1"/>
    <col min="2" max="2" width="7.7109375" style="3" customWidth="1"/>
    <col min="3" max="3" width="43.85546875" style="7" customWidth="1"/>
    <col min="4" max="4" width="13" style="7" customWidth="1"/>
    <col min="5" max="5" width="12.28515625" style="7" customWidth="1"/>
    <col min="6" max="6" width="14.7109375" style="8" customWidth="1"/>
    <col min="7" max="7" width="11.5703125" style="9" customWidth="1"/>
    <col min="8" max="8" width="18.5703125" style="3" customWidth="1"/>
    <col min="9" max="9" width="16.28515625" style="9" customWidth="1"/>
    <col min="10" max="10" width="14.28515625" style="2" bestFit="1" customWidth="1"/>
    <col min="11" max="11" width="9.140625" style="3"/>
    <col min="12" max="12" width="14.28515625" style="3" bestFit="1" customWidth="1"/>
    <col min="13" max="13" width="9.140625" style="3"/>
    <col min="14" max="14" width="12.28515625" style="3" bestFit="1" customWidth="1"/>
    <col min="15" max="16384" width="9.140625" style="3"/>
  </cols>
  <sheetData>
    <row r="1" spans="1:12" ht="24" customHeight="1" x14ac:dyDescent="0.25">
      <c r="A1" s="10"/>
      <c r="B1" s="34" t="s">
        <v>8</v>
      </c>
      <c r="C1" s="34"/>
      <c r="D1" s="34"/>
      <c r="E1" s="34"/>
      <c r="F1" s="34"/>
      <c r="G1" s="34"/>
      <c r="H1" s="34"/>
      <c r="I1" s="34"/>
      <c r="J1" s="11"/>
    </row>
    <row r="2" spans="1:12" s="4" customFormat="1" ht="50.25" customHeight="1" x14ac:dyDescent="0.25">
      <c r="A2" s="12" t="s">
        <v>0</v>
      </c>
      <c r="B2" s="13" t="s">
        <v>1</v>
      </c>
      <c r="C2" s="23" t="s">
        <v>2</v>
      </c>
      <c r="D2" s="23" t="s">
        <v>10</v>
      </c>
      <c r="E2" s="23" t="s">
        <v>9</v>
      </c>
      <c r="F2" s="23" t="s">
        <v>3</v>
      </c>
      <c r="G2" s="23" t="s">
        <v>4</v>
      </c>
      <c r="H2" s="23" t="s">
        <v>25</v>
      </c>
      <c r="I2" s="23" t="s">
        <v>27</v>
      </c>
      <c r="J2" s="11"/>
    </row>
    <row r="3" spans="1:12" ht="23.25" customHeight="1" x14ac:dyDescent="0.25">
      <c r="A3" s="35" t="s">
        <v>5</v>
      </c>
      <c r="B3" s="23">
        <v>1</v>
      </c>
      <c r="C3" s="15" t="s">
        <v>19</v>
      </c>
      <c r="D3" s="41" t="s">
        <v>17</v>
      </c>
      <c r="E3" s="41">
        <v>406285531</v>
      </c>
      <c r="F3" s="16" t="s">
        <v>6</v>
      </c>
      <c r="G3" s="30">
        <v>40230</v>
      </c>
      <c r="H3" s="31">
        <f>1.422</f>
        <v>1.4219999999999999</v>
      </c>
      <c r="I3" s="30">
        <f>H3*G3</f>
        <v>57207.06</v>
      </c>
      <c r="J3" s="11"/>
    </row>
    <row r="4" spans="1:12" ht="24" customHeight="1" x14ac:dyDescent="0.25">
      <c r="A4" s="36"/>
      <c r="B4" s="23">
        <v>2</v>
      </c>
      <c r="C4" s="27" t="s">
        <v>20</v>
      </c>
      <c r="D4" s="42"/>
      <c r="E4" s="42"/>
      <c r="F4" s="28" t="s">
        <v>18</v>
      </c>
      <c r="G4" s="30">
        <v>20100</v>
      </c>
      <c r="H4" s="31">
        <f>5.2</f>
        <v>5.2</v>
      </c>
      <c r="I4" s="30">
        <f>H4*G4</f>
        <v>104520</v>
      </c>
      <c r="J4" s="11"/>
    </row>
    <row r="5" spans="1:12" ht="17.25" customHeight="1" x14ac:dyDescent="0.25">
      <c r="A5" s="36"/>
      <c r="B5" s="23">
        <v>3</v>
      </c>
      <c r="C5" s="27" t="s">
        <v>21</v>
      </c>
      <c r="D5" s="42"/>
      <c r="E5" s="42"/>
      <c r="F5" s="28" t="s">
        <v>6</v>
      </c>
      <c r="G5" s="30">
        <v>7920</v>
      </c>
      <c r="H5" s="32">
        <f>2.9</f>
        <v>2.9</v>
      </c>
      <c r="I5" s="30">
        <f>H5*G5</f>
        <v>22968</v>
      </c>
      <c r="J5" s="11"/>
    </row>
    <row r="6" spans="1:12" ht="21" customHeight="1" x14ac:dyDescent="0.25">
      <c r="A6" s="36"/>
      <c r="B6" s="23">
        <v>4</v>
      </c>
      <c r="C6" s="27" t="s">
        <v>22</v>
      </c>
      <c r="D6" s="42"/>
      <c r="E6" s="42"/>
      <c r="F6" s="28" t="s">
        <v>6</v>
      </c>
      <c r="G6" s="30">
        <v>2500</v>
      </c>
      <c r="H6" s="33">
        <f>6.62</f>
        <v>6.62</v>
      </c>
      <c r="I6" s="30">
        <f>H6*G6</f>
        <v>16550</v>
      </c>
      <c r="J6" s="11"/>
    </row>
    <row r="7" spans="1:12" ht="22.5" customHeight="1" x14ac:dyDescent="0.25">
      <c r="A7" s="36"/>
      <c r="B7" s="23">
        <v>5</v>
      </c>
      <c r="C7" s="27" t="s">
        <v>23</v>
      </c>
      <c r="D7" s="43"/>
      <c r="E7" s="43"/>
      <c r="F7" s="28" t="s">
        <v>6</v>
      </c>
      <c r="G7" s="30">
        <v>300000</v>
      </c>
      <c r="H7" s="32">
        <f>1.71</f>
        <v>1.71</v>
      </c>
      <c r="I7" s="30">
        <f>H7*G7</f>
        <v>513000</v>
      </c>
      <c r="J7" s="11"/>
    </row>
    <row r="8" spans="1:12" ht="22.5" customHeight="1" x14ac:dyDescent="0.25">
      <c r="A8" s="36"/>
      <c r="B8" s="44" t="s">
        <v>24</v>
      </c>
      <c r="C8" s="45"/>
      <c r="D8" s="45"/>
      <c r="E8" s="45"/>
      <c r="F8" s="45"/>
      <c r="G8" s="45"/>
      <c r="H8" s="46"/>
      <c r="I8" s="17">
        <f>SUM(I3:I7)</f>
        <v>714245.06</v>
      </c>
      <c r="J8" s="11"/>
    </row>
    <row r="9" spans="1:12" ht="19.5" customHeight="1" x14ac:dyDescent="0.25">
      <c r="A9" s="36"/>
      <c r="B9" s="14">
        <v>6</v>
      </c>
      <c r="C9" s="27" t="s">
        <v>12</v>
      </c>
      <c r="D9" s="41" t="s">
        <v>11</v>
      </c>
      <c r="E9" s="41">
        <v>404865286</v>
      </c>
      <c r="F9" s="28" t="s">
        <v>6</v>
      </c>
      <c r="G9" s="17">
        <v>5000</v>
      </c>
      <c r="H9" s="17">
        <v>1.9</v>
      </c>
      <c r="I9" s="17">
        <f t="shared" ref="I9:I10" si="0">H9*G9</f>
        <v>9500</v>
      </c>
      <c r="J9" s="11"/>
    </row>
    <row r="10" spans="1:12" ht="22.5" customHeight="1" x14ac:dyDescent="0.25">
      <c r="A10" s="36"/>
      <c r="B10" s="18">
        <v>7</v>
      </c>
      <c r="C10" s="25" t="s">
        <v>13</v>
      </c>
      <c r="D10" s="42"/>
      <c r="E10" s="42"/>
      <c r="F10" s="29" t="s">
        <v>7</v>
      </c>
      <c r="G10" s="20">
        <v>10000</v>
      </c>
      <c r="H10" s="20">
        <v>0.11</v>
      </c>
      <c r="I10" s="20">
        <f t="shared" si="0"/>
        <v>1100</v>
      </c>
      <c r="J10" s="11"/>
    </row>
    <row r="11" spans="1:12" s="22" customFormat="1" ht="26.25" customHeight="1" x14ac:dyDescent="0.25">
      <c r="A11" s="36"/>
      <c r="B11" s="18">
        <v>8</v>
      </c>
      <c r="C11" s="25" t="s">
        <v>14</v>
      </c>
      <c r="D11" s="42"/>
      <c r="E11" s="42"/>
      <c r="F11" s="29" t="s">
        <v>15</v>
      </c>
      <c r="G11" s="20">
        <v>10000</v>
      </c>
      <c r="H11" s="20">
        <v>0.12</v>
      </c>
      <c r="I11" s="20">
        <f t="shared" ref="I11:I12" si="1">H11*G11</f>
        <v>1200</v>
      </c>
      <c r="J11" s="21"/>
    </row>
    <row r="12" spans="1:12" s="22" customFormat="1" ht="26.25" customHeight="1" x14ac:dyDescent="0.25">
      <c r="A12" s="36"/>
      <c r="B12" s="18">
        <v>9</v>
      </c>
      <c r="C12" s="25" t="s">
        <v>16</v>
      </c>
      <c r="D12" s="43"/>
      <c r="E12" s="43"/>
      <c r="F12" s="19" t="s">
        <v>6</v>
      </c>
      <c r="G12" s="20">
        <v>1500</v>
      </c>
      <c r="H12" s="26">
        <v>6</v>
      </c>
      <c r="I12" s="20">
        <f t="shared" si="1"/>
        <v>9000</v>
      </c>
      <c r="J12" s="21"/>
    </row>
    <row r="13" spans="1:12" ht="21" customHeight="1" x14ac:dyDescent="0.25">
      <c r="A13" s="37"/>
      <c r="B13" s="1"/>
      <c r="C13" s="38" t="s">
        <v>26</v>
      </c>
      <c r="D13" s="39"/>
      <c r="E13" s="39"/>
      <c r="F13" s="39"/>
      <c r="G13" s="39"/>
      <c r="H13" s="40"/>
      <c r="I13" s="24">
        <f>SUM(I9:I12)</f>
        <v>20800</v>
      </c>
      <c r="J13" s="6"/>
      <c r="L13" s="5"/>
    </row>
    <row r="15" spans="1:12" x14ac:dyDescent="0.25">
      <c r="L15" s="5"/>
    </row>
  </sheetData>
  <mergeCells count="8">
    <mergeCell ref="B1:I1"/>
    <mergeCell ref="A3:A13"/>
    <mergeCell ref="C13:H13"/>
    <mergeCell ref="D9:D12"/>
    <mergeCell ref="E9:E12"/>
    <mergeCell ref="D3:D7"/>
    <mergeCell ref="E3:E7"/>
    <mergeCell ref="B8:H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შესყიდვის მერვე ატაპი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2020-03-15T13:26:29Z</dcterms:modified>
</cp:coreProperties>
</file>