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83.xml" ContentType="application/vnd.openxmlformats-officedocument.spreadsheetml.externalLink+xml"/>
  <Override PartName="/xl/externalLinks/externalLink84.xml" ContentType="application/vnd.openxmlformats-officedocument.spreadsheetml.externalLink+xml"/>
  <Override PartName="/xl/externalLinks/externalLink85.xml" ContentType="application/vnd.openxmlformats-officedocument.spreadsheetml.externalLink+xml"/>
  <Override PartName="/xl/externalLinks/externalLink86.xml" ContentType="application/vnd.openxmlformats-officedocument.spreadsheetml.externalLink+xml"/>
  <Override PartName="/xl/externalLinks/externalLink87.xml" ContentType="application/vnd.openxmlformats-officedocument.spreadsheetml.externalLink+xml"/>
  <Override PartName="/xl/externalLinks/externalLink88.xml" ContentType="application/vnd.openxmlformats-officedocument.spreadsheetml.externalLink+xml"/>
  <Override PartName="/xl/externalLinks/externalLink89.xml" ContentType="application/vnd.openxmlformats-officedocument.spreadsheetml.externalLink+xml"/>
  <Override PartName="/xl/externalLinks/externalLink90.xml" ContentType="application/vnd.openxmlformats-officedocument.spreadsheetml.externalLink+xml"/>
  <Override PartName="/xl/externalLinks/externalLink91.xml" ContentType="application/vnd.openxmlformats-officedocument.spreadsheetml.externalLink+xml"/>
  <Override PartName="/xl/externalLinks/externalLink92.xml" ContentType="application/vnd.openxmlformats-officedocument.spreadsheetml.externalLink+xml"/>
  <Override PartName="/xl/externalLinks/externalLink93.xml" ContentType="application/vnd.openxmlformats-officedocument.spreadsheetml.externalLink+xml"/>
  <Override PartName="/xl/externalLinks/externalLink94.xml" ContentType="application/vnd.openxmlformats-officedocument.spreadsheetml.externalLink+xml"/>
  <Override PartName="/xl/externalLinks/externalLink95.xml" ContentType="application/vnd.openxmlformats-officedocument.spreadsheetml.externalLink+xml"/>
  <Override PartName="/xl/externalLinks/externalLink96.xml" ContentType="application/vnd.openxmlformats-officedocument.spreadsheetml.externalLink+xml"/>
  <Override PartName="/xl/externalLinks/externalLink97.xml" ContentType="application/vnd.openxmlformats-officedocument.spreadsheetml.externalLink+xml"/>
  <Override PartName="/xl/externalLinks/externalLink98.xml" ContentType="application/vnd.openxmlformats-officedocument.spreadsheetml.externalLink+xml"/>
  <Override PartName="/xl/externalLinks/externalLink99.xml" ContentType="application/vnd.openxmlformats-officedocument.spreadsheetml.externalLink+xml"/>
  <Override PartName="/xl/externalLinks/externalLink100.xml" ContentType="application/vnd.openxmlformats-officedocument.spreadsheetml.externalLink+xml"/>
  <Override PartName="/xl/externalLinks/externalLink101.xml" ContentType="application/vnd.openxmlformats-officedocument.spreadsheetml.externalLink+xml"/>
  <Override PartName="/xl/externalLinks/externalLink102.xml" ContentType="application/vnd.openxmlformats-officedocument.spreadsheetml.externalLink+xml"/>
  <Override PartName="/xl/externalLinks/externalLink103.xml" ContentType="application/vnd.openxmlformats-officedocument.spreadsheetml.externalLink+xml"/>
  <Override PartName="/xl/externalLinks/externalLink104.xml" ContentType="application/vnd.openxmlformats-officedocument.spreadsheetml.externalLink+xml"/>
  <Override PartName="/xl/externalLinks/externalLink105.xml" ContentType="application/vnd.openxmlformats-officedocument.spreadsheetml.externalLink+xml"/>
  <Override PartName="/xl/externalLinks/externalLink106.xml" ContentType="application/vnd.openxmlformats-officedocument.spreadsheetml.externalLink+xml"/>
  <Override PartName="/xl/externalLinks/externalLink107.xml" ContentType="application/vnd.openxmlformats-officedocument.spreadsheetml.externalLink+xml"/>
  <Override PartName="/xl/externalLinks/externalLink108.xml" ContentType="application/vnd.openxmlformats-officedocument.spreadsheetml.externalLink+xml"/>
  <Override PartName="/xl/externalLinks/externalLink109.xml" ContentType="application/vnd.openxmlformats-officedocument.spreadsheetml.externalLink+xml"/>
  <Override PartName="/xl/externalLinks/externalLink110.xml" ContentType="application/vnd.openxmlformats-officedocument.spreadsheetml.externalLink+xml"/>
  <Override PartName="/xl/externalLinks/externalLink111.xml" ContentType="application/vnd.openxmlformats-officedocument.spreadsheetml.externalLink+xml"/>
  <Override PartName="/xl/externalLinks/externalLink112.xml" ContentType="application/vnd.openxmlformats-officedocument.spreadsheetml.externalLink+xml"/>
  <Override PartName="/xl/externalLinks/externalLink113.xml" ContentType="application/vnd.openxmlformats-officedocument.spreadsheetml.externalLink+xml"/>
  <Override PartName="/xl/externalLinks/externalLink114.xml" ContentType="application/vnd.openxmlformats-officedocument.spreadsheetml.externalLink+xml"/>
  <Override PartName="/xl/externalLinks/externalLink115.xml" ContentType="application/vnd.openxmlformats-officedocument.spreadsheetml.externalLink+xml"/>
  <Override PartName="/xl/externalLinks/externalLink116.xml" ContentType="application/vnd.openxmlformats-officedocument.spreadsheetml.externalLink+xml"/>
  <Override PartName="/xl/externalLinks/externalLink117.xml" ContentType="application/vnd.openxmlformats-officedocument.spreadsheetml.externalLink+xml"/>
  <Override PartName="/xl/externalLinks/externalLink118.xml" ContentType="application/vnd.openxmlformats-officedocument.spreadsheetml.externalLink+xml"/>
  <Override PartName="/xl/externalLinks/externalLink119.xml" ContentType="application/vnd.openxmlformats-officedocument.spreadsheetml.externalLink+xml"/>
  <Override PartName="/xl/externalLinks/externalLink120.xml" ContentType="application/vnd.openxmlformats-officedocument.spreadsheetml.externalLink+xml"/>
  <Override PartName="/xl/externalLinks/externalLink121.xml" ContentType="application/vnd.openxmlformats-officedocument.spreadsheetml.externalLink+xml"/>
  <Override PartName="/xl/externalLinks/externalLink122.xml" ContentType="application/vnd.openxmlformats-officedocument.spreadsheetml.externalLink+xml"/>
  <Override PartName="/xl/externalLinks/externalLink123.xml" ContentType="application/vnd.openxmlformats-officedocument.spreadsheetml.externalLink+xml"/>
  <Override PartName="/xl/externalLinks/externalLink124.xml" ContentType="application/vnd.openxmlformats-officedocument.spreadsheetml.externalLink+xml"/>
  <Override PartName="/xl/externalLinks/externalLink125.xml" ContentType="application/vnd.openxmlformats-officedocument.spreadsheetml.externalLink+xml"/>
  <Override PartName="/xl/externalLinks/externalLink12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14385" yWindow="-15" windowWidth="14190" windowHeight="12360"/>
  </bookViews>
  <sheets>
    <sheet name="მომსახურების სააგენტო" sheetId="8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  <externalReference r:id="rId94"/>
    <externalReference r:id="rId95"/>
    <externalReference r:id="rId96"/>
    <externalReference r:id="rId97"/>
    <externalReference r:id="rId98"/>
    <externalReference r:id="rId99"/>
    <externalReference r:id="rId100"/>
    <externalReference r:id="rId101"/>
    <externalReference r:id="rId102"/>
    <externalReference r:id="rId103"/>
    <externalReference r:id="rId104"/>
    <externalReference r:id="rId105"/>
    <externalReference r:id="rId106"/>
    <externalReference r:id="rId107"/>
    <externalReference r:id="rId108"/>
    <externalReference r:id="rId109"/>
    <externalReference r:id="rId110"/>
    <externalReference r:id="rId111"/>
    <externalReference r:id="rId112"/>
    <externalReference r:id="rId113"/>
    <externalReference r:id="rId114"/>
    <externalReference r:id="rId115"/>
    <externalReference r:id="rId116"/>
    <externalReference r:id="rId117"/>
    <externalReference r:id="rId118"/>
    <externalReference r:id="rId119"/>
    <externalReference r:id="rId120"/>
    <externalReference r:id="rId121"/>
    <externalReference r:id="rId122"/>
    <externalReference r:id="rId123"/>
    <externalReference r:id="rId124"/>
    <externalReference r:id="rId125"/>
    <externalReference r:id="rId126"/>
    <externalReference r:id="rId127"/>
  </externalReferences>
  <definedNames>
    <definedName name="\A">#REF!</definedName>
    <definedName name="\B">#REF!</definedName>
    <definedName name="\C">#REF!</definedName>
    <definedName name="\D">#REF!</definedName>
    <definedName name="\E">#REF!</definedName>
    <definedName name="\F">#REF!</definedName>
    <definedName name="\G">#REF!</definedName>
    <definedName name="\H">#REF!</definedName>
    <definedName name="\I">#REF!</definedName>
    <definedName name="\J">#REF!</definedName>
    <definedName name="\K">#REF!</definedName>
    <definedName name="\L">#REF!</definedName>
    <definedName name="\LO">[1]Assum!#REF!</definedName>
    <definedName name="\M">#REF!</definedName>
    <definedName name="\N">#REF!</definedName>
    <definedName name="\O">#REF!</definedName>
    <definedName name="\P">#REF!</definedName>
    <definedName name="\Q">#REF!</definedName>
    <definedName name="\R">#REF!</definedName>
    <definedName name="\S">#REF!</definedName>
    <definedName name="\T">#REF!</definedName>
    <definedName name="\T1">#REF!</definedName>
    <definedName name="\T2">[2]BOP!#REF!</definedName>
    <definedName name="\U">#REF!</definedName>
    <definedName name="\V">#REF!</definedName>
    <definedName name="\W">#REF!</definedName>
    <definedName name="\X">#REF!</definedName>
    <definedName name="\Y">#REF!</definedName>
    <definedName name="\Z">#REF!</definedName>
    <definedName name="_______________FYE2">[3]Inputs!#REF!</definedName>
    <definedName name="_______________pg2">#REF!</definedName>
    <definedName name="_______________pg3">#REF!</definedName>
    <definedName name="_______________PG4">#REF!</definedName>
    <definedName name="_______________PG5">#REF!</definedName>
    <definedName name="_______________pg6">#REF!</definedName>
    <definedName name="_______________pg7">#REF!</definedName>
    <definedName name="_____________FYE2">[3]Inputs!#REF!</definedName>
    <definedName name="_____________pg2">#REF!</definedName>
    <definedName name="_____________pg3">#REF!</definedName>
    <definedName name="_____________PG4">#REF!</definedName>
    <definedName name="_____________PG5">#REF!</definedName>
    <definedName name="_____________pg6">#REF!</definedName>
    <definedName name="_____________pg7">#REF!</definedName>
    <definedName name="____________FYE2">[3]Inputs!#REF!</definedName>
    <definedName name="____________pg2">#REF!</definedName>
    <definedName name="____________pg3">#REF!</definedName>
    <definedName name="____________PG4">#REF!</definedName>
    <definedName name="____________PG5">#REF!</definedName>
    <definedName name="____________pg6">#REF!</definedName>
    <definedName name="____________pg7">#REF!</definedName>
    <definedName name="___________FYE2">[3]Inputs!#REF!</definedName>
    <definedName name="___________pg2">#REF!</definedName>
    <definedName name="___________pg3">#REF!</definedName>
    <definedName name="___________PG4">#REF!</definedName>
    <definedName name="___________PG5">#REF!</definedName>
    <definedName name="___________pg6">#REF!</definedName>
    <definedName name="___________pg7">#REF!</definedName>
    <definedName name="__________DCF2">#REF!</definedName>
    <definedName name="__________LBO1">#REF!</definedName>
    <definedName name="__________PIK1">#REF!</definedName>
    <definedName name="_________DAT1">[4]Price!$A$9:$F$15</definedName>
    <definedName name="_________DAT2">[4]Price!$A$19:$F$25</definedName>
    <definedName name="_________DAT3">[4]Price!$A$29:$F$35</definedName>
    <definedName name="_________DAT4">[4]Price!$H$9:$M$15</definedName>
    <definedName name="_________DAT5">[4]Price!$H$19:$M$25</definedName>
    <definedName name="_________DAT6">[4]Price!$H$29:$M$35</definedName>
    <definedName name="_________DAT7">[4]Price!$A$39:$F$45</definedName>
    <definedName name="_________DAT8">[4]Price!$H$39:$M$45</definedName>
    <definedName name="_________DCF2">#REF!</definedName>
    <definedName name="_________LBO1">#REF!</definedName>
    <definedName name="_________Low52">[5]D!$M$12</definedName>
    <definedName name="_________PIK1">#REF!</definedName>
    <definedName name="_________SYN1">[6]IS!$F$16</definedName>
    <definedName name="_________SYN2">[6]IS!$G$16</definedName>
    <definedName name="________DAT1">[4]Price!$A$9:$F$15</definedName>
    <definedName name="________DAT2">[4]Price!$A$19:$F$25</definedName>
    <definedName name="________DAT3">[4]Price!$A$29:$F$35</definedName>
    <definedName name="________DAT4">[4]Price!$H$9:$M$15</definedName>
    <definedName name="________DAT5">[4]Price!$H$19:$M$25</definedName>
    <definedName name="________DAT6">[4]Price!$H$29:$M$35</definedName>
    <definedName name="________DAT7">[4]Price!$A$39:$F$45</definedName>
    <definedName name="________DAT8">[4]Price!$H$39:$M$45</definedName>
    <definedName name="________DCF2">#REF!</definedName>
    <definedName name="________LBO1">#REF!</definedName>
    <definedName name="________Low52">[5]D!$M$12</definedName>
    <definedName name="________PIK1">#REF!</definedName>
    <definedName name="________SYN1">[6]IS!$F$16</definedName>
    <definedName name="________SYN2">[6]IS!$G$16</definedName>
    <definedName name="_______all1">#REF!</definedName>
    <definedName name="_______DAT1">[4]Price!$A$9:$F$15</definedName>
    <definedName name="_______DAT2">[4]Price!$A$19:$F$25</definedName>
    <definedName name="_______DAT3">[4]Price!$A$29:$F$35</definedName>
    <definedName name="_______DAT4">[4]Price!$H$9:$M$15</definedName>
    <definedName name="_______DAT5">[4]Price!$H$19:$M$25</definedName>
    <definedName name="_______DAT6">[4]Price!$H$29:$M$35</definedName>
    <definedName name="_______DAT7">[4]Price!$A$39:$F$45</definedName>
    <definedName name="_______DAT8">[4]Price!$H$39:$M$45</definedName>
    <definedName name="_______DCF2">#REF!</definedName>
    <definedName name="_______LBO1">#REF!</definedName>
    <definedName name="_______Low52">[5]D!$M$12</definedName>
    <definedName name="_______PIK1">#REF!</definedName>
    <definedName name="_______SYN1">[6]IS!$F$16</definedName>
    <definedName name="_______SYN2">[6]IS!$G$16</definedName>
    <definedName name="______all1">#REF!</definedName>
    <definedName name="______DAT1">[4]Price!$A$9:$F$15</definedName>
    <definedName name="______DAT2">[4]Price!$A$19:$F$25</definedName>
    <definedName name="______DAT3">[4]Price!$A$29:$F$35</definedName>
    <definedName name="______DAT4">[4]Price!$H$9:$M$15</definedName>
    <definedName name="______DAT5">[4]Price!$H$19:$M$25</definedName>
    <definedName name="______DAT6">[4]Price!$H$29:$M$35</definedName>
    <definedName name="______DAT7">[4]Price!$A$39:$F$45</definedName>
    <definedName name="______DAT8">[4]Price!$H$39:$M$45</definedName>
    <definedName name="______DCF2">#REF!</definedName>
    <definedName name="______FYE2">[3]Inputs!#REF!</definedName>
    <definedName name="______LBO1">#REF!</definedName>
    <definedName name="______Low52">[5]D!$M$12</definedName>
    <definedName name="______pg2">#REF!</definedName>
    <definedName name="______pg3">#REF!</definedName>
    <definedName name="______PG4">#REF!</definedName>
    <definedName name="______PG5">#REF!</definedName>
    <definedName name="______pg6">#REF!</definedName>
    <definedName name="______pg7">#REF!</definedName>
    <definedName name="______PIK1">#REF!</definedName>
    <definedName name="______SYN1">[6]IS!$F$16</definedName>
    <definedName name="______SYN2">[6]IS!$G$16</definedName>
    <definedName name="_____all1">#REF!</definedName>
    <definedName name="_____c75213">#REF!</definedName>
    <definedName name="_____c81453">#REF!</definedName>
    <definedName name="_____DAT1">[4]Price!$A$9:$F$15</definedName>
    <definedName name="_____DAT2">[4]Price!$A$19:$F$25</definedName>
    <definedName name="_____DAT3">[4]Price!$A$29:$F$35</definedName>
    <definedName name="_____DAT4">[4]Price!$H$9:$M$15</definedName>
    <definedName name="_____DAT5">[4]Price!$H$19:$M$25</definedName>
    <definedName name="_____DAT6">[4]Price!$H$29:$M$35</definedName>
    <definedName name="_____DAT7">[4]Price!$A$39:$F$45</definedName>
    <definedName name="_____DAT8">[4]Price!$H$39:$M$45</definedName>
    <definedName name="_____DCF2">#REF!</definedName>
    <definedName name="_____FYE2">[3]Inputs!#REF!</definedName>
    <definedName name="_____LBO1">#REF!</definedName>
    <definedName name="_____Low52">[5]D!$M$12</definedName>
    <definedName name="_____lp280202">#REF!</definedName>
    <definedName name="_____pg2">#REF!</definedName>
    <definedName name="_____pg3">#REF!</definedName>
    <definedName name="_____PG4">#REF!</definedName>
    <definedName name="_____PG5">#REF!</definedName>
    <definedName name="_____pg6">#REF!</definedName>
    <definedName name="_____pg7">#REF!</definedName>
    <definedName name="_____PIK1">#REF!</definedName>
    <definedName name="_____SYN1">[6]IS!$F$16</definedName>
    <definedName name="_____SYN2">[6]IS!$G$16</definedName>
    <definedName name="____all1">#REF!</definedName>
    <definedName name="____aze1">#REF!</definedName>
    <definedName name="____aze2">#REF!</definedName>
    <definedName name="____aze3">#REF!</definedName>
    <definedName name="____BOP1">#REF!</definedName>
    <definedName name="____BOP2">[7]BoP!#REF!</definedName>
    <definedName name="____COL1">[8]SimInp1:ModDef!$A$1:$V$130</definedName>
    <definedName name="____DAT1">[4]Price!$A$9:$F$15</definedName>
    <definedName name="____DAT2">[4]Price!$A$19:$F$25</definedName>
    <definedName name="____DAT3">[4]Price!$A$29:$F$35</definedName>
    <definedName name="____DAT4">[4]Price!$H$9:$M$15</definedName>
    <definedName name="____DAT5">[4]Price!$H$19:$M$25</definedName>
    <definedName name="____DAT6">[4]Price!$H$29:$M$35</definedName>
    <definedName name="____DAT7">[4]Price!$A$39:$F$45</definedName>
    <definedName name="____DAT8">[4]Price!$H$39:$M$45</definedName>
    <definedName name="____DCF2">#REF!</definedName>
    <definedName name="____END94">#REF!</definedName>
    <definedName name="____EXP5">#REF!</definedName>
    <definedName name="____EXP6">#REF!</definedName>
    <definedName name="____EXP7">#REF!</definedName>
    <definedName name="____EXP9">#REF!</definedName>
    <definedName name="____FYE2">[3]Inputs!#REF!</definedName>
    <definedName name="____IMP10">#REF!</definedName>
    <definedName name="____IMP2">#REF!</definedName>
    <definedName name="____IMP4">#REF!</definedName>
    <definedName name="____IMP6">#REF!</definedName>
    <definedName name="____IMP7">#REF!</definedName>
    <definedName name="____IMP8">#REF!</definedName>
    <definedName name="____LBO1">#REF!</definedName>
    <definedName name="____Low52">[5]D!$M$12</definedName>
    <definedName name="____lp280202">#REF!</definedName>
    <definedName name="____MCV1">[9]Q2!$E$64:$AH$64</definedName>
    <definedName name="____MTS2">'[10]Annual Tables'!#REF!</definedName>
    <definedName name="____PAG2">[10]Index!#REF!</definedName>
    <definedName name="____PAG3">[10]Index!#REF!</definedName>
    <definedName name="____PAG4">[10]Index!#REF!</definedName>
    <definedName name="____PAG5">[10]Index!#REF!</definedName>
    <definedName name="____PAG6">[10]Index!#REF!</definedName>
    <definedName name="____PAG7">#REF!</definedName>
    <definedName name="____pg2">#REF!</definedName>
    <definedName name="____pg3">#REF!</definedName>
    <definedName name="____PG4">#REF!</definedName>
    <definedName name="____PG5">#REF!</definedName>
    <definedName name="____pg6">#REF!</definedName>
    <definedName name="____pg7">#REF!</definedName>
    <definedName name="____PIK1">#REF!</definedName>
    <definedName name="____RES2">[7]RES!#REF!</definedName>
    <definedName name="____SUM2">#REF!</definedName>
    <definedName name="____sum3">#REF!</definedName>
    <definedName name="____SYN1">[6]IS!$F$16</definedName>
    <definedName name="____SYN2">[6]IS!$G$16</definedName>
    <definedName name="____tab06">#REF!</definedName>
    <definedName name="____tab07">#REF!</definedName>
    <definedName name="____TAB1">#REF!</definedName>
    <definedName name="____TAB10">#REF!</definedName>
    <definedName name="____Tab11">#REF!</definedName>
    <definedName name="____TAB12">#REF!</definedName>
    <definedName name="____Tab19">#REF!</definedName>
    <definedName name="____TAB2">#REF!</definedName>
    <definedName name="____Tab20">#REF!</definedName>
    <definedName name="____Tab21">#REF!</definedName>
    <definedName name="____Tab22">#REF!</definedName>
    <definedName name="____Tab23">#REF!</definedName>
    <definedName name="____Tab24">#REF!</definedName>
    <definedName name="____Tab26">#REF!</definedName>
    <definedName name="____Tab27">#REF!</definedName>
    <definedName name="____Tab28">#REF!</definedName>
    <definedName name="____Tab29">#REF!</definedName>
    <definedName name="____TAB3">#REF!</definedName>
    <definedName name="____Tab30">#REF!</definedName>
    <definedName name="____Tab31">#REF!</definedName>
    <definedName name="____Tab32">#REF!</definedName>
    <definedName name="____Tab33">#REF!</definedName>
    <definedName name="____Tab34">#REF!</definedName>
    <definedName name="____Tab35">#REF!</definedName>
    <definedName name="____TAB4">#REF!</definedName>
    <definedName name="____TAB5">#REF!</definedName>
    <definedName name="____TAB7">#REF!</definedName>
    <definedName name="____TAB8">#REF!</definedName>
    <definedName name="____WB2">#REF!</definedName>
    <definedName name="____WEO1">#REF!</definedName>
    <definedName name="____WEO2">#REF!</definedName>
    <definedName name="____YR0110">'[11]Imp:DSA output'!$O$9:$R$464</definedName>
    <definedName name="____YR89">'[11]Imp:DSA output'!$C$9:$C$464</definedName>
    <definedName name="____YR90">'[11]Imp:DSA output'!$D$9:$D$464</definedName>
    <definedName name="____YR91">'[11]Imp:DSA output'!$E$9:$E$464</definedName>
    <definedName name="____YR92">'[11]Imp:DSA output'!$F$9:$F$464</definedName>
    <definedName name="____YR93">'[11]Imp:DSA output'!$G$9:$G$464</definedName>
    <definedName name="____YR94">'[11]Imp:DSA output'!$H$9:$H$464</definedName>
    <definedName name="____YR95">'[11]Imp:DSA output'!$I$9:$I$464</definedName>
    <definedName name="___all1">#REF!</definedName>
    <definedName name="___aze1">#REF!</definedName>
    <definedName name="___aze2">#REF!</definedName>
    <definedName name="___aze3">#REF!</definedName>
    <definedName name="___BOP1">#REF!</definedName>
    <definedName name="___BOP2">[7]BoP!#REF!</definedName>
    <definedName name="___c75213">#REF!</definedName>
    <definedName name="___c81453">#REF!</definedName>
    <definedName name="___COL1">[8]SimInp1:ModDef!$A$1:$V$130</definedName>
    <definedName name="___DAT1">[4]Price!$A$9:$F$15</definedName>
    <definedName name="___DAT2">[4]Price!$A$19:$F$25</definedName>
    <definedName name="___DAT3">[4]Price!$A$29:$F$35</definedName>
    <definedName name="___DAT4">[4]Price!$H$9:$M$15</definedName>
    <definedName name="___DAT5">[4]Price!$H$19:$M$25</definedName>
    <definedName name="___DAT6">[4]Price!$H$29:$M$35</definedName>
    <definedName name="___DAT7">[4]Price!$A$39:$F$45</definedName>
    <definedName name="___DAT8">[4]Price!$H$39:$M$45</definedName>
    <definedName name="___DCF2">#REF!</definedName>
    <definedName name="___END94">#REF!</definedName>
    <definedName name="___EXP5">#REF!</definedName>
    <definedName name="___EXP6">#REF!</definedName>
    <definedName name="___EXP7">#REF!</definedName>
    <definedName name="___EXP9">#REF!</definedName>
    <definedName name="___FYE2">[3]Inputs!#REF!</definedName>
    <definedName name="___IMP10">#REF!</definedName>
    <definedName name="___IMP2">#REF!</definedName>
    <definedName name="___IMP4">#REF!</definedName>
    <definedName name="___IMP6">#REF!</definedName>
    <definedName name="___IMP7">#REF!</definedName>
    <definedName name="___IMP8">#REF!</definedName>
    <definedName name="___LBO1">#REF!</definedName>
    <definedName name="___Low52">[5]D!$M$12</definedName>
    <definedName name="___lp280202">#REF!</definedName>
    <definedName name="___MCV1">[9]Q2!$E$64:$AH$64</definedName>
    <definedName name="___MTS2">'[10]Annual Tables'!#REF!</definedName>
    <definedName name="___PAG2">[10]Index!#REF!</definedName>
    <definedName name="___PAG3">[10]Index!#REF!</definedName>
    <definedName name="___PAG4">[10]Index!#REF!</definedName>
    <definedName name="___PAG5">[10]Index!#REF!</definedName>
    <definedName name="___PAG6">[10]Index!#REF!</definedName>
    <definedName name="___PAG7">#REF!</definedName>
    <definedName name="___pg2">#REF!</definedName>
    <definedName name="___pg3">#REF!</definedName>
    <definedName name="___PG4">#REF!</definedName>
    <definedName name="___PG5">#REF!</definedName>
    <definedName name="___pg6">#REF!</definedName>
    <definedName name="___pg7">#REF!</definedName>
    <definedName name="___PIK1">#REF!</definedName>
    <definedName name="___RES2">[7]RES!#REF!</definedName>
    <definedName name="___SUM2">#REF!</definedName>
    <definedName name="___sum3">#REF!</definedName>
    <definedName name="___SYN1">[6]IS!$F$16</definedName>
    <definedName name="___SYN2">[6]IS!$G$16</definedName>
    <definedName name="___tab06">#REF!</definedName>
    <definedName name="___tab07">#REF!</definedName>
    <definedName name="___TAB1">#REF!</definedName>
    <definedName name="___TAB10">#REF!</definedName>
    <definedName name="___Tab11">#REF!</definedName>
    <definedName name="___TAB12">#REF!</definedName>
    <definedName name="___Tab19">#REF!</definedName>
    <definedName name="___TAB2">#REF!</definedName>
    <definedName name="___Tab20">#REF!</definedName>
    <definedName name="___Tab21">#REF!</definedName>
    <definedName name="___Tab22">#REF!</definedName>
    <definedName name="___Tab23">#REF!</definedName>
    <definedName name="___Tab24">#REF!</definedName>
    <definedName name="___Tab26">#REF!</definedName>
    <definedName name="___Tab27">#REF!</definedName>
    <definedName name="___Tab28">#REF!</definedName>
    <definedName name="___Tab29">#REF!</definedName>
    <definedName name="___TAB3">#REF!</definedName>
    <definedName name="___Tab30">#REF!</definedName>
    <definedName name="___Tab31">#REF!</definedName>
    <definedName name="___Tab32">#REF!</definedName>
    <definedName name="___Tab33">#REF!</definedName>
    <definedName name="___Tab34">#REF!</definedName>
    <definedName name="___Tab35">#REF!</definedName>
    <definedName name="___TAB4">#REF!</definedName>
    <definedName name="___TAB5">#REF!</definedName>
    <definedName name="___TAB7">#REF!</definedName>
    <definedName name="___TAB8">#REF!</definedName>
    <definedName name="___WB2">#REF!</definedName>
    <definedName name="___WEO1">#REF!</definedName>
    <definedName name="___WEO2">#REF!</definedName>
    <definedName name="___YR0110">'[11]Imp:DSA output'!$O$9:$R$464</definedName>
    <definedName name="___YR89">'[11]Imp:DSA output'!$C$9:$C$464</definedName>
    <definedName name="___YR90">'[11]Imp:DSA output'!$D$9:$D$464</definedName>
    <definedName name="___YR91">'[11]Imp:DSA output'!$E$9:$E$464</definedName>
    <definedName name="___YR92">'[11]Imp:DSA output'!$F$9:$F$464</definedName>
    <definedName name="___YR93">'[11]Imp:DSA output'!$G$9:$G$464</definedName>
    <definedName name="___YR94">'[11]Imp:DSA output'!$H$9:$H$464</definedName>
    <definedName name="___YR95">'[11]Imp:DSA output'!$I$9:$I$464</definedName>
    <definedName name="__123Graph_A" hidden="1">#REF!</definedName>
    <definedName name="__123Graph_AREER" hidden="1">#REF!</definedName>
    <definedName name="__123Graph_B" hidden="1">'[12]Quarterly Program'!#REF!</definedName>
    <definedName name="__123Graph_BCurrent" hidden="1">[13]G!#REF!</definedName>
    <definedName name="__123Graph_BGDP" hidden="1">'[12]Quarterly Program'!#REF!</definedName>
    <definedName name="__123Graph_BMONEY" hidden="1">'[12]Quarterly Program'!#REF!</definedName>
    <definedName name="__123Graph_BREER" hidden="1">#REF!</definedName>
    <definedName name="__123Graph_CREER" hidden="1">#REF!</definedName>
    <definedName name="__1r">#REF!</definedName>
    <definedName name="__A1">[14]Uganda!$W$41</definedName>
    <definedName name="__all1">#REF!</definedName>
    <definedName name="__aze1">#REF!</definedName>
    <definedName name="__aze2">#REF!</definedName>
    <definedName name="__aze3">#REF!</definedName>
    <definedName name="__BOP1">#REF!</definedName>
    <definedName name="__BOP2">[7]BoP!#REF!</definedName>
    <definedName name="__COL1">[8]SimInp1:ModDef!$A$1:$V$130</definedName>
    <definedName name="__DAT1">[4]Price!$A$9:$F$15</definedName>
    <definedName name="__DAT2">[4]Price!$A$19:$F$25</definedName>
    <definedName name="__DAT3">[4]Price!$A$29:$F$35</definedName>
    <definedName name="__DAT4">[4]Price!$H$9:$M$15</definedName>
    <definedName name="__DAT5">[4]Price!$H$19:$M$25</definedName>
    <definedName name="__DAT6">[4]Price!$H$29:$M$35</definedName>
    <definedName name="__DAT7">[4]Price!$A$39:$F$45</definedName>
    <definedName name="__DAT8">[4]Price!$H$39:$M$45</definedName>
    <definedName name="__DCF2">#REF!</definedName>
    <definedName name="__END94">#REF!</definedName>
    <definedName name="__EXP5">#REF!</definedName>
    <definedName name="__EXP6">#REF!</definedName>
    <definedName name="__EXP7">#REF!</definedName>
    <definedName name="__EXP9">#REF!</definedName>
    <definedName name="__FDS_HYPERLINK_TOGGLE_STATE__" hidden="1">"ON"</definedName>
    <definedName name="__FYE2">[3]Inputs!#REF!</definedName>
    <definedName name="__IMP10">#REF!</definedName>
    <definedName name="__IMP2">#REF!</definedName>
    <definedName name="__IMP4">#REF!</definedName>
    <definedName name="__IMP6">#REF!</definedName>
    <definedName name="__IMP7">#REF!</definedName>
    <definedName name="__IMP8">#REF!</definedName>
    <definedName name="__LBO1">#REF!</definedName>
    <definedName name="__Low52">[5]D!$M$12</definedName>
    <definedName name="__lp280202">#REF!</definedName>
    <definedName name="__MCV1">[9]Q2!$E$64:$AH$64</definedName>
    <definedName name="__MTS2">'[10]Annual Tables'!#REF!</definedName>
    <definedName name="__PAG2">[10]Index!#REF!</definedName>
    <definedName name="__PAG3">[10]Index!#REF!</definedName>
    <definedName name="__PAG4">[10]Index!#REF!</definedName>
    <definedName name="__PAG5">[10]Index!#REF!</definedName>
    <definedName name="__PAG6">[10]Index!#REF!</definedName>
    <definedName name="__PAG7">#REF!</definedName>
    <definedName name="__pg2">#REF!</definedName>
    <definedName name="__pg3">#REF!</definedName>
    <definedName name="__PG4">#REF!</definedName>
    <definedName name="__PG5">#REF!</definedName>
    <definedName name="__pg6">#REF!</definedName>
    <definedName name="__pg7">#REF!</definedName>
    <definedName name="__PIK1">#REF!</definedName>
    <definedName name="__RES2">[7]RES!#REF!</definedName>
    <definedName name="__SUM2">#REF!</definedName>
    <definedName name="__sum3">#REF!</definedName>
    <definedName name="__SYN1">[6]IS!$F$16</definedName>
    <definedName name="__SYN2">[6]IS!$G$16</definedName>
    <definedName name="__tab06">#REF!</definedName>
    <definedName name="__tab07">#REF!</definedName>
    <definedName name="__TAB1">#REF!</definedName>
    <definedName name="__TAB10">#REF!</definedName>
    <definedName name="__Tab11">#REF!</definedName>
    <definedName name="__TAB12">#REF!</definedName>
    <definedName name="__Tab19">#REF!</definedName>
    <definedName name="__TAB2">#REF!</definedName>
    <definedName name="__Tab20">#REF!</definedName>
    <definedName name="__Tab21">#REF!</definedName>
    <definedName name="__Tab22">#REF!</definedName>
    <definedName name="__Tab23">#REF!</definedName>
    <definedName name="__Tab24">#REF!</definedName>
    <definedName name="__Tab26">#REF!</definedName>
    <definedName name="__Tab27">#REF!</definedName>
    <definedName name="__Tab28">#REF!</definedName>
    <definedName name="__Tab29">#REF!</definedName>
    <definedName name="__TAB3">#REF!</definedName>
    <definedName name="__Tab30">#REF!</definedName>
    <definedName name="__Tab31">#REF!</definedName>
    <definedName name="__Tab32">#REF!</definedName>
    <definedName name="__Tab33">#REF!</definedName>
    <definedName name="__Tab34">#REF!</definedName>
    <definedName name="__Tab35">#REF!</definedName>
    <definedName name="__TAB4">#REF!</definedName>
    <definedName name="__TAB5">#REF!</definedName>
    <definedName name="__TAB7">#REF!</definedName>
    <definedName name="__TAB8">#REF!</definedName>
    <definedName name="__WB2">#REF!</definedName>
    <definedName name="__WEO1">#REF!</definedName>
    <definedName name="__WEO2">#REF!</definedName>
    <definedName name="__xlfn.IFERROR" hidden="1">#NAME?</definedName>
    <definedName name="__xlfn.RTD" hidden="1">#NAME?</definedName>
    <definedName name="__YR0110">'[11]Imp:DSA output'!$O$9:$R$464</definedName>
    <definedName name="__YR89">'[11]Imp:DSA output'!$C$9:$C$464</definedName>
    <definedName name="__YR90">'[11]Imp:DSA output'!$D$9:$D$464</definedName>
    <definedName name="__YR91">'[11]Imp:DSA output'!$E$9:$E$464</definedName>
    <definedName name="__YR92">'[11]Imp:DSA output'!$F$9:$F$464</definedName>
    <definedName name="__YR93">'[11]Imp:DSA output'!$G$9:$G$464</definedName>
    <definedName name="__YR94">'[11]Imp:DSA output'!$H$9:$H$464</definedName>
    <definedName name="__YR95">'[11]Imp:DSA output'!$I$9:$I$464</definedName>
    <definedName name="_1" hidden="1">#REF!</definedName>
    <definedName name="_1_0pf1">[15]DIAMOND!#REF!</definedName>
    <definedName name="_10i">[15]DIAMOND!#REF!</definedName>
    <definedName name="_10Macros_Import_.qbop">[16]!'[Macros Import].qbop'</definedName>
    <definedName name="_11__123Graph_BCPI_ER_LOG" hidden="1">#REF!</definedName>
    <definedName name="_12twe">#REF!</definedName>
    <definedName name="_13__123Graph_BIBA_IBRD" hidden="1">#REF!</definedName>
    <definedName name="_14_0i">[15]DIAMOND!#REF!</definedName>
    <definedName name="_15__123Graph_ACPI_ER_LOG" hidden="1">#REF!</definedName>
    <definedName name="_15_0i">[15]DIAMOND!#REF!</definedName>
    <definedName name="_16_0i">[15]DIAMOND!#REF!</definedName>
    <definedName name="_18Macros_Import_.qbop">[17]!'[Macros Import].qbop'</definedName>
    <definedName name="_1994">#REF!</definedName>
    <definedName name="_1995">#REF!</definedName>
    <definedName name="_1996">#REF!</definedName>
    <definedName name="_1997">#REF!</definedName>
    <definedName name="_1998">#REF!</definedName>
    <definedName name="_1999">#REF!</definedName>
    <definedName name="_1Q94">#REF!</definedName>
    <definedName name="_1Q95">#REF!</definedName>
    <definedName name="_1r">#REF!</definedName>
    <definedName name="_2_0pf1">[15]DIAMOND!#REF!</definedName>
    <definedName name="_20__123Graph_BCPI_ER_LOG" hidden="1">#REF!</definedName>
    <definedName name="_22_0twe">#REF!</definedName>
    <definedName name="_23_0twe">#REF!</definedName>
    <definedName name="_24_0twe">#REF!</definedName>
    <definedName name="_25__123Graph_BIBA_IBRD" hidden="1">#REF!</definedName>
    <definedName name="_2Macros_Import_.qbop">[18]!'[Macros Import].qbop'</definedName>
    <definedName name="_2pf1">[15]DIAMOND!#REF!</definedName>
    <definedName name="_2Q94">#REF!</definedName>
    <definedName name="_2Q95">#REF!</definedName>
    <definedName name="_3__123Graph_ACPI_ER_LOG" hidden="1">[19]ER!#REF!</definedName>
    <definedName name="_3_0i">[15]DIAMOND!#REF!</definedName>
    <definedName name="_3Macros_Import_.qbop">[18]!'[Macros Import].qbop'</definedName>
    <definedName name="_3Q94">#REF!</definedName>
    <definedName name="_3Q95">#REF!</definedName>
    <definedName name="_4__123Graph_BCPI_ER_LOG" hidden="1">[19]ER!#REF!</definedName>
    <definedName name="_4_0i">[15]DIAMOND!#REF!</definedName>
    <definedName name="_4_0twe">#REF!</definedName>
    <definedName name="_4Macros_Import_.qbop">[17]!'[Macros Import].qbop'</definedName>
    <definedName name="_4pf1">[15]DIAMOND!#REF!</definedName>
    <definedName name="_4Q94">#REF!</definedName>
    <definedName name="_4Q95">#REF!</definedName>
    <definedName name="_5__123Graph_ACPI_ER_LOG" hidden="1">#REF!</definedName>
    <definedName name="_5__123Graph_BIBA_IBRD" hidden="1">[19]WB!#REF!</definedName>
    <definedName name="_5i">[15]DIAMOND!#REF!</definedName>
    <definedName name="_5Macros_Import_.qbop">[20]!'[Macros Import].qbop'</definedName>
    <definedName name="_5r">#REF!</definedName>
    <definedName name="_6__123Graph_ACPI_ER_LOG" hidden="1">[21]ER!#REF!</definedName>
    <definedName name="_6_0i">[15]DIAMOND!#REF!</definedName>
    <definedName name="_6_0pf1">[15]DIAMOND!#REF!</definedName>
    <definedName name="_6_0twe">#REF!</definedName>
    <definedName name="_6twe">#REF!</definedName>
    <definedName name="_7__123Graph_BCPI_ER_LOG" hidden="1">#REF!</definedName>
    <definedName name="_7_0pf1">[15]DIAMOND!#REF!</definedName>
    <definedName name="_8__123Graph_BIBA_IBRD" hidden="1">[21]WB!#REF!</definedName>
    <definedName name="_8_0pf1">[15]DIAMOND!#REF!</definedName>
    <definedName name="_8_0twe">#REF!</definedName>
    <definedName name="_9__123Graph_ACPI_ER_LOG" hidden="1">#REF!</definedName>
    <definedName name="_9__123Graph_BIBA_IBRD" hidden="1">#REF!</definedName>
    <definedName name="_all1">#REF!</definedName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7</definedName>
    <definedName name="_AtRisk_SimSetting_ReportsList" hidden="1">0</definedName>
    <definedName name="_AtRisk_SimSetting_SimNameCount" hidden="1">0</definedName>
    <definedName name="_AtRisk_SimSetting_SmartSensitivityAnalysisEnabled" hidden="1">TRUE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aze1">#REF!</definedName>
    <definedName name="_aze2">#REF!</definedName>
    <definedName name="_aze3">#REF!</definedName>
    <definedName name="_BOP1">#REF!</definedName>
    <definedName name="_BOP2">[22]BoP!#REF!</definedName>
    <definedName name="_c75213">#REF!</definedName>
    <definedName name="_c81453">#REF!</definedName>
    <definedName name="_COL1">[8]SimInp1:ModDef!$A$1:$V$130</definedName>
    <definedName name="_DAT1">[4]Price!$A$9:$F$15</definedName>
    <definedName name="_DAT2">[4]Price!$A$19:$F$25</definedName>
    <definedName name="_DAT3">[4]Price!$A$29:$F$35</definedName>
    <definedName name="_DAT4">[4]Price!$H$9:$M$15</definedName>
    <definedName name="_DAT5">[4]Price!$H$19:$M$25</definedName>
    <definedName name="_DAT6">[4]Price!$H$29:$M$35</definedName>
    <definedName name="_DAT7">[4]Price!$A$39:$F$45</definedName>
    <definedName name="_DAT8">[4]Price!$H$39:$M$45</definedName>
    <definedName name="_DCF2">#REF!</definedName>
    <definedName name="_END94">#REF!</definedName>
    <definedName name="_EXP5">#REF!</definedName>
    <definedName name="_EXP6">#REF!</definedName>
    <definedName name="_EXP7">#REF!</definedName>
    <definedName name="_EXP9">#REF!</definedName>
    <definedName name="_Fill" hidden="1">#REF!</definedName>
    <definedName name="_xlnm._FilterDatabase" localSheetId="0" hidden="1">'მომსახურების სააგენტო'!$A$1:$A$815</definedName>
    <definedName name="_FYE2">[3]Inputs!#REF!</definedName>
    <definedName name="_IMP10">#REF!</definedName>
    <definedName name="_IMP2">#REF!</definedName>
    <definedName name="_IMP4">#REF!</definedName>
    <definedName name="_IMP6">#REF!</definedName>
    <definedName name="_IMP7">#REF!</definedName>
    <definedName name="_IMP8">#REF!</definedName>
    <definedName name="_LBO1">#REF!</definedName>
    <definedName name="_Low52">[5]D!$M$12</definedName>
    <definedName name="_lp280202">#REF!</definedName>
    <definedName name="_MCV1">[23]Q2!$E$64:$AH$64</definedName>
    <definedName name="_MTS2">'[10]Annual Tables'!#REF!</definedName>
    <definedName name="_Order1" hidden="1">0</definedName>
    <definedName name="_Order2" hidden="1">0</definedName>
    <definedName name="_PAG2">[10]Index!#REF!</definedName>
    <definedName name="_PAG3">[10]Index!#REF!</definedName>
    <definedName name="_PAG4">[10]Index!#REF!</definedName>
    <definedName name="_PAG5">[10]Index!#REF!</definedName>
    <definedName name="_PAG6">[10]Index!#REF!</definedName>
    <definedName name="_PAG7">#REF!</definedName>
    <definedName name="_pg1">#REF!</definedName>
    <definedName name="_pg2">#REF!</definedName>
    <definedName name="_pg3">#REF!</definedName>
    <definedName name="_PG4">#REF!</definedName>
    <definedName name="_PG5">#REF!</definedName>
    <definedName name="_pg6">#REF!</definedName>
    <definedName name="_pg7">#REF!</definedName>
    <definedName name="_PIK1">#REF!</definedName>
    <definedName name="_Regression_Int" hidden="1">1</definedName>
    <definedName name="_Regression_Out" hidden="1">#REF!</definedName>
    <definedName name="_Regression_X" hidden="1">#REF!</definedName>
    <definedName name="_Regression_Y" hidden="1">#REF!</definedName>
    <definedName name="_RES2">[22]RES!#REF!</definedName>
    <definedName name="_SUM2">#REF!</definedName>
    <definedName name="_sum3">#REF!</definedName>
    <definedName name="_SYN1">[6]IS!$F$16</definedName>
    <definedName name="_SYN2">[6]IS!$G$16</definedName>
    <definedName name="_tab06">#REF!</definedName>
    <definedName name="_tab07">#REF!</definedName>
    <definedName name="_TAB1">#REF!</definedName>
    <definedName name="_TAB10">#REF!</definedName>
    <definedName name="_Tab11">#REF!</definedName>
    <definedName name="_TAB12">#REF!</definedName>
    <definedName name="_Tab19">#REF!</definedName>
    <definedName name="_TAB2">#REF!</definedName>
    <definedName name="_Tab20">#REF!</definedName>
    <definedName name="_Tab21">#REF!</definedName>
    <definedName name="_Tab22">#REF!</definedName>
    <definedName name="_Tab23">#REF!</definedName>
    <definedName name="_Tab24">#REF!</definedName>
    <definedName name="_Tab26">#REF!</definedName>
    <definedName name="_Tab27">#REF!</definedName>
    <definedName name="_Tab28">#REF!</definedName>
    <definedName name="_Tab29">#REF!</definedName>
    <definedName name="_TAB3">#REF!</definedName>
    <definedName name="_Tab30">#REF!</definedName>
    <definedName name="_Tab31">#REF!</definedName>
    <definedName name="_Tab32">#REF!</definedName>
    <definedName name="_Tab33">#REF!</definedName>
    <definedName name="_Tab34">#REF!</definedName>
    <definedName name="_Tab35">#REF!</definedName>
    <definedName name="_TAB4">#REF!</definedName>
    <definedName name="_TAB5">#REF!</definedName>
    <definedName name="_TAB7">#REF!</definedName>
    <definedName name="_TAB8">#REF!</definedName>
    <definedName name="_Table2_Out" hidden="1">#REF!</definedName>
    <definedName name="_WB2">#REF!</definedName>
    <definedName name="_WEO1">#REF!</definedName>
    <definedName name="_WEO2">#REF!</definedName>
    <definedName name="_YR0110">'[11]Imp:DSA output'!$O$9:$R$464</definedName>
    <definedName name="_YR89">'[11]Imp:DSA output'!$C$9:$C$464</definedName>
    <definedName name="_YR90">'[11]Imp:DSA output'!$D$9:$D$464</definedName>
    <definedName name="_YR91">'[11]Imp:DSA output'!$E$9:$E$464</definedName>
    <definedName name="_YR92">'[11]Imp:DSA output'!$F$9:$F$464</definedName>
    <definedName name="_YR93">'[11]Imp:DSA output'!$G$9:$G$464</definedName>
    <definedName name="_YR94">'[11]Imp:DSA output'!$H$9:$H$464</definedName>
    <definedName name="_YR95">'[11]Imp:DSA output'!$I$9:$I$464</definedName>
    <definedName name="_Z">[2]Imp!#REF!</definedName>
    <definedName name="a">#REF!</definedName>
    <definedName name="A_line">#REF!</definedName>
    <definedName name="AAA">#REF!</definedName>
    <definedName name="Account_Balance">#REF!</definedName>
    <definedName name="Accounting">[1]Assum!#REF!</definedName>
    <definedName name="ACQ">#REF!</definedName>
    <definedName name="ACTIVATE">#REF!</definedName>
    <definedName name="ACTIVE">[24]Sheet2!#REF!</definedName>
    <definedName name="ACTIVE2">[24]Sheet2!#REF!</definedName>
    <definedName name="adgil.nagdi">'[25]GFSM2001 Functional'!#REF!</definedName>
    <definedName name="adgilobrivi">'[25]GFSM2001 Functional'!#REF!</definedName>
    <definedName name="adjust" hidden="1">{"Rpt1",#N/A,FALSE,"Recap";"Rpt1",#N/A,FALSE,"Charts"}</definedName>
    <definedName name="adjusted" hidden="1">{"Rpt1",#N/A,FALSE,"Recap";"Rpt1",#N/A,FALSE,"Charts"}</definedName>
    <definedName name="adsda">#REF!</definedName>
    <definedName name="af">#REF!</definedName>
    <definedName name="ALL">'[11]Imp:DSA output'!$C$9:$R$464</definedName>
    <definedName name="allassets1">#REF!</definedName>
    <definedName name="Allocation">[26]წმინდა_ამოღება!$C:$C</definedName>
    <definedName name="amort">#REF!</definedName>
    <definedName name="amortization">#REF!</definedName>
    <definedName name="amt">#REF!</definedName>
    <definedName name="angarishi">[27]Sheet2!$A$1:$A$3</definedName>
    <definedName name="ANLAGE_III">[28]Anlagevermögen!$A$1:$Z$29</definedName>
    <definedName name="Annotate_Area">#REF!</definedName>
    <definedName name="AnnotateNote1">#REF!</definedName>
    <definedName name="AnnotateStart">#REF!</definedName>
    <definedName name="AprSun1">#N/A</definedName>
    <definedName name="as">#REF!</definedName>
    <definedName name="AS2DocOpenMode" hidden="1">"AS2DocumentEdit"</definedName>
    <definedName name="AS2HasNoAutoHeaderFooter">"OFF"</definedName>
    <definedName name="AS2NamedRange" hidden="1">15</definedName>
    <definedName name="AS2ReportLS" hidden="1">1</definedName>
    <definedName name="AS2SyncStepLS" hidden="1">0</definedName>
    <definedName name="AS2TickmarkLS" hidden="1">#REF!</definedName>
    <definedName name="AS2VersionLS" hidden="1">300</definedName>
    <definedName name="asdf">[29]Contents!$B$8</definedName>
    <definedName name="ase">#REF!</definedName>
    <definedName name="asfdsaf">#REF!</definedName>
    <definedName name="assump_esaf_98">#REF!</definedName>
    <definedName name="assump97_rev">#REF!</definedName>
    <definedName name="assumptions">#REF!</definedName>
    <definedName name="atrade">[18]!atrade</definedName>
    <definedName name="AugSun1">#N/A</definedName>
    <definedName name="AvgPrice">#REF!</definedName>
    <definedName name="AxesFormat">'[30]2013 User Defined Template'!AxesFormat</definedName>
    <definedName name="b">#REF!</definedName>
    <definedName name="B1a1">#REF!</definedName>
    <definedName name="ba">#REF!</definedName>
    <definedName name="BACK_A">#REF!</definedName>
    <definedName name="baku1">#REF!</definedName>
    <definedName name="Balance_of_payments">#REF!</definedName>
    <definedName name="BankCode">[31]Info!$C$1</definedName>
    <definedName name="BankName">[31]Info!$B$1</definedName>
    <definedName name="banks">'[32]DMB prog'!$E$4:$AT$42</definedName>
    <definedName name="BanksData1">#REF!</definedName>
    <definedName name="BanksVBCFnames1">#REF!</definedName>
    <definedName name="BASDAT">'[10]Annual Tables'!#REF!</definedName>
    <definedName name="BaseYear">[33]Controls!$C$23</definedName>
    <definedName name="basic_level">'[34]Threshold Table'!$A$6:$C$11</definedName>
    <definedName name="Batumi_debt">#REF!</definedName>
    <definedName name="bb" hidden="1">{"Riqfin97",#N/A,FALSE,"Tran";"Riqfinpro",#N/A,FALSE,"Tran"}</definedName>
    <definedName name="BBB">#REF!</definedName>
    <definedName name="BCA">#REF!</definedName>
    <definedName name="BCA_1">#N/A</definedName>
    <definedName name="BCA_GDP">#N/A</definedName>
    <definedName name="BCA_NGDP">#REF!</definedName>
    <definedName name="BE">#REF!</definedName>
    <definedName name="BE_1">#N/A</definedName>
    <definedName name="BEA">#REF!</definedName>
    <definedName name="BEAI">#N/A</definedName>
    <definedName name="BEAIB">#N/A</definedName>
    <definedName name="BEAIG">#N/A</definedName>
    <definedName name="BEAP">#N/A</definedName>
    <definedName name="BEAPB">#N/A</definedName>
    <definedName name="BEAPG">#N/A</definedName>
    <definedName name="BED">#REF!</definedName>
    <definedName name="BED_6">#REF!</definedName>
    <definedName name="BEDE">#REF!</definedName>
    <definedName name="BeginDate">#REF!</definedName>
    <definedName name="BeginDate2">#REF!</definedName>
    <definedName name="BeginDate3">#REF!</definedName>
    <definedName name="BeginDate4">#REF!</definedName>
    <definedName name="beneficiar">[35]Sheet3!$M$15:$M$17</definedName>
    <definedName name="BEO">#REF!</definedName>
    <definedName name="BER">#REF!</definedName>
    <definedName name="BERI">#N/A</definedName>
    <definedName name="BERIB">#N/A</definedName>
    <definedName name="BERIG">#N/A</definedName>
    <definedName name="BERP">#N/A</definedName>
    <definedName name="BERPB">#N/A</definedName>
    <definedName name="BERPG">#N/A</definedName>
    <definedName name="BF">#REF!</definedName>
    <definedName name="BF_1">#N/A</definedName>
    <definedName name="BFD">#REF!</definedName>
    <definedName name="BFDA">#REF!</definedName>
    <definedName name="BFDI">#REF!</definedName>
    <definedName name="BFDIL">#REF!</definedName>
    <definedName name="BFL">#N/A</definedName>
    <definedName name="BFL_D">#REF!</definedName>
    <definedName name="BFL_D_1">#N/A</definedName>
    <definedName name="BFL_DF">#N/A</definedName>
    <definedName name="BFLB">#N/A</definedName>
    <definedName name="BFLB_D">#N/A</definedName>
    <definedName name="BFLB_DF">#N/A</definedName>
    <definedName name="BFLD_DF">#N/A</definedName>
    <definedName name="BFLG">#N/A</definedName>
    <definedName name="BFLG_D">#N/A</definedName>
    <definedName name="BFLG_DF">#N/A</definedName>
    <definedName name="BFO">#REF!</definedName>
    <definedName name="BFOA">#REF!</definedName>
    <definedName name="BFOAG">#REF!</definedName>
    <definedName name="BFOL">#REF!</definedName>
    <definedName name="BFOL_B">#REF!</definedName>
    <definedName name="BFOL_G">#REF!</definedName>
    <definedName name="BFOL_L">#REF!</definedName>
    <definedName name="BFOL_O">#REF!</definedName>
    <definedName name="BFOL_S">#REF!</definedName>
    <definedName name="BFOLB">#REF!</definedName>
    <definedName name="BFOLG_L">#REF!</definedName>
    <definedName name="BFP">#REF!</definedName>
    <definedName name="BFPA">#REF!</definedName>
    <definedName name="BFPAG">#REF!</definedName>
    <definedName name="BFPL">#REF!</definedName>
    <definedName name="BFPLBN">#REF!</definedName>
    <definedName name="BFPLD">#REF!</definedName>
    <definedName name="BFPLD_G">#REF!</definedName>
    <definedName name="BFPLE">#REF!</definedName>
    <definedName name="BFPLE_G">#REF!</definedName>
    <definedName name="BFPLMM">#REF!</definedName>
    <definedName name="BFRA">#REF!</definedName>
    <definedName name="BFRA_1">#N/A</definedName>
    <definedName name="BFUND">#REF!</definedName>
    <definedName name="BG_Del" hidden="1">15</definedName>
    <definedName name="BG_Ins" hidden="1">4</definedName>
    <definedName name="BG_Mod" hidden="1">6</definedName>
    <definedName name="BGS">#REF!</definedName>
    <definedName name="BI">#REF!</definedName>
    <definedName name="BI_1">#N/A</definedName>
    <definedName name="BIP">#REF!</definedName>
    <definedName name="BK">#REF!</definedName>
    <definedName name="BK_1">#N/A</definedName>
    <definedName name="BKF">#N/A</definedName>
    <definedName name="BKFA">#REF!</definedName>
    <definedName name="BKO">#REF!</definedName>
    <definedName name="BlackWhiteNote">#REF!</definedName>
    <definedName name="BLANK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BM">#REF!</definedName>
    <definedName name="BMG">#REF!</definedName>
    <definedName name="BMII">#REF!</definedName>
    <definedName name="BMII_1">#N/A</definedName>
    <definedName name="BMII_7">#REF!</definedName>
    <definedName name="BMIIB">#N/A</definedName>
    <definedName name="BMIIG">#N/A</definedName>
    <definedName name="BMS">#REF!</definedName>
    <definedName name="Bolivia">#REF!</definedName>
    <definedName name="Bond">'[36]Sensitivity Drivers'!$A$37</definedName>
    <definedName name="Bond_Balance">'[33]Debt Profile'!$F$189:$F$201-'[33]Debt Profile'!$G$190:$G$201</definedName>
    <definedName name="Bond_Balance_2">'[33]Debt Profile'!$F$204:$F$215-'[33]Debt Profile'!$G$205:$G$214</definedName>
    <definedName name="BOP">#REF!</definedName>
    <definedName name="BOP_1">#N/A</definedName>
    <definedName name="BOPUSD">#REF!</definedName>
    <definedName name="Branch">'[37]Statistics by Product (Source )'!$A$2:$A$21948</definedName>
    <definedName name="BRASS">#REF!</definedName>
    <definedName name="BRASS_1">#REF!</definedName>
    <definedName name="BRASS_6">#REF!</definedName>
    <definedName name="Brazil">#REF!</definedName>
    <definedName name="BRO">#REF!</definedName>
    <definedName name="BROWN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BS_A">#REF!</definedName>
    <definedName name="BS_Intangibles">[38]BS!#REF!</definedName>
    <definedName name="BS_T">#REF!</definedName>
    <definedName name="bsacq">#REF!</definedName>
    <definedName name="bsopen">#REF!</definedName>
    <definedName name="bspfma">#REF!</definedName>
    <definedName name="bstar">#REF!</definedName>
    <definedName name="BTR">#REF!</definedName>
    <definedName name="BTRG">#REF!</definedName>
    <definedName name="budfin">#REF!</definedName>
    <definedName name="Budget_expenditure">#REF!</definedName>
    <definedName name="budget_financing">#REF!</definedName>
    <definedName name="Budget_revenue">#REF!</definedName>
    <definedName name="bw">'[32]MS data prog'!$CE$68</definedName>
    <definedName name="BX">#REF!</definedName>
    <definedName name="BXG">#REF!</definedName>
    <definedName name="BXS">#REF!</definedName>
    <definedName name="c4445.">#REF!</definedName>
    <definedName name="c5901.">#REF!</definedName>
    <definedName name="caca" hidden="1">{#N/A,#N/A,FALSE,"CB";#N/A,#N/A,FALSE,"CMB";#N/A,#N/A,FALSE,"BSYS";#N/A,#N/A,FALSE,"NBFI";#N/A,#N/A,FALSE,"FSYS"}</definedName>
    <definedName name="caca2">#N/A</definedName>
    <definedName name="CalcMCV_4">#REF!</definedName>
    <definedName name="calcNGS_NGDP">#N/A</definedName>
    <definedName name="CalendarYear">#REF!</definedName>
    <definedName name="capst">'[39]Mkt Cap'!#REF!</definedName>
    <definedName name="CAR_CAT">[24]Sheet2!#REF!</definedName>
    <definedName name="CAR_SEATS">[24]Sheet2!#REF!</definedName>
    <definedName name="carbcodes">#REF!</definedName>
    <definedName name="Case1">#REF!</definedName>
    <definedName name="case2">#REF!</definedName>
    <definedName name="casedown">#REF!</definedName>
    <definedName name="cash">#REF!</definedName>
    <definedName name="cash1">#REF!</definedName>
    <definedName name="CashNotes1">#REF!</definedName>
    <definedName name="Category">'[40]Data Validation'!$C$27:$K$27</definedName>
    <definedName name="cc">#REF!</definedName>
    <definedName name="CCC">#REF!</definedName>
    <definedName name="ccccc" hidden="1">{"10yp key data",#N/A,FALSE,"Market Data"}</definedName>
    <definedName name="CCPCMultiple">#REF!</definedName>
    <definedName name="Cellsdown">#REF!</definedName>
    <definedName name="CEPS">'[41]Pro Forma'!#REF!</definedName>
    <definedName name="cf">#REF!</definedName>
    <definedName name="CF_AccruedExpenses">#REF!</definedName>
    <definedName name="CF_Amortization">[38]CFS!#REF!</definedName>
    <definedName name="CF_Cash">#REF!</definedName>
    <definedName name="CF_CurrentLTDebit">#REF!</definedName>
    <definedName name="CF_DeferredTax">#REF!</definedName>
    <definedName name="CF_Dividends">#REF!</definedName>
    <definedName name="CF_Intangibles">#REF!</definedName>
    <definedName name="CF_Inventories">#REF!</definedName>
    <definedName name="CF_Investments">#REF!</definedName>
    <definedName name="CF_LTDebt">#REF!</definedName>
    <definedName name="CF_NetIncome">#REF!</definedName>
    <definedName name="CF_Payables">#REF!</definedName>
    <definedName name="CF_PrepaidExpenses">#REF!</definedName>
    <definedName name="CF_Property">#REF!</definedName>
    <definedName name="CF_Receivables">#REF!</definedName>
    <definedName name="CF_Shares">#REF!</definedName>
    <definedName name="CF_Taxation">#REF!</definedName>
    <definedName name="cfacq">#REF!</definedName>
    <definedName name="cfpfma">#REF!</definedName>
    <definedName name="CFPS_Curr_Yr">#REF!</definedName>
    <definedName name="CFPS_Lst_Yr">#REF!</definedName>
    <definedName name="CFPS_Next_Yr">#REF!</definedName>
    <definedName name="cftar">#REF!</definedName>
    <definedName name="CHAIRMAN">[24]Sheet2!#REF!</definedName>
    <definedName name="chart_print">#REF!</definedName>
    <definedName name="chart4" hidden="1">{#N/A,#N/A,FALSE,"CB";#N/A,#N/A,FALSE,"CMB";#N/A,#N/A,FALSE,"NBFI"}</definedName>
    <definedName name="chart4_1" hidden="1">{#N/A,#N/A,FALSE,"CB";#N/A,#N/A,FALSE,"CMB";#N/A,#N/A,FALSE,"NBFI"}</definedName>
    <definedName name="chart4_2" hidden="1">{#N/A,#N/A,FALSE,"CB";#N/A,#N/A,FALSE,"CMB";#N/A,#N/A,FALSE,"NBFI"}</definedName>
    <definedName name="ChartA" hidden="1">{#N/A,#N/A,FALSE,"CB";#N/A,#N/A,FALSE,"CMB";#N/A,#N/A,FALSE,"NBFI"}</definedName>
    <definedName name="ChartA_1" hidden="1">{#N/A,#N/A,FALSE,"CB";#N/A,#N/A,FALSE,"CMB";#N/A,#N/A,FALSE,"NBFI"}</definedName>
    <definedName name="ChartA_2" hidden="1">{#N/A,#N/A,FALSE,"CB";#N/A,#N/A,FALSE,"CMB";#N/A,#N/A,FALSE,"NBFI"}</definedName>
    <definedName name="Chartvel" hidden="1">{#N/A,#N/A,FALSE,"CB";#N/A,#N/A,FALSE,"CMB";#N/A,#N/A,FALSE,"BSYS";#N/A,#N/A,FALSE,"NBFI";#N/A,#N/A,FALSE,"FSYS"}</definedName>
    <definedName name="Chartvel_1" hidden="1">{#N/A,#N/A,FALSE,"CB";#N/A,#N/A,FALSE,"CMB";#N/A,#N/A,FALSE,"BSYS";#N/A,#N/A,FALSE,"NBFI";#N/A,#N/A,FALSE,"FSYS"}</definedName>
    <definedName name="Chartvel_2" hidden="1">{#N/A,#N/A,FALSE,"CB";#N/A,#N/A,FALSE,"CMB";#N/A,#N/A,FALSE,"BSYS";#N/A,#N/A,FALSE,"NBFI";#N/A,#N/A,FALSE,"FSYS"}</definedName>
    <definedName name="CHILE">#REF!</definedName>
    <definedName name="CHK">#REF!</definedName>
    <definedName name="CHK1.1">#REF!</definedName>
    <definedName name="CHK2.1">#REF!</definedName>
    <definedName name="CHK2.2">#REF!</definedName>
    <definedName name="CHK2.3">#REF!</definedName>
    <definedName name="CHK5.1">#REF!</definedName>
    <definedName name="chkIpoPrice">#REF!</definedName>
    <definedName name="choice">#REF!</definedName>
    <definedName name="Choices_Wrapper">'[30]2013 User Defined Template'!Choices_Wrapper</definedName>
    <definedName name="Choxa2016">[42]SAK!$AO$69</definedName>
    <definedName name="chtDates">OFFSET(#REF!,1,1,#REF!,1)</definedName>
    <definedName name="CI_Inflation_0">[43]General!$G$28</definedName>
    <definedName name="CI_Inflation_1">[43]General!$H$28</definedName>
    <definedName name="CI_Inflation_10">[43]General!$Q$28</definedName>
    <definedName name="CI_Inflation_2">[43]General!$I$28</definedName>
    <definedName name="CI_Inflation_3">[43]General!$J$28</definedName>
    <definedName name="CI_Inflation_4">[43]General!$K$28</definedName>
    <definedName name="CI_Inflation_5">[43]General!$L$28</definedName>
    <definedName name="CI_Inflation_6">[43]General!$M$28</definedName>
    <definedName name="CI_Inflation_7">[43]General!$N$28</definedName>
    <definedName name="CI_Inflation_8">[43]General!$O$28</definedName>
    <definedName name="CI_Inflation_9">[43]General!$P$28</definedName>
    <definedName name="cirr">#REF!</definedName>
    <definedName name="clientname">'[44]ბიზნეს ინფო'!$M$8</definedName>
    <definedName name="Cnsl.Bonus.Perc">5%</definedName>
    <definedName name="cntryname">'[45]country name lookup'!$A$1:$B$50</definedName>
    <definedName name="COA">#REF!</definedName>
    <definedName name="codes">#REF!</definedName>
    <definedName name="Companies">[46]Comps!$A$13:$A$20,[46]Comps!#REF!</definedName>
    <definedName name="Company">[33]Controls!$C$6</definedName>
    <definedName name="company.name">[47]inputs!$F$2</definedName>
    <definedName name="CompanyName">[5]D!$B$5</definedName>
    <definedName name="CompanyName1">#REF!</definedName>
    <definedName name="CompanyName2">#REF!</definedName>
    <definedName name="CompanyName3">#REF!</definedName>
    <definedName name="CompanyName4">#REF!</definedName>
    <definedName name="CompanyTicker1">#REF!</definedName>
    <definedName name="CompanyTicker2">#REF!</definedName>
    <definedName name="CompanyTicker3">#REF!</definedName>
    <definedName name="CompanyTicker4">#REF!</definedName>
    <definedName name="Comparison">#REF!</definedName>
    <definedName name="compname">#REF!</definedName>
    <definedName name="CONCK">#REF!</definedName>
    <definedName name="Cons">#REF!</definedName>
    <definedName name="consol1">#REF!</definedName>
    <definedName name="CONTRIB">#REF!</definedName>
    <definedName name="conv">#REF!</definedName>
    <definedName name="Conv.Cap">'[47]FELINE PUMAS'!$H$6</definedName>
    <definedName name="Conv_Premium">#REF!</definedName>
    <definedName name="ConversionRates">'[37]Manual Input'!$D$7:$O$8</definedName>
    <definedName name="ConversionType">'[37]Statistics by Product (Source )'!#REF!</definedName>
    <definedName name="Convert">#REF!</definedName>
    <definedName name="Convertible_Debt_1_5">#REF!</definedName>
    <definedName name="Convertible_Debt_2_5">#REF!</definedName>
    <definedName name="Convertible_Debt_3_5">#REF!</definedName>
    <definedName name="Convertible_Debt_4_5">#REF!</definedName>
    <definedName name="Convertible_Debt_5_5">#REF!</definedName>
    <definedName name="Convertible_Debt_6_5">#REF!</definedName>
    <definedName name="Convertible_Preferred_1_5">#REF!</definedName>
    <definedName name="Convertible_Preferred_2_5">#REF!</definedName>
    <definedName name="Convertible_Preferred_3_5">#REF!</definedName>
    <definedName name="Convertible_Preferred_4_5">#REF!</definedName>
    <definedName name="Convertible_Preferred_5_5">#REF!</definedName>
    <definedName name="Convertible_Preferred_6_5">#REF!</definedName>
    <definedName name="copy_area">#REF!</definedName>
    <definedName name="Copytodebt">'[2]in-out'!#REF!</definedName>
    <definedName name="CorW">'[48]W&amp;T'!$C$19</definedName>
    <definedName name="Cost_fung">#REF!</definedName>
    <definedName name="costacq">#REF!</definedName>
    <definedName name="COUNT">#REF!</definedName>
    <definedName name="COUNTER">#REF!</definedName>
    <definedName name="CountryCode">[49]ToC!$B$9</definedName>
    <definedName name="CountryName">[49]ToC!$B$7</definedName>
    <definedName name="countt">#REF!</definedName>
    <definedName name="CPF">#REF!</definedName>
    <definedName name="CPI_Core">#REF!</definedName>
    <definedName name="CPI_NAT_monthly">#REF!</definedName>
    <definedName name="Credit_Products">#REF!</definedName>
    <definedName name="CRestrMicro">[50]RestrMicro!$F$17</definedName>
    <definedName name="CriteriaConversion">'[37]USD Conversions'!$B$6:$E$69</definedName>
    <definedName name="CriteriaID">'[37]Statistics by Product (Source )'!$H$2:$H$21948</definedName>
    <definedName name="Crng_Landscape">#REF!</definedName>
    <definedName name="Crng_Normal">#REF!</definedName>
    <definedName name="Crng_Portrait">#REF!</definedName>
    <definedName name="Crng_WPane">#REF!</definedName>
    <definedName name="CSG" hidden="1">{"cap_structure",#N/A,FALSE,"Graph-Mkt Cap";"price",#N/A,FALSE,"Graph-Price";"ebit",#N/A,FALSE,"Graph-EBITDA";"ebitda",#N/A,FALSE,"Graph-EBITDA"}</definedName>
    <definedName name="curbanks">'[32]DMB prog'!$E$49:$AT$86</definedName>
    <definedName name="curr">[6]Inputs!#REF!</definedName>
    <definedName name="CurrencyCell">#REF!</definedName>
    <definedName name="CurrencySymbol">#REF!</definedName>
    <definedName name="Current_account">#REF!</definedName>
    <definedName name="Current_or_Future">'[40]Data Validation'!$C$28:$D$28</definedName>
    <definedName name="CurrentPrice">#REF!</definedName>
    <definedName name="CurRestSpr">[51]RestrSprint!$G$15</definedName>
    <definedName name="CurRestVB">[52]RestrVB!$G$15</definedName>
    <definedName name="CurrVintage">[53]Current!$D$66</definedName>
    <definedName name="CustomIndexDate">#REF!</definedName>
    <definedName name="CustomIndexValue">#REF!</definedName>
    <definedName name="Cwvu.GREY_ALL." hidden="1">#REF!</definedName>
    <definedName name="CY_Accounts_Receivable">#REF!</definedName>
    <definedName name="CY_Cash">#REF!</definedName>
    <definedName name="CY_Common_Equity">#REF!</definedName>
    <definedName name="CY_Cost_of_Sales">#REF!</definedName>
    <definedName name="CY_Current_Liabilities">#REF!</definedName>
    <definedName name="CY_Depreciation">#REF!</definedName>
    <definedName name="CY_Gross_Profit">#REF!</definedName>
    <definedName name="CY_Inc_Bef_Tax">#REF!</definedName>
    <definedName name="CY_Intangible_Assets">#REF!</definedName>
    <definedName name="CY_Interest_Expense">#REF!</definedName>
    <definedName name="CY_Inventory">#REF!</definedName>
    <definedName name="CY_LIABIL_EQUITY">#REF!</definedName>
    <definedName name="CY_LT_Debt">#REF!</definedName>
    <definedName name="CY_Market_Value_of_Equity">#REF!</definedName>
    <definedName name="CY_Marketable_Sec">#REF!</definedName>
    <definedName name="CY_NET_PROFIT">#REF!</definedName>
    <definedName name="CY_Net_Revenue">#REF!</definedName>
    <definedName name="CY_Operating_Income">#REF!</definedName>
    <definedName name="CY_Other_Curr_Assets">#REF!</definedName>
    <definedName name="CY_Other_LT_Assets">#REF!</definedName>
    <definedName name="CY_Other_LT_Liabilities">#REF!</definedName>
    <definedName name="CY_Preferred_Stock">#REF!</definedName>
    <definedName name="CY_QUICK_ASSETS">#REF!</definedName>
    <definedName name="CY_Retained_Earnings">#REF!</definedName>
    <definedName name="CY_Tangible_Assets">#REF!</definedName>
    <definedName name="CY_Tangible_Net_Worth">#REF!</definedName>
    <definedName name="CY_Taxes">#REF!</definedName>
    <definedName name="CY_TOTAL_ASSETS">#REF!</definedName>
    <definedName name="CY_TOTAL_CURR_ASSETS">#REF!</definedName>
    <definedName name="CY_TOTAL_DEBT">#REF!</definedName>
    <definedName name="CY_TOTAL_EQUITY">#REF!</definedName>
    <definedName name="CY_Working_Capital">#REF!</definedName>
    <definedName name="cyp">'[54]FS-97'!$BA$90</definedName>
    <definedName name="D">#REF!</definedName>
    <definedName name="D.FreqNum">[55]Sheet1!$D$10</definedName>
    <definedName name="D_B">#REF!</definedName>
    <definedName name="D_G">#REF!</definedName>
    <definedName name="D_Ind">#REF!</definedName>
    <definedName name="D_L">#REF!</definedName>
    <definedName name="D_O">#REF!</definedName>
    <definedName name="D_S">#REF!</definedName>
    <definedName name="D_SRM">#REF!</definedName>
    <definedName name="D_SY">#REF!</definedName>
    <definedName name="DA">#REF!</definedName>
    <definedName name="DABproj">#N/A</definedName>
    <definedName name="DAGproj">#N/A</definedName>
    <definedName name="DAproj">#N/A</definedName>
    <definedName name="DASD">#N/A</definedName>
    <definedName name="DASDB">#N/A</definedName>
    <definedName name="DASDG">#N/A</definedName>
    <definedName name="data">#REF!</definedName>
    <definedName name="DataAdjust">#REF!</definedName>
    <definedName name="_xlnm.Database">#REF!</definedName>
    <definedName name="Database_MI">#REF!</definedName>
    <definedName name="DataRange">#REF!</definedName>
    <definedName name="date">#REF!</definedName>
    <definedName name="DateHeader">[33]Controls!$E$27</definedName>
    <definedName name="DATES">#REF!</definedName>
    <definedName name="DATES_A">#REF!</definedName>
    <definedName name="DATES_Q">#REF!</definedName>
    <definedName name="dates_w">#REF!</definedName>
    <definedName name="Dates1">#REF!</definedName>
    <definedName name="datesaze">#REF!</definedName>
    <definedName name="datestjk">#REF!</definedName>
    <definedName name="datesuzb">#REF!</definedName>
    <definedName name="DatesX">OFFSET([56]I_Rates!$A$5,1,0,COUNT([56]I_Rates!$A:$A)-1,1)</definedName>
    <definedName name="DB">#REF!</definedName>
    <definedName name="DB_Monitor">[49]ToC!$B$5</definedName>
    <definedName name="DBproj">#N/A</definedName>
    <definedName name="DCF">#REF!</definedName>
    <definedName name="DCF_A">#REF!</definedName>
    <definedName name="DCF_A2">#REF!</definedName>
    <definedName name="dcfsyn" hidden="1">{"summary1",#N/A,TRUE,"Comps";"summary2",#N/A,TRUE,"Comps";"summary3",#N/A,TRUE,"Comps"}</definedName>
    <definedName name="dd" hidden="1">{"Riqfin97",#N/A,FALSE,"Tran";"Riqfinpro",#N/A,FALSE,"Tran"}</definedName>
    <definedName name="ddd" hidden="1">{"Riqfin97",#N/A,FALSE,"Tran";"Riqfinpro",#N/A,FALSE,"Tran"}</definedName>
    <definedName name="ddddd" hidden="1">{"10yp tariffs",#N/A,FALSE,"Celtel alternative 6"}</definedName>
    <definedName name="dddddd" hidden="1">{"10yp profit and loss",#N/A,FALSE,"Celtel alternative 6"}</definedName>
    <definedName name="ddil">#REF!</definedName>
    <definedName name="DEBRIEF">#REF!</definedName>
    <definedName name="DEBT">#REF!</definedName>
    <definedName name="DEBT1">#REF!</definedName>
    <definedName name="DEBT10">#REF!</definedName>
    <definedName name="DEBT11">#REF!</definedName>
    <definedName name="DEBT12">#REF!</definedName>
    <definedName name="DEBT13">#REF!</definedName>
    <definedName name="DEBT14">#REF!</definedName>
    <definedName name="DEBT15">#REF!</definedName>
    <definedName name="DEBT16">#REF!</definedName>
    <definedName name="DEBT2">#REF!</definedName>
    <definedName name="DEBT3">#REF!</definedName>
    <definedName name="DEBT4">#REF!</definedName>
    <definedName name="DEBT5">#REF!</definedName>
    <definedName name="DEBT6">#REF!</definedName>
    <definedName name="DEBT7">#REF!</definedName>
    <definedName name="DEBT8">#REF!</definedName>
    <definedName name="DEBT9">#REF!</definedName>
    <definedName name="debtacq">#REF!</definedName>
    <definedName name="DebtbyCap">[5]D!$Q$31</definedName>
    <definedName name="debtpfma">#REF!</definedName>
    <definedName name="debttar">#REF!</definedName>
    <definedName name="decfxsale">#REF!</definedName>
    <definedName name="DecSun1">DATE(CalendarYear,12,1)-WEEKDAY(DATE(CalendarYear,12,1))</definedName>
    <definedName name="DedflGhob2016">[42]SAK!$AO$82</definedName>
    <definedName name="DEFL">#REF!</definedName>
    <definedName name="depnacq">#REF!</definedName>
    <definedName name="depnpfma">#REF!</definedName>
    <definedName name="depntar">#REF!</definedName>
    <definedName name="DepositLower">OFFSET(DepositLowerLabel,1,0,COUNT([56]I_Rates!$D:$D)-1,1)</definedName>
    <definedName name="DepositLowerLabel">[56]I_Rates!$D$5</definedName>
    <definedName name="DepositUpper">OFFSET(DepositUpperLabel,1,0,COUNT([56]I_Rates!$C:$C)-1,1)</definedName>
    <definedName name="DepositUpperLabel">[56]I_Rates!$C$5</definedName>
    <definedName name="depreciation">#REF!</definedName>
    <definedName name="Devaluation">'[40]Data Validation'!$C$7:$E$7</definedName>
    <definedName name="df">#REF!</definedName>
    <definedName name="dfd" hidden="1">{"FCB_ALL",#N/A,FALSE,"FCB";"GREY_ALL",#N/A,FALSE,"GREY"}</definedName>
    <definedName name="dfdas" hidden="1">{"FCB_ALL",#N/A,FALSE,"FCB";"GREY_ALL",#N/A,FALSE,"GREY"}</definedName>
    <definedName name="dfdfd" hidden="1">{"FCB_ALL",#N/A,FALSE,"FCB";"GREY_ALL",#N/A,FALSE,"GREY"}</definedName>
    <definedName name="dfdfdfd" hidden="1">{"FCB_ALL",#N/A,FALSE,"FCB"}</definedName>
    <definedName name="DG">#REF!</definedName>
    <definedName name="DG_S">#REF!</definedName>
    <definedName name="DGproj">#N/A</definedName>
    <definedName name="Difference">#REF!</definedName>
    <definedName name="Disaggregations">#REF!</definedName>
    <definedName name="Discount_IDA">#REF!</definedName>
    <definedName name="Discount_NC">[57]NPV_base!#REF!</definedName>
    <definedName name="DiscountRate">#REF!</definedName>
    <definedName name="div">#REF!</definedName>
    <definedName name="Div_Method">#REF!</definedName>
    <definedName name="dividend.growth">'[47]Cvt. Debt'!$L$6</definedName>
    <definedName name="DO">#REF!</definedName>
    <definedName name="DOC">#REF!</definedName>
    <definedName name="dollar">[6]Inputs!#REF!</definedName>
    <definedName name="DollarHeader">[33]Controls!$E$20</definedName>
    <definedName name="domestic_financing">#REF!</definedName>
    <definedName name="Dpecent">[5]D!$Q$11</definedName>
    <definedName name="Dproj">#N/A</definedName>
    <definedName name="DPS_Curr_Yr">#REF!</definedName>
    <definedName name="DPS_Lst_Yr">#REF!</definedName>
    <definedName name="DPS_Next_Yr">#REF!</definedName>
    <definedName name="DS">#REF!</definedName>
    <definedName name="DSA_Assumptions">#REF!</definedName>
    <definedName name="DSD">#N/A</definedName>
    <definedName name="DSD_S">#N/A</definedName>
    <definedName name="DSDB">#N/A</definedName>
    <definedName name="DSDG">#N/A</definedName>
    <definedName name="DSI">#REF!</definedName>
    <definedName name="DSIBproj">#N/A</definedName>
    <definedName name="DSIGproj">#N/A</definedName>
    <definedName name="DSIproj">#N/A</definedName>
    <definedName name="DSISD">#N/A</definedName>
    <definedName name="DSISDB">#N/A</definedName>
    <definedName name="DSISDG">#N/A</definedName>
    <definedName name="DSP">#REF!</definedName>
    <definedName name="DSPBproj">#N/A</definedName>
    <definedName name="DSPG">#REF!</definedName>
    <definedName name="DSPGproj">#N/A</definedName>
    <definedName name="DSPproj">#N/A</definedName>
    <definedName name="DSPSD">#N/A</definedName>
    <definedName name="DSPSDB">#N/A</definedName>
    <definedName name="DSPSDG">#N/A</definedName>
    <definedName name="dsrfh">#REF!</definedName>
    <definedName name="EBIT95">#REF!</definedName>
    <definedName name="EBITDA">#REF!</definedName>
    <definedName name="EBITDAbyInt">[5]D!$Q$33</definedName>
    <definedName name="ebitdacvr">#REF!</definedName>
    <definedName name="EBITSENS">#REF!</definedName>
    <definedName name="EBRD">#REF!</definedName>
    <definedName name="EDNA">#REF!</definedName>
    <definedName name="EDNA_1">#N/A</definedName>
    <definedName name="EdssBatchRange">#REF!</definedName>
    <definedName name="ee" hidden="1">{"Tab1",#N/A,FALSE,"P";"Tab2",#N/A,FALSE,"P"}</definedName>
    <definedName name="eee" hidden="1">{"Tab1",#N/A,FALSE,"P";"Tab2",#N/A,FALSE,"P"}</definedName>
    <definedName name="eeeee" hidden="1">{"budget992000 tariff and usage",#N/A,FALSE,"Celtel alternative 6"}</definedName>
    <definedName name="eight">#REF!</definedName>
    <definedName name="elect">#REF!</definedName>
    <definedName name="ElectricCust">[5]D!$G$46</definedName>
    <definedName name="EMETEL">#REF!</definedName>
    <definedName name="empty">#REF!</definedName>
    <definedName name="EMV">[5]D!$Q$18</definedName>
    <definedName name="enda">#N/A</definedName>
    <definedName name="endcell">#REF!</definedName>
    <definedName name="EndDate">#REF!</definedName>
    <definedName name="EndDate2">#REF!</definedName>
    <definedName name="EndDate3">#REF!</definedName>
    <definedName name="EndDate4">#REF!</definedName>
    <definedName name="english">[58]Cover!$A$1</definedName>
    <definedName name="Enterprise">'[44]ბიზნეს ინფო'!$R$1</definedName>
    <definedName name="EPS">#REF!</definedName>
    <definedName name="EPS_Curr_Qtr">#REF!</definedName>
    <definedName name="EPS_Curr_Yr">#REF!</definedName>
    <definedName name="EPS_Growth_Rate">#REF!</definedName>
    <definedName name="EPS_Lst_Yr">#REF!</definedName>
    <definedName name="EPS_Next_Yr">#REF!</definedName>
    <definedName name="EPS_Qtr_Date">#REF!</definedName>
    <definedName name="eqty_short_version">[59]Eqty!#REF!</definedName>
    <definedName name="Equity_Ticker">#REF!</definedName>
    <definedName name="equityacq">#REF!</definedName>
    <definedName name="equitypfma">#REF!</definedName>
    <definedName name="equitytar">#REF!</definedName>
    <definedName name="ESAF_QUAR_GDP">#REF!</definedName>
    <definedName name="esafr">#REF!</definedName>
    <definedName name="EstGrth5Y">[5]D!$D$7</definedName>
    <definedName name="euro">[60]Inputs!#REF!</definedName>
    <definedName name="eurospot">[61]Inputs!#REF!</definedName>
    <definedName name="ex">#REF!</definedName>
    <definedName name="exchange">#REF!</definedName>
    <definedName name="Exchange_Rate__as_of_9_7_00">"Rate"</definedName>
    <definedName name="exflow">#REF!</definedName>
    <definedName name="ExitWRS">[62]Main!$AB$25</definedName>
    <definedName name="Expected_balance">#REF!</definedName>
    <definedName name="exratio">'[63]Pro Forma'!$R$3</definedName>
    <definedName name="ExtW">'[48]W&amp;T'!$C$16</definedName>
    <definedName name="F">#REF!</definedName>
    <definedName name="F.Date2">IF([30]!D.FreqNum=4,IF(INT(MONTH([55]Sheet1!C1)/3)&lt;1,[55]Sheet1!C1,"Q"&amp;INT(MONTH([55]Sheet1!C1)/3)&amp;" "&amp;YEAR([55]Sheet1!C1)),TEXT([55]Sheet1!C1,IF([30]!D.FreqNum=5,"YYYY",IF([30]!D.FreqNum=3,"MMM YY",IF(AND(MONTH([55]Sheet1!C1048576)=MONTH([55]Sheet1!C1),ROW()&lt;&gt;ROW([55]Sheet1!$D$128)),"d","mmmm d, yyyy")))))</definedName>
    <definedName name="F.Date4">IF(MOD(ROW()-ROW([55]Sheet1!$C$128),[30]!C.XAxisTicks2)=0,DATE(YEAR(OFFSET([55]Sheet1!A1,-[30]!C.XAxisTicks2,0,1,1)),MONTH(OFFSET([55]Sheet1!A1,-[30]!C.XAxisTicks2,0,1,1))+[30]!C.XScaleSkip,1),"")</definedName>
    <definedName name="FC">'[64]Combined Model'!#REF!</definedName>
    <definedName name="fd">#REF!</definedName>
    <definedName name="fdjfd">#REF!</definedName>
    <definedName name="fdjlsj">#REF!</definedName>
    <definedName name="FDP_0_1_aUrv" hidden="1">'[65]Income Statement'!$G$3</definedName>
    <definedName name="FDP_1_1_aUrv" hidden="1">'[65]Income Statement'!$G$4</definedName>
    <definedName name="FDP_10_1_aDrv" hidden="1">'[65]Income Statement'!$O$18</definedName>
    <definedName name="FDP_100_1_aUrv" hidden="1">'[65]Income Statement'!$L$83</definedName>
    <definedName name="FDP_101_1_aUrv" hidden="1">'[65]Income Statement'!$M$83</definedName>
    <definedName name="FDP_102_1_aUrv" hidden="1">'[65]Income Statement'!$N$83</definedName>
    <definedName name="FDP_103_1_aUrv" hidden="1">'[65]Income Statement'!$O$83</definedName>
    <definedName name="FDP_104_1_aUrv" hidden="1">'[65]Income Statement'!$E$84</definedName>
    <definedName name="FDP_105_1_aUrv" hidden="1">'[65]Income Statement'!$J$84</definedName>
    <definedName name="FDP_106_1_aUrv" hidden="1">'[65]Income Statement'!$K$84</definedName>
    <definedName name="FDP_107_1_aUrv" hidden="1">'[65]Income Statement'!$L$84</definedName>
    <definedName name="FDP_108_1_aUrv" hidden="1">'[65]Income Statement'!$M$84</definedName>
    <definedName name="FDP_109_1_aUrv" hidden="1">'[65]Income Statement'!$N$84</definedName>
    <definedName name="FDP_11_1_aDrv" hidden="1">'[65]Income Statement'!$S$16</definedName>
    <definedName name="FDP_110_1_aUrv" hidden="1">'[65]Income Statement'!$O$84</definedName>
    <definedName name="FDP_111_1_aUrv" hidden="1">'[65]Income Statement'!$E$89</definedName>
    <definedName name="FDP_112_1_aUrv" hidden="1">'[65]Income Statement'!$N$82</definedName>
    <definedName name="FDP_113_1_aUrv" hidden="1">'[65]Income Statement'!$J$89</definedName>
    <definedName name="FDP_114_1_aUrv" hidden="1">'[65]Income Statement'!$AI$89</definedName>
    <definedName name="FDP_115_1_aUrv" hidden="1">'[65]Income Statement'!$AJ$89</definedName>
    <definedName name="FDP_116_1_aUrv" hidden="1">'[65]Income Statement'!$E$90</definedName>
    <definedName name="FDP_117_1_aUrv" hidden="1">'[65]Income Statement'!$K$83</definedName>
    <definedName name="FDP_118_1_aUrv" hidden="1">'[65]Income Statement'!$J$90</definedName>
    <definedName name="FDP_119_1_aUrv" hidden="1">'[65]Income Statement'!$AI$90</definedName>
    <definedName name="FDP_12_1_aDrv" hidden="1">'[65]Income Statement'!$F$176</definedName>
    <definedName name="FDP_120_1_aUrv" hidden="1">'[65]Income Statement'!$AJ$90</definedName>
    <definedName name="FDP_121_1_aUrv" hidden="1">'[65]Income Statement'!$E$94</definedName>
    <definedName name="FDP_122_1_aUrv" hidden="1">'[65]Income Statement'!$AF$94</definedName>
    <definedName name="FDP_123_1_aUrv" hidden="1">'[65]Income Statement'!$AG$94</definedName>
    <definedName name="FDP_124_1_aUrv" hidden="1">'[65]Income Statement'!$E$95</definedName>
    <definedName name="FDP_125_1_aUrv" hidden="1">'[65]Income Statement'!$AF$95</definedName>
    <definedName name="FDP_126_1_aUrv" hidden="1">'[65]Income Statement'!$AG$95</definedName>
    <definedName name="FDP_127_1_aUrv" hidden="1">'[65]Income Statement'!$E$96</definedName>
    <definedName name="FDP_128_1_aUrv" hidden="1">'[65]Income Statement'!$AF$96</definedName>
    <definedName name="FDP_129_1_aUrv" hidden="1">'[65]Income Statement'!$AG$96</definedName>
    <definedName name="FDP_13_1_aUrv" hidden="1">'[65]Income Statement'!$O$27</definedName>
    <definedName name="FDP_130_1_aUrv" hidden="1">'[65]Income Statement'!$E$98</definedName>
    <definedName name="FDP_131_1_aSrv" hidden="1">'[65]Income Statement'!$G$98</definedName>
    <definedName name="FDP_132_1_aUrv" hidden="1">'[65]Income Statement'!$E$99</definedName>
    <definedName name="FDP_133_1_aUrv" hidden="1">'[65]Income Statement'!$AI$89</definedName>
    <definedName name="FDP_134_1_aUrv" hidden="1">'[65]Income Statement'!$E$100</definedName>
    <definedName name="FDP_135_1_aUrv" hidden="1">'[65]Income Statement'!$E$90</definedName>
    <definedName name="FDP_136_1_aSrv" hidden="1">'[65]Income Statement'!$G$90</definedName>
    <definedName name="FDP_137_1_aUrv" hidden="1">'[65]Income Statement'!$J$90</definedName>
    <definedName name="FDP_138_1_aUrv" hidden="1">'[65]Income Statement'!$E$102</definedName>
    <definedName name="FDP_139_1_aUrv" hidden="1">'[65]Income Statement'!$AJ$90</definedName>
    <definedName name="FDP_14_1_aUrv" hidden="1">'[65]Income Statement'!$O$28</definedName>
    <definedName name="FDP_140_1_aUrv" hidden="1">'[65]Income Statement'!$E$103</definedName>
    <definedName name="FDP_141_1_aUrv" hidden="1">'[65]Income Statement'!$AF$94</definedName>
    <definedName name="FDP_142_1_aUrv" hidden="1">'[65]Income Statement'!$AG$94</definedName>
    <definedName name="FDP_143_1_aUrv" hidden="1">'[65]Income Statement'!$E$95</definedName>
    <definedName name="FDP_144_1_aUrv" hidden="1">'[65]Income Statement'!$AF$95</definedName>
    <definedName name="FDP_145_1_aUrv" hidden="1">'[65]Income Statement'!$AG$95</definedName>
    <definedName name="FDP_146_1_aUrv" hidden="1">'[65]Income Statement'!$E$96</definedName>
    <definedName name="FDP_147_1_aUrv" hidden="1">'[65]Income Statement'!$AF$96</definedName>
    <definedName name="FDP_148_1_aUrv" hidden="1">'[65]Income Statement'!$AG$96</definedName>
    <definedName name="FDP_149_1_aUrv" hidden="1">'[65]Income Statement'!$E$98</definedName>
    <definedName name="FDP_15_1_aUrv" hidden="1">'[65]Income Statement'!$O$29</definedName>
    <definedName name="FDP_150_1_aSrv" hidden="1">'[65]Income Statement'!$G$98</definedName>
    <definedName name="FDP_151_1_aUrv" hidden="1">'[65]Income Statement'!$E$99</definedName>
    <definedName name="FDP_152_1_aSrv" hidden="1">'[65]Income Statement'!$G$99</definedName>
    <definedName name="FDP_153_1_aUrv" hidden="1">'[65]Income Statement'!$E$100</definedName>
    <definedName name="FDP_154_1_aSrv" hidden="1">'[65]Income Statement'!$G$100</definedName>
    <definedName name="FDP_155_1_aUrv" hidden="1">'[65]Income Statement'!$E$101</definedName>
    <definedName name="FDP_156_1_aSrv" hidden="1">'[65]Income Statement'!$G$101</definedName>
    <definedName name="FDP_157_1_aUrv" hidden="1">'[65]Income Statement'!$E$102</definedName>
    <definedName name="FDP_158_1_aSrv" hidden="1">'[65]Income Statement'!$G$102</definedName>
    <definedName name="FDP_159_1_aUrv" hidden="1">'[65]Income Statement'!$E$103</definedName>
    <definedName name="FDP_16_1_aUrv" hidden="1">'[65]Income Statement'!$O$7</definedName>
    <definedName name="FDP_160_1_aSrv" hidden="1">'[65]Income Statement'!$G$103</definedName>
    <definedName name="FDP_161_1_aDrv" hidden="1">'[65]Income Statement'!$F$172</definedName>
    <definedName name="FDP_162_1_aDrv" hidden="1">'[65]Income Statement'!$F$173</definedName>
    <definedName name="FDP_163_1_aDrv" hidden="1">'[65]Income Statement'!$F$174</definedName>
    <definedName name="FDP_164_1_aDrv" hidden="1">'[65]Income Statement'!$F$175</definedName>
    <definedName name="FDP_165_1_aDrv" hidden="1">'[65]Income Statement'!$F$177</definedName>
    <definedName name="FDP_166_1_aDrv" hidden="1">'[65]Income Statement'!$F$179</definedName>
    <definedName name="FDP_167_1_aDrv" hidden="1">'[65]Income Statement'!$F$180</definedName>
    <definedName name="FDP_168_1_aDrv" hidden="1">'[65]Income Statement'!$F$181</definedName>
    <definedName name="FDP_169_1_aDrv" hidden="1">'[65]Income Statement'!$F$182</definedName>
    <definedName name="FDP_17_1_aUrv" hidden="1">'[65]Income Statement'!$E$9</definedName>
    <definedName name="FDP_170_1_aDrv" hidden="1">'[65]Income Statement'!$F$183</definedName>
    <definedName name="FDP_171_1_aDrv" hidden="1">'[65]Income Statement'!$F$184</definedName>
    <definedName name="FDP_172_1_aDrv" hidden="1">'[65]Income Statement'!$E$196</definedName>
    <definedName name="FDP_173_1_aDrv" hidden="1">'[65]Income Statement'!$E$197</definedName>
    <definedName name="FDP_174_1_aUrv" hidden="1">'[65]Income Statement'!$E$59</definedName>
    <definedName name="FDP_175_1_aUrv" hidden="1">'[65]Income Statement'!$E$71</definedName>
    <definedName name="FDP_176_1_aUrv" hidden="1">'[65]Income Statement'!$O$10</definedName>
    <definedName name="FDP_177_1_aUrv" hidden="1">'[65]Income Statement'!$G$72</definedName>
    <definedName name="FDP_178_1_aUrv" hidden="1">'[65]Income Statement'!$I$3</definedName>
    <definedName name="FDP_179_1_aUrv" hidden="1">'[65]Income Statement'!$I$4</definedName>
    <definedName name="FDP_18_1_aUrv" hidden="1">'[65]Income Statement'!$E$10</definedName>
    <definedName name="FDP_180_1_aUdv" hidden="1">'[65]Income Statement'!$L$43</definedName>
    <definedName name="FDP_181_1_aUdv" hidden="1">'[65]Income Statement'!$M$43</definedName>
    <definedName name="FDP_182_1_aUdv" hidden="1">'[65]Income Statement'!$N$43</definedName>
    <definedName name="FDP_183_1_aUdv" hidden="1">'[65]Income Statement'!$O$43</definedName>
    <definedName name="FDP_184_1_aUdv" hidden="1">'[65]Income Statement'!$L$50</definedName>
    <definedName name="FDP_185_1_aUdv" hidden="1">'[65]Income Statement'!$M$50</definedName>
    <definedName name="FDP_186_1_aUdv" hidden="1">'[65]Income Statement'!$N$50</definedName>
    <definedName name="FDP_187_1_aUdv" hidden="1">'[65]Income Statement'!$O$50</definedName>
    <definedName name="FDP_188_1_aUdv" hidden="1">'[65]Income Statement'!$L$62</definedName>
    <definedName name="FDP_189_1_aUdv" hidden="1">'[65]Income Statement'!$M$62</definedName>
    <definedName name="FDP_19_1_aUrv" hidden="1">'[65]Income Statement'!$E$11</definedName>
    <definedName name="FDP_190_1_aUdv" hidden="1">'[65]Income Statement'!$N$62</definedName>
    <definedName name="FDP_191_1_aUdv" hidden="1">'[65]Income Statement'!$O$62</definedName>
    <definedName name="FDP_192_1_aUdv" hidden="1">'[65]Income Statement'!$L$67</definedName>
    <definedName name="FDP_193_1_aUdv" hidden="1">'[65]Income Statement'!$M$67</definedName>
    <definedName name="FDP_194_1_aUdv" hidden="1">'[65]Income Statement'!$N$67</definedName>
    <definedName name="FDP_195_1_aUdv" hidden="1">'[65]Income Statement'!$O$67</definedName>
    <definedName name="FDP_196_1_aUdv" hidden="1">'[65]Income Statement'!$L$55</definedName>
    <definedName name="FDP_197_1_aUdv" hidden="1">'[65]Income Statement'!$M$55</definedName>
    <definedName name="FDP_198_1_aUdv" hidden="1">'[65]Income Statement'!$N$55</definedName>
    <definedName name="FDP_199_1_aUdv" hidden="1">'[65]Income Statement'!$O$55</definedName>
    <definedName name="FDP_2_1_aUrv" hidden="1">'[65]Income Statement'!$O$6</definedName>
    <definedName name="FDP_20_1_aUrv" hidden="1">'[65]Income Statement'!$E$12</definedName>
    <definedName name="FDP_21_1_aUrv" hidden="1">'[65]Income Statement'!$E$13</definedName>
    <definedName name="FDP_22_1_aUrv" hidden="1">'[65]Income Statement'!$O$15</definedName>
    <definedName name="FDP_23_1_aDrv" hidden="1">'[65]Income Statement'!$O$19</definedName>
    <definedName name="FDP_24_1_aUrv" hidden="1">'[65]Income Statement'!$E$16</definedName>
    <definedName name="FDP_25_1_aUrv" hidden="1">'[65]Income Statement'!$E$17</definedName>
    <definedName name="FDP_26_1_aUrv" hidden="1">'[65]Income Statement'!$E$18</definedName>
    <definedName name="FDP_27_1_aUrv" hidden="1">'[65]Income Statement'!$E$19</definedName>
    <definedName name="FDP_28_1_aUrv" hidden="1">'[65]Income Statement'!$O$30</definedName>
    <definedName name="FDP_29_1_aDrv" hidden="1">'[65]Income Statement'!$E$8</definedName>
    <definedName name="FDP_3_1_aUrv" hidden="1">'[65]Income Statement'!$O$7</definedName>
    <definedName name="FDP_30_1_aUrv" hidden="1">'[65]Income Statement'!$E$22</definedName>
    <definedName name="FDP_31_1_aUrv" hidden="1">'[65]Income Statement'!$E$23</definedName>
    <definedName name="FDP_32_1_aUrv" hidden="1">'[65]Income Statement'!$E$24</definedName>
    <definedName name="FDP_33_1_aUrv" hidden="1">'[65]Income Statement'!$E$25</definedName>
    <definedName name="FDP_34_1_aUrv" hidden="1">'[65]Income Statement'!$E$26</definedName>
    <definedName name="FDP_35_1_aSrv" hidden="1">'[65]Income Statement'!$E$27</definedName>
    <definedName name="FDP_36_1_aUrv" hidden="1">'[65]Income Statement'!$E$28</definedName>
    <definedName name="FDP_37_1_aUrv" hidden="1">'[65]Income Statement'!$E$29</definedName>
    <definedName name="FDP_38_1_aUrv" hidden="1">'[65]Income Statement'!$E$30</definedName>
    <definedName name="FDP_39_1_aUrv" hidden="1">'[65]Income Statement'!$E$31</definedName>
    <definedName name="FDP_4_1_aUrv" hidden="1">'[65]Income Statement'!$O$8</definedName>
    <definedName name="FDP_40_1_aUrv" hidden="1">'[65]Income Statement'!$E$32</definedName>
    <definedName name="FDP_41_1_aSrv" hidden="1">'[65]Income Statement'!$E$20</definedName>
    <definedName name="FDP_42_1_aSrv" hidden="1">'[65]Income Statement'!$E$21</definedName>
    <definedName name="FDP_43_1_aUrv" hidden="1">'[65]Income Statement'!$E$35</definedName>
    <definedName name="FDP_44_1_aUrv" hidden="1">'[65]Income Statement'!$E$36</definedName>
    <definedName name="FDP_45_1_aUrv" hidden="1">'[65]Income Statement'!$E$37</definedName>
    <definedName name="FDP_46_1_aUrv" hidden="1">'[65]Income Statement'!$E$38</definedName>
    <definedName name="FDP_47_1_aUrv" hidden="1">'[65]Income Statement'!$E$39</definedName>
    <definedName name="FDP_48_1_aSrv" hidden="1">'[65]Income Statement'!$E$40</definedName>
    <definedName name="FDP_49_1_aUrv" hidden="1">'[65]Income Statement'!$E$28</definedName>
    <definedName name="FDP_5_1_aUrv" hidden="1">'[65]Income Statement'!$O$9</definedName>
    <definedName name="FDP_50_1_aUrv" hidden="1">'[65]Income Statement'!$E$42</definedName>
    <definedName name="FDP_51_1_aUrv" hidden="1">'[65]Income Statement'!$E$30</definedName>
    <definedName name="FDP_52_1_aUrv" hidden="1">'[65]Income Statement'!$E$44</definedName>
    <definedName name="FDP_53_1_aUrv" hidden="1">'[65]Income Statement'!$E$45</definedName>
    <definedName name="FDP_54_1_aUrv" hidden="1">'[65]Income Statement'!$E$46</definedName>
    <definedName name="FDP_55_1_aUrv" hidden="1">'[65]Income Statement'!$E$50</definedName>
    <definedName name="FDP_56_1_aUrv" hidden="1">'[65]Income Statement'!$E$51</definedName>
    <definedName name="FDP_57_1_aUrv" hidden="1">'[65]Income Statement'!$E$36</definedName>
    <definedName name="FDP_58_1_aUrv" hidden="1">'[65]Income Statement'!$E$53</definedName>
    <definedName name="FDP_59_1_aUrv" hidden="1">'[65]Income Statement'!$E$54</definedName>
    <definedName name="FDP_6_1_aUrv" hidden="1">'[65]Income Statement'!$O$10</definedName>
    <definedName name="FDP_60_1_aUrv" hidden="1">'[65]Income Statement'!$E$55</definedName>
    <definedName name="FDP_61_1_aSrv" hidden="1">'[65]Income Statement'!$E$40</definedName>
    <definedName name="FDP_62_1_aSrv" hidden="1">'[65]Income Statement'!$E$41</definedName>
    <definedName name="FDP_63_1_aUrv" hidden="1">'[65]Income Statement'!$E$42</definedName>
    <definedName name="FDP_64_1_aSrv" hidden="1">'[65]Income Statement'!$G$42</definedName>
    <definedName name="FDP_65_1_aSrv" hidden="1">'[65]Income Statement'!$E$60</definedName>
    <definedName name="FDP_66_1_aUrv" hidden="1">'[65]Income Statement'!$E$61</definedName>
    <definedName name="FDP_67_1_aUrv" hidden="1">'[65]Income Statement'!$E$62</definedName>
    <definedName name="FDP_68_1_aUrv" hidden="1">'[65]Income Statement'!$E$63</definedName>
    <definedName name="FDP_69_1_aUrv" hidden="1">'[65]Income Statement'!$O$16</definedName>
    <definedName name="FDP_7_1_aUrv" hidden="1">'[65]Income Statement'!$O$11</definedName>
    <definedName name="FDP_70_1_aDrv" hidden="1">'[65]Income Statement'!$S$14</definedName>
    <definedName name="FDP_71_1_aUrv" hidden="1">'[65]Income Statement'!$U$13</definedName>
    <definedName name="FDP_72_1_aDrv" hidden="1">'[65]Income Statement'!$S$13</definedName>
    <definedName name="FDP_73_1_aUrv" hidden="1">'[65]Income Statement'!$E$68</definedName>
    <definedName name="FDP_74_1_aUrv" hidden="1">'[65]Income Statement'!$E$51</definedName>
    <definedName name="FDP_75_1_aSrv" hidden="1">'[65]Income Statement'!$E$70</definedName>
    <definedName name="FDP_76_1_aUrv" hidden="1">'[65]Income Statement'!$E$71</definedName>
    <definedName name="FDP_77_1_aUrv" hidden="1">'[65]Income Statement'!$E$72</definedName>
    <definedName name="FDP_78_1_aUrv" hidden="1">'[65]Income Statement'!$J$77</definedName>
    <definedName name="FDP_79_1_aUrv" hidden="1">'[65]Income Statement'!$K$77</definedName>
    <definedName name="FDP_8_1_aDrv" hidden="1">'[65]Income Statement'!$S$19</definedName>
    <definedName name="FDP_80_1_aUrv" hidden="1">'[65]Income Statement'!$L$77</definedName>
    <definedName name="FDP_81_1_aSrv" hidden="1">'[65]Income Statement'!$E$58</definedName>
    <definedName name="FDP_82_1_aUrv" hidden="1">'[65]Income Statement'!$N$77</definedName>
    <definedName name="FDP_83_1_aSrv" hidden="1">'[65]Income Statement'!$E$61</definedName>
    <definedName name="FDP_84_1_aUrv" hidden="1">'[65]Income Statement'!$J$78</definedName>
    <definedName name="FDP_85_1_aUrv" hidden="1">'[65]Income Statement'!$K$78</definedName>
    <definedName name="FDP_86_1_aUrv" hidden="1">'[65]Income Statement'!$L$78</definedName>
    <definedName name="FDP_87_1_aSrv" hidden="1">'[65]Income Statement'!$E$65</definedName>
    <definedName name="FDP_88_1_aUrv" hidden="1">'[65]Income Statement'!$N$78</definedName>
    <definedName name="FDP_89_1_aSrv" hidden="1">'[65]Income Statement'!$E$67</definedName>
    <definedName name="FDP_9_1_aDrv" hidden="1">'[65]Income Statement'!$S$18</definedName>
    <definedName name="FDP_90_1_aUrv" hidden="1">'[65]Income Statement'!$E$82</definedName>
    <definedName name="FDP_91_1_aUrv" hidden="1">'[65]Income Statement'!$J$82</definedName>
    <definedName name="FDP_92_1_aSrv" hidden="1">'[65]Income Statement'!$E$70</definedName>
    <definedName name="FDP_93_1_aDrv" hidden="1">'[65]Income Statement'!$E$72</definedName>
    <definedName name="FDP_94_1_aUrv" hidden="1">'[65]Income Statement'!$M$82</definedName>
    <definedName name="FDP_95_1_aUrv" hidden="1">'[65]Income Statement'!$N$82</definedName>
    <definedName name="FDP_96_1_aUrv" hidden="1">'[65]Income Statement'!$O$82</definedName>
    <definedName name="FDP_97_1_aUrv" hidden="1">'[65]Income Statement'!$E$83</definedName>
    <definedName name="FDP_98_1_aUrv" hidden="1">'[65]Income Statement'!$J$83</definedName>
    <definedName name="FDP_99_1_aUrv" hidden="1">'[65]Income Statement'!$K$83</definedName>
    <definedName name="Feb_98">#REF!</definedName>
    <definedName name="FebSun1">DATE(CalendarYear,2,1)-WEEKDAY(DATE(CalendarYear,2,1))</definedName>
    <definedName name="ff" hidden="1">{"Tab1",#N/A,FALSE,"P";"Tab2",#N/A,FALSE,"P"}</definedName>
    <definedName name="fff" hidden="1">{"Tab1",#N/A,FALSE,"P";"Tab2",#N/A,FALSE,"P"}</definedName>
    <definedName name="ffffff" hidden="1">{"budget992000 capex",#N/A,FALSE,"Celtel alternative 6"}</definedName>
    <definedName name="fg">#REF!</definedName>
    <definedName name="fgfkjfk">#REF!</definedName>
    <definedName name="Final_Summary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finan">#REF!</definedName>
    <definedName name="finan1">#REF!</definedName>
    <definedName name="FINANCING">#REF!</definedName>
    <definedName name="FinW">'[48]W&amp;T'!$C$18</definedName>
    <definedName name="FirstDate">#REF!</definedName>
    <definedName name="fis_98">#REF!</definedName>
    <definedName name="fis_gdp">#REF!</definedName>
    <definedName name="fis_lari">#REF!</definedName>
    <definedName name="Fisc">#REF!</definedName>
    <definedName name="FISUM">#REF!</definedName>
    <definedName name="fjsf">#REF!</definedName>
    <definedName name="FLOPEC">#REF!</definedName>
    <definedName name="FMB">#REF!</definedName>
    <definedName name="FMV">[5]D!$Q$19</definedName>
    <definedName name="FODESEC">#REF!</definedName>
    <definedName name="Footnote1">#REF!</definedName>
    <definedName name="footnote2">#REF!</definedName>
    <definedName name="Foreign_liabilities">#REF!</definedName>
    <definedName name="FRAMENO">#REF!</definedName>
    <definedName name="framework_macro">#REF!</definedName>
    <definedName name="framework_macro_new">#REF!</definedName>
    <definedName name="framework_monetary">#REF!</definedName>
    <definedName name="FRAMEYES">#REF!</definedName>
    <definedName name="FreezeCell">#REF!</definedName>
    <definedName name="FreqName">#REF!</definedName>
    <definedName name="Frequency">#REF!</definedName>
    <definedName name="fsuout">#REF!</definedName>
    <definedName name="FUEL">[24]Sheet2!#REF!</definedName>
    <definedName name="FuelMix">[5]D!$B$51</definedName>
    <definedName name="Fun_adg_2">'[25]GFSM2001 Functional'!$G$144:$H$233</definedName>
    <definedName name="Fun_adg_sak_3">'[25]GFSM2001 Functional'!$G$144:$I$233</definedName>
    <definedName name="Fun_avt_2">'[25]GFSM2001 Functional'!$J$144:$K$233</definedName>
    <definedName name="Fun_avt_sak_3">'[25]GFSM2001 Functional'!$J$144:$L$233</definedName>
    <definedName name="Fun_mizn_2">'[25]GFSM2001 Functional'!$B$144:$C$233</definedName>
    <definedName name="Fun_sax_3">'[25]GFSM2001 Functional'!$D$144:$F$300</definedName>
    <definedName name="fun_sax_sak_2">'[25]GFSM2001 Functional'!$O$144:$P$233</definedName>
    <definedName name="Funding">[66]Sheet1!$D$1:$D$10</definedName>
    <definedName name="funds">#REF!</definedName>
    <definedName name="funqc.adgil.">'[25]GFSM2001 Functional'!#REF!</definedName>
    <definedName name="Funqc_sul_F">'[25]GFSM2001 Functional'!$C$255:$L$468</definedName>
    <definedName name="Future_Change">'[40]Data Validation'!$C$8:$E$8</definedName>
    <definedName name="FVbyEBIT">[5]D!$Q$27</definedName>
    <definedName name="FVbyEBITDA">[5]D!$Q$28</definedName>
    <definedName name="FVbyRev">[5]D!$Q$29</definedName>
    <definedName name="FwdPayout">[5]D!$Q$35</definedName>
    <definedName name="FX">[5]EON!$M$2</definedName>
    <definedName name="fx_2">[41]Inputs!#REF!</definedName>
    <definedName name="FYE">[60]Assum!#REF!</definedName>
    <definedName name="fytf">#REF!</definedName>
    <definedName name="g">#REF!</definedName>
    <definedName name="GaA_5yr">#REF!</definedName>
    <definedName name="GaA_7yr">#REF!</definedName>
    <definedName name="GaA_qtr">#REF!</definedName>
    <definedName name="GaA_yr1">'[67]OpEx Detail'!#REF!</definedName>
    <definedName name="GaA_yr2">'[67]OpEx Detail'!#REF!</definedName>
    <definedName name="GaA_yrf">'[67]OpEx Detail'!#REF!</definedName>
    <definedName name="GAP">#REF!</definedName>
    <definedName name="GAPFGFROM">#REF!</definedName>
    <definedName name="GAPFGTO">#REF!</definedName>
    <definedName name="GAPSTFROM">#REF!</definedName>
    <definedName name="GAPSTTO">#REF!</definedName>
    <definedName name="GAPTEST">#REF!</definedName>
    <definedName name="GAPTESTFG">#REF!</definedName>
    <definedName name="GasCust">[5]D!$G$47</definedName>
    <definedName name="GCB">#REF!</definedName>
    <definedName name="GCB_NGDP">#N/A</definedName>
    <definedName name="GCB_NGDP_1">#N/A</definedName>
    <definedName name="GCD">#REF!</definedName>
    <definedName name="GCEI">#REF!</definedName>
    <definedName name="GCENL">#REF!</definedName>
    <definedName name="GCND">#REF!</definedName>
    <definedName name="GCND_NGDP">#REF!</definedName>
    <definedName name="GCRG">#REF!</definedName>
    <definedName name="gdwillperiod">#REF!</definedName>
    <definedName name="GEO">[20]!'[Macros Import].qbop'</definedName>
    <definedName name="Georgia_Annualy">'[68]GEO Files Location'!#REF!</definedName>
    <definedName name="GGB">#REF!</definedName>
    <definedName name="GGB_NGDP">#N/A</definedName>
    <definedName name="GGB_NGDP_1">#N/A</definedName>
    <definedName name="GGD">#REF!</definedName>
    <definedName name="GGED">#REF!</definedName>
    <definedName name="GGEI">#REF!</definedName>
    <definedName name="GGENL">#REF!</definedName>
    <definedName name="ggg" hidden="1">{"Riqfin97",#N/A,FALSE,"Tran";"Riqfinpro",#N/A,FALSE,"Tran"}</definedName>
    <definedName name="ggggg" hidden="1">'[69]J(Priv.Cap)'!#REF!</definedName>
    <definedName name="ggggggg" hidden="1">{"budget992000 profit and loss",#N/A,FALSE,"Celtel alternative 6"}</definedName>
    <definedName name="GGND">#REF!</definedName>
    <definedName name="GGRG">#REF!</definedName>
    <definedName name="ghj">#REF!</definedName>
    <definedName name="GorMiw2016">[42]SAK!$AO$83</definedName>
    <definedName name="Gpercent">[5]D!$Q$9</definedName>
    <definedName name="Grace_IDA">#REF!</definedName>
    <definedName name="Grace_NC">[57]NPV_base!#REF!</definedName>
    <definedName name="Gross_reserves">#REF!</definedName>
    <definedName name="grow">#REF!</definedName>
    <definedName name="guild">[60]Inputs!#REF!</definedName>
    <definedName name="gun">[70]Inputs!$F$3</definedName>
    <definedName name="Gurjn2016">[42]SAK!$AO$81</definedName>
    <definedName name="Hds_98">#REF!</definedName>
    <definedName name="Hds_99">#REF!</definedName>
    <definedName name="Hds_yrs">#REF!</definedName>
    <definedName name="HeaderSpot">#REF!</definedName>
    <definedName name="headings1">#REF!</definedName>
    <definedName name="hello" hidden="1">{#N/A,#N/A,FALSE,"CB";#N/A,#N/A,FALSE,"CMB";#N/A,#N/A,FALSE,"BSYS";#N/A,#N/A,FALSE,"NBFI";#N/A,#N/A,FALSE,"FSYS"}</definedName>
    <definedName name="hello_1" hidden="1">{#N/A,#N/A,FALSE,"CB";#N/A,#N/A,FALSE,"CMB";#N/A,#N/A,FALSE,"BSYS";#N/A,#N/A,FALSE,"NBFI";#N/A,#N/A,FALSE,"FSYS"}</definedName>
    <definedName name="hello_2" hidden="1">{#N/A,#N/A,FALSE,"CB";#N/A,#N/A,FALSE,"CMB";#N/A,#N/A,FALSE,"BSYS";#N/A,#N/A,FALSE,"NBFI";#N/A,#N/A,FALSE,"FSYS"}</definedName>
    <definedName name="HELP">#REF!</definedName>
    <definedName name="HERE">#REF!</definedName>
    <definedName name="hgf">#REF!</definedName>
    <definedName name="hhh">#REF!</definedName>
    <definedName name="High">[71]MOE!#REF!</definedName>
    <definedName name="High52">[5]D!$M$11</definedName>
    <definedName name="HighPrice">#REF!</definedName>
    <definedName name="highyield.date">#REF!</definedName>
    <definedName name="HistoCell">#REF!</definedName>
    <definedName name="HistoComplement">#REF!</definedName>
    <definedName name="HistoType">#REF!</definedName>
    <definedName name="hjhl">#REF!</definedName>
    <definedName name="HKD_USD">[72]Assumptions!$B$3</definedName>
    <definedName name="hkjh">[73]!hkjh</definedName>
    <definedName name="hlkjg">#REF!</definedName>
    <definedName name="home">#REF!</definedName>
    <definedName name="hq_staffing">#REF!</definedName>
    <definedName name="hy.date">#REF!</definedName>
    <definedName name="i">#REF!</definedName>
    <definedName name="IAD">[5]D!$M$9</definedName>
    <definedName name="IBESEPSY1">[5]D!$M$6</definedName>
    <definedName name="IBESEPSY2">[5]D!$M$7</definedName>
    <definedName name="IBESEPSY3">[5]D!$M$8</definedName>
    <definedName name="IDAr">#REF!</definedName>
    <definedName name="IESS">#REF!</definedName>
    <definedName name="ii" hidden="1">{"Tab1",#N/A,FALSE,"P";"Tab2",#N/A,FALSE,"P"}</definedName>
    <definedName name="IM">#REF!</definedName>
    <definedName name="ima">#REF!</definedName>
    <definedName name="IMF">#REF!</definedName>
    <definedName name="imishli1">#REF!</definedName>
    <definedName name="import_qbop">[17]!'[Macros Import].qbop'</definedName>
    <definedName name="ImportantDates">#REF!</definedName>
    <definedName name="In_millions_of_lei">#REF!</definedName>
    <definedName name="In_millions_of_U.S._dollars">#REF!</definedName>
    <definedName name="inc_5yr">'[67]OpEx Detail'!#REF!</definedName>
    <definedName name="inc_7yr">'[67]OpEx Detail'!#REF!</definedName>
    <definedName name="inc_qtr">'[67]OpEx Detail'!#REF!</definedName>
    <definedName name="inc_yr1">'[67]OpEx Detail'!#REF!</definedName>
    <definedName name="inc_yr2">'[67]OpEx Detail'!#REF!</definedName>
    <definedName name="inc_yrf">'[67]OpEx Detail'!#REF!</definedName>
    <definedName name="include.spread.flag">[47]Common!$E$6</definedName>
    <definedName name="IncrementCell">#REF!</definedName>
    <definedName name="ind">#REF!</definedName>
    <definedName name="Indai" hidden="1">{"Rpt1",#N/A,FALSE,"Recap";"Rpt1",#N/A,FALSE,"Charts"}</definedName>
    <definedName name="Index">#REF!</definedName>
    <definedName name="Index_Offer">#REF!</definedName>
    <definedName name="India" hidden="1">{"Rpt1",#N/A,FALSE,"Recap";"Rpt1",#N/A,FALSE,"Charts"}</definedName>
    <definedName name="indirect_inputs">#REF!</definedName>
    <definedName name="IndirectCostRate">'[74]Basic Info'!$C$39</definedName>
    <definedName name="INDUST1">#REF!</definedName>
    <definedName name="INDUST2">#REF!</definedName>
    <definedName name="INECEL">#REF!</definedName>
    <definedName name="Ini.Cap.Price">'[47]FELINE PUMAS'!$H$8</definedName>
    <definedName name="InLineRng">#REF!</definedName>
    <definedName name="INPUT">#REF!</definedName>
    <definedName name="Insurance_Products">#REF!</definedName>
    <definedName name="Int">#REF!</definedName>
    <definedName name="Interbank">OFFSET(InterbankLabel,1,0,COUNT([56]I_Rates!$E:$E),1)</definedName>
    <definedName name="InterbankLabel">[56]I_Rates!$E$5</definedName>
    <definedName name="InterbankX">OFFSET(InterbankLabel,1,0,COUNT([56]I_Rates!$E:$E)-1,1)</definedName>
    <definedName name="Interest">#REF!</definedName>
    <definedName name="Interest.Alloc">#REF!</definedName>
    <definedName name="interest_calculations">[32]int_calc!$A$29:$W$39</definedName>
    <definedName name="Interest_IDA">#REF!</definedName>
    <definedName name="Interest_NC">[57]NPV_base!#REF!</definedName>
    <definedName name="InterestRate">#REF!</definedName>
    <definedName name="interm_level">'[34]Threshold Table'!$D$6:$F$11</definedName>
    <definedName name="inv_qtr">#REF!</definedName>
    <definedName name="inv_years">#REF!</definedName>
    <definedName name="inv_yr1">#REF!</definedName>
    <definedName name="inv_yr2">#REF!</definedName>
    <definedName name="InvUp">'[47]F. FLEXCAPS'!$H$8</definedName>
    <definedName name="ipo">#REF!</definedName>
    <definedName name="ipo.date">#REF!</definedName>
    <definedName name="ipo.impact">#REF!</definedName>
    <definedName name="ipo.matrix">#REF!</definedName>
    <definedName name="ipo.opbs">#REF!</definedName>
    <definedName name="ipo.sensitivity">#REF!</definedName>
    <definedName name="ipo.share">#REF!</definedName>
    <definedName name="IPO_Shares">#REF!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J_AVG_BANK_ASSETS" hidden="1">"c2671"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TIONS" hidden="1">"c2837"</definedName>
    <definedName name="IQ_AIR_ORDERS" hidden="1">"c2836"</definedName>
    <definedName name="IQ_AIR_OWNED" hidden="1">"c2832"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MT_OUT" hidden="1">"c2145"</definedName>
    <definedName name="IQ_ANNU_DISTRIBUTION_UNIT" hidden="1">"c3004"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SHAREOUTSTANDING" hidden="1">"c83"</definedName>
    <definedName name="IQ_AVG_TEV" hidden="1">"c84"</definedName>
    <definedName name="IQ_AVG_VOLUME" hidden="1">"c1346"</definedName>
    <definedName name="IQ_BANK_DEBT" hidden="1">"c2544"</definedName>
    <definedName name="IQ_BANK_DEBT_PCT" hidden="1">"c2545"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ROK_COMISSION" hidden="1">"c98"</definedName>
    <definedName name="IQ_BUILDINGS" hidden="1">"c99"</definedName>
    <definedName name="IQ_BUSINESS_DESCRIPTION" hidden="1">"c322"</definedName>
    <definedName name="IQ_BV_OVER_SHARES" hidden="1">"c1349"</definedName>
    <definedName name="IQ_BV_SHARE" hidden="1">"c100"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Y" hidden="1">"c102"</definedName>
    <definedName name="IQ_CALL_FEATURE" hidden="1">"c2197"</definedName>
    <definedName name="IQ_CALLABLE" hidden="1">"c2196"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IZED_INTEREST" hidden="1">"c2076"</definedName>
    <definedName name="IQ_CASH" hidden="1">"c1458"</definedName>
    <definedName name="IQ_CASH_ACQUIRE_CF" hidden="1">"c116"</definedName>
    <definedName name="IQ_CASH_CONVERSION" hidden="1">"c117"</definedName>
    <definedName name="IQ_CASH_DUE_BANKS" hidden="1">"c1351"</definedName>
    <definedName name="IQ_CASH_EQUIV" hidden="1">"c118"</definedName>
    <definedName name="IQ_CASH_FINAN" hidden="1">"c119"</definedName>
    <definedName name="IQ_CASH_INTEREST" hidden="1">"c120"</definedName>
    <definedName name="IQ_CASH_INVEST" hidden="1">"c121"</definedName>
    <definedName name="IQ_CASH_OPER" hidden="1">"c122"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WORKING_CAPITAL" hidden="1">"c1909"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ED" hidden="1">"c2681"</definedName>
    <definedName name="IQ_CLASSA_OPTIONS_GRANTED" hidden="1">"c2680"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NV_DATE" hidden="1">"c2191"</definedName>
    <definedName name="IQ_CONV_PREMIUM" hidden="1">"c2195"</definedName>
    <definedName name="IQ_CONV_PRICE" hidden="1">"c2193"</definedName>
    <definedName name="IQ_CONV_RATE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T" hidden="1">"c2536"</definedName>
    <definedName name="IQ_CONVERT_PCT" hidden="1">"c2537"</definedName>
    <definedName name="IQ_CONVEXITY" hidden="1">"c2182"</definedName>
    <definedName name="IQ_COST_BORROWING" hidden="1">"c2936"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P" hidden="1">"c2495"</definedName>
    <definedName name="IQ_CP_PCT" hidden="1">"c2496"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PORT_PCT" hidden="1">"c2541"</definedName>
    <definedName name="IQ_CURRENT_RATIO" hidden="1">"c246"</definedName>
    <definedName name="IQ_CUSIP" hidden="1">"c2245"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FF_LASTCLOSE_TARGET_PRICE" hidden="1">"c1854"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STRIBUTABLE_CASH" hidden="1">"c3002"</definedName>
    <definedName name="IQ_DISTRIBUTABLE_CASH_PAYOUT" hidden="1">"c3005"</definedName>
    <definedName name="IQ_DISTRIBUTABLE_CASH_SHARE" hidden="1">"c3003"</definedName>
    <definedName name="IQ_DIV_AMOUNT" hidden="1">"c3041"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DURATION" hidden="1">"c2181"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INT" hidden="1">"c360"</definedName>
    <definedName name="IQ_EBIT_MARGIN" hidden="1">"c359"</definedName>
    <definedName name="IQ_EBIT_OVER_IE" hidden="1">"c1369"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MARGIN" hidden="1">"c1963"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CAPEX_INT" hidden="1">"c368"</definedName>
    <definedName name="IQ_EBITDA_CAPEX_OVER_TOTAL_IE" hidden="1">"c1370"</definedName>
    <definedName name="IQ_EBITDA_INT" hidden="1">"c373"</definedName>
    <definedName name="IQ_EBITDA_MARGIN" hidden="1">"c372"</definedName>
    <definedName name="IQ_EBITDA_OVER_TOTAL_IE" hidden="1">"c1371"</definedName>
    <definedName name="IQ_EBITDAR" hidden="1">"c2989"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UTI" hidden="1">"c390"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ACT_OR_EST" hidden="1">"c2213"</definedName>
    <definedName name="IQ_EPS_EST" hidden="1">"c399"</definedName>
    <definedName name="IQ_EPS_HIGH_EST" hidden="1">"c400"</definedName>
    <definedName name="IQ_EPS_LOW_EST" hidden="1">"c401"</definedName>
    <definedName name="IQ_EPS_MEDIAN_EST" hidden="1">"c1661"</definedName>
    <definedName name="IQ_EPS_NORM" hidden="1">"c1902"</definedName>
    <definedName name="IQ_EPS_NUM_EST" hidden="1">"c402"</definedName>
    <definedName name="IQ_EPS_STDDEV_EST" hidden="1">"c403"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ST_ACT_EPS" hidden="1">"c1648"</definedName>
    <definedName name="IQ_EST_CURRENCY" hidden="1">"c2140"</definedName>
    <definedName name="IQ_EST_DATE" hidden="1">"c1634"</definedName>
    <definedName name="IQ_EST_EPS_DIFF" hidden="1">"c1864"</definedName>
    <definedName name="IQ_EST_EPS_GROWTH_1YR" hidden="1">"c1636"</definedName>
    <definedName name="IQ_EST_EPS_GROWTH_5YR" hidden="1">"c1655"</definedName>
    <definedName name="IQ_EST_EPS_GROWTH_Q_1YR" hidden="1">"c1641"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EDFUNDS_SOLD" hidden="1">"c2256"</definedName>
    <definedName name="IQ_FFO" hidden="1">"c1574"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DEBT_CURRENT" hidden="1">"c429"</definedName>
    <definedName name="IQ_FIN_DIV_DEBT_LT" hidden="1">"c430"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REV" hidden="1">"c437"</definedName>
    <definedName name="IQ_FINANCING_CASH" hidden="1">"c1405"</definedName>
    <definedName name="IQ_FINANCING_CASH_SUPPL" hidden="1">"c1406"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Y" hidden="1">1000</definedName>
    <definedName name="IQ_GA_EXP" hidden="1">"c2241"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C_EARNED" hidden="1">"c2747"</definedName>
    <definedName name="IQ_GROSS_PROFIT" hidden="1">"c1378"</definedName>
    <definedName name="IQ_GROSS_SPRD" hidden="1">"c2155"</definedName>
    <definedName name="IQ_GROSS_WRITTEN" hidden="1">"c2726"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_TARGET_PRICE" hidden="1">"c1651"</definedName>
    <definedName name="IQ_HIGHPRICE" hidden="1">"c545"</definedName>
    <definedName name="IQ_HOMEOWNERS_WRITTEN" hidden="1">"c546"</definedName>
    <definedName name="IQ_IMPAIR_OIL" hidden="1">"c547"</definedName>
    <definedName name="IQ_IMPAIRMENT_GW" hidden="1">"c548"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PRD" hidden="1">"c644"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H_STATUTORY_SURPLUS" hidden="1">"c2771"</definedName>
    <definedName name="IQ_LICENSED_POPS" hidden="1">"c2123"</definedName>
    <definedName name="IQ_LIFE_EARNED" hidden="1">"c2739"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SS_TO_NET_EARNED" hidden="1">"c2751"</definedName>
    <definedName name="IQ_LOW_TARGET_PRICE" hidden="1">"c1652"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ACHINERY" hidden="1">"c711"</definedName>
    <definedName name="IQ_MAINT_CAPEX" hidden="1">"c2947"</definedName>
    <definedName name="IQ_MAINT_REPAIR" hidden="1">"c2087"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C_RATIO" hidden="1">"c2783"</definedName>
    <definedName name="IQ_MC_STATUTORY_SURPLUS" hidden="1">"c2772"</definedName>
    <definedName name="IQ_MEDIAN_TARGET_PRICE" hidden="1">"c1650"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M_ACCOUNT" hidden="1">"c743"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SERV_RIGHTS" hidden="1">"c2242"</definedName>
    <definedName name="IQ_NET_CHANGE" hidden="1">"c749"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EBITDA" hidden="1">"c750"</definedName>
    <definedName name="IQ_NET_DEBT_EBITDA_CAPEX" hidden="1">"c2949"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EARNED" hidden="1">"c2734"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IFE_INS_IN_FORCE" hidden="1">"c2769"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ET_TO_GROSS_EARNED" hidden="1">"c2750"</definedName>
    <definedName name="IQ_NET_TO_GROSS_WRITTEN" hidden="1">"c2729"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MARGIN" hidden="1">"c794"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SFAS" hidden="1">"c795"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CASH_PENSION_EXP" hidden="1">"c3000"</definedName>
    <definedName name="IQ_NONRECOURSE_DEBT" hidden="1">"c2550"</definedName>
    <definedName name="IQ_NONRECOURSE_DEBT_PCT" hidden="1">"c2551"</definedName>
    <definedName name="IQ_NONUTIL_REV" hidden="1">"c2089"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VISIONS_GAS" hidden="1">"c2042"</definedName>
    <definedName name="IQ_OG_REVISIONS_NGL" hidden="1">"c2913"</definedName>
    <definedName name="IQ_OG_REVISIONS_OIL" hidden="1">"c2030"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TOTAL_OIL_PRODUCTON" hidden="1">"c2059"</definedName>
    <definedName name="IQ_OG_UNDEVELOPED_RESERVES_GAS" hidden="1">"c2051"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THER_ADJUST_GROSS_LOANS" hidden="1">"c859"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ED" hidden="1">"c2688"</definedName>
    <definedName name="IQ_OTHER_OPTIONS_GRANTED" hidden="1">"c2687"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STRIKE_PRICE_GRANTED" hidden="1">"c2692"</definedName>
    <definedName name="IQ_OTHER_UNDRAWN" hidden="1">"c2522"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WNERSHIP" hidden="1">"c2160"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NORMALIZED" hidden="1">"c2207"</definedName>
    <definedName name="IQ_PE_RATIO" hidden="1">"c1610"</definedName>
    <definedName name="IQ_PENSION" hidden="1">"c1031"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MT_FREQ" hidden="1">"c2236"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RE_OPEN_COST" hidden="1">"c1040"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ICE_OVER_BVPS" hidden="1">"c1412"</definedName>
    <definedName name="IQ_PRICE_OVER_LTM_EPS" hidden="1">"c1413"</definedName>
    <definedName name="IQ_PRICE_TARGET" hidden="1">"c82"</definedName>
    <definedName name="IQ_PRICEDATE" hidden="1">"c1069"</definedName>
    <definedName name="IQ_PRICING_DATE" hidden="1">"c1613"</definedName>
    <definedName name="IQ_PRIMARY_INDUSTRY" hidden="1">"c1070"</definedName>
    <definedName name="IQ_PRINCIPAL_AMT" hidden="1">"c2157"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CQUIRED_FRANCHISE_STORES" hidden="1">"c2903"</definedName>
    <definedName name="IQ_RETAIL_ACQUIRED_OWNED_STORES" hidden="1">"c2895"</definedName>
    <definedName name="IQ_RETAIL_ACQUIRED_STORES" hidden="1">"c2887"</definedName>
    <definedName name="IQ_RETAIL_AVG_STORE_SIZE_GROSS" hidden="1">"c2066"</definedName>
    <definedName name="IQ_RETAIL_AVG_STORE_SIZE_NET" hidden="1">"c2067"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WNED_STORES_BEG" hidden="1">"c2901"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FRANCHISE_STORES" hidden="1">"c2898"</definedName>
    <definedName name="IQ_RETAIL_TOTAL_OWNED_STORES" hidden="1">"c2906"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UTI" hidden="1">"c1125"</definedName>
    <definedName name="IQ_REVENUE" hidden="1">"c1422"</definedName>
    <definedName name="IQ_REVISION_DATE_" hidden="1">39115.3800347222</definedName>
    <definedName name="IQ_RISK_ADJ_BANK_ASSETS" hidden="1">"c2670"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ECUR_RECEIV" hidden="1">"c1151"</definedName>
    <definedName name="IQ_SECURED_DEBT" hidden="1">"c2546"</definedName>
    <definedName name="IQ_SECURED_DEBT_PCT" hidden="1">"c2547"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RIKE_PRICE_ISSUED" hidden="1">"c1645"</definedName>
    <definedName name="IQ_STRIKE_PRICE_OS" hidden="1">"c1646"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RGET_PRICE_NUM" hidden="1">"c1653"</definedName>
    <definedName name="IQ_TARGET_PRICE_STDDEV" hidden="1">"c1654"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MPLOYEE_AVG" hidden="1">"c1225"</definedName>
    <definedName name="IQ_TEV_TOTAL_REV" hidden="1">"c1226"</definedName>
    <definedName name="IQ_TEV_TOTAL_REV_AVG" hidden="1">"c1227"</definedName>
    <definedName name="IQ_TEV_UFCF" hidden="1">"c2208"</definedName>
    <definedName name="IQ_TIER_ONE_CAPITAL" hidden="1">"c2667"</definedName>
    <definedName name="IQ_TIER_ONE_RATIO" hidden="1">"c1229"</definedName>
    <definedName name="IQ_TIER_TWO_CAPITAL" hidden="1">"c2669"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ED" hidden="1">"c2695"</definedName>
    <definedName name="IQ_TOTAL_OPTIONS_GRANTED" hidden="1">"c2694"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ENSION_OBLIGATION" hidden="1">"c1292"</definedName>
    <definedName name="IQ_TOTAL_PRINCIPAL" hidden="1">"c2509"</definedName>
    <definedName name="IQ_TOTAL_PRINCIPAL_PCT" hidden="1">"c2510"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UNUSUAL" hidden="1">"c1508"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DA" hidden="1">"c2381"</definedName>
    <definedName name="IQ_TR_ACQ_FILING_CURRENCY" hidden="1">"c3033"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DA" hidden="1">"c2334"</definedName>
    <definedName name="IQ_TR_TARGET_FILING_CURRENCY" hidden="1">"c3034"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CURRENCY" hidden="1">"c2212"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SECURED_DEBT" hidden="1">"c2548"</definedName>
    <definedName name="IQ_UNSECURED_DEBT_PCT" hidden="1">"c2549"</definedName>
    <definedName name="IQ_UNUSUAL_EXP" hidden="1">"c1456"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IGHTED_AVG_PRICE" hidden="1">"c1334"</definedName>
    <definedName name="IQ_WIP_INV" hidden="1">"c1335"</definedName>
    <definedName name="IQ_WORKMEN_WRITTEN" hidden="1">"c1336"</definedName>
    <definedName name="IQ_XDIV_DATE" hidden="1">"c2203"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sacq">#REF!</definedName>
    <definedName name="ispfma">#REF!</definedName>
    <definedName name="Item">#REF!</definedName>
    <definedName name="Item2">#REF!</definedName>
    <definedName name="Itemcheck">#REF!</definedName>
    <definedName name="jami">[75]domestic!$E$115</definedName>
    <definedName name="jami3">[75]mixed!$E$26</definedName>
    <definedName name="jan" hidden="1">{#N/A,#N/A,FALSE,"CB";#N/A,#N/A,FALSE,"CMB";#N/A,#N/A,FALSE,"NBFI"}</definedName>
    <definedName name="jan_1" hidden="1">{#N/A,#N/A,FALSE,"CB";#N/A,#N/A,FALSE,"CMB";#N/A,#N/A,FALSE,"NBFI"}</definedName>
    <definedName name="jan_2" hidden="1">{#N/A,#N/A,FALSE,"CB";#N/A,#N/A,FALSE,"CMB";#N/A,#N/A,FALSE,"NBFI"}</definedName>
    <definedName name="JanSun1">DATE(CalendarYear,1,1)-WEEKDAY(DATE(CalendarYear,1,1))</definedName>
    <definedName name="jj" hidden="1">{"Riqfin97",#N/A,FALSE,"Tran";"Riqfinpro",#N/A,FALSE,"Tran"}</definedName>
    <definedName name="jjj" hidden="1">[76]M!#REF!</definedName>
    <definedName name="jjjjjj" hidden="1">'[69]J(Priv.Cap)'!#REF!</definedName>
    <definedName name="JulSun1">DATE(CalendarYear,7,1)-WEEKDAY(DATE(CalendarYear,7,1))</definedName>
    <definedName name="JunSun1">DATE(CalendarYear,6,1)-WEEKDAY(DATE(CalendarYear,6,1))</definedName>
    <definedName name="KEND">#REF!</definedName>
    <definedName name="kjhy">#REF!</definedName>
    <definedName name="kk" hidden="1">{"Tab1",#N/A,FALSE,"P";"Tab2",#N/A,FALSE,"P"}</definedName>
    <definedName name="kkk" hidden="1">{"Tab1",#N/A,FALSE,"P";"Tab2",#N/A,FALSE,"P"}</definedName>
    <definedName name="kkkk" hidden="1">[77]M!#REF!</definedName>
    <definedName name="KMENU">#REF!</definedName>
    <definedName name="KutGzebi2016" comment="Kutaisis gzebi da kavalierebi">[42]SAK!$AO$84</definedName>
    <definedName name="L">[60]Assum!#REF!</definedName>
    <definedName name="L_Adjust">[78]Links!$H$1:$H$65536</definedName>
    <definedName name="L_AJE_Tot">[78]Links!$G$1:$G$65536</definedName>
    <definedName name="L_CY_Beg">[79]Links!$F$1:$F$65536</definedName>
    <definedName name="L_CY_End">[78]Links!$J$1:$J$65536</definedName>
    <definedName name="L_PY_End">[79]Links!$K$1:$K$65536</definedName>
    <definedName name="L_RJE_Tot">[78]Links!$I$1:$I$65536</definedName>
    <definedName name="LabelChoice">#REF!</definedName>
    <definedName name="Labor.Alloc.Factor">#REF!</definedName>
    <definedName name="last_978">#REF!</definedName>
    <definedName name="LastPrice">#REF!</definedName>
    <definedName name="LastPriceDate">#REF!</definedName>
    <definedName name="LBOCreditConsol" hidden="1">{"FCB_ALL",#N/A,FALSE,"FCB"}</definedName>
    <definedName name="Legal_Form">'[40]Data Validation'!$C$9:$D$9</definedName>
    <definedName name="legalstatus">'[44]ბიზნეს ინფო'!$K$8</definedName>
    <definedName name="LIBOR">#REF!</definedName>
    <definedName name="LINES">#REF!</definedName>
    <definedName name="liquidity_reserve">#REF!</definedName>
    <definedName name="list">#REF!</definedName>
    <definedName name="ll" hidden="1">{"Tab1",#N/A,FALSE,"P";"Tab2",#N/A,FALSE,"P"}</definedName>
    <definedName name="lll" hidden="1">{"Riqfin97",#N/A,FALSE,"Tran";"Riqfinpro",#N/A,FALSE,"Tran"}</definedName>
    <definedName name="llll" hidden="1">[76]M!#REF!</definedName>
    <definedName name="Local">'[37]Statistics by Product (Source )'!$F$2:$F$21948</definedName>
    <definedName name="Local.Rev.Factor">#REF!</definedName>
    <definedName name="Local_Balance_1">'[33]Debt Profile'!$F$84:$F$96-'[33]Debt Profile'!$G$85:$G$96</definedName>
    <definedName name="Local_Balance_2">'[33]Debt Profile'!$F$99:$F$111-'[33]Debt Profile'!$G$100:$G$111</definedName>
    <definedName name="Local_Balance_3">'[33]Debt Profile'!$F$114:$F$126-'[33]Debt Profile'!$G$115:$G$126</definedName>
    <definedName name="LocalGHC_Balance_1">'[33]Debt Profile'!$F$129:$F$141-'[33]Debt Profile'!$G$130:$G$141</definedName>
    <definedName name="LocalGHC_Balance_2">'[33]Debt Profile'!$F$144:$F$156-'[33]Debt Profile'!$G$145:$G$156</definedName>
    <definedName name="LocalOverGHC_Balance">'[33]Debt Profile'!$F$174:$F$186-'[33]Debt Profile'!$G$175:$G$186</definedName>
    <definedName name="LocalOverUSD_Balance">'[33]Debt Profile'!$F$159:$F$171-'[33]Debt Profile'!$G$160:$G$171</definedName>
    <definedName name="Location_Type">'[40]Data Validation'!$C$29:$E$29</definedName>
    <definedName name="Low">[71]MOE!#REF!</definedName>
    <definedName name="LowPrice">#REF!</definedName>
    <definedName name="LP">#REF!</definedName>
    <definedName name="LTcirr">#REF!</definedName>
    <definedName name="LTDebt">[5]D!$G$31</definedName>
    <definedName name="LTM">#REF!</definedName>
    <definedName name="LTMDnA">[5]D!$G$17</definedName>
    <definedName name="LTMDPS">[5]D!$G$25</definedName>
    <definedName name="LTMEBIT">[5]D!$G$20</definedName>
    <definedName name="LTMEBITDA">[5]D!$G$21</definedName>
    <definedName name="LTMEPS">[5]D!$G$24</definedName>
    <definedName name="LTMIncCom">[5]D!$G$23</definedName>
    <definedName name="LTMIntExp">[5]D!$G$22</definedName>
    <definedName name="LTMNFuelOM">[5]D!$G$16</definedName>
    <definedName name="LTMOInc">[5]D!$G$19</definedName>
    <definedName name="LTMPTOIinc">[5]D!$G$18</definedName>
    <definedName name="LTMRev">[5]D!$G$15</definedName>
    <definedName name="LTr">#REF!</definedName>
    <definedName name="LUR">#N/A</definedName>
    <definedName name="lyonsyield">[47]LYONs!$L$4</definedName>
    <definedName name="MA">#REF!</definedName>
    <definedName name="MA_G">#REF!</definedName>
    <definedName name="MACRO">#REF!</definedName>
    <definedName name="MACRO_ASSUMP_2006">#REF!</definedName>
    <definedName name="MACROS">#REF!</definedName>
    <definedName name="Malaysia">#REF!</definedName>
    <definedName name="MarSun1">DATE(CalendarYear,3,1)-WEEKDAY(DATE(CalendarYear,3,1))</definedName>
    <definedName name="marurityDate">[26]წმინდა_ამოღება!$B:$B</definedName>
    <definedName name="MATRIX">#REF!</definedName>
    <definedName name="Maturity_IDA">#REF!</definedName>
    <definedName name="Maturity_NC">[57]NPV_base!#REF!</definedName>
    <definedName name="maxcell">#REF!</definedName>
    <definedName name="MaySun1">DATE(CalendarYear,5,1)-WEEKDAY(DATE(CalendarYear,5,1))</definedName>
    <definedName name="MC">'[64]Combined Model'!#REF!</definedName>
    <definedName name="mcc06g.OldCallArray">#N/A</definedName>
    <definedName name="mcs03g.ReqArray">{"Price","ICTG","TS131","D","0","0","H"}</definedName>
    <definedName name="MCV">#N/A</definedName>
    <definedName name="MCV_B">#REF!</definedName>
    <definedName name="MCV_B_1">#N/A</definedName>
    <definedName name="MCV_B1">#REF!</definedName>
    <definedName name="MCV_D">#REF!</definedName>
    <definedName name="MCV_D_1">#N/A</definedName>
    <definedName name="MCV_D1">#REF!</definedName>
    <definedName name="MCV_N">#N/A</definedName>
    <definedName name="MCV_N1">#REF!</definedName>
    <definedName name="MCV_T">#REF!</definedName>
    <definedName name="MCV_T_1">#N/A</definedName>
    <definedName name="MCV_T1">#REF!</definedName>
    <definedName name="Medium_term_BOP_scenario">#REF!</definedName>
    <definedName name="memo">'[32]MS data prog'!$E$47:$AU$85</definedName>
    <definedName name="MENORES">#REF!</definedName>
    <definedName name="MFISCAL">'[10]Annual Raw Data'!#REF!</definedName>
    <definedName name="mflowsa">[18]!mflowsa</definedName>
    <definedName name="mflowsq">[18]!mflowsq</definedName>
    <definedName name="MI_Investment">#REF!</definedName>
    <definedName name="MICRO">#REF!</definedName>
    <definedName name="MIDDLE">#REF!</definedName>
    <definedName name="mincell">#REF!</definedName>
    <definedName name="MinorityInterest">[5]D!$G$32</definedName>
    <definedName name="MISC3">#REF!</definedName>
    <definedName name="mmm" hidden="1">{"Riqfin97",#N/A,FALSE,"Tran";"Riqfinpro",#N/A,FALSE,"Tran"}</definedName>
    <definedName name="mmmm" hidden="1">{"Tab1",#N/A,FALSE,"P";"Tab2",#N/A,FALSE,"P"}</definedName>
    <definedName name="mod">[80]INTRODUC!$D$5</definedName>
    <definedName name="mod1.03">[81]ModDef!#REF!</definedName>
    <definedName name="Moldova__Balance_of_Payments__1994_98">#REF!</definedName>
    <definedName name="MON_SM">#REF!</definedName>
    <definedName name="mon_surv_midterm98">#REF!</definedName>
    <definedName name="mon_survey_97">#REF!</definedName>
    <definedName name="mon_survey_98">#REF!</definedName>
    <definedName name="moneda">[82]INTRODUC!$D$6</definedName>
    <definedName name="Monetary_Policy">'[40]Data Validation'!$C$6:$D$6</definedName>
    <definedName name="Monetary_Precision">#REF!</definedName>
    <definedName name="Monetary_Program_Parameters">#REF!</definedName>
    <definedName name="Money_Transfers">#REF!</definedName>
    <definedName name="moneyprogram">#REF!</definedName>
    <definedName name="MONF_SM">#REF!</definedName>
    <definedName name="monprogparameters">#REF!</definedName>
    <definedName name="monsurvey">#REF!</definedName>
    <definedName name="monthly">'[32]NBG old'!$A$4:$AU$116</definedName>
    <definedName name="MoodyRtg">[5]D!$G$8</definedName>
    <definedName name="MoscowPopulation">#REF!</definedName>
    <definedName name="MS">#REF!</definedName>
    <definedName name="mstocksa">[18]!mstocksa</definedName>
    <definedName name="mstocksq">[18]!mstocksq</definedName>
    <definedName name="mt_moneyprog">#REF!</definedName>
    <definedName name="mult">#REF!</definedName>
    <definedName name="MUNICIPAL">[24]Sheet2!#REF!</definedName>
    <definedName name="MUNICIPALITIES">[83]Sheet2!$F$3:$F$79</definedName>
    <definedName name="Municipios">#REF!</definedName>
    <definedName name="MVbyBV">[5]D!$Q$20</definedName>
    <definedName name="MVbyOC">[5]D!$Q$30</definedName>
    <definedName name="n">#REF!</definedName>
    <definedName name="NameAcq">#REF!</definedName>
    <definedName name="NameCase">#REF!</definedName>
    <definedName name="namepfma">#REF!</definedName>
    <definedName name="NameProj">#REF!</definedName>
    <definedName name="NAMES">#REF!</definedName>
    <definedName name="NAMES_A">#REF!</definedName>
    <definedName name="NAMES_Q">#REF!</definedName>
    <definedName name="names_w">#REF!</definedName>
    <definedName name="NAMESAZE">#REF!</definedName>
    <definedName name="NAMESTJK">#REF!</definedName>
    <definedName name="NAMESUZB">#REF!</definedName>
    <definedName name="NameTar">#REF!</definedName>
    <definedName name="nbg_midterm98">#REF!</definedName>
    <definedName name="nbg_quart_97">#REF!</definedName>
    <definedName name="nbg_quart_98">#REF!</definedName>
    <definedName name="NC_R">#REF!</definedName>
    <definedName name="NCG">#N/A</definedName>
    <definedName name="NCG_R">#N/A</definedName>
    <definedName name="NCP">#N/A</definedName>
    <definedName name="NCP_R">#N/A</definedName>
    <definedName name="Nera_Balance">'[33]Debt Profile'!$F$265:$F$271-'[33]Debt Profile'!$G$266:$G$271</definedName>
    <definedName name="net.ipo.proceeds">#REF!</definedName>
    <definedName name="NetDebt">[5]D!$Q$21</definedName>
    <definedName name="NewCheck">#REF!</definedName>
    <definedName name="NEWSHEET">#REF!</definedName>
    <definedName name="NewTicker">#REF!</definedName>
    <definedName name="NFA_assumptions">#REF!</definedName>
    <definedName name="NFB_R">#REF!</definedName>
    <definedName name="NFB_R_GDP">#REF!</definedName>
    <definedName name="NFI">#N/A</definedName>
    <definedName name="NFI_R">#N/A</definedName>
    <definedName name="NFIG">#REF!</definedName>
    <definedName name="NFIP">#REF!</definedName>
    <definedName name="NFP_VE">[81]Model!#REF!</definedName>
    <definedName name="NFP_VE_1">[81]Model!#REF!</definedName>
    <definedName name="NGDP">#N/A</definedName>
    <definedName name="NGDP_DG">#N/A</definedName>
    <definedName name="NGDP_R">[84]Q1!$E$50:$AH$50</definedName>
    <definedName name="NGDP_RG">#N/A</definedName>
    <definedName name="NGDPA">#REF!</definedName>
    <definedName name="NGS">#REF!</definedName>
    <definedName name="NGS_NGDP">#N/A</definedName>
    <definedName name="NGSG">#REF!</definedName>
    <definedName name="NGSP">#REF!</definedName>
    <definedName name="NI">#REF!</definedName>
    <definedName name="NI_GDP">#REF!</definedName>
    <definedName name="NI_NGDP">#REF!</definedName>
    <definedName name="NI_R">#REF!</definedName>
    <definedName name="NINV">#N/A</definedName>
    <definedName name="NINV_R">#N/A</definedName>
    <definedName name="NINV_R_GDP">#REF!</definedName>
    <definedName name="nlgdollar">[6]Inputs!#REF!</definedName>
    <definedName name="nlgeuro">[6]Inputs!#REF!</definedName>
    <definedName name="NM">#N/A</definedName>
    <definedName name="NM_R">#N/A</definedName>
    <definedName name="NMG">#REF!</definedName>
    <definedName name="NMG_R">#REF!</definedName>
    <definedName name="NMG_RG">#N/A</definedName>
    <definedName name="NMS">#REF!</definedName>
    <definedName name="NMS_R">#REF!</definedName>
    <definedName name="nn" hidden="1">{"Riqfin97",#N/A,FALSE,"Tran";"Riqfinpro",#N/A,FALSE,"Tran"}</definedName>
    <definedName name="nnn" hidden="1">{"Tab1",#N/A,FALSE,"P";"Tab2",#N/A,FALSE,"P"}</definedName>
    <definedName name="nominal">#REF!</definedName>
    <definedName name="Non_BRO">#REF!</definedName>
    <definedName name="NOTITLES">#REF!</definedName>
    <definedName name="NovemberVersion">#REF!</definedName>
    <definedName name="NovSun1">DATE(CalendarYear,11,1)-WEEKDAY(DATE(CalendarYear,11,1))</definedName>
    <definedName name="NPM">[5]D!$Q$25</definedName>
    <definedName name="NTDD_R">#REF!</definedName>
    <definedName name="NTDD_RG">#N/A</definedName>
    <definedName name="NUM">[24]Sheet2!#REF!</definedName>
    <definedName name="NumEmployee">[5]D!$G$50</definedName>
    <definedName name="NX">#N/A</definedName>
    <definedName name="NX_R">#N/A</definedName>
    <definedName name="NXG">#REF!</definedName>
    <definedName name="NXG_R">#REF!</definedName>
    <definedName name="NXG_RG">#N/A</definedName>
    <definedName name="NXS">#REF!</definedName>
    <definedName name="NXS_R">#REF!</definedName>
    <definedName name="OctSun1">DATE(CalendarYear,10,1)-WEEKDAY(DATE(CalendarYear,10,1))</definedName>
    <definedName name="offer">#REF!</definedName>
    <definedName name="offer.value">#REF!</definedName>
    <definedName name="Office.Bonus.Perc">9%</definedName>
    <definedName name="offpr">[4]PriceSyn!$O$9</definedName>
    <definedName name="Ofr_Assum">#REF!</definedName>
    <definedName name="Ofr_BS">#REF!</definedName>
    <definedName name="Ofr_Capex">#REF!</definedName>
    <definedName name="Ofr_Cash">#REF!</definedName>
    <definedName name="Ofr_Equity">#REF!</definedName>
    <definedName name="Ofr_Inc">#REF!</definedName>
    <definedName name="Ofr_Index">#REF!</definedName>
    <definedName name="oi">#REF!</definedName>
    <definedName name="OLEChartName">#REF!</definedName>
    <definedName name="OLEPosition">#REF!</definedName>
    <definedName name="One_to_Five">'[40]Data Validation'!$C$5:$G$5</definedName>
    <definedName name="oo" hidden="1">{"Riqfin97",#N/A,FALSE,"Tran";"Riqfinpro",#N/A,FALSE,"Tran"}</definedName>
    <definedName name="ooo" hidden="1">{"Tab1",#N/A,FALSE,"P";"Tab2",#N/A,FALSE,"P"}</definedName>
    <definedName name="OpCap">[85]Inputs!$B$3</definedName>
    <definedName name="OperCashFlow">[5]D!$G$75</definedName>
    <definedName name="OPM">[5]D!$Q$26</definedName>
    <definedName name="Options">[71]MOE!#REF!</definedName>
    <definedName name="Options_and_Warrants_1_4">#REF!</definedName>
    <definedName name="Options_and_Warrants_2_4">#REF!</definedName>
    <definedName name="Options_and_Warrants_3_4">#REF!</definedName>
    <definedName name="Options_and_Warrants_4_4">#REF!</definedName>
    <definedName name="Options_and_Warrants_5_4">#REF!</definedName>
    <definedName name="Options_and_Warrants_6_4">#REF!</definedName>
    <definedName name="Options_and_Warrants_7_4">#REF!</definedName>
    <definedName name="Org_inputs">#REF!</definedName>
    <definedName name="other">#REF!</definedName>
    <definedName name="Otras_Residuales">#REF!</definedName>
    <definedName name="OUTPUT">#REF!</definedName>
    <definedName name="ownership">#REF!</definedName>
    <definedName name="P">{"Riqfin97",#N/A,FALSE,"Tran";"Riqfinpro",#N/A,FALSE,"Tran"}</definedName>
    <definedName name="P_33">#REF!</definedName>
    <definedName name="p_Amort">#REF!</definedName>
    <definedName name="p_FirmValue">#REF!</definedName>
    <definedName name="p_LTM_BS">#REF!</definedName>
    <definedName name="p_LTM_IS">#REF!</definedName>
    <definedName name="p_Premium">#REF!</definedName>
    <definedName name="Partia">[86]დასახელება!$F$2:$F$10</definedName>
    <definedName name="paste1">[71]Scenarios!#REF!</definedName>
    <definedName name="paste2">[71]Scenarios!#REF!</definedName>
    <definedName name="paste3">[71]Scenarios!#REF!</definedName>
    <definedName name="paste4">[71]Scenarios!#REF!</definedName>
    <definedName name="paste5">[71]Scenarios!#REF!</definedName>
    <definedName name="paste6">[71]Scenarios!#REF!</definedName>
    <definedName name="paste7">[71]Scenarios!#REF!</definedName>
    <definedName name="paste8">[71]Scenarios!#REF!</definedName>
    <definedName name="Paym_Cap">#REF!</definedName>
    <definedName name="pchBM">#REF!</definedName>
    <definedName name="pchBMG">#REF!</definedName>
    <definedName name="pchBX">#REF!</definedName>
    <definedName name="pchBXG">#REF!</definedName>
    <definedName name="pchNM_R">#REF!</definedName>
    <definedName name="pchNMG_R">#REF!</definedName>
    <definedName name="pchNX_R">#REF!</definedName>
    <definedName name="pchNXG_R">#REF!</definedName>
    <definedName name="PCPI">#REF!</definedName>
    <definedName name="PCPIG">#N/A</definedName>
    <definedName name="pctacq">#REF!</definedName>
    <definedName name="pd_5yr">#REF!</definedName>
    <definedName name="pd_7yr">#REF!</definedName>
    <definedName name="pd_qtr">#REF!</definedName>
    <definedName name="pd_yr1">'[67]OpEx Detail'!#REF!</definedName>
    <definedName name="pd_yr2">'[67]OpEx Detail'!#REF!</definedName>
    <definedName name="pdil">#REF!</definedName>
    <definedName name="PE_1">[46]Comps!$P$13:$P$20,[46]Comps!#REF!</definedName>
    <definedName name="PE_2">[46]Comps!$P$13:$P$25,[46]Comps!#REF!</definedName>
    <definedName name="PeerNames">#REF!</definedName>
    <definedName name="PeerTickers">#REF!</definedName>
    <definedName name="PEND">#REF!</definedName>
    <definedName name="PEOP">[81]Model!#REF!</definedName>
    <definedName name="PEOP_1">[81]Model!#REF!</definedName>
    <definedName name="perc">'[87]Pro Forma'!$E$9</definedName>
    <definedName name="PERIOD">[24]Sheet2!#REF!</definedName>
    <definedName name="petcodes">#REF!</definedName>
    <definedName name="Petroecuador">#REF!</definedName>
    <definedName name="PFP">#REF!</definedName>
    <definedName name="pfp_table1">#REF!</definedName>
    <definedName name="PFPRICE">#REF!</definedName>
    <definedName name="PFPRICE2">#REF!</definedName>
    <definedName name="PG1B">#REF!</definedName>
    <definedName name="pick">#REF!</definedName>
    <definedName name="pik">[60]Assum!#REF!</definedName>
    <definedName name="PL_Amortization">'[38]P&amp;L'!#REF!</definedName>
    <definedName name="PMENU">#REF!</definedName>
    <definedName name="PolicyRate">OFFSET(PolicyRateLabel,1,0,COUNT([56]I_Rates!$B:$B),1)</definedName>
    <definedName name="PolicyRateLabel">[56]I_Rates!$B$5</definedName>
    <definedName name="PolicyRateX">OFFSET(PolicyRateLabel,1,0,COUNT([56]I_Rates!$B:$B)-1,1)</definedName>
    <definedName name="pooling">#REF!</definedName>
    <definedName name="Ports">#REF!</definedName>
    <definedName name="pound">[60]Inputs!#REF!</definedName>
    <definedName name="pp" hidden="1">{"Riqfin97",#N/A,FALSE,"Tran";"Riqfinpro",#N/A,FALSE,"Tran"}</definedName>
    <definedName name="ppp" hidden="1">{"Riqfin97",#N/A,FALSE,"Tran";"Riqfinpro",#N/A,FALSE,"Tran"}</definedName>
    <definedName name="PPPWGT">#N/A</definedName>
    <definedName name="PrefStock">[5]D!$G$33</definedName>
    <definedName name="Premium">'[88]Pro Forma'!$F$22</definedName>
    <definedName name="PRICE">#REF!</definedName>
    <definedName name="Price1">'[41]Pro Forma'!#REF!</definedName>
    <definedName name="Price2">'[41]Pro Forma'!#REF!</definedName>
    <definedName name="Price3">'[41]Pro Forma'!#REF!</definedName>
    <definedName name="Price4">'[41]Pro Forma'!#REF!</definedName>
    <definedName name="Price5">'[41]Pro Forma'!#REF!</definedName>
    <definedName name="Price6">'[41]Pro Forma'!#REF!</definedName>
    <definedName name="priceacq">#REF!</definedName>
    <definedName name="PRICETAB">#REF!</definedName>
    <definedName name="pricetar">#REF!</definedName>
    <definedName name="print">[89]Comps!$A$1:$Y$63</definedName>
    <definedName name="_xlnm.Print_Area" localSheetId="0">'მომსახურების სააგენტო'!$B$1:$R$751</definedName>
    <definedName name="_xlnm.Print_Area">#REF!</definedName>
    <definedName name="_xlnm.Print_Titles" localSheetId="0">'მომსახურების სააგენტო'!$3:$3</definedName>
    <definedName name="_xlnm.Print_Titles">#REF!,#REF!</definedName>
    <definedName name="print_Titles2">#REF!,#REF!</definedName>
    <definedName name="printa">#REF!</definedName>
    <definedName name="printb">#REF!</definedName>
    <definedName name="printc">#REF!</definedName>
    <definedName name="PrintGraph">#REF!</definedName>
    <definedName name="printk">#REF!</definedName>
    <definedName name="PRINTMACRO">#REF!</definedName>
    <definedName name="PrintThis_Links">[62]Links!$A$1:$F$33</definedName>
    <definedName name="PrintTitle1">#REF!</definedName>
    <definedName name="PRMONTH">#REF!</definedName>
    <definedName name="prn">#REF!</definedName>
    <definedName name="PRODUCED">[24]Sheet2!#REF!</definedName>
    <definedName name="Product">'[37]Statistics by Product (Source )'!$B$2:$B$21948</definedName>
    <definedName name="Product_Description">#REF!</definedName>
    <definedName name="Proeq2016CagerTkhibWalkBorMar">[42]SAK!$AO$43</definedName>
    <definedName name="Proeq2016Gadmtv">[42]SAK!$AO$44</definedName>
    <definedName name="Prog1998">'[90]2003'!#REF!</definedName>
    <definedName name="progasumm">#REF!</definedName>
    <definedName name="program">#REF!</definedName>
    <definedName name="ProjectName">#REF!</definedName>
    <definedName name="Prt">#REF!</definedName>
    <definedName name="PRYEAR">#REF!</definedName>
    <definedName name="PubW">'[48]W&amp;T'!$C$17</definedName>
    <definedName name="PURCHASER">[91]Sheet2!$L$3:$L$13</definedName>
    <definedName name="PY_Accounts_Receivable">#REF!</definedName>
    <definedName name="PY_Cash">#REF!</definedName>
    <definedName name="PY_Common_Equity">#REF!</definedName>
    <definedName name="PY_Cost_of_Sales">#REF!</definedName>
    <definedName name="PY_Current_Liabilities">#REF!</definedName>
    <definedName name="PY_Depreciation">#REF!</definedName>
    <definedName name="PY_Gross_Profit">#REF!</definedName>
    <definedName name="PY_Inc_Bef_Tax">#REF!</definedName>
    <definedName name="PY_Intangible_Assets">#REF!</definedName>
    <definedName name="PY_Interest_Expense">#REF!</definedName>
    <definedName name="PY_Inventory">#REF!</definedName>
    <definedName name="PY_LIABIL_EQUITY">#REF!</definedName>
    <definedName name="PY_LT_Debt">#REF!</definedName>
    <definedName name="PY_Market_Value_of_Equity">#REF!</definedName>
    <definedName name="PY_Marketable_Sec">#REF!</definedName>
    <definedName name="PY_NET_PROFIT">#REF!</definedName>
    <definedName name="PY_Net_Revenue">#REF!</definedName>
    <definedName name="PY_Operating_Inc">#REF!</definedName>
    <definedName name="PY_Operating_Income">#REF!</definedName>
    <definedName name="PY_Other_Curr_Assets">#REF!</definedName>
    <definedName name="PY_Other_LT_Assets">#REF!</definedName>
    <definedName name="PY_Other_LT_Liabilities">#REF!</definedName>
    <definedName name="PY_Preferred_Stock">#REF!</definedName>
    <definedName name="PY_QUICK_ASSETS">#REF!</definedName>
    <definedName name="PY_Retained_Earnings">#REF!</definedName>
    <definedName name="PY_Tangible_Assets">#REF!</definedName>
    <definedName name="PY_Tangible_Net_Worth">#REF!</definedName>
    <definedName name="PY_Taxes">#REF!</definedName>
    <definedName name="PY_TOTAL_ASSETS">#REF!</definedName>
    <definedName name="PY_TOTAL_CURR_ASSETS">#REF!</definedName>
    <definedName name="PY_TOTAL_DEBT">#REF!</definedName>
    <definedName name="PY_TOTAL_EQUITY">#REF!</definedName>
    <definedName name="PY_Working_Capital">#REF!</definedName>
    <definedName name="PY2_Accounts_Receivable">#REF!</definedName>
    <definedName name="PY2_Cash">#REF!</definedName>
    <definedName name="PY2_Common_Equity">#REF!</definedName>
    <definedName name="PY2_Cost_of_Sales">#REF!</definedName>
    <definedName name="PY2_Current_Liabilities">#REF!</definedName>
    <definedName name="PY2_Depreciation">#REF!</definedName>
    <definedName name="PY2_Gross_Profit">#REF!</definedName>
    <definedName name="PY2_Inc_Bef_Tax">#REF!</definedName>
    <definedName name="PY2_Intangible_Assets">#REF!</definedName>
    <definedName name="PY2_Interest_Expense">#REF!</definedName>
    <definedName name="PY2_Inventory">#REF!</definedName>
    <definedName name="PY2_LIABIL_EQUITY">#REF!</definedName>
    <definedName name="PY2_LT_Debt">#REF!</definedName>
    <definedName name="PY2_Marketable_Sec">#REF!</definedName>
    <definedName name="PY2_NET_PROFIT">#REF!</definedName>
    <definedName name="PY2_Net_Revenue">#REF!</definedName>
    <definedName name="PY2_Operating_Inc">#REF!</definedName>
    <definedName name="PY2_Operating_Income">#REF!</definedName>
    <definedName name="PY2_Other_Curr_Assets">#REF!</definedName>
    <definedName name="PY2_Other_LT_Assets">#REF!</definedName>
    <definedName name="PY2_Other_LT_Liabilities">#REF!</definedName>
    <definedName name="PY2_Preferred_Stock">#REF!</definedName>
    <definedName name="PY2_QUICK_ASSETS">#REF!</definedName>
    <definedName name="PY2_Retained_Earnings">#REF!</definedName>
    <definedName name="PY2_Tangible_Assets">#REF!</definedName>
    <definedName name="PY2_Tangible_Net_Worth">#REF!</definedName>
    <definedName name="PY2_Taxes">#REF!</definedName>
    <definedName name="PY2_TOTAL_ASSETS">#REF!</definedName>
    <definedName name="PY2_TOTAL_CURR_ASSETS">#REF!</definedName>
    <definedName name="PY2_TOTAL_DEBT">#REF!</definedName>
    <definedName name="PY2_TOTAL_EQUITY">#REF!</definedName>
    <definedName name="PY2_Working_Capital">#REF!</definedName>
    <definedName name="Q_5">#REF!</definedName>
    <definedName name="Q_6">#REF!</definedName>
    <definedName name="Q_7">#REF!</definedName>
    <definedName name="Q6_">#REF!</definedName>
    <definedName name="QFISCAL">'[92]Quarterly Raw Data'!#REF!</definedName>
    <definedName name="qq" hidden="1">'[93]J(Priv.Cap)'!#REF!</definedName>
    <definedName name="qqq" hidden="1">{#N/A,#N/A,FALSE,"EXTRABUDGT"}</definedName>
    <definedName name="qqq_1" hidden="1">{#N/A,#N/A,FALSE,"EXTRABUDGT"}</definedName>
    <definedName name="qqq_2" hidden="1">{#N/A,#N/A,FALSE,"EXTRABUDGT"}</definedName>
    <definedName name="QRQ">[5]D!$Q$6</definedName>
    <definedName name="QTAB7">'[92]Quarterly MacroFlow'!#REF!</definedName>
    <definedName name="QTAB7A">'[92]Quarterly MacroFlow'!#REF!</definedName>
    <definedName name="QtrDate">#REF!</definedName>
    <definedName name="QtrShares">#REF!</definedName>
    <definedName name="quita">#REF!</definedName>
    <definedName name="QW">#REF!</definedName>
    <definedName name="R_Factor">#REF!</definedName>
    <definedName name="Range_Names">#REF!</definedName>
    <definedName name="RAT_A">#REF!</definedName>
    <definedName name="RAT_T">#REF!</definedName>
    <definedName name="rate">#REF!</definedName>
    <definedName name="rate1">[41]Inputs!#REF!</definedName>
    <definedName name="rate2">[41]Inputs!#REF!</definedName>
    <definedName name="Rating">[5]D!$M$24</definedName>
    <definedName name="RATIO">'[64]Combined Model'!#REF!</definedName>
    <definedName name="Ratioswitch">#REF!</definedName>
    <definedName name="REAL">#REF!</definedName>
    <definedName name="_xlnm.Recorder">#REF!</definedName>
    <definedName name="red_banks">[32]red!$A$136:$AC$178</definedName>
    <definedName name="RED_BOP">#REF!</definedName>
    <definedName name="red_cpi">#REF!</definedName>
    <definedName name="red_cred_comp">#REF!</definedName>
    <definedName name="RED_D">#REF!</definedName>
    <definedName name="red_dep_comp">#REF!</definedName>
    <definedName name="RED_DS">#REF!</definedName>
    <definedName name="red_gdp_exp">#REF!</definedName>
    <definedName name="red_govt_empl">#REF!</definedName>
    <definedName name="red_monsur">[32]red!$A$65:$AC$132</definedName>
    <definedName name="RED_NATCPI">#REF!</definedName>
    <definedName name="red_nbg">[32]red!$A$1:$AC$62</definedName>
    <definedName name="RED_TBCPI">#REF!</definedName>
    <definedName name="RED_TRD">#REF!</definedName>
    <definedName name="REDTbl3">#REF!</definedName>
    <definedName name="REDTbl4">#REF!</definedName>
    <definedName name="REDTbl5">#REF!</definedName>
    <definedName name="REDTbl6">#REF!</definedName>
    <definedName name="REDTbl7">#REF!</definedName>
    <definedName name="REF">'[41]Pro Forma'!#REF!</definedName>
    <definedName name="Ref_1">'[94]FA Movement Kyrg'!$E$22</definedName>
    <definedName name="Ref_10">'[94]FA Movement Kyrg'!$I$39</definedName>
    <definedName name="Ref_11">'[94]FA Movement Kyrg'!$K$39</definedName>
    <definedName name="Ref_12">'[94]FA Movement Kyrg'!$K$17</definedName>
    <definedName name="Ref_13">'[94]FA Movement Kyrg'!$C$17</definedName>
    <definedName name="Ref_14">'[94]FA Movement Kyrg'!$E$17</definedName>
    <definedName name="Ref_2">'[94]FA Movement Kyrg'!$A$1</definedName>
    <definedName name="Ref_3">#REF!</definedName>
    <definedName name="Ref_4">'[94]FA Movement Kyrg'!$A$19</definedName>
    <definedName name="Ref_5">'[94]FA Movement Kyrg'!$C$17</definedName>
    <definedName name="Ref_6">'[94]FA Movement Kyrg'!$K$17</definedName>
    <definedName name="Ref_7">'[94]FA Movement Kyrg'!$C$28</definedName>
    <definedName name="Ref_8">'[94]FA Movement Kyrg'!$C$28</definedName>
    <definedName name="Ref_9">'[94]FA Movement Kyrg'!$K$28</definedName>
    <definedName name="refinance">#REF!</definedName>
    <definedName name="REG">[24]Sheet2!#REF!</definedName>
    <definedName name="regionebi63">#REF!</definedName>
    <definedName name="REGIONS">[83]Sheet2!$B$3:$B$14</definedName>
    <definedName name="reitingi">#REF!</definedName>
    <definedName name="Relationship_with_US">'[40]Data Validation'!$C$10:$E$10</definedName>
    <definedName name="Repayment_Frequency">'[40]Data Validation'!#REF!</definedName>
    <definedName name="Repayment_Period_US_Dollar">#REF!</definedName>
    <definedName name="ReportDate">[31]Info!$C$2</definedName>
    <definedName name="repur">#REF!</definedName>
    <definedName name="repurch">#REF!</definedName>
    <definedName name="res_5yr">#REF!</definedName>
    <definedName name="res_7yr">#REF!</definedName>
    <definedName name="res_qtr">#REF!</definedName>
    <definedName name="res_yr1">'[67]OpEx Detail'!#REF!</definedName>
    <definedName name="res_yr2">'[67]OpEx Detail'!#REF!</definedName>
    <definedName name="res_yrf">'[67]OpEx Detail'!#REF!</definedName>
    <definedName name="reserves">[32]resold!$A$1:$N$59</definedName>
    <definedName name="Residual_difference">#REF!</definedName>
    <definedName name="resmoney">#REF!</definedName>
    <definedName name="respirators">#REF!</definedName>
    <definedName name="RETURN">#REF!</definedName>
    <definedName name="RGDPA">#REF!</definedName>
    <definedName name="RGSPA">#REF!</definedName>
    <definedName name="right">#REF!</definedName>
    <definedName name="rindex">#REF!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FALSE</definedName>
    <definedName name="RiskNumIterations" hidden="1">100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FALSE</definedName>
    <definedName name="RM">[5]D!$Q$14</definedName>
    <definedName name="RMB_USD">[72]Assumptions!$B$2</definedName>
    <definedName name="rng_Refresh">#REF!</definedName>
    <definedName name="rngBefore">[95]Main!$AB$26</definedName>
    <definedName name="rngDepartmentDrive">[95]Main!$AB$23</definedName>
    <definedName name="rngEMailAddress">[95]Main!$AB$20</definedName>
    <definedName name="rngErrorSort">[62]ErrCheck!$A$4</definedName>
    <definedName name="rngLastSave">[62]Main!$G$19</definedName>
    <definedName name="rngLastSent">[62]Main!$G$18</definedName>
    <definedName name="rngLastUpdate">[62]Links!$D$2</definedName>
    <definedName name="rngNeedsUpdate">[62]Links!$E$2</definedName>
    <definedName name="rngNews">[95]Main!$AB$27</definedName>
    <definedName name="rngQuestChecked">[62]ErrCheck!$A$3</definedName>
    <definedName name="roll">[6]Inputs!#REF!</definedName>
    <definedName name="ROUTE">[24]Sheet2!#REF!</definedName>
    <definedName name="ROUTE_LINE">[24]Sheet2!#REF!</definedName>
    <definedName name="rr" hidden="1">{"Riqfin97",#N/A,FALSE,"Tran";"Riqfinpro",#N/A,FALSE,"Tran"}</definedName>
    <definedName name="rrr" hidden="1">{"Riqfin97",#N/A,FALSE,"Tran";"Riqfinpro",#N/A,FALSE,"Tran"}</definedName>
    <definedName name="rrrrrr" hidden="1">{"cash plan",#N/A,FALSE,"fccashflow"}</definedName>
    <definedName name="rs" hidden="1">{"BOP_TAB",#N/A,FALSE,"N";"MIDTERM_TAB",#N/A,FALSE,"O";"FUND_CRED",#N/A,FALSE,"P";"DEBT_TAB1",#N/A,FALSE,"Q";"DEBT_TAB2",#N/A,FALSE,"Q";"FORFIN_TAB1",#N/A,FALSE,"R";"FORFIN_TAB2",#N/A,FALSE,"R";"BOP_ANALY",#N/A,FALSE,"U"}</definedName>
    <definedName name="rs_1" hidden="1">{"BOP_TAB",#N/A,FALSE,"N";"MIDTERM_TAB",#N/A,FALSE,"O";"FUND_CRED",#N/A,FALSE,"P";"DEBT_TAB1",#N/A,FALSE,"Q";"DEBT_TAB2",#N/A,FALSE,"Q";"FORFIN_TAB1",#N/A,FALSE,"R";"FORFIN_TAB2",#N/A,FALSE,"R";"BOP_ANALY",#N/A,FALSE,"U"}</definedName>
    <definedName name="rs_2" hidden="1">{"BOP_TAB",#N/A,FALSE,"N";"MIDTERM_TAB",#N/A,FALSE,"O";"FUND_CRED",#N/A,FALSE,"P";"DEBT_TAB1",#N/A,FALSE,"Q";"DEBT_TAB2",#N/A,FALSE,"Q";"FORFIN_TAB1",#N/A,FALSE,"R";"FORFIN_TAB2",#N/A,FALSE,"R";"BOP_ANALY",#N/A,FALSE,"U"}</definedName>
    <definedName name="RunPool">'[30]2013 User Defined Template'!RunPool</definedName>
    <definedName name="RunPurchase">'[30]2013 User Defined Template'!RunPurchase</definedName>
    <definedName name="rus">#REF!</definedName>
    <definedName name="Rustv2016">[42]SAK!$AO$80</definedName>
    <definedName name="S_Adjust_Data">[78]Lead!$I$1:$I$30</definedName>
    <definedName name="S_AJE_Tot_Data">[78]Lead!$H$1:$H$30</definedName>
    <definedName name="S_CY_Beg_Data">[79]Lead!$F$1:$F$33</definedName>
    <definedName name="S_CY_End_Data">[78]Lead!$K$1:$K$30</definedName>
    <definedName name="S_PY_End_Data">[79]Lead!$M$1:$M$33</definedName>
    <definedName name="S_RJE_Tot_Data">[78]Lead!$J$1:$J$30</definedName>
    <definedName name="SA_Tab">#REF!</definedName>
    <definedName name="sad">#REF!</definedName>
    <definedName name="Sal_96">#REF!</definedName>
    <definedName name="Sal_97">#REF!</definedName>
    <definedName name="Sal_98_02">#REF!</definedName>
    <definedName name="Sal_yrs">#REF!</definedName>
    <definedName name="Sales">#REF!</definedName>
    <definedName name="sales_5yr">'[67]OpEx Detail'!#REF!</definedName>
    <definedName name="sales_7yr">'[67]OpEx Detail'!#REF!</definedName>
    <definedName name="Sales_only">#REF!</definedName>
    <definedName name="Sales_Qtr">'[67]OpEx Detail'!#REF!</definedName>
    <definedName name="SalesCom">[5]D!#REF!</definedName>
    <definedName name="SalesInd">[5]D!#REF!</definedName>
    <definedName name="SalesOther">[5]D!#REF!</definedName>
    <definedName name="SalesRes">[5]D!#REF!</definedName>
    <definedName name="SalesYr1">'[67]OpEx Detail'!#REF!</definedName>
    <definedName name="SalesYr2">'[67]OpEx Detail'!#REF!</definedName>
    <definedName name="Savings_Products">#REF!</definedName>
    <definedName name="SCEN">[3]Inputs!#REF!</definedName>
    <definedName name="SCENE">#REF!</definedName>
    <definedName name="SCENE_P">#REF!</definedName>
    <definedName name="SCENE_S">#REF!</definedName>
    <definedName name="sd">#REF!</definedName>
    <definedName name="sdf">#REF!</definedName>
    <definedName name="sds_gdp_exp_lari">#REF!</definedName>
    <definedName name="sds_gdp_origin">#REF!</definedName>
    <definedName name="sds_gpd_exp_gdp">#REF!</definedName>
    <definedName name="SEC">#REF!</definedName>
    <definedName name="SEI">#REF!</definedName>
    <definedName name="sencount" hidden="1">2</definedName>
    <definedName name="SENS">[4]Price!$A$1:$M$48</definedName>
    <definedName name="sense1">#REF!</definedName>
    <definedName name="sense2">#REF!</definedName>
    <definedName name="SENSITIVITY">'[64]Combined Model'!#REF!</definedName>
    <definedName name="SepSun1">DATE(CalendarYear,9,1)-WEEKDAY(DATE(CalendarYear,9,1))</definedName>
    <definedName name="ServTer">[5]D!$G$49</definedName>
    <definedName name="settlementVal">[26]წმინდა_ამოღება!$D:$D</definedName>
    <definedName name="sex">[96]Sheet3!$M$4:$M$5</definedName>
    <definedName name="sfd">#REF!</definedName>
    <definedName name="Share">[6]Inputs!$E$5</definedName>
    <definedName name="Share_Tender">#REF!</definedName>
    <definedName name="shares">#REF!</definedName>
    <definedName name="SharesOut">[5]D!$G$35</definedName>
    <definedName name="ShemoKodiSF_l">#REF!</definedName>
    <definedName name="Siemens_Balance_1">'[33]Debt Profile'!$F$280:$F$292-'[33]Debt Profile'!$G$281:$G$292</definedName>
    <definedName name="Siemens_Balance_2">'[33]Debt Profile'!$F$295:$F$307-'[33]Debt Profile'!$G$296:$G$307</definedName>
    <definedName name="Sinosure_Balance">'[33]Debt Profile'!$F$39:$F$51-'[33]Debt Profile'!$G$40:$G$51</definedName>
    <definedName name="Sinosure_Balance_3">'[33]Debt Profile'!$F$54:$F$66-'[33]Debt Profile'!$G$55:$G$66</definedName>
    <definedName name="Sinosure_Balance_4">'[33]Debt Profile'!$F$69:$F$81-'[33]Debt Profile'!$G$70:$G$81</definedName>
    <definedName name="SinosureII_Balance_1">'[33]Debt Profile'!$F$220:$F$230-'[33]Debt Profile'!$G$221:$G$230</definedName>
    <definedName name="SinosureII_Balance_2">'[33]Debt Profile'!$F$235:$F$247-'[33]Debt Profile'!$G$236:$G$247</definedName>
    <definedName name="SinosureII_Balance_3">'[33]Debt Profile'!$F$250:$F$262-'[33]Debt Profile'!$G$251:$G$262</definedName>
    <definedName name="Skywalker">[97]Assum!$D$17</definedName>
    <definedName name="SLEVIN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slow">#REF!</definedName>
    <definedName name="SORT1">#REF!</definedName>
    <definedName name="SORT2">#REF!</definedName>
    <definedName name="SORT3">#REF!</definedName>
    <definedName name="SORT4">#REF!</definedName>
    <definedName name="SORT5">#REF!</definedName>
    <definedName name="Sources">#REF!</definedName>
    <definedName name="SPHERE">[24]Sheet2!#REF!</definedName>
    <definedName name="Sponsor_Equity1">#REF!</definedName>
    <definedName name="spread">[47]Common!$I$4</definedName>
    <definedName name="SPUtilRtg">[5]D!$G$9</definedName>
    <definedName name="SRtab1">#REF!</definedName>
    <definedName name="SRtab2">#REF!</definedName>
    <definedName name="SRtab5">#REF!</definedName>
    <definedName name="SS">[98]IMATA!$B$45:$B$108</definedName>
    <definedName name="sss">#REF!</definedName>
    <definedName name="star">#REF!</definedName>
    <definedName name="START">#REF!</definedName>
    <definedName name="Start1">#REF!</definedName>
    <definedName name="Start10">#REF!</definedName>
    <definedName name="Start11">#REF!</definedName>
    <definedName name="Start12">#REF!</definedName>
    <definedName name="Start13">#REF!</definedName>
    <definedName name="Start14">#REF!</definedName>
    <definedName name="Start15">#REF!</definedName>
    <definedName name="Start16">#REF!</definedName>
    <definedName name="Start17">#REF!</definedName>
    <definedName name="Start18">#REF!</definedName>
    <definedName name="Start2">#REF!</definedName>
    <definedName name="Start3">#REF!</definedName>
    <definedName name="Start4">#REF!</definedName>
    <definedName name="Start5">#REF!</definedName>
    <definedName name="Start6">#REF!</definedName>
    <definedName name="Start7">#REF!</definedName>
    <definedName name="Start8">#REF!</definedName>
    <definedName name="Start9">#REF!</definedName>
    <definedName name="STATUS">[24]Sheet2!#REF!</definedName>
    <definedName name="STAVKA">#REF!</definedName>
    <definedName name="STDebt">[5]D!$G$30</definedName>
    <definedName name="STFQTAB">#REF!</definedName>
    <definedName name="stock">#REF!</definedName>
    <definedName name="Stock.Price">[47]LYONs!$D$9</definedName>
    <definedName name="StockPrice">[5]D!$G$5</definedName>
    <definedName name="STOP">#REF!</definedName>
    <definedName name="StrandCpS">[5]D!$Q$22</definedName>
    <definedName name="StrCosts">[5]D!#REF!</definedName>
    <definedName name="subheader">[99]inputs!$C$5</definedName>
    <definedName name="SulKetilmwkh2016">[42]SAK!$AO$100</definedName>
    <definedName name="SulProeqtrb2016">[42]SAK!$AO$45</definedName>
    <definedName name="sum">#REF!</definedName>
    <definedName name="SUMM">#REF!</definedName>
    <definedName name="Summary_Date">#REF!</definedName>
    <definedName name="SUMMARY1">#REF!</definedName>
    <definedName name="SUMMARY2">#REF!</definedName>
    <definedName name="SumPool">'[30]2013 User Defined Template'!SumPool</definedName>
    <definedName name="SumPurch">'[30]2013 User Defined Template'!SumPurch</definedName>
    <definedName name="suppsched1pfma">#REF!</definedName>
    <definedName name="SymbolOnOff">#REF!</definedName>
    <definedName name="synch">#REF!</definedName>
    <definedName name="SyndicationBalance">'[33]Debt Profile'!$H$12:$H$87-'[33]Debt Profile'!$I$13:$I$87</definedName>
    <definedName name="syner">#REF!</definedName>
    <definedName name="Synergies">#REF!</definedName>
    <definedName name="T">#REF!</definedName>
    <definedName name="T_1">'[100]LBO Model'!#REF!</definedName>
    <definedName name="T_4">'[100]LBO Model'!#REF!</definedName>
    <definedName name="T_6">'[100]LBO Model'!#REF!</definedName>
    <definedName name="T_7">'[100]LBO Model'!#REF!</definedName>
    <definedName name="t_bills">#REF!</definedName>
    <definedName name="TAB1A">#REF!</definedName>
    <definedName name="TAB1CK">#REF!</definedName>
    <definedName name="Tab25a">#REF!</definedName>
    <definedName name="Tab25b">#REF!</definedName>
    <definedName name="TAB2A">#REF!</definedName>
    <definedName name="TAB5A">#REF!</definedName>
    <definedName name="TAB6A">'[10]Annual Tables'!#REF!</definedName>
    <definedName name="TAB6B">'[10]Annual Tables'!#REF!</definedName>
    <definedName name="TAB6C">#REF!</definedName>
    <definedName name="TAB7A">#REF!</definedName>
    <definedName name="Table__47">[101]RED47!$A$1:$I$53</definedName>
    <definedName name="Table_2._Country_X___Public_Sector_Financing_1">#REF!</definedName>
    <definedName name="Table_2____Moldova___General_Government_Budget_1995_98__Mdl_millions__1">#REF!</definedName>
    <definedName name="Table_3._Moldova__Balance_of_Payments__1994_98">#REF!</definedName>
    <definedName name="Table_4.__Moldova____Monetary_Survey_and_Projections__1994_98_1">#REF!</definedName>
    <definedName name="Table_4SR">#REF!</definedName>
    <definedName name="Table_6.__Moldova__Balance_of_Payments__1994_98">#REF!</definedName>
    <definedName name="Table_stress">#REF!</definedName>
    <definedName name="Table1">#REF!</definedName>
    <definedName name="Table2">#REF!</definedName>
    <definedName name="TableA">#REF!</definedName>
    <definedName name="TableB1">#REF!</definedName>
    <definedName name="TableB2">#REF!</definedName>
    <definedName name="TableB3">#REF!</definedName>
    <definedName name="TableC1">#REF!</definedName>
    <definedName name="TableC2">#REF!</definedName>
    <definedName name="TableC3">#REF!</definedName>
    <definedName name="TAME">#REF!</definedName>
    <definedName name="Tap">#REF!</definedName>
    <definedName name="tar1_c">#REF!</definedName>
    <definedName name="tar1_is">#REF!</definedName>
    <definedName name="tar10_c">#REF!</definedName>
    <definedName name="tar10_is">#REF!</definedName>
    <definedName name="tar11_c">#REF!</definedName>
    <definedName name="tar11_is">#REF!</definedName>
    <definedName name="tar12_c">#REF!</definedName>
    <definedName name="tar12_is">#REF!</definedName>
    <definedName name="tar13_c">#REF!</definedName>
    <definedName name="tar13_is">#REF!</definedName>
    <definedName name="tar14_c">#REF!</definedName>
    <definedName name="tar14_is">#REF!</definedName>
    <definedName name="tar15_c">#REF!</definedName>
    <definedName name="tar15_is">#REF!</definedName>
    <definedName name="tar16_c">#REF!</definedName>
    <definedName name="tar16_is">#REF!</definedName>
    <definedName name="tar17_c">#REF!</definedName>
    <definedName name="tar17_is">#REF!</definedName>
    <definedName name="tar18_c">#REF!</definedName>
    <definedName name="tar18_is">#REF!</definedName>
    <definedName name="tar19_c">#REF!</definedName>
    <definedName name="tar19_is">#REF!</definedName>
    <definedName name="tar2_c">#REF!</definedName>
    <definedName name="tar2_is">#REF!</definedName>
    <definedName name="tar20_c">#REF!</definedName>
    <definedName name="tar20_is">#REF!</definedName>
    <definedName name="tar21_c">#REF!</definedName>
    <definedName name="tar21_is">#REF!</definedName>
    <definedName name="tar22_c">#REF!</definedName>
    <definedName name="tar22_is">#REF!</definedName>
    <definedName name="tar23_c">#REF!</definedName>
    <definedName name="tar23_is">#REF!</definedName>
    <definedName name="tar24_c">#REF!</definedName>
    <definedName name="tar24_is">#REF!</definedName>
    <definedName name="tar25_c">#REF!</definedName>
    <definedName name="tar25_is">#REF!</definedName>
    <definedName name="tar26_c">#REF!</definedName>
    <definedName name="tar26_is">#REF!</definedName>
    <definedName name="tar27_c">#REF!</definedName>
    <definedName name="tar27_is">#REF!</definedName>
    <definedName name="tar28_c">#REF!</definedName>
    <definedName name="tar28_is">#REF!</definedName>
    <definedName name="tar29_c">#REF!</definedName>
    <definedName name="tar29_is">#REF!</definedName>
    <definedName name="tar3_c">#REF!</definedName>
    <definedName name="tar3_is">#REF!</definedName>
    <definedName name="tar30_c">#REF!</definedName>
    <definedName name="tar30_is">#REF!</definedName>
    <definedName name="tar31_c">#REF!</definedName>
    <definedName name="tar31_is">#REF!</definedName>
    <definedName name="tar32_c">#REF!</definedName>
    <definedName name="tar32_is">#REF!</definedName>
    <definedName name="tar33_c">#REF!</definedName>
    <definedName name="tar33_is">#REF!</definedName>
    <definedName name="tar34_c">#REF!</definedName>
    <definedName name="tar34_is">#REF!</definedName>
    <definedName name="tar35_c">#REF!</definedName>
    <definedName name="tar35_is">#REF!</definedName>
    <definedName name="tar36_c">#REF!</definedName>
    <definedName name="tar36_is">#REF!</definedName>
    <definedName name="tar37_c">#REF!</definedName>
    <definedName name="tar37_is">#REF!</definedName>
    <definedName name="tar38_c">#REF!</definedName>
    <definedName name="tar38_is">#REF!</definedName>
    <definedName name="tar39_c">#REF!</definedName>
    <definedName name="tar39_is">#REF!</definedName>
    <definedName name="tar4_c">#REF!</definedName>
    <definedName name="tar4_is">#REF!</definedName>
    <definedName name="tar40_c">#REF!</definedName>
    <definedName name="tar40_is">#REF!</definedName>
    <definedName name="tar41_c">#REF!</definedName>
    <definedName name="tar41_is">#REF!</definedName>
    <definedName name="tar42_c">#REF!</definedName>
    <definedName name="tar42_is">#REF!</definedName>
    <definedName name="tar43_c">#REF!</definedName>
    <definedName name="tar43_is">#REF!</definedName>
    <definedName name="tar44_c">#REF!</definedName>
    <definedName name="tar44_is">#REF!</definedName>
    <definedName name="tar45_c">#REF!</definedName>
    <definedName name="tar45_is">#REF!</definedName>
    <definedName name="tar46_c">#REF!</definedName>
    <definedName name="tar46_is">#REF!</definedName>
    <definedName name="tar47_c">#REF!</definedName>
    <definedName name="tar47_is">#REF!</definedName>
    <definedName name="tar48_c">#REF!</definedName>
    <definedName name="tar48_is">#REF!</definedName>
    <definedName name="tar49_c">#REF!</definedName>
    <definedName name="tar49_is">#REF!</definedName>
    <definedName name="tar5_c">#REF!</definedName>
    <definedName name="tar5_is">#REF!</definedName>
    <definedName name="tar50_c">#REF!</definedName>
    <definedName name="tar50_is">#REF!</definedName>
    <definedName name="tar51_c">#REF!</definedName>
    <definedName name="tar51_is">#REF!</definedName>
    <definedName name="tar52_c">#REF!</definedName>
    <definedName name="tar52_is">#REF!</definedName>
    <definedName name="tar53_c">#REF!</definedName>
    <definedName name="tar53_is">#REF!</definedName>
    <definedName name="tar54_c">#REF!</definedName>
    <definedName name="tar54_is">#REF!</definedName>
    <definedName name="tar55_c">#REF!</definedName>
    <definedName name="tar55_is">#REF!</definedName>
    <definedName name="tar56_c">#REF!</definedName>
    <definedName name="tar56_is">#REF!</definedName>
    <definedName name="tar57_c">#REF!</definedName>
    <definedName name="tar57_is">#REF!</definedName>
    <definedName name="tar58_c">#REF!</definedName>
    <definedName name="tar58_is">#REF!</definedName>
    <definedName name="tar59_c">#REF!</definedName>
    <definedName name="tar59_is">#REF!</definedName>
    <definedName name="tar6_c">#REF!</definedName>
    <definedName name="tar6_is">#REF!</definedName>
    <definedName name="tar60_c">#REF!</definedName>
    <definedName name="tar60_is">#REF!</definedName>
    <definedName name="tar61_c">#REF!</definedName>
    <definedName name="tar61_is">#REF!</definedName>
    <definedName name="tar62_c">#REF!</definedName>
    <definedName name="tar62_is">#REF!</definedName>
    <definedName name="tar63_c">#REF!</definedName>
    <definedName name="tar63_is">#REF!</definedName>
    <definedName name="tar64_c">#REF!</definedName>
    <definedName name="tar64_is">#REF!</definedName>
    <definedName name="tar65_c">#REF!</definedName>
    <definedName name="tar65_is">#REF!</definedName>
    <definedName name="tar66_c">#REF!</definedName>
    <definedName name="tar66_is">#REF!</definedName>
    <definedName name="tar67_c">#REF!</definedName>
    <definedName name="tar67_is">#REF!</definedName>
    <definedName name="tar68_c">#REF!</definedName>
    <definedName name="tar68_is">#REF!</definedName>
    <definedName name="tar69_c">#REF!</definedName>
    <definedName name="tar69_is">#REF!</definedName>
    <definedName name="tar7_c">#REF!</definedName>
    <definedName name="tar7_is">#REF!</definedName>
    <definedName name="tar70_c">#REF!</definedName>
    <definedName name="tar70_is">#REF!</definedName>
    <definedName name="tar71_c">#REF!</definedName>
    <definedName name="tar71_is">#REF!</definedName>
    <definedName name="tar72_c">#REF!</definedName>
    <definedName name="tar72_is">#REF!</definedName>
    <definedName name="tar73_c">#REF!</definedName>
    <definedName name="tar73_is">#REF!</definedName>
    <definedName name="tar74_c">#REF!</definedName>
    <definedName name="tar74_is">#REF!</definedName>
    <definedName name="tar75_c">#REF!</definedName>
    <definedName name="tar75_is">#REF!</definedName>
    <definedName name="tar76_c">#REF!</definedName>
    <definedName name="tar76_is">#REF!</definedName>
    <definedName name="tar77_c">#REF!</definedName>
    <definedName name="tar77_is">#REF!</definedName>
    <definedName name="tar78_c">#REF!</definedName>
    <definedName name="tar78_is">#REF!</definedName>
    <definedName name="tar79_c">#REF!</definedName>
    <definedName name="tar79_is">#REF!</definedName>
    <definedName name="tar8_c">#REF!</definedName>
    <definedName name="tar8_is">#REF!</definedName>
    <definedName name="tar80_c">#REF!</definedName>
    <definedName name="tar80_is">#REF!</definedName>
    <definedName name="tar9_c">#REF!</definedName>
    <definedName name="tar9_is">#REF!</definedName>
    <definedName name="taramort">#REF!</definedName>
    <definedName name="TARG">#REF!</definedName>
    <definedName name="TARG_NAME">[6]Inputs!$E$10</definedName>
    <definedName name="targetfull">[102]Inputs!$G$6</definedName>
    <definedName name="targetname">[103]Model!$I$5</definedName>
    <definedName name="targetprice">[103]Model!$I$7</definedName>
    <definedName name="Tavmjdomare">[86]დასახელება!$D$2:$D$5</definedName>
    <definedName name="tax">[104]Assumptions!$M$10</definedName>
    <definedName name="tax.rate">'[47]Cvt. Debt'!$D$5</definedName>
    <definedName name="Tax_Amortization">#REF!</definedName>
    <definedName name="taxacq">#REF!</definedName>
    <definedName name="taxrate">#REF!</definedName>
    <definedName name="taxtar">#REF!</definedName>
    <definedName name="taxtar2">#REF!</definedName>
    <definedName name="tblChecks">[62]ErrCheck!$A$3:$E$5</definedName>
    <definedName name="tblLinks">[62]Links!$A$4:$F$33</definedName>
    <definedName name="Tcap">[5]D!$Q$13</definedName>
    <definedName name="Tdebt">[5]D!$Q$12</definedName>
    <definedName name="TENDER_TYPE">[83]Sheet2!$T$3:$T$9</definedName>
    <definedName name="teset" hidden="1">{#N/A,#N/A,FALSE,"SimInp1";#N/A,#N/A,FALSE,"SimInp2";#N/A,#N/A,FALSE,"SimOut1";#N/A,#N/A,FALSE,"SimOut2";#N/A,#N/A,FALSE,"SimOut3";#N/A,#N/A,FALSE,"SimOut4";#N/A,#N/A,FALSE,"SimOut5"}</definedName>
    <definedName name="teset_1" hidden="1">{#N/A,#N/A,FALSE,"SimInp1";#N/A,#N/A,FALSE,"SimInp2";#N/A,#N/A,FALSE,"SimOut1";#N/A,#N/A,FALSE,"SimOut2";#N/A,#N/A,FALSE,"SimOut3";#N/A,#N/A,FALSE,"SimOut4";#N/A,#N/A,FALSE,"SimOut5"}</definedName>
    <definedName name="teset_2" hidden="1">{#N/A,#N/A,FALSE,"SimInp1";#N/A,#N/A,FALSE,"SimInp2";#N/A,#N/A,FALSE,"SimOut1";#N/A,#N/A,FALSE,"SimOut2";#N/A,#N/A,FALSE,"SimOut3";#N/A,#N/A,FALSE,"SimOut4";#N/A,#N/A,FALSE,"SimOut5"}</definedName>
    <definedName name="TextRefCopy1">'[105]10Cash'!#REF!</definedName>
    <definedName name="TextRefCopy10">#REF!</definedName>
    <definedName name="TextRefCopy100">#REF!</definedName>
    <definedName name="TextRefCopy101">'[106]FA Movement '!#REF!</definedName>
    <definedName name="TextRefCopy102">#REF!</definedName>
    <definedName name="TextRefCopy103">#REF!</definedName>
    <definedName name="TextRefCopy104">#REF!</definedName>
    <definedName name="TextRefCopy105">#REF!</definedName>
    <definedName name="TextRefCopy106">#REF!</definedName>
    <definedName name="TextRefCopy107">#REF!</definedName>
    <definedName name="TextRefCopy108">#REF!</definedName>
    <definedName name="TextRefCopy109">#REF!</definedName>
    <definedName name="TextRefCopy11">#REF!</definedName>
    <definedName name="TextRefCopy111">#REF!</definedName>
    <definedName name="TextRefCopy112">'[107]Additions testing'!#REF!</definedName>
    <definedName name="TextRefCopy113">[108]breakdown!#REF!</definedName>
    <definedName name="TextRefCopy114">#REF!</definedName>
    <definedName name="TextRefCopy115">#REF!</definedName>
    <definedName name="TextRefCopy116">#REF!</definedName>
    <definedName name="TextRefCopy117">'[107]Additions testing'!#REF!</definedName>
    <definedName name="TextRefCopy118">#REF!</definedName>
    <definedName name="TextRefCopy119">#REF!</definedName>
    <definedName name="TextRefCopy12">#REF!</definedName>
    <definedName name="TextRefCopy120">'[109]P&amp;L'!$B$20</definedName>
    <definedName name="TextRefCopy126">'[107]Movement schedule'!#REF!</definedName>
    <definedName name="TextRefCopy13">#REF!</definedName>
    <definedName name="TextRefCopy133">'[107]Movement schedule'!#REF!</definedName>
    <definedName name="TextRefCopy14">#REF!</definedName>
    <definedName name="TextRefCopy15">#REF!</definedName>
    <definedName name="TextRefCopy16">#REF!</definedName>
    <definedName name="TextRefCopy17">#REF!</definedName>
    <definedName name="TextRefCopy18">#REF!</definedName>
    <definedName name="TextRefCopy19">#REF!</definedName>
    <definedName name="TextRefCopy2">'[105]10Cash'!#REF!</definedName>
    <definedName name="TextRefCopy20">#REF!</definedName>
    <definedName name="TextRefCopy21">#REF!</definedName>
    <definedName name="TextRefCopy22">#REF!</definedName>
    <definedName name="TextRefCopy23">#REF!</definedName>
    <definedName name="TextRefCopy24">#REF!</definedName>
    <definedName name="TextRefCopy25">#REF!</definedName>
    <definedName name="TextRefCopy26">#REF!</definedName>
    <definedName name="TextRefCopy27">#REF!</definedName>
    <definedName name="TextRefCopy28">#REF!</definedName>
    <definedName name="TextRefCopy29">#REF!</definedName>
    <definedName name="TextRefCopy3">#REF!</definedName>
    <definedName name="TextRefCopy30">#REF!</definedName>
    <definedName name="TextRefCopy31">#REF!</definedName>
    <definedName name="TextRefCopy32">#REF!</definedName>
    <definedName name="TextRefCopy33">#REF!</definedName>
    <definedName name="TextRefCopy34">#REF!</definedName>
    <definedName name="TextRefCopy35">#REF!</definedName>
    <definedName name="TextRefCopy36">#REF!</definedName>
    <definedName name="TextRefCopy37">#REF!</definedName>
    <definedName name="TextRefCopy38">#REF!</definedName>
    <definedName name="TextRefCopy39">'[106]FA Movement '!#REF!</definedName>
    <definedName name="TextRefCopy4">#REF!</definedName>
    <definedName name="TextRefCopy40">'[106]FA Movement '!#REF!</definedName>
    <definedName name="TextRefCopy41">#REF!</definedName>
    <definedName name="TextRefCopy42">#REF!</definedName>
    <definedName name="TextRefCopy43">#REF!</definedName>
    <definedName name="TextRefCopy44">#REF!</definedName>
    <definedName name="TextRefCopy45">#REF!</definedName>
    <definedName name="TextRefCopy46">'[106]FA Movement '!#REF!</definedName>
    <definedName name="TextRefCopy47">'[106]FA Movement '!#REF!</definedName>
    <definedName name="TextRefCopy48">[109]Provisions!$B$6</definedName>
    <definedName name="TextRefCopy5">#REF!</definedName>
    <definedName name="TextRefCopy50">[108]breakdown!#REF!</definedName>
    <definedName name="TextRefCopy51">[108]breakdown!#REF!</definedName>
    <definedName name="TextRefCopy53">'[108]FA depreciation'!#REF!</definedName>
    <definedName name="TextRefCopy55">#REF!</definedName>
    <definedName name="TextRefCopy56">#REF!</definedName>
    <definedName name="TextRefCopy57">#REF!</definedName>
    <definedName name="TextRefCopy58">#REF!</definedName>
    <definedName name="TextRefCopy59">#REF!</definedName>
    <definedName name="TextRefCopy6">#REF!</definedName>
    <definedName name="TextRefCopy60">#REF!</definedName>
    <definedName name="TextRefCopy61">#REF!</definedName>
    <definedName name="TextRefCopy62">#REF!</definedName>
    <definedName name="TextRefCopy63">#REF!</definedName>
    <definedName name="TextRefCopy64">#REF!</definedName>
    <definedName name="TextRefCopy65">#REF!</definedName>
    <definedName name="TextRefCopy66">#REF!</definedName>
    <definedName name="TextRefCopy67">#REF!</definedName>
    <definedName name="TextRefCopy68">#REF!</definedName>
    <definedName name="TextRefCopy69">#REF!</definedName>
    <definedName name="TextRefCopy7">#REF!</definedName>
    <definedName name="TextRefCopy70">#REF!</definedName>
    <definedName name="TextRefCopy71">#REF!</definedName>
    <definedName name="TextRefCopy74">[108]breakdown!#REF!</definedName>
    <definedName name="TextRefCopy75">#REF!</definedName>
    <definedName name="TextRefCopy76">#REF!</definedName>
    <definedName name="TextRefCopy77">#REF!</definedName>
    <definedName name="TextRefCopy78">#REF!</definedName>
    <definedName name="TextRefCopy79">#REF!</definedName>
    <definedName name="TextRefCopy8">#REF!</definedName>
    <definedName name="TextRefCopy80">[110]Datasheet!$G$16</definedName>
    <definedName name="TextRefCopy81">#REF!</definedName>
    <definedName name="TextRefCopy82">#REF!</definedName>
    <definedName name="TextRefCopy83">#REF!</definedName>
    <definedName name="TextRefCopy85">#REF!</definedName>
    <definedName name="TextRefCopy86">#REF!</definedName>
    <definedName name="TextRefCopy87">#REF!</definedName>
    <definedName name="TextRefCopy88">#REF!</definedName>
    <definedName name="TextRefCopy89">'[108]FA depreciation'!#REF!</definedName>
    <definedName name="TextRefCopy9">#REF!</definedName>
    <definedName name="TextRefCopy90">#REF!</definedName>
    <definedName name="TextRefCopy91">'[107]depreciation testing'!#REF!</definedName>
    <definedName name="TextRefCopy92">'[107]depreciation testing'!#REF!</definedName>
    <definedName name="TextRefCopy93">'[107]depreciation testing'!#REF!</definedName>
    <definedName name="TextRefCopy94">[111]Additions_Disposals!$A$12</definedName>
    <definedName name="TextRefCopy95">'[112]depreciation testing'!#REF!</definedName>
    <definedName name="TextRefCopy97">'[106]depreciation testing'!#REF!</definedName>
    <definedName name="TextRefCopy98">#REF!</definedName>
    <definedName name="TextRefCopy99">'[106]FA Movement '!#REF!</definedName>
    <definedName name="TextRefCopyRangeCount" hidden="1">2</definedName>
    <definedName name="TgtCurr">[113]Target!$D$9</definedName>
    <definedName name="ticex_int">#REF!</definedName>
    <definedName name="Ticker">[71]MOE!#REF!</definedName>
    <definedName name="TickerCell">#REF!</definedName>
    <definedName name="Title1">#REF!</definedName>
    <definedName name="Title2">#REF!</definedName>
    <definedName name="Title3">#REF!</definedName>
    <definedName name="TITLES">#REF!</definedName>
    <definedName name="TM">#REF!</definedName>
    <definedName name="TM_D">#REF!</definedName>
    <definedName name="TM_Dpch">#REF!</definedName>
    <definedName name="TM_R">#REF!</definedName>
    <definedName name="TM_Rpch">#REF!</definedName>
    <definedName name="TMG">#REF!</definedName>
    <definedName name="TMG_D">#REF!</definedName>
    <definedName name="TMG_Dpch">#REF!</definedName>
    <definedName name="TMG_R">#REF!</definedName>
    <definedName name="TMG_Rpch">#REF!</definedName>
    <definedName name="TMGO">#REF!</definedName>
    <definedName name="TMGO_1">#N/A</definedName>
    <definedName name="TMGO_D">#REF!</definedName>
    <definedName name="TMGO_Dpch">#REF!</definedName>
    <definedName name="TMGO_R">#REF!</definedName>
    <definedName name="TMGO_Rpch">#REF!</definedName>
    <definedName name="TMGXO">#REF!</definedName>
    <definedName name="TMGXO_D">#REF!</definedName>
    <definedName name="TMGXO_Dpch">#REF!</definedName>
    <definedName name="TMGXO_R">#REF!</definedName>
    <definedName name="TMGXO_Rpch">#REF!</definedName>
    <definedName name="TMS">#REF!</definedName>
    <definedName name="TOC">#REF!</definedName>
    <definedName name="Total_Interest_Expense">[5]EXC!$B$133</definedName>
    <definedName name="Total_Principal">[5]EXC!$B$131</definedName>
    <definedName name="Total_Principal_Payment">[5]EXC!$B$132</definedName>
    <definedName name="TotalCust">[5]D!$Q$24</definedName>
    <definedName name="TotalReturn">[5]D!$Q$34</definedName>
    <definedName name="TotalVol">#REF!</definedName>
    <definedName name="TotAssets">[5]D!$G$37</definedName>
    <definedName name="TOWEO">#REF!</definedName>
    <definedName name="Tpercent">[5]D!$Q$10</definedName>
    <definedName name="Trade">#REF!</definedName>
    <definedName name="Trade_balance">#REF!</definedName>
    <definedName name="trans">#REF!</definedName>
    <definedName name="transassum">#REF!</definedName>
    <definedName name="Transfer_check">#REF!</definedName>
    <definedName name="TRANSNAVE">#REF!</definedName>
    <definedName name="tt">#REF!</definedName>
    <definedName name="TtlGenCap">[5]D!$B$62</definedName>
    <definedName name="ttt" hidden="1">{"Tab1",#N/A,FALSE,"P";"Tab2",#N/A,FALSE,"P"}</definedName>
    <definedName name="ttttt" hidden="1">[76]M!#REF!</definedName>
    <definedName name="TV">#REF!</definedName>
    <definedName name="TX">#REF!</definedName>
    <definedName name="TX_D">#REF!</definedName>
    <definedName name="TX_Dpch">#REF!</definedName>
    <definedName name="TX_R">#REF!</definedName>
    <definedName name="TX_Rpch">#REF!</definedName>
    <definedName name="TXG">#REF!</definedName>
    <definedName name="TXG_D">#REF!</definedName>
    <definedName name="TXG_D_1">#N/A</definedName>
    <definedName name="TXG_Dpch">#REF!</definedName>
    <definedName name="TXG_R">#REF!</definedName>
    <definedName name="TXG_Rpch">#REF!</definedName>
    <definedName name="TXGO">#REF!</definedName>
    <definedName name="TXGO_1">#N/A</definedName>
    <definedName name="TXGO_D">#REF!</definedName>
    <definedName name="TXGO_Dpch">#REF!</definedName>
    <definedName name="TXGO_R">#REF!</definedName>
    <definedName name="TXGO_Rpch">#REF!</definedName>
    <definedName name="TXGXO">#REF!</definedName>
    <definedName name="TXGXO_D">#REF!</definedName>
    <definedName name="TXGXO_Dpch">#REF!</definedName>
    <definedName name="TXGXO_R">#REF!</definedName>
    <definedName name="TXGXO_Rpch">#REF!</definedName>
    <definedName name="TXS">#REF!</definedName>
    <definedName name="unemp_96Q3">#REF!</definedName>
    <definedName name="unemp_96Q4">#REF!</definedName>
    <definedName name="unemp_97Q1">#REF!</definedName>
    <definedName name="unemp_97Q2">#REF!</definedName>
    <definedName name="unemp_nat">#REF!</definedName>
    <definedName name="unemp_urbrural">#REF!</definedName>
    <definedName name="UNIT">[24]Sheet2!#REF!</definedName>
    <definedName name="UNITT">[24]Sheet2!#REF!</definedName>
    <definedName name="Universities">#REF!</definedName>
    <definedName name="Updated">[5]D!$B$9</definedName>
    <definedName name="Ureki2016">[42]SAK!$AO$65</definedName>
    <definedName name="Uruguay">#REF!</definedName>
    <definedName name="USD">'[37]Statistics by Product (Source )'!$G$2:$G$21948</definedName>
    <definedName name="USDSR">#REF!</definedName>
    <definedName name="uu" hidden="1">{"Riqfin97",#N/A,FALSE,"Tran";"Riqfinpro",#N/A,FALSE,"Tran"}</definedName>
    <definedName name="uuu" hidden="1">{"Riqfin97",#N/A,FALSE,"Tran";"Riqfinpro",#N/A,FALSE,"Tran"}</definedName>
    <definedName name="v">#REF!</definedName>
    <definedName name="values">#REF!,#REF!,#REF!</definedName>
    <definedName name="VARIABLES">'[64]Combined Model'!#REF!</definedName>
    <definedName name="variance">'[67]OpEx Detail'!#REF!</definedName>
    <definedName name="vbb">[114]Model!$E$10</definedName>
    <definedName name="vel_mult">#REF!</definedName>
    <definedName name="Venezuela">#REF!</definedName>
    <definedName name="VolumeCell">#REF!</definedName>
    <definedName name="VolumeComplement">#REF!</definedName>
    <definedName name="VTITLES">#REF!</definedName>
    <definedName name="vv" hidden="1">{"Tab1",#N/A,FALSE,"P";"Tab2",#N/A,FALSE,"P"}</definedName>
    <definedName name="vvv" hidden="1">{"Tab1",#N/A,FALSE,"P";"Tab2",#N/A,FALSE,"P"}</definedName>
    <definedName name="W_06_N">[115]wonebi!#REF!</definedName>
    <definedName name="WACC">#REF!</definedName>
    <definedName name="wage_govt_sector">#REF!</definedName>
    <definedName name="Weight">#REF!</definedName>
    <definedName name="Weight_List">#REF!</definedName>
    <definedName name="Weights">[116]Cities!$C$2:$C$6</definedName>
    <definedName name="WEO">#REF!</definedName>
    <definedName name="workingcapital">#REF!</definedName>
    <definedName name="workingdays">[117]C_2012!$E$69</definedName>
    <definedName name="WPCP33_D">#REF!</definedName>
    <definedName name="WPCP33pch">#REF!</definedName>
    <definedName name="wrkcapacq">#REF!</definedName>
    <definedName name="wrkcappfma">#REF!</definedName>
    <definedName name="wrkcaptar">#REF!</definedName>
    <definedName name="wrn.10yp._.balance._.sheet." hidden="1">{"10yp balance sheet",#N/A,FALSE,"Celtel alternative 6"}</definedName>
    <definedName name="wrn.10yp._.capex." hidden="1">{"10yp capex",#N/A,FALSE,"Celtel alternative 6"}</definedName>
    <definedName name="wrn.10yp._.customers." hidden="1">{"10yp customers",#N/A,FALSE,"Celtel alternative 6"}</definedName>
    <definedName name="wrn.10yp._.graphs." hidden="1">{"10yp graphs",#N/A,FALSE,"Market Data"}</definedName>
    <definedName name="wrn.10yp._.key._.data." hidden="1">{"10yp key data",#N/A,FALSE,"Market Data"}</definedName>
    <definedName name="wrn.10yp._.profit._.and._.loss." hidden="1">{"10yp profit and loss",#N/A,FALSE,"Celtel alternative 6"}</definedName>
    <definedName name="wrn.10yp._.tariffs." hidden="1">{"10yp tariffs",#N/A,FALSE,"Celtel alternative 6"}</definedName>
    <definedName name="wrn.3cases." hidden="1">{#N/A,"Base",FALSE,"Dividend";#N/A,"Conservative",FALSE,"Dividend";#N/A,"Downside",FALSE,"Dividend"}</definedName>
    <definedName name="wrn.Acquisition_matrix." hidden="1">{"Acq_matrix",#N/A,FALSE,"Acquisition Matrix"}</definedName>
    <definedName name="wrn.adj95." hidden="1">{"adj95mult",#N/A,FALSE,"COMPCO";"adj95est",#N/A,FALSE,"COMPCO"}</definedName>
    <definedName name="wrn.Aging._.and._.Trend._.Analysis." hidden="1">{#N/A,#N/A,FALSE,"Aging Summary";#N/A,#N/A,FALSE,"Ratio Analysis";#N/A,#N/A,FALSE,"Test 120 Day Accts";#N/A,#N/A,FALSE,"Tickmarks"}</definedName>
    <definedName name="wrn.America._.Online." hidden="1">{#N/A,#N/A,FALSE,"Intro";#N/A,#N/A,FALSE,"Inc. St.";#N/A,#N/A,FALSE,"CalYear";#N/A,#N/A,FALSE,"FYear";#N/A,#N/A,FALSE,"Subs";#N/A,#N/A,FALSE,"Other Revs";#N/A,#N/A,FALSE,"Deals";#N/A,#N/A,FALSE,"RevsYear";#N/A,#N/A,FALSE,"Balance";#N/A,#N/A,FALSE,"OpCashFlow";#N/A,#N/A,FALSE,"Val.";#N/A,#N/A,FALSE,"DCFVal"}</definedName>
    <definedName name="wrn.AQUIROR._.DCF." hidden="1">{"AQUIRORDCF",#N/A,FALSE,"Merger consequences";"Acquirorassns",#N/A,FALSE,"Merger consequences"}</definedName>
    <definedName name="wrn.BANKS." hidden="1">{#N/A,#N/A,FALSE,"BANKS"}</definedName>
    <definedName name="wrn.BANKS._1" hidden="1">{#N/A,#N/A,FALSE,"BANKS"}</definedName>
    <definedName name="wrn.BANKS._2" hidden="1">{#N/A,#N/A,FALSE,"BANKS"}</definedName>
    <definedName name="wrn.BOP." hidden="1">{#N/A,#N/A,FALSE,"BOP"}</definedName>
    <definedName name="wrn.BOP._1" hidden="1">{#N/A,#N/A,FALSE,"BOP"}</definedName>
    <definedName name="wrn.BOP._2" hidden="1">{#N/A,#N/A,FALSE,"BOP"}</definedName>
    <definedName name="wrn.BOP_MIDTERM." hidden="1">{"BOP_TAB",#N/A,FALSE,"N";"MIDTERM_TAB",#N/A,FALSE,"O"}</definedName>
    <definedName name="wrn.BOP_MIDTERM._1" hidden="1">{"BOP_TAB",#N/A,FALSE,"N";"MIDTERM_TAB",#N/A,FALSE,"O"}</definedName>
    <definedName name="wrn.BOP_MIDTERM._2" hidden="1">{"BOP_TAB",#N/A,FALSE,"N";"MIDTERM_TAB",#N/A,FALSE,"O"}</definedName>
    <definedName name="wrn.budget._.balance._.sheet." hidden="1">{"bugdet992000 balance sheet",#N/A,FALSE,"Celtel alternative 6"}</definedName>
    <definedName name="wrn.budget._.capex." hidden="1">{"budget992000 capex",#N/A,FALSE,"Celtel alternative 6"}</definedName>
    <definedName name="wrn.budget._.customers." hidden="1">{"budget992000_customers",#N/A,FALSE,"Celtel alternative 6"}</definedName>
    <definedName name="wrn.budget._.profit._.and._.loss." hidden="1">{"budget992000 profit and loss",#N/A,FALSE,"Celtel alternative 6"}</definedName>
    <definedName name="wrn.budget._.tariffs._.and._.usage." hidden="1">{"budget992000 tariff and usage",#N/A,FALSE,"Celtel alternative 6"}</definedName>
    <definedName name="wrn.Cash._.Plan." hidden="1">{"cash plan",#N/A,FALSE,"fccashflow"}</definedName>
    <definedName name="wrn.compco." hidden="1">{"mult96",#N/A,FALSE,"PETCOMP";"est96",#N/A,FALSE,"PETCOMP";"mult95",#N/A,FALSE,"PETCOMP";"est95",#N/A,FALSE,"PETCOMP";"multltm",#N/A,FALSE,"PETCOMP";"resultltm",#N/A,FALSE,"PETCOMP"}</definedName>
    <definedName name="wrn.CREDIT." hidden="1">{#N/A,#N/A,FALSE,"CREDIT"}</definedName>
    <definedName name="wrn.CREDIT._1" hidden="1">{#N/A,#N/A,FALSE,"CREDIT"}</definedName>
    <definedName name="wrn.CREDIT._2" hidden="1">{#N/A,#N/A,FALSE,"CREDIT"}</definedName>
    <definedName name="wrn.DCF." hidden="1">{"DCF1",#N/A,FALSE,"SIERRA DCF";"MATRIX1",#N/A,FALSE,"SIERRA DCF"}</definedName>
    <definedName name="wrn.DCF_Terminal_Value_qchm." hidden="1">{"qchm_dcf",#N/A,FALSE,"QCHMDCF2";"qchm_terminal",#N/A,FALSE,"QCHMDCF2"}</definedName>
    <definedName name="wrn.DEBTSVC." hidden="1">{#N/A,#N/A,FALSE,"DEBTSVC"}</definedName>
    <definedName name="wrn.DEBTSVC._1" hidden="1">{#N/A,#N/A,FALSE,"DEBTSVC"}</definedName>
    <definedName name="wrn.DEBTSVC._2" hidden="1">{#N/A,#N/A,FALSE,"DEBTSVC"}</definedName>
    <definedName name="wrn.DEPO." hidden="1">{#N/A,#N/A,FALSE,"DEPO"}</definedName>
    <definedName name="wrn.DEPO._1" hidden="1">{#N/A,#N/A,FALSE,"DEPO"}</definedName>
    <definedName name="wrn.DEPO._2" hidden="1">{#N/A,#N/A,FALSE,"DEPO"}</definedName>
    <definedName name="wrn.Economic._.Value._.Added._.Analysis." hidden="1">{"EVA",#N/A,FALSE,"EVA";"WACC",#N/A,FALSE,"WACC"}</definedName>
    <definedName name="wrn.EXCISE." hidden="1">{#N/A,#N/A,FALSE,"EXCISE"}</definedName>
    <definedName name="wrn.EXCISE._1" hidden="1">{#N/A,#N/A,FALSE,"EXCISE"}</definedName>
    <definedName name="wrn.EXCISE._2" hidden="1">{#N/A,#N/A,FALSE,"EXCISE"}</definedName>
    <definedName name="wrn.EXRATE." hidden="1">{#N/A,#N/A,FALSE,"EXRATE"}</definedName>
    <definedName name="wrn.EXRATE._1" hidden="1">{#N/A,#N/A,FALSE,"EXRATE"}</definedName>
    <definedName name="wrn.EXRATE._2" hidden="1">{#N/A,#N/A,FALSE,"EXRATE"}</definedName>
    <definedName name="wrn.EXTDEBT." hidden="1">{#N/A,#N/A,FALSE,"EXTDEBT"}</definedName>
    <definedName name="wrn.EXTDEBT._1" hidden="1">{#N/A,#N/A,FALSE,"EXTDEBT"}</definedName>
    <definedName name="wrn.EXTDEBT._2" hidden="1">{#N/A,#N/A,FALSE,"EXTDEBT"}</definedName>
    <definedName name="wrn.EXTRABUDGT." hidden="1">{#N/A,#N/A,FALSE,"EXTRABUDGT"}</definedName>
    <definedName name="wrn.EXTRABUDGT._1" hidden="1">{#N/A,#N/A,FALSE,"EXTRABUDGT"}</definedName>
    <definedName name="wrn.EXTRABUDGT._2" hidden="1">{#N/A,#N/A,FALSE,"EXTRABUDGT"}</definedName>
    <definedName name="wrn.EXTRABUDGT2." hidden="1">{#N/A,#N/A,FALSE,"EXTRABUDGT2"}</definedName>
    <definedName name="wrn.EXTRABUDGT2._1" hidden="1">{#N/A,#N/A,FALSE,"EXTRABUDGT2"}</definedName>
    <definedName name="wrn.EXTRABUDGT2._2" hidden="1">{#N/A,#N/A,FALSE,"EXTRABUDGT2"}</definedName>
    <definedName name="wrn.FCB." hidden="1">{"FCB_ALL",#N/A,FALSE,"FCB"}</definedName>
    <definedName name="wrn.fcb2" hidden="1">{"FCB_ALL",#N/A,FALSE,"FCB"}</definedName>
    <definedName name="wrn.full._.report.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FullRpt." hidden="1">{"Rpt1",#N/A,FALSE,"Recap";"Rpt1",#N/A,FALSE,"Charts"}</definedName>
    <definedName name="wrn.fullrpta" hidden="1">{"Rpt1",#N/A,FALSE,"Recap";"Rpt1",#N/A,FALSE,"Charts"}</definedName>
    <definedName name="wrn.GDP." hidden="1">{#N/A,#N/A,FALSE,"GDP_ORIGIN";#N/A,#N/A,FALSE,"EMP_POP"}</definedName>
    <definedName name="wrn.GDP._1" hidden="1">{#N/A,#N/A,FALSE,"GDP_ORIGIN";#N/A,#N/A,FALSE,"EMP_POP"}</definedName>
    <definedName name="wrn.GDP._2" hidden="1">{#N/A,#N/A,FALSE,"GDP_ORIGIN";#N/A,#N/A,FALSE,"EMP_POP"}</definedName>
    <definedName name="wrn.GGOVT." hidden="1">{#N/A,#N/A,FALSE,"GGOVT"}</definedName>
    <definedName name="wrn.GGOVT._1" hidden="1">{#N/A,#N/A,FALSE,"GGOVT"}</definedName>
    <definedName name="wrn.GGOVT._2" hidden="1">{#N/A,#N/A,FALSE,"GGOVT"}</definedName>
    <definedName name="wrn.GGOVT2." hidden="1">{#N/A,#N/A,FALSE,"GGOVT2"}</definedName>
    <definedName name="wrn.GGOVT2._1" hidden="1">{#N/A,#N/A,FALSE,"GGOVT2"}</definedName>
    <definedName name="wrn.GGOVT2._2" hidden="1">{#N/A,#N/A,FALSE,"GGOVT2"}</definedName>
    <definedName name="wrn.GGOVTPC." hidden="1">{#N/A,#N/A,FALSE,"GGOVT%"}</definedName>
    <definedName name="wrn.GGOVTPC._1" hidden="1">{#N/A,#N/A,FALSE,"GGOVT%"}</definedName>
    <definedName name="wrn.GGOVTPC._2" hidden="1">{#N/A,#N/A,FALSE,"GGOVT%"}</definedName>
    <definedName name="wrn.incomesum" hidden="1">{"IncomeRecap",#N/A,TRUE,"Recap";"IncomeSummary",#N/A,TRUE,"CNSL";"IncomeSummary",#N/A,TRUE,"Kansas City";"IncomeSummary",#N/A,TRUE,"112IN";"IncomeSummary",#N/A,TRUE,"114TU";"IncomeSummary",#N/A,TRUE,"121SWKS";"IncomeSummary",#N/A,TRUE,"141OM";"IncomeSummary",#N/A,TRUE,"FWD";"IncomeSummary",#N/A,TRUE,"302RA";"IncomeSummary",#N/A,TRUE,"303RE";"IncomeSummary",#N/A,TRUE,"401CH";"IncomeSummary",#N/A,TRUE,"501OK";"IncomeSummary",#N/A,TRUE,"502SE"}</definedName>
    <definedName name="wrn.IncomeSummaries." hidden="1">{"IncomeRecap",#N/A,TRUE,"Recap";"IncomeSummary",#N/A,TRUE,"CNSL";"IncomeSummary",#N/A,TRUE,"Kansas City";"IncomeSummary",#N/A,TRUE,"112IN";"IncomeSummary",#N/A,TRUE,"114TU";"IncomeSummary",#N/A,TRUE,"121SWKS";"IncomeSummary",#N/A,TRUE,"141OM";"IncomeSummary",#N/A,TRUE,"FWD";"IncomeSummary",#N/A,TRUE,"302RA";"IncomeSummary",#N/A,TRUE,"303RE";"IncomeSummary",#N/A,TRUE,"401CH";"IncomeSummary",#N/A,TRUE,"501OK";"IncomeSummary",#N/A,TRUE,"502SE"}</definedName>
    <definedName name="wrn.INCOMETX." hidden="1">{#N/A,#N/A,FALSE,"INCOMETX"}</definedName>
    <definedName name="wrn.INCOMETX._1" hidden="1">{#N/A,#N/A,FALSE,"INCOMETX"}</definedName>
    <definedName name="wrn.INCOMETX._2" hidden="1">{#N/A,#N/A,FALSE,"INCOMETX"}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put._.and._.output._.tables._1" hidden="1">{#N/A,#N/A,FALSE,"SimInp1";#N/A,#N/A,FALSE,"SimInp2";#N/A,#N/A,FALSE,"SimOut1";#N/A,#N/A,FALSE,"SimOut2";#N/A,#N/A,FALSE,"SimOut3";#N/A,#N/A,FALSE,"SimOut4";#N/A,#N/A,FALSE,"SimOut5"}</definedName>
    <definedName name="wrn.Input._.and._.output._.tables._2" hidden="1">{#N/A,#N/A,FALSE,"SimInp1";#N/A,#N/A,FALSE,"SimInp2";#N/A,#N/A,FALSE,"SimOut1";#N/A,#N/A,FALSE,"SimOut2";#N/A,#N/A,FALSE,"SimOut3";#N/A,#N/A,FALSE,"SimOut4";#N/A,#N/A,FALSE,"SimOut5"}</definedName>
    <definedName name="wrn.INTERST." hidden="1">{#N/A,#N/A,FALSE,"INTERST"}</definedName>
    <definedName name="wrn.INTERST._1" hidden="1">{#N/A,#N/A,FALSE,"INTERST"}</definedName>
    <definedName name="wrn.INTERST._2" hidden="1">{#N/A,#N/A,FALSE,"INTERST"}</definedName>
    <definedName name="wrn.INTERVENTION." hidden="1">{"TAB_MONAVGi",#N/A,FALSE,"SUMMARY";"TAB_EOPi",#N/A,FALSE,"SUMMARY";"TAB_QAi",#N/A,FALSE,"SUMMARY"}</definedName>
    <definedName name="wrn.MAIN." hidden="1">{#N/A,#N/A,FALSE,"CB";#N/A,#N/A,FALSE,"CMB";#N/A,#N/A,FALSE,"BSYS";#N/A,#N/A,FALSE,"NBFI";#N/A,#N/A,FALSE,"FSYS"}</definedName>
    <definedName name="wrn.MAIN._1" hidden="1">{#N/A,#N/A,FALSE,"CB";#N/A,#N/A,FALSE,"CMB";#N/A,#N/A,FALSE,"BSYS";#N/A,#N/A,FALSE,"NBFI";#N/A,#N/A,FALSE,"FSYS"}</definedName>
    <definedName name="wrn.MAIN._2" hidden="1">{#N/A,#N/A,FALSE,"CB";#N/A,#N/A,FALSE,"CMB";#N/A,#N/A,FALSE,"BSYS";#N/A,#N/A,FALSE,"NBFI";#N/A,#N/A,FALSE,"FSYS"}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_1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_2" hidden="1">{"BOP_TAB",#N/A,FALSE,"N";"MIDTERM_TAB",#N/A,FALSE,"O";"FUND_CRED",#N/A,FALSE,"P";"DEBT_TAB1",#N/A,FALSE,"Q";"DEBT_TAB2",#N/A,FALSE,"Q";"FORFIN_TAB1",#N/A,FALSE,"R";"FORFIN_TAB2",#N/A,FALSE,"R";"BOP_ANALY",#N/A,FALSE,"U"}</definedName>
    <definedName name="wrn.MIT." hidden="1">{#N/A,#N/A,FALSE,"CB";#N/A,#N/A,FALSE,"CMB";#N/A,#N/A,FALSE,"NBFI"}</definedName>
    <definedName name="wrn.MIT._1" hidden="1">{#N/A,#N/A,FALSE,"CB";#N/A,#N/A,FALSE,"CMB";#N/A,#N/A,FALSE,"NBFI"}</definedName>
    <definedName name="wrn.MIT._2" hidden="1">{#N/A,#N/A,FALSE,"CB";#N/A,#N/A,FALSE,"CMB";#N/A,#N/A,FALSE,"NBFI"}</definedName>
    <definedName name="wrn.MONA." hidden="1">{"MONA",#N/A,FALSE,"S"}</definedName>
    <definedName name="wrn.MONA._1" hidden="1">{"MONA",#N/A,FALSE,"S"}</definedName>
    <definedName name="wrn.MONA._2" hidden="1">{"MONA",#N/A,FALSE,"S"}</definedName>
    <definedName name="wrn.MS." hidden="1">{#N/A,#N/A,FALSE,"MS"}</definedName>
    <definedName name="wrn.MS._1" hidden="1">{#N/A,#N/A,FALSE,"MS"}</definedName>
    <definedName name="wrn.MS._2" hidden="1">{#N/A,#N/A,FALSE,"MS"}</definedName>
    <definedName name="wrn.NBG." hidden="1">{#N/A,#N/A,FALSE,"NBG"}</definedName>
    <definedName name="wrn.NBG._1" hidden="1">{#N/A,#N/A,FALSE,"NBG"}</definedName>
    <definedName name="wrn.NBG._2" hidden="1">{#N/A,#N/A,FALSE,"NBG"}</definedName>
    <definedName name="wrn.OUTPUT." hidden="1">{"DCF","UPSIDE CASE",FALSE,"Sheet1";"DCF","BASE CASE",FALSE,"Sheet1";"DCF","DOWNSIDE CASE",FALSE,"Sheet1"}</definedName>
    <definedName name="wrn.Output._.tables." hidden="1">{#N/A,#N/A,FALSE,"I";#N/A,#N/A,FALSE,"J";#N/A,#N/A,FALSE,"K";#N/A,#N/A,FALSE,"L";#N/A,#N/A,FALSE,"M";#N/A,#N/A,FALSE,"N";#N/A,#N/A,FALSE,"O"}</definedName>
    <definedName name="wrn.Output._.tables._1" hidden="1">{#N/A,#N/A,FALSE,"I";#N/A,#N/A,FALSE,"J";#N/A,#N/A,FALSE,"K";#N/A,#N/A,FALSE,"L";#N/A,#N/A,FALSE,"M";#N/A,#N/A,FALSE,"N";#N/A,#N/A,FALSE,"O"}</definedName>
    <definedName name="wrn.Output._.tables._2" hidden="1">{#N/A,#N/A,FALSE,"I";#N/A,#N/A,FALSE,"J";#N/A,#N/A,FALSE,"K";#N/A,#N/A,FALSE,"L";#N/A,#N/A,FALSE,"M";#N/A,#N/A,FALSE,"N";#N/A,#N/A,FALSE,"O"}</definedName>
    <definedName name="wrn.PCPI." hidden="1">{#N/A,#N/A,FALSE,"PCPI"}</definedName>
    <definedName name="wrn.PCPI._1" hidden="1">{#N/A,#N/A,FALSE,"PCPI"}</definedName>
    <definedName name="wrn.PCPI._2" hidden="1">{#N/A,#N/A,FALSE,"PCPI"}</definedName>
    <definedName name="wrn.PENSION." hidden="1">{#N/A,#N/A,FALSE,"PENSION"}</definedName>
    <definedName name="wrn.PENSION._1" hidden="1">{#N/A,#N/A,FALSE,"PENSION"}</definedName>
    <definedName name="wrn.PENSION._2" hidden="1">{#N/A,#N/A,FALSE,"PENSION"}</definedName>
    <definedName name="wrn.plbscf." hidden="1">{"p_l",#N/A,FALSE,"Summary Accounts"}</definedName>
    <definedName name="wrn.print._.graphs." hidden="1">{"cap_structure",#N/A,FALSE,"Graph-Mkt Cap";"price",#N/A,FALSE,"Graph-Price";"ebit",#N/A,FALSE,"Graph-EBITDA";"ebitda",#N/A,FALSE,"Graph-EBITDA"}</definedName>
    <definedName name="wrn.print._.raw._.data._.entry." hidden="1">{"inputs raw data",#N/A,TRUE,"INPUT"}</definedName>
    <definedName name="wrn.print._.raw._data._.entry2." hidden="1">{"inputs raw data",#N/A,TRUE,"INPUT"}</definedName>
    <definedName name="wrn.print._.summary._.sheets." hidden="1">{"summary1",#N/A,TRUE,"Comps";"summary2",#N/A,TRUE,"Comps";"summary3",#N/A,TRUE,"Comps"}</definedName>
    <definedName name="wrn.PrintAll." hidden="1">{"PA1",#N/A,FALSE,"BORDMW";"pa2",#N/A,FALSE,"BORDMW";"PA3",#N/A,FALSE,"BORDMW";"PA4",#N/A,FALSE,"BORDMW"}</definedName>
    <definedName name="wrn.Program." hidden="1">{"Tab1",#N/A,FALSE,"P";"Tab2",#N/A,FALSE,"P"}</definedName>
    <definedName name="wrn.PRUDENT." hidden="1">{#N/A,#N/A,FALSE,"PRUDENT"}</definedName>
    <definedName name="wrn.PRUDENT._1" hidden="1">{#N/A,#N/A,FALSE,"PRUDENT"}</definedName>
    <definedName name="wrn.PRUDENT._2" hidden="1">{#N/A,#N/A,FALSE,"PRUDENT"}</definedName>
    <definedName name="wrn.PUBLEXP." hidden="1">{#N/A,#N/A,FALSE,"PUBLEXP"}</definedName>
    <definedName name="wrn.PUBLEXP._1" hidden="1">{#N/A,#N/A,FALSE,"PUBLEXP"}</definedName>
    <definedName name="wrn.PUBLEXP._2" hidden="1">{#N/A,#N/A,FALSE,"PUBLEXP"}</definedName>
    <definedName name="wrn.ratios." hidden="1">{"ratios",#N/A,FALSE,"Summary Accounts"}</definedName>
    <definedName name="wrn.REDTABS.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_1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_2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VSHARE." hidden="1">{#N/A,#N/A,FALSE,"REVSHARE"}</definedName>
    <definedName name="wrn.REVSHARE._1" hidden="1">{#N/A,#N/A,FALSE,"REVSHARE"}</definedName>
    <definedName name="wrn.REVSHARE._2" hidden="1">{#N/A,#N/A,FALSE,"REVSHARE"}</definedName>
    <definedName name="wrn.Riqfin." hidden="1">{"Riqfin97",#N/A,FALSE,"Tran";"Riqfinpro",#N/A,FALSE,"Tran"}</definedName>
    <definedName name="wrn.sales." hidden="1">{"sales",#N/A,FALSE,"Sales";"sales existing",#N/A,FALSE,"Sales";"sales rd1",#N/A,FALSE,"Sales";"sales rd2",#N/A,FALSE,"Sales"}</definedName>
    <definedName name="wrn.sensitivity." hidden="1">{"sensitivity",#N/A,FALSE,"Sensitivity"}</definedName>
    <definedName name="wrn.Staff._.Report._.Tables." hidden="1">{#N/A,#N/A,FALSE,"SRFSYS";#N/A,#N/A,FALSE,"SRBSYS"}</definedName>
    <definedName name="wrn.Staff._.Report._.Tables._1" hidden="1">{#N/A,#N/A,FALSE,"SRFSYS";#N/A,#N/A,FALSE,"SRBSYS"}</definedName>
    <definedName name="wrn.Staff._.Report._.Tables._2" hidden="1">{#N/A,#N/A,FALSE,"SRFSYS";#N/A,#N/A,FALSE,"SRBSYS"}</definedName>
    <definedName name="wrn.STAND_ALONE_BOTH." hidden="1">{"FCB_ALL",#N/A,FALSE,"FCB";"GREY_ALL",#N/A,FALSE,"GREY"}</definedName>
    <definedName name="wrn.STATE." hidden="1">{#N/A,#N/A,FALSE,"STATE"}</definedName>
    <definedName name="wrn.STATE._1" hidden="1">{#N/A,#N/A,FALSE,"STATE"}</definedName>
    <definedName name="wrn.STATE._2" hidden="1">{#N/A,#N/A,FALSE,"STATE"}</definedName>
    <definedName name="wrn.SUMMARY." hidden="1">{"TAB_MONAVG",#N/A,FALSE,"SUMMARY";"TAB_EOP",#N/A,FALSE,"SUMMARY";"TAB_QA",#N/A,FALSE,"SUMMARY"}</definedName>
    <definedName name="wrn.TARGET._.DCF." hidden="1">{"targetdcf",#N/A,FALSE,"Merger consequences";"TARGETASSU",#N/A,FALSE,"Merger consequences";"TERMINAL VALUE",#N/A,FALSE,"Merger consequences"}</definedName>
    <definedName name="wrn.TAXARREARS." hidden="1">{#N/A,#N/A,FALSE,"TAXARREARS"}</definedName>
    <definedName name="wrn.TAXARREARS._1" hidden="1">{#N/A,#N/A,FALSE,"TAXARREARS"}</definedName>
    <definedName name="wrn.TAXARREARS._2" hidden="1">{#N/A,#N/A,FALSE,"TAXARREARS"}</definedName>
    <definedName name="wrn.TAXPAYRS." hidden="1">{#N/A,#N/A,FALSE,"TAXPAYRS"}</definedName>
    <definedName name="wrn.TAXPAYRS._1" hidden="1">{#N/A,#N/A,FALSE,"TAXPAYRS"}</definedName>
    <definedName name="wrn.TAXPAYRS._2" hidden="1">{#N/A,#N/A,FALSE,"TAXPAYRS"}</definedName>
    <definedName name="wrn.TILL697." hidden="1">{"M91TO697",#N/A,FALSE,"MDA"}</definedName>
    <definedName name="wrn.TILL697._1" hidden="1">{"M91TO697",#N/A,FALSE,"MDA"}</definedName>
    <definedName name="wrn.TILL697._2" hidden="1">{"M91TO697",#N/A,FALSE,"MDA"}</definedName>
    <definedName name="wrn.TRADE." hidden="1">{#N/A,#N/A,FALSE,"TRADE"}</definedName>
    <definedName name="wrn.TRADE._1" hidden="1">{#N/A,#N/A,FALSE,"TRADE"}</definedName>
    <definedName name="wrn.TRADE._2" hidden="1">{#N/A,#N/A,FALSE,"TRADE"}</definedName>
    <definedName name="wrn.TRANSPORT." hidden="1">{#N/A,#N/A,FALSE,"TRANPORT"}</definedName>
    <definedName name="wrn.TRANSPORT._1" hidden="1">{#N/A,#N/A,FALSE,"TRANPORT"}</definedName>
    <definedName name="wrn.TRANSPORT._2" hidden="1">{#N/A,#N/A,FALSE,"TRANPORT"}</definedName>
    <definedName name="wrn.UNEMPL." hidden="1">{#N/A,#N/A,FALSE,"EMP_POP";#N/A,#N/A,FALSE,"UNEMPL"}</definedName>
    <definedName name="wrn.UNEMPL._1" hidden="1">{#N/A,#N/A,FALSE,"EMP_POP";#N/A,#N/A,FALSE,"UNEMPL"}</definedName>
    <definedName name="wrn.UNEMPL._2" hidden="1">{#N/A,#N/A,FALSE,"EMP_POP";#N/A,#N/A,FALSE,"UNEMPL"}</definedName>
    <definedName name="wrn.UTL._.Position." hidden="1">{"UTL effect",#N/A,FALSE,"Sensitivity"}</definedName>
    <definedName name="wrn.WAGES." hidden="1">{#N/A,#N/A,FALSE,"WAGES"}</definedName>
    <definedName name="wrn.WAGES._1" hidden="1">{#N/A,#N/A,FALSE,"WAGES"}</definedName>
    <definedName name="wrn.WAGES._2" hidden="1">{#N/A,#N/A,FALSE,"WAGES"}</definedName>
    <definedName name="wrn.WEO." hidden="1">{"WEO",#N/A,FALSE,"T"}</definedName>
    <definedName name="wrn.WEO._1" hidden="1">{"WEO",#N/A,FALSE,"T"}</definedName>
    <definedName name="wrn.WEO._2" hidden="1">{"WEO",#N/A,FALSE,"T"}</definedName>
    <definedName name="wrn.weo2" hidden="1">{"WEO",#N/A,FALSE,"T"}</definedName>
    <definedName name="wrn.Yahoo." hidden="1">{#N/A,#N/A,FALSE,"Inc. St.";#N/A,#N/A,FALSE,"FYear";#N/A,#N/A,FALSE,"Revs.";#N/A,#N/A,FALSE,"RevsYear";#N/A,#N/A,FALSE,"Balance";#N/A,#N/A,FALSE,"CompVal";#N/A,#N/A,FALSE,"Val.";#N/A,#N/A,FALSE,"DCFval"}</definedName>
    <definedName name="wrntil697" hidden="1">{"M91TO697",#N/A,FALSE,"MDA"}</definedName>
    <definedName name="wvu.inputs._.raw._.data.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summary1.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2.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3.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summary4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summary4.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6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w" hidden="1">[76]M!#REF!</definedName>
    <definedName name="www" hidden="1">{"Riqfin97",#N/A,FALSE,"Tran";"Riqfinpro",#N/A,FALSE,"Tran"}</definedName>
    <definedName name="x">#REF!</definedName>
    <definedName name="XGS">#REF!</definedName>
    <definedName name="XREF_COLUMN_1" hidden="1">'[118]8180 (8181,8182)'!$P$1:$P$65536</definedName>
    <definedName name="XREF_COLUMN_10" hidden="1">'[118]8082'!$P$1:$P$65536</definedName>
    <definedName name="XREF_COLUMN_2" hidden="1">#REF!</definedName>
    <definedName name="XREF_COLUMN_3" hidden="1">'[118]8250'!$D$1:$D$65536</definedName>
    <definedName name="XREF_COLUMN_4" hidden="1">'[118]8140'!$P$1:$P$65536</definedName>
    <definedName name="XREF_COLUMN_5" hidden="1">#REF!</definedName>
    <definedName name="XREF_COLUMN_6" hidden="1">'[118]8070'!$P$1:$P$65536</definedName>
    <definedName name="XREF_COLUMN_7" hidden="1">'[118]8145'!$P$1:$P$65536</definedName>
    <definedName name="XREF_COLUMN_8" hidden="1">'[118]8200'!$P$1:$P$65536</definedName>
    <definedName name="XREF_COLUMN_9" hidden="1">'[118]8113'!$P$1:$P$65536</definedName>
    <definedName name="XRefActiveRow" hidden="1">[118]XREF!$A$15</definedName>
    <definedName name="XRefColumnsCount" hidden="1">1</definedName>
    <definedName name="XRefCopy1" hidden="1">#REF!</definedName>
    <definedName name="XRefCopy1Row" hidden="1">[119]XREF!#REF!</definedName>
    <definedName name="XRefCopy2" hidden="1">#REF!</definedName>
    <definedName name="XRefCopy4" hidden="1">[119]summary!#REF!</definedName>
    <definedName name="XRefCopy5Row" hidden="1">[120]XREF!#REF!</definedName>
    <definedName name="XRefCopyRangeCount" hidden="1">1</definedName>
    <definedName name="XRefPaste10" hidden="1">'[118]8145'!$O$17</definedName>
    <definedName name="XRefPaste10Row" hidden="1">[118]XREF!$A$11:$IV$11</definedName>
    <definedName name="XRefPaste11" hidden="1">'[118]8200'!$O$17</definedName>
    <definedName name="XRefPaste11Row" hidden="1">[118]XREF!$A$12:$IV$12</definedName>
    <definedName name="XRefPaste12" hidden="1">'[118]8113'!$O$16</definedName>
    <definedName name="XRefPaste12Row" hidden="1">[118]XREF!$A$13:$IV$13</definedName>
    <definedName name="XRefPaste13" hidden="1">'[118]8082'!$O$16</definedName>
    <definedName name="XRefPaste13Row" hidden="1">[118]XREF!$A$14:$IV$14</definedName>
    <definedName name="XRefPaste1Row" hidden="1">#REF!</definedName>
    <definedName name="XRefPaste2Row" hidden="1">[118]XREF!$A$3:$IV$3</definedName>
    <definedName name="XRefPaste3" hidden="1">'[118]8180 (8181,8182)'!$O$20</definedName>
    <definedName name="XRefPaste3Row" hidden="1">[118]XREF!$A$4:$IV$4</definedName>
    <definedName name="XRefPaste4" hidden="1">'[118]8210'!$O$18</definedName>
    <definedName name="XRefPaste4Row" hidden="1">[118]XREF!$A$5:$IV$5</definedName>
    <definedName name="XRefPaste5" hidden="1">'[118]8250'!$C$44</definedName>
    <definedName name="XRefPaste5Row" hidden="1">[118]XREF!$A$6:$IV$6</definedName>
    <definedName name="XRefPaste6" hidden="1">'[118]8140'!$O$16</definedName>
    <definedName name="XRefPaste6Row" hidden="1">[118]XREF!$A$7:$IV$7</definedName>
    <definedName name="XRefPaste7" hidden="1">#REF!</definedName>
    <definedName name="XRefPaste7Row" hidden="1">[118]XREF!$A$8:$IV$8</definedName>
    <definedName name="XRefPaste8" hidden="1">#REF!</definedName>
    <definedName name="XRefPaste8Row" hidden="1">[118]XREF!$A$9:$IV$9</definedName>
    <definedName name="XRefPaste9" hidden="1">'[118]8070'!$O$18</definedName>
    <definedName name="XRefPaste9Row" hidden="1">[118]XREF!$A$10:$IV$10</definedName>
    <definedName name="XRefPasteRangeCount" hidden="1">1</definedName>
    <definedName name="xx" hidden="1">{"Riqfin97",#N/A,FALSE,"Tran";"Riqfinpro",#N/A,FALSE,"Tran"}</definedName>
    <definedName name="xxWRS_1">#REF!</definedName>
    <definedName name="xxWRS_10">#REF!</definedName>
    <definedName name="xxWRS_11">#REF!</definedName>
    <definedName name="xxWRS_12">#REF!</definedName>
    <definedName name="xxWRS_13">#REF!</definedName>
    <definedName name="xxWRS_14">#REF!</definedName>
    <definedName name="xxWRS_15">#REF!</definedName>
    <definedName name="xxWRS_16">#REF!</definedName>
    <definedName name="xxWRS_17">#REF!</definedName>
    <definedName name="xxWRS_18">#REF!</definedName>
    <definedName name="xxWRS_19">#REF!</definedName>
    <definedName name="xxWRS_2">#REF!</definedName>
    <definedName name="xxWRS_20">#REF!</definedName>
    <definedName name="xxWRS_21">#REF!</definedName>
    <definedName name="xxWRS_22">#REF!</definedName>
    <definedName name="xxWRS_23">#REF!</definedName>
    <definedName name="xxWRS_24">#REF!</definedName>
    <definedName name="xxWRS_25">#REF!</definedName>
    <definedName name="xxWRS_26">#REF!</definedName>
    <definedName name="xxWRS_27">#REF!</definedName>
    <definedName name="xxWRS_28">#REF!</definedName>
    <definedName name="xxWRS_3">#REF!</definedName>
    <definedName name="xxWRS_4">#REF!</definedName>
    <definedName name="xxWRS_5">#REF!</definedName>
    <definedName name="xxWRS_6">#REF!</definedName>
    <definedName name="xxWRS_7">#REF!</definedName>
    <definedName name="xxWRS_8">#REF!</definedName>
    <definedName name="xxWRS_9">#REF!</definedName>
    <definedName name="xxx" hidden="1">{#N/A,#N/A,FALSE,"CB";#N/A,#N/A,FALSE,"CMB";#N/A,#N/A,FALSE,"NBFI"}</definedName>
    <definedName name="xxx_1" hidden="1">{#N/A,#N/A,FALSE,"CB";#N/A,#N/A,FALSE,"CMB";#N/A,#N/A,FALSE,"NBFI"}</definedName>
    <definedName name="xxx_2" hidden="1">{#N/A,#N/A,FALSE,"CB";#N/A,#N/A,FALSE,"CMB";#N/A,#N/A,FALSE,"NBFI"}</definedName>
    <definedName name="xxxx" hidden="1">{"Riqfin97",#N/A,FALSE,"Tran";"Riqfinpro",#N/A,FALSE,"Tran"}</definedName>
    <definedName name="xxxxx" hidden="1">{"10yp capex",#N/A,FALSE,"Celtel alternative 6"}</definedName>
    <definedName name="xxxxxx" hidden="1">{"10yp graphs",#N/A,FALSE,"Market Data"}</definedName>
    <definedName name="Y1DnA">[5]D!$C$17</definedName>
    <definedName name="Y1DPS">[5]D!$C$25</definedName>
    <definedName name="Y1EBIT">[5]D!$C$20</definedName>
    <definedName name="Y1EBITDA">[5]D!$C$21</definedName>
    <definedName name="Y1EPS">[5]D!$C$24</definedName>
    <definedName name="Y1IncCom">[5]D!$C$23</definedName>
    <definedName name="Y1IntExp">[5]D!$C$22</definedName>
    <definedName name="Y1NFuelOM">[5]D!$C$16</definedName>
    <definedName name="Y1OInc">[5]D!$C$19</definedName>
    <definedName name="Yahoo" hidden="1">{#N/A,#N/A,FALSE,"Inc. St.";#N/A,#N/A,FALSE,"FYear";#N/A,#N/A,FALSE,"Revs.";#N/A,#N/A,FALSE,"RevsYear";#N/A,#N/A,FALSE,"Balance";#N/A,#N/A,FALSE,"CompVal";#N/A,#N/A,FALSE,"Val.";#N/A,#N/A,FALSE,"DCFval"}</definedName>
    <definedName name="ycirr">#REF!</definedName>
    <definedName name="Year">#REF!</definedName>
    <definedName name="YEAR2">[3]Inputs!#REF!</definedName>
    <definedName name="Years">#REF!</definedName>
    <definedName name="yenr">#REF!</definedName>
    <definedName name="Yes_or_No">'[40]Data Validation'!$C$4:$D$4</definedName>
    <definedName name="YRB">'[11]Imp:DSA output'!$B$9:$B$464</definedName>
    <definedName name="YRHIDE">'[11]Imp:DSA output'!$C$9:$G$464</definedName>
    <definedName name="YRPOST">'[11]Imp:DSA output'!$M$9:$IH$9</definedName>
    <definedName name="YRPRE">'[11]Imp:DSA output'!$B$9:$F$464</definedName>
    <definedName name="YRTITLES">'[11]Imp:DSA output'!$A$1</definedName>
    <definedName name="YRX">'[11]Imp:DSA output'!$S$9:$IG$464</definedName>
    <definedName name="yuuuuuuu" hidden="1">{"ratios",#N/A,FALSE,"Summary Accounts"}</definedName>
    <definedName name="yy" hidden="1">{"Tab1",#N/A,FALSE,"P";"Tab2",#N/A,FALSE,"P"}</definedName>
    <definedName name="yyy" hidden="1">{#N/A,#N/A,FALSE,"MS"}</definedName>
    <definedName name="yyyy" hidden="1">{"Riqfin97",#N/A,FALSE,"Tran";"Riqfinpro",#N/A,FALSE,"Tran"}</definedName>
    <definedName name="yyyyyy" hidden="1">{"p_l",#N/A,FALSE,"Summary Accounts"}</definedName>
    <definedName name="Z">[2]Imp!#REF!</definedName>
    <definedName name="Z_95224721_0485_11D4_BFD1_00508B5F4DA4_.wvu.Cols" hidden="1">#REF!</definedName>
    <definedName name="Zestaf2016">[42]SAK!$AO$64</definedName>
    <definedName name="zz" hidden="1">{"Tab1",#N/A,FALSE,"P";"Tab2",#N/A,FALSE,"P"}</definedName>
    <definedName name="zzz">#REF!</definedName>
    <definedName name="биржа">[121]База!$A$1:$T$65536</definedName>
    <definedName name="биржа1">[121]База!$B$1:$T$65536</definedName>
    <definedName name="Год">'[122]исходные данные'!$D$4</definedName>
    <definedName name="Год1">'[122]исходные данные'!$D$5</definedName>
    <definedName name="Дата_справки">#REF!</definedName>
    <definedName name="ЗаемщиковМикро">[123]Mikro!$K$34</definedName>
    <definedName name="ЗаемщиковСотр">[51]Employee!$K$10</definedName>
    <definedName name="ЗаемщиковСпринт">[124]Sprint!$K$28</definedName>
    <definedName name="Макрос2">#REF!</definedName>
    <definedName name="Макрос3">#REF!</definedName>
    <definedName name="Макрос4">#REF!</definedName>
    <definedName name="Нстроки">#REF!</definedName>
    <definedName name="Период_отгрузки">#REF!</definedName>
    <definedName name="ПортфельСотр">[125]Employee!$G$10</definedName>
    <definedName name="Процент">'[122]исходные данные'!$D$2</definedName>
    <definedName name="Строки">#REF!</definedName>
    <definedName name="Трансляция_F">#REF!</definedName>
    <definedName name="Узлы">#REF!</definedName>
    <definedName name="ф77">#REF!</definedName>
    <definedName name="Цена_03">[126]LME_prices!#REF!</definedName>
    <definedName name="Цена_33">[126]LME_prices!#REF!</definedName>
    <definedName name="Цена_34">[126]LME_prices!#REF!</definedName>
    <definedName name="Цена_35">[126]LME_prices!#REF!</definedName>
    <definedName name="Цена_4">#REF!</definedName>
    <definedName name="Цена_5">#REF!</definedName>
    <definedName name="Цена_55">[126]LME_prices!$F$177</definedName>
    <definedName name="Цена_97">#REF!</definedName>
    <definedName name="ЦенаFCA_53">[126]LME_prices!#REF!</definedName>
    <definedName name="აბაშა">[24]Sheet2!#REF!</definedName>
    <definedName name="ადიგენი">[24]Sheet2!#REF!</definedName>
    <definedName name="ამბროლაური">[24]Sheet2!#REF!</definedName>
    <definedName name="ასპინძა">[24]Sheet2!#REF!</definedName>
    <definedName name="ახალქალაქი">[24]Sheet2!#REF!</definedName>
    <definedName name="ახალციხე">[24]Sheet2!#REF!</definedName>
    <definedName name="ახმეტა">[24]Sheet2!#REF!</definedName>
    <definedName name="ბათუმი">[24]Sheet2!#REF!</definedName>
    <definedName name="ბაღდათი">[24]Sheet2!#REF!</definedName>
    <definedName name="ბოლნისი">[24]Sheet2!#REF!</definedName>
    <definedName name="ბორჯომი">[24]Sheet2!#REF!</definedName>
    <definedName name="განათლება_">[24]Sheet2!#REF!</definedName>
    <definedName name="გარდაბანი">[24]Sheet2!#REF!</definedName>
    <definedName name="გარემო_">[24]Sheet2!#REF!</definedName>
    <definedName name="გორი">[24]Sheet2!#REF!</definedName>
    <definedName name="გურჯაანი">[24]Sheet2!#REF!</definedName>
    <definedName name="დედოფლისწყარო">[24]Sheet2!#REF!</definedName>
    <definedName name="დევნილთა_">[24]Sheet2!#REF!</definedName>
    <definedName name="დმანისი">[24]Sheet2!#REF!</definedName>
    <definedName name="დუშეთი">[24]Sheet2!#REF!</definedName>
    <definedName name="ვანი">[24]Sheet2!#REF!</definedName>
    <definedName name="ზესტაფონი">[24]Sheet2!#REF!</definedName>
    <definedName name="ზუგდიდი">[24]Sheet2!#REF!</definedName>
    <definedName name="თავდაცვა_">[24]Sheet2!#REF!</definedName>
    <definedName name="თბილისი">[24]Sheet2!#REF!</definedName>
    <definedName name="თეთრიწყარო">[24]Sheet2!#REF!</definedName>
    <definedName name="თელავი">[24]Sheet2!#REF!</definedName>
    <definedName name="თერჯოლა">[24]Sheet2!#REF!</definedName>
    <definedName name="თიანეთი">[24]Sheet2!#REF!</definedName>
    <definedName name="ინსტიტუციონალური_">[24]Sheet2!#REF!</definedName>
    <definedName name="კასპი">[24]Sheet2!#REF!</definedName>
    <definedName name="კულტურა_">[24]Sheet2!#REF!</definedName>
    <definedName name="ლაგოდეხი">[24]Sheet2!#REF!</definedName>
    <definedName name="ლანჩხუთი">[24]Sheet2!#REF!</definedName>
    <definedName name="ლენტეხი">[24]Sheet2!#REF!</definedName>
    <definedName name="მაკროეკონომიკა_">[24]Sheet2!#REF!</definedName>
    <definedName name="მარნეული">[24]Sheet2!#REF!</definedName>
    <definedName name="მარტვილი">[24]Sheet2!#REF!</definedName>
    <definedName name="მესტია">[24]Sheet2!#REF!</definedName>
    <definedName name="მცხეთა">[24]Sheet2!#REF!</definedName>
    <definedName name="ნინოწმინდა">[24]Sheet2!#REF!</definedName>
    <definedName name="ოზურგეთი">[24]Sheet2!#REF!</definedName>
    <definedName name="ონი">[24]Sheet2!#REF!</definedName>
    <definedName name="რეგიონული_">[24]Sheet2!#REF!</definedName>
    <definedName name="რუსთავი">[24]Sheet2!#REF!</definedName>
    <definedName name="საგარეჯო">[24]Sheet2!#REF!</definedName>
    <definedName name="საერთაშორისო_">[24]Sheet2!#REF!</definedName>
    <definedName name="სამტრედია">[24]Sheet2!#REF!</definedName>
    <definedName name="სასამართლო_">[24]Sheet2!#REF!</definedName>
    <definedName name="საჩხერე">[24]Sheet2!#REF!</definedName>
    <definedName name="სენაკი">[24]Sheet2!#REF!</definedName>
    <definedName name="სიღნაღი">[24]Sheet2!#REF!</definedName>
    <definedName name="სოფლის_">[24]Sheet2!#REF!</definedName>
    <definedName name="ტყიბული">[24]Sheet2!#REF!</definedName>
    <definedName name="ფოთი">[24]Sheet2!#REF!</definedName>
    <definedName name="ქარელი">[24]Sheet2!#REF!</definedName>
    <definedName name="ქედა">[24]Sheet2!#REF!</definedName>
    <definedName name="ქობულეთი">[24]Sheet2!#REF!</definedName>
    <definedName name="ქუთაისი">[24]Sheet2!#REF!</definedName>
    <definedName name="ყაზბეგი">[24]Sheet2!#REF!</definedName>
    <definedName name="ყვარელი">[24]Sheet2!#REF!</definedName>
    <definedName name="შუახევი">[24]Sheet2!#REF!</definedName>
    <definedName name="ჩოხატაური">[24]Sheet2!#REF!</definedName>
    <definedName name="ჩხოროწყუ">[24]Sheet2!#REF!</definedName>
    <definedName name="ცაგერი">[24]Sheet2!#REF!</definedName>
    <definedName name="წალენჯიხა">[24]Sheet2!#REF!</definedName>
    <definedName name="წალკა">[24]Sheet2!#REF!</definedName>
    <definedName name="წყალტუბო">[24]Sheet2!#REF!</definedName>
    <definedName name="ჭიათურა">[24]Sheet2!#REF!</definedName>
    <definedName name="ხარაგაული">[24]Sheet2!#REF!</definedName>
    <definedName name="ხაშური">[24]Sheet2!#REF!</definedName>
    <definedName name="ხელვაჩაური">[24]Sheet2!#REF!</definedName>
    <definedName name="ხობი">[24]Sheet2!#REF!</definedName>
    <definedName name="ხონი">[24]Sheet2!#REF!</definedName>
    <definedName name="ხულო">[24]Sheet2!#REF!</definedName>
    <definedName name="ჯანდაცვა_">[24]Sheet2!#REF!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76" i="8" l="1"/>
  <c r="D81" i="8"/>
  <c r="D124" i="8"/>
  <c r="D110" i="8"/>
  <c r="F126" i="8"/>
  <c r="G126" i="8" s="1"/>
  <c r="H126" i="8" s="1"/>
  <c r="D131" i="8"/>
  <c r="D128" i="8"/>
  <c r="D127" i="8"/>
  <c r="O745" i="8" l="1"/>
  <c r="P745" i="8"/>
  <c r="Q745" i="8"/>
  <c r="R745" i="8"/>
  <c r="G748" i="8"/>
  <c r="R746" i="8" l="1"/>
  <c r="D30" i="8"/>
  <c r="D153" i="8" l="1"/>
  <c r="F738" i="8"/>
  <c r="G738" i="8" s="1"/>
  <c r="H738" i="8" s="1"/>
  <c r="F731" i="8"/>
  <c r="G731" i="8" s="1"/>
  <c r="H731" i="8" s="1"/>
  <c r="F724" i="8"/>
  <c r="G724" i="8" s="1"/>
  <c r="H724" i="8" s="1"/>
  <c r="F717" i="8"/>
  <c r="G717" i="8" s="1"/>
  <c r="H717" i="8" s="1"/>
  <c r="F710" i="8"/>
  <c r="G710" i="8" s="1"/>
  <c r="H710" i="8" s="1"/>
  <c r="F703" i="8"/>
  <c r="G703" i="8" s="1"/>
  <c r="H703" i="8" s="1"/>
  <c r="F702" i="8"/>
  <c r="G702" i="8" s="1"/>
  <c r="H702" i="8" s="1"/>
  <c r="F701" i="8"/>
  <c r="G701" i="8" s="1"/>
  <c r="H701" i="8" s="1"/>
  <c r="F700" i="8"/>
  <c r="G700" i="8" s="1"/>
  <c r="H700" i="8" s="1"/>
  <c r="F680" i="8"/>
  <c r="G680" i="8" s="1"/>
  <c r="H680" i="8" s="1"/>
  <c r="F673" i="8"/>
  <c r="G673" i="8" s="1"/>
  <c r="H673" i="8" s="1"/>
  <c r="F666" i="8"/>
  <c r="G666" i="8" s="1"/>
  <c r="H666" i="8" s="1"/>
  <c r="F659" i="8"/>
  <c r="G659" i="8" s="1"/>
  <c r="H659" i="8" s="1"/>
  <c r="F652" i="8"/>
  <c r="G652" i="8" s="1"/>
  <c r="H652" i="8" s="1"/>
  <c r="F645" i="8"/>
  <c r="G645" i="8" s="1"/>
  <c r="H645" i="8" s="1"/>
  <c r="F618" i="8"/>
  <c r="G618" i="8" s="1"/>
  <c r="H618" i="8" s="1"/>
  <c r="F607" i="8"/>
  <c r="G607" i="8" s="1"/>
  <c r="H607" i="8" s="1"/>
  <c r="F600" i="8"/>
  <c r="G600" i="8" s="1"/>
  <c r="H600" i="8" s="1"/>
  <c r="F593" i="8"/>
  <c r="G593" i="8" s="1"/>
  <c r="H593" i="8" s="1"/>
  <c r="F592" i="8"/>
  <c r="G592" i="8" s="1"/>
  <c r="H592" i="8" s="1"/>
  <c r="F591" i="8"/>
  <c r="G591" i="8" s="1"/>
  <c r="H591" i="8" s="1"/>
  <c r="F590" i="8"/>
  <c r="G590" i="8" s="1"/>
  <c r="H590" i="8" s="1"/>
  <c r="F579" i="8"/>
  <c r="G579" i="8" s="1"/>
  <c r="H579" i="8" s="1"/>
  <c r="F566" i="8"/>
  <c r="G566" i="8" s="1"/>
  <c r="H566" i="8" s="1"/>
  <c r="F559" i="8"/>
  <c r="G559" i="8" s="1"/>
  <c r="H559" i="8" s="1"/>
  <c r="F552" i="8"/>
  <c r="G552" i="8" s="1"/>
  <c r="H552" i="8" s="1"/>
  <c r="F551" i="8"/>
  <c r="G551" i="8" s="1"/>
  <c r="H551" i="8" s="1"/>
  <c r="F550" i="8"/>
  <c r="G550" i="8" s="1"/>
  <c r="H550" i="8" s="1"/>
  <c r="F549" i="8"/>
  <c r="G549" i="8" s="1"/>
  <c r="H549" i="8" s="1"/>
  <c r="F538" i="8"/>
  <c r="G538" i="8" s="1"/>
  <c r="H538" i="8" s="1"/>
  <c r="F531" i="8"/>
  <c r="G531" i="8" s="1"/>
  <c r="H531" i="8" s="1"/>
  <c r="F524" i="8"/>
  <c r="G524" i="8" s="1"/>
  <c r="H524" i="8" s="1"/>
  <c r="F517" i="8"/>
  <c r="G517" i="8" s="1"/>
  <c r="H517" i="8" s="1"/>
  <c r="F510" i="8"/>
  <c r="G510" i="8" s="1"/>
  <c r="H510" i="8" s="1"/>
  <c r="F503" i="8"/>
  <c r="G503" i="8" s="1"/>
  <c r="H503" i="8" s="1"/>
  <c r="F502" i="8"/>
  <c r="G502" i="8" s="1"/>
  <c r="H502" i="8" s="1"/>
  <c r="F501" i="8"/>
  <c r="G501" i="8" s="1"/>
  <c r="H501" i="8" s="1"/>
  <c r="F500" i="8"/>
  <c r="G500" i="8" s="1"/>
  <c r="H500" i="8" s="1"/>
  <c r="F489" i="8"/>
  <c r="G489" i="8" s="1"/>
  <c r="H489" i="8" s="1"/>
  <c r="F482" i="8"/>
  <c r="G482" i="8" s="1"/>
  <c r="H482" i="8" s="1"/>
  <c r="F475" i="8"/>
  <c r="G475" i="8" s="1"/>
  <c r="H475" i="8" s="1"/>
  <c r="F468" i="8"/>
  <c r="G468" i="8" s="1"/>
  <c r="H468" i="8" s="1"/>
  <c r="F461" i="8"/>
  <c r="G461" i="8" s="1"/>
  <c r="H461" i="8" s="1"/>
  <c r="F454" i="8"/>
  <c r="G454" i="8" s="1"/>
  <c r="H454" i="8" s="1"/>
  <c r="F447" i="8"/>
  <c r="G447" i="8" s="1"/>
  <c r="H447" i="8" s="1"/>
  <c r="F440" i="8"/>
  <c r="G440" i="8" s="1"/>
  <c r="H440" i="8" s="1"/>
  <c r="F439" i="8"/>
  <c r="G439" i="8" s="1"/>
  <c r="H439" i="8" s="1"/>
  <c r="F438" i="8"/>
  <c r="G438" i="8" s="1"/>
  <c r="H438" i="8" s="1"/>
  <c r="F437" i="8"/>
  <c r="G437" i="8" s="1"/>
  <c r="H437" i="8" s="1"/>
  <c r="F426" i="8"/>
  <c r="G426" i="8" s="1"/>
  <c r="H426" i="8" s="1"/>
  <c r="F419" i="8"/>
  <c r="G419" i="8" s="1"/>
  <c r="H419" i="8" s="1"/>
  <c r="F412" i="8"/>
  <c r="G412" i="8" s="1"/>
  <c r="H412" i="8" s="1"/>
  <c r="F405" i="8"/>
  <c r="G405" i="8" s="1"/>
  <c r="H405" i="8" s="1"/>
  <c r="F398" i="8"/>
  <c r="G398" i="8" s="1"/>
  <c r="H398" i="8" s="1"/>
  <c r="F391" i="8"/>
  <c r="G391" i="8" s="1"/>
  <c r="H391" i="8" s="1"/>
  <c r="F384" i="8"/>
  <c r="G384" i="8" s="1"/>
  <c r="H384" i="8" s="1"/>
  <c r="F377" i="8"/>
  <c r="G377" i="8" s="1"/>
  <c r="H377" i="8" s="1"/>
  <c r="F370" i="8"/>
  <c r="G370" i="8" s="1"/>
  <c r="H370" i="8" s="1"/>
  <c r="F369" i="8"/>
  <c r="G369" i="8" s="1"/>
  <c r="H369" i="8" s="1"/>
  <c r="F368" i="8"/>
  <c r="G368" i="8" s="1"/>
  <c r="H368" i="8" s="1"/>
  <c r="F367" i="8"/>
  <c r="G367" i="8" s="1"/>
  <c r="H367" i="8" s="1"/>
  <c r="F356" i="8"/>
  <c r="G356" i="8" s="1"/>
  <c r="H356" i="8" s="1"/>
  <c r="F349" i="8"/>
  <c r="G349" i="8" s="1"/>
  <c r="H349" i="8" s="1"/>
  <c r="F342" i="8"/>
  <c r="G342" i="8" s="1"/>
  <c r="H342" i="8" s="1"/>
  <c r="F341" i="8"/>
  <c r="G341" i="8" s="1"/>
  <c r="H341" i="8" s="1"/>
  <c r="F340" i="8"/>
  <c r="G340" i="8" s="1"/>
  <c r="H340" i="8" s="1"/>
  <c r="F339" i="8"/>
  <c r="G339" i="8" s="1"/>
  <c r="H339" i="8" s="1"/>
  <c r="F328" i="8"/>
  <c r="G328" i="8" s="1"/>
  <c r="H328" i="8" s="1"/>
  <c r="F321" i="8"/>
  <c r="G321" i="8" s="1"/>
  <c r="H321" i="8" s="1"/>
  <c r="F307" i="8"/>
  <c r="G307" i="8" s="1"/>
  <c r="H307" i="8" s="1"/>
  <c r="F306" i="8"/>
  <c r="G306" i="8" s="1"/>
  <c r="H306" i="8" s="1"/>
  <c r="F305" i="8"/>
  <c r="G305" i="8" s="1"/>
  <c r="H305" i="8" s="1"/>
  <c r="F304" i="8"/>
  <c r="G304" i="8" s="1"/>
  <c r="H304" i="8" s="1"/>
  <c r="F314" i="8"/>
  <c r="G314" i="8" s="1"/>
  <c r="H314" i="8" s="1"/>
  <c r="F293" i="8"/>
  <c r="G293" i="8" s="1"/>
  <c r="H293" i="8" s="1"/>
  <c r="F286" i="8"/>
  <c r="G286" i="8" s="1"/>
  <c r="H286" i="8" s="1"/>
  <c r="F279" i="8"/>
  <c r="G279" i="8" s="1"/>
  <c r="H279" i="8" s="1"/>
  <c r="F272" i="8"/>
  <c r="G272" i="8" s="1"/>
  <c r="H272" i="8" s="1"/>
  <c r="F265" i="8"/>
  <c r="G265" i="8" s="1"/>
  <c r="H265" i="8" s="1"/>
  <c r="F258" i="8"/>
  <c r="G258" i="8" s="1"/>
  <c r="H258" i="8" s="1"/>
  <c r="F251" i="8"/>
  <c r="G251" i="8" s="1"/>
  <c r="H251" i="8" s="1"/>
  <c r="F244" i="8"/>
  <c r="G244" i="8" s="1"/>
  <c r="H244" i="8" s="1"/>
  <c r="F237" i="8"/>
  <c r="G237" i="8" s="1"/>
  <c r="H237" i="8" s="1"/>
  <c r="F230" i="8"/>
  <c r="G230" i="8" s="1"/>
  <c r="H230" i="8" s="1"/>
  <c r="F223" i="8"/>
  <c r="G223" i="8" s="1"/>
  <c r="H223" i="8" s="1"/>
  <c r="F215" i="8"/>
  <c r="G215" i="8" s="1"/>
  <c r="H215" i="8" s="1"/>
  <c r="F638" i="8"/>
  <c r="G638" i="8" s="1"/>
  <c r="H638" i="8" s="1"/>
  <c r="F637" i="8"/>
  <c r="G637" i="8" s="1"/>
  <c r="H637" i="8" s="1"/>
  <c r="F636" i="8"/>
  <c r="G636" i="8" s="1"/>
  <c r="H636" i="8" s="1"/>
  <c r="F635" i="8"/>
  <c r="G635" i="8" s="1"/>
  <c r="H635" i="8" s="1"/>
  <c r="F216" i="8"/>
  <c r="G216" i="8" s="1"/>
  <c r="H216" i="8" s="1"/>
  <c r="F214" i="8"/>
  <c r="G214" i="8" s="1"/>
  <c r="H214" i="8" s="1"/>
  <c r="F213" i="8"/>
  <c r="G213" i="8" s="1"/>
  <c r="H213" i="8" s="1"/>
  <c r="F198" i="8"/>
  <c r="G198" i="8" s="1"/>
  <c r="H198" i="8" s="1"/>
  <c r="F197" i="8"/>
  <c r="G197" i="8" s="1"/>
  <c r="H197" i="8" s="1"/>
  <c r="F196" i="8"/>
  <c r="G196" i="8" s="1"/>
  <c r="H196" i="8" s="1"/>
  <c r="F189" i="8"/>
  <c r="G189" i="8" s="1"/>
  <c r="F188" i="8"/>
  <c r="G188" i="8" s="1"/>
  <c r="H188" i="8" s="1"/>
  <c r="F181" i="8"/>
  <c r="G181" i="8" s="1"/>
  <c r="H181" i="8" s="1"/>
  <c r="F180" i="8"/>
  <c r="G180" i="8" s="1"/>
  <c r="H180" i="8" s="1"/>
  <c r="F179" i="8"/>
  <c r="G179" i="8" s="1"/>
  <c r="F163" i="8"/>
  <c r="G163" i="8" s="1"/>
  <c r="H163" i="8" s="1"/>
  <c r="F172" i="8"/>
  <c r="G172" i="8" s="1"/>
  <c r="H172" i="8" s="1"/>
  <c r="F171" i="8"/>
  <c r="G171" i="8" s="1"/>
  <c r="H171" i="8" s="1"/>
  <c r="F164" i="8"/>
  <c r="G164" i="8" s="1"/>
  <c r="H164" i="8" s="1"/>
  <c r="H189" i="8" l="1"/>
  <c r="H179" i="8"/>
  <c r="F136" i="8" l="1"/>
  <c r="F137" i="8"/>
  <c r="G137" i="8" s="1"/>
  <c r="H137" i="8" s="1"/>
  <c r="F138" i="8"/>
  <c r="G138" i="8" s="1"/>
  <c r="F140" i="8"/>
  <c r="G140" i="8" s="1"/>
  <c r="H140" i="8" s="1"/>
  <c r="F141" i="8"/>
  <c r="G141" i="8" s="1"/>
  <c r="F142" i="8"/>
  <c r="G142" i="8" s="1"/>
  <c r="H142" i="8" s="1"/>
  <c r="F143" i="8"/>
  <c r="G143" i="8" s="1"/>
  <c r="H143" i="8" s="1"/>
  <c r="F145" i="8"/>
  <c r="G145" i="8" s="1"/>
  <c r="H145" i="8" s="1"/>
  <c r="F146" i="8"/>
  <c r="G146" i="8" s="1"/>
  <c r="H146" i="8" s="1"/>
  <c r="F147" i="8"/>
  <c r="G147" i="8" s="1"/>
  <c r="H147" i="8" s="1"/>
  <c r="F134" i="8"/>
  <c r="G134" i="8" s="1"/>
  <c r="F133" i="8"/>
  <c r="G133" i="8" s="1"/>
  <c r="D144" i="8"/>
  <c r="D139" i="8"/>
  <c r="D135" i="8"/>
  <c r="D132" i="8" s="1"/>
  <c r="G136" i="8"/>
  <c r="H136" i="8" s="1"/>
  <c r="D17" i="8"/>
  <c r="F23" i="8"/>
  <c r="G23" i="8" s="1"/>
  <c r="H23" i="8" s="1"/>
  <c r="F22" i="8"/>
  <c r="G22" i="8" s="1"/>
  <c r="H22" i="8" s="1"/>
  <c r="H133" i="8" l="1"/>
  <c r="H144" i="8"/>
  <c r="H138" i="8"/>
  <c r="H135" i="8" s="1"/>
  <c r="H141" i="8"/>
  <c r="H139" i="8" s="1"/>
  <c r="G139" i="8"/>
  <c r="G135" i="8"/>
  <c r="G144" i="8"/>
  <c r="H134" i="8"/>
  <c r="G132" i="8" l="1"/>
  <c r="H132" i="8"/>
  <c r="D739" i="8"/>
  <c r="F743" i="8"/>
  <c r="G743" i="8" s="1"/>
  <c r="H743" i="8" s="1"/>
  <c r="F737" i="8"/>
  <c r="G737" i="8" s="1"/>
  <c r="H737" i="8" s="1"/>
  <c r="F730" i="8"/>
  <c r="G730" i="8" s="1"/>
  <c r="H730" i="8" s="1"/>
  <c r="F723" i="8"/>
  <c r="G723" i="8" s="1"/>
  <c r="H723" i="8" s="1"/>
  <c r="F709" i="8"/>
  <c r="G709" i="8" s="1"/>
  <c r="H709" i="8" s="1"/>
  <c r="F679" i="8"/>
  <c r="G679" i="8" s="1"/>
  <c r="H679" i="8" s="1"/>
  <c r="F672" i="8"/>
  <c r="G672" i="8" s="1"/>
  <c r="H672" i="8" s="1"/>
  <c r="F665" i="8"/>
  <c r="G665" i="8" s="1"/>
  <c r="H665" i="8" s="1"/>
  <c r="F650" i="8"/>
  <c r="F651" i="8"/>
  <c r="G651" i="8" s="1"/>
  <c r="H651" i="8" s="1"/>
  <c r="F644" i="8"/>
  <c r="G644" i="8" s="1"/>
  <c r="H644" i="8" s="1"/>
  <c r="D619" i="8"/>
  <c r="F624" i="8"/>
  <c r="G624" i="8" s="1"/>
  <c r="H624" i="8" s="1"/>
  <c r="F617" i="8"/>
  <c r="G617" i="8" s="1"/>
  <c r="H617" i="8" s="1"/>
  <c r="D608" i="8"/>
  <c r="F611" i="8"/>
  <c r="G611" i="8" s="1"/>
  <c r="H611" i="8" s="1"/>
  <c r="F606" i="8"/>
  <c r="G606" i="8" s="1"/>
  <c r="H606" i="8" s="1"/>
  <c r="F599" i="8"/>
  <c r="G599" i="8" s="1"/>
  <c r="H599" i="8" s="1"/>
  <c r="F578" i="8"/>
  <c r="G578" i="8" s="1"/>
  <c r="H578" i="8" s="1"/>
  <c r="F572" i="8"/>
  <c r="G572" i="8" s="1"/>
  <c r="H572" i="8" s="1"/>
  <c r="F571" i="8"/>
  <c r="F565" i="8"/>
  <c r="G565" i="8" s="1"/>
  <c r="H565" i="8" s="1"/>
  <c r="F558" i="8"/>
  <c r="G558" i="8" s="1"/>
  <c r="H558" i="8" s="1"/>
  <c r="F537" i="8"/>
  <c r="G537" i="8" s="1"/>
  <c r="H537" i="8" s="1"/>
  <c r="F530" i="8"/>
  <c r="G530" i="8" s="1"/>
  <c r="H530" i="8" s="1"/>
  <c r="F523" i="8"/>
  <c r="G523" i="8" s="1"/>
  <c r="H523" i="8" s="1"/>
  <c r="F516" i="8"/>
  <c r="G516" i="8" s="1"/>
  <c r="H516" i="8" s="1"/>
  <c r="F515" i="8"/>
  <c r="F509" i="8"/>
  <c r="G509" i="8" s="1"/>
  <c r="H509" i="8" s="1"/>
  <c r="F508" i="8"/>
  <c r="F488" i="8"/>
  <c r="G488" i="8" s="1"/>
  <c r="H488" i="8" s="1"/>
  <c r="F474" i="8"/>
  <c r="G474" i="8" s="1"/>
  <c r="H474" i="8" s="1"/>
  <c r="F473" i="8"/>
  <c r="F467" i="8"/>
  <c r="G467" i="8" s="1"/>
  <c r="H467" i="8" s="1"/>
  <c r="F460" i="8"/>
  <c r="G460" i="8" s="1"/>
  <c r="H460" i="8" s="1"/>
  <c r="F453" i="8"/>
  <c r="G453" i="8" s="1"/>
  <c r="H453" i="8" s="1"/>
  <c r="F446" i="8"/>
  <c r="G446" i="8" s="1"/>
  <c r="H446" i="8" s="1"/>
  <c r="F425" i="8"/>
  <c r="G425" i="8" s="1"/>
  <c r="H425" i="8" s="1"/>
  <c r="F418" i="8"/>
  <c r="G418" i="8" s="1"/>
  <c r="H418" i="8" s="1"/>
  <c r="F411" i="8"/>
  <c r="G411" i="8" s="1"/>
  <c r="H411" i="8" s="1"/>
  <c r="F404" i="8"/>
  <c r="G404" i="8" s="1"/>
  <c r="H404" i="8" s="1"/>
  <c r="F397" i="8"/>
  <c r="G397" i="8" s="1"/>
  <c r="H397" i="8" s="1"/>
  <c r="F390" i="8"/>
  <c r="G390" i="8" s="1"/>
  <c r="H390" i="8" s="1"/>
  <c r="F383" i="8"/>
  <c r="G383" i="8" s="1"/>
  <c r="H383" i="8" s="1"/>
  <c r="F376" i="8"/>
  <c r="G376" i="8" s="1"/>
  <c r="H376" i="8" s="1"/>
  <c r="F375" i="8"/>
  <c r="F365" i="8"/>
  <c r="F373" i="8"/>
  <c r="F374" i="8"/>
  <c r="F355" i="8"/>
  <c r="G355" i="8" s="1"/>
  <c r="H355" i="8" s="1"/>
  <c r="F348" i="8"/>
  <c r="G348" i="8" s="1"/>
  <c r="H348" i="8" s="1"/>
  <c r="F327" i="8"/>
  <c r="G327" i="8" s="1"/>
  <c r="H327" i="8" s="1"/>
  <c r="F320" i="8"/>
  <c r="G320" i="8" s="1"/>
  <c r="H320" i="8" s="1"/>
  <c r="F313" i="8"/>
  <c r="G313" i="8" s="1"/>
  <c r="H313" i="8" s="1"/>
  <c r="F292" i="8"/>
  <c r="G292" i="8" s="1"/>
  <c r="H292" i="8" s="1"/>
  <c r="F285" i="8"/>
  <c r="G285" i="8" s="1"/>
  <c r="H285" i="8" s="1"/>
  <c r="F278" i="8"/>
  <c r="G278" i="8" s="1"/>
  <c r="H278" i="8" s="1"/>
  <c r="F271" i="8"/>
  <c r="G271" i="8" s="1"/>
  <c r="H271" i="8" s="1"/>
  <c r="F264" i="8"/>
  <c r="G264" i="8" s="1"/>
  <c r="H264" i="8" s="1"/>
  <c r="F257" i="8"/>
  <c r="G257" i="8" s="1"/>
  <c r="H257" i="8" s="1"/>
  <c r="F250" i="8"/>
  <c r="G250" i="8" s="1"/>
  <c r="H250" i="8" s="1"/>
  <c r="F243" i="8"/>
  <c r="G243" i="8" s="1"/>
  <c r="H243" i="8" s="1"/>
  <c r="F236" i="8"/>
  <c r="G236" i="8" s="1"/>
  <c r="H236" i="8" s="1"/>
  <c r="F229" i="8"/>
  <c r="G229" i="8" s="1"/>
  <c r="H229" i="8" s="1"/>
  <c r="F222" i="8"/>
  <c r="G222" i="8" s="1"/>
  <c r="H222" i="8" s="1"/>
  <c r="F716" i="8"/>
  <c r="G716" i="8" s="1"/>
  <c r="H716" i="8" s="1"/>
  <c r="F658" i="8"/>
  <c r="G658" i="8" s="1"/>
  <c r="H658" i="8" s="1"/>
  <c r="F481" i="8" l="1"/>
  <c r="G481" i="8" s="1"/>
  <c r="H481" i="8" s="1"/>
  <c r="D104" i="8" l="1"/>
  <c r="F692" i="8" l="1"/>
  <c r="G692" i="8" s="1"/>
  <c r="F693" i="8"/>
  <c r="G693" i="8" s="1"/>
  <c r="H693" i="8" s="1"/>
  <c r="F694" i="8"/>
  <c r="G694" i="8" s="1"/>
  <c r="H694" i="8" s="1"/>
  <c r="F695" i="8"/>
  <c r="G695" i="8" s="1"/>
  <c r="H695" i="8" s="1"/>
  <c r="F691" i="8"/>
  <c r="G691" i="8" s="1"/>
  <c r="H691" i="8" l="1"/>
  <c r="H692" i="8"/>
  <c r="F106" i="8"/>
  <c r="G106" i="8" s="1"/>
  <c r="H106" i="8" l="1"/>
  <c r="D13" i="8"/>
  <c r="D10" i="8" s="1"/>
  <c r="F15" i="8"/>
  <c r="G15" i="8" s="1"/>
  <c r="F79" i="8"/>
  <c r="G79" i="8" s="1"/>
  <c r="H79" i="8" s="1"/>
  <c r="H15" i="8" l="1"/>
  <c r="F43" i="8"/>
  <c r="F155" i="8" l="1"/>
  <c r="G155" i="8" s="1"/>
  <c r="H155" i="8" s="1"/>
  <c r="F156" i="8"/>
  <c r="G156" i="8" s="1"/>
  <c r="H156" i="8" s="1"/>
  <c r="F154" i="8"/>
  <c r="G154" i="8" s="1"/>
  <c r="F131" i="8"/>
  <c r="G153" i="8" l="1"/>
  <c r="F168" i="8"/>
  <c r="F4" i="8" l="1"/>
  <c r="G4" i="8" s="1"/>
  <c r="D736" i="8" l="1"/>
  <c r="D735" i="8"/>
  <c r="D734" i="8"/>
  <c r="D729" i="8"/>
  <c r="D728" i="8"/>
  <c r="D727" i="8"/>
  <c r="D722" i="8"/>
  <c r="D721" i="8"/>
  <c r="D720" i="8"/>
  <c r="D715" i="8"/>
  <c r="D714" i="8"/>
  <c r="D713" i="8"/>
  <c r="D708" i="8"/>
  <c r="D707" i="8"/>
  <c r="D706" i="8"/>
  <c r="D698" i="8"/>
  <c r="D697" i="8"/>
  <c r="D696" i="8"/>
  <c r="D678" i="8"/>
  <c r="D677" i="8"/>
  <c r="D676" i="8"/>
  <c r="D671" i="8"/>
  <c r="D670" i="8"/>
  <c r="D669" i="8"/>
  <c r="D664" i="8"/>
  <c r="D663" i="8"/>
  <c r="D662" i="8"/>
  <c r="D657" i="8"/>
  <c r="D656" i="8"/>
  <c r="D655" i="8"/>
  <c r="D650" i="8"/>
  <c r="D649" i="8"/>
  <c r="D648" i="8"/>
  <c r="D643" i="8"/>
  <c r="D642" i="8"/>
  <c r="D641" i="8"/>
  <c r="D634" i="8"/>
  <c r="D633" i="8"/>
  <c r="D632" i="8"/>
  <c r="D615" i="8"/>
  <c r="D616" i="8"/>
  <c r="D614" i="8"/>
  <c r="D605" i="8"/>
  <c r="D604" i="8"/>
  <c r="D603" i="8"/>
  <c r="D598" i="8"/>
  <c r="D597" i="8"/>
  <c r="D596" i="8"/>
  <c r="D589" i="8"/>
  <c r="D588" i="8"/>
  <c r="D587" i="8"/>
  <c r="D577" i="8"/>
  <c r="D576" i="8"/>
  <c r="D575" i="8"/>
  <c r="D571" i="8"/>
  <c r="D567" i="8" s="1"/>
  <c r="D564" i="8"/>
  <c r="D563" i="8"/>
  <c r="D562" i="8"/>
  <c r="D557" i="8"/>
  <c r="D556" i="8"/>
  <c r="D555" i="8"/>
  <c r="D548" i="8"/>
  <c r="D547" i="8"/>
  <c r="D546" i="8"/>
  <c r="D536" i="8"/>
  <c r="D535" i="8"/>
  <c r="D534" i="8"/>
  <c r="D529" i="8"/>
  <c r="D528" i="8"/>
  <c r="D527" i="8"/>
  <c r="D522" i="8"/>
  <c r="D521" i="8"/>
  <c r="D520" i="8"/>
  <c r="D515" i="8"/>
  <c r="D514" i="8"/>
  <c r="D513" i="8"/>
  <c r="D508" i="8"/>
  <c r="D507" i="8"/>
  <c r="D506" i="8"/>
  <c r="D499" i="8"/>
  <c r="D498" i="8"/>
  <c r="D497" i="8"/>
  <c r="D487" i="8"/>
  <c r="D486" i="8"/>
  <c r="D485" i="8"/>
  <c r="D480" i="8"/>
  <c r="D479" i="8"/>
  <c r="D478" i="8"/>
  <c r="D473" i="8"/>
  <c r="D472" i="8"/>
  <c r="D471" i="8"/>
  <c r="D466" i="8"/>
  <c r="D465" i="8"/>
  <c r="D464" i="8"/>
  <c r="D459" i="8"/>
  <c r="D458" i="8"/>
  <c r="D457" i="8"/>
  <c r="D452" i="8"/>
  <c r="D451" i="8"/>
  <c r="D450" i="8"/>
  <c r="D445" i="8"/>
  <c r="D444" i="8"/>
  <c r="D443" i="8"/>
  <c r="D436" i="8"/>
  <c r="D435" i="8"/>
  <c r="D434" i="8"/>
  <c r="D424" i="8"/>
  <c r="D423" i="8"/>
  <c r="D422" i="8"/>
  <c r="D417" i="8"/>
  <c r="D416" i="8"/>
  <c r="D415" i="8"/>
  <c r="D410" i="8"/>
  <c r="D409" i="8"/>
  <c r="D408" i="8"/>
  <c r="D403" i="8"/>
  <c r="D402" i="8"/>
  <c r="D401" i="8"/>
  <c r="D396" i="8"/>
  <c r="D395" i="8"/>
  <c r="D394" i="8"/>
  <c r="D389" i="8"/>
  <c r="D388" i="8"/>
  <c r="D387" i="8"/>
  <c r="D382" i="8"/>
  <c r="D381" i="8"/>
  <c r="D380" i="8"/>
  <c r="D375" i="8"/>
  <c r="D374" i="8"/>
  <c r="D373" i="8"/>
  <c r="D366" i="8"/>
  <c r="D365" i="8"/>
  <c r="D364" i="8"/>
  <c r="D354" i="8"/>
  <c r="D353" i="8"/>
  <c r="D352" i="8"/>
  <c r="D347" i="8"/>
  <c r="D346" i="8"/>
  <c r="D345" i="8"/>
  <c r="D338" i="8"/>
  <c r="D337" i="8"/>
  <c r="D336" i="8"/>
  <c r="D326" i="8"/>
  <c r="D325" i="8"/>
  <c r="D324" i="8"/>
  <c r="D319" i="8"/>
  <c r="D318" i="8"/>
  <c r="D317" i="8"/>
  <c r="D312" i="8"/>
  <c r="D311" i="8"/>
  <c r="D310" i="8"/>
  <c r="D303" i="8"/>
  <c r="D302" i="8"/>
  <c r="D301" i="8"/>
  <c r="D291" i="8"/>
  <c r="D290" i="8"/>
  <c r="D289" i="8"/>
  <c r="D284" i="8"/>
  <c r="D283" i="8"/>
  <c r="D282" i="8"/>
  <c r="D277" i="8"/>
  <c r="D276" i="8"/>
  <c r="D275" i="8"/>
  <c r="D270" i="8"/>
  <c r="D269" i="8"/>
  <c r="D268" i="8"/>
  <c r="D263" i="8"/>
  <c r="D262" i="8"/>
  <c r="D261" i="8"/>
  <c r="D256" i="8"/>
  <c r="D255" i="8"/>
  <c r="D254" i="8"/>
  <c r="D249" i="8"/>
  <c r="D248" i="8"/>
  <c r="D247" i="8"/>
  <c r="D242" i="8"/>
  <c r="D241" i="8"/>
  <c r="D240" i="8"/>
  <c r="D235" i="8"/>
  <c r="D234" i="8"/>
  <c r="D233" i="8"/>
  <c r="D228" i="8"/>
  <c r="D227" i="8"/>
  <c r="D226" i="8"/>
  <c r="D221" i="8"/>
  <c r="D220" i="8"/>
  <c r="D219" i="8"/>
  <c r="D212" i="8"/>
  <c r="D211" i="8"/>
  <c r="D210" i="8"/>
  <c r="D194" i="8"/>
  <c r="D195" i="8"/>
  <c r="D193" i="8"/>
  <c r="D186" i="8"/>
  <c r="D187" i="8"/>
  <c r="D185" i="8"/>
  <c r="D177" i="8"/>
  <c r="D178" i="8"/>
  <c r="D176" i="8"/>
  <c r="D169" i="8"/>
  <c r="D170" i="8"/>
  <c r="D168" i="8"/>
  <c r="D161" i="8"/>
  <c r="D162" i="8"/>
  <c r="D160" i="8"/>
  <c r="D217" i="8" l="1"/>
  <c r="D245" i="8"/>
  <c r="D273" i="8"/>
  <c r="D308" i="8"/>
  <c r="D343" i="8"/>
  <c r="D378" i="8"/>
  <c r="D406" i="8"/>
  <c r="D441" i="8"/>
  <c r="D469" i="8"/>
  <c r="D504" i="8"/>
  <c r="D532" i="8"/>
  <c r="D660" i="8"/>
  <c r="D704" i="8"/>
  <c r="D732" i="8"/>
  <c r="D182" i="8"/>
  <c r="D667" i="8"/>
  <c r="D711" i="8"/>
  <c r="D639" i="8"/>
  <c r="D594" i="8"/>
  <c r="D238" i="8"/>
  <c r="D266" i="8"/>
  <c r="D371" i="8"/>
  <c r="D399" i="8"/>
  <c r="D462" i="8"/>
  <c r="D224" i="8"/>
  <c r="D252" i="8"/>
  <c r="D280" i="8"/>
  <c r="D315" i="8"/>
  <c r="D350" i="8"/>
  <c r="D385" i="8"/>
  <c r="D413" i="8"/>
  <c r="D448" i="8"/>
  <c r="D476" i="8"/>
  <c r="D511" i="8"/>
  <c r="D525" i="8"/>
  <c r="D560" i="8"/>
  <c r="D573" i="8"/>
  <c r="D612" i="8"/>
  <c r="D653" i="8"/>
  <c r="D690" i="8"/>
  <c r="D725" i="8"/>
  <c r="D231" i="8"/>
  <c r="D259" i="8"/>
  <c r="D287" i="8"/>
  <c r="D322" i="8"/>
  <c r="D392" i="8"/>
  <c r="D420" i="8"/>
  <c r="D455" i="8"/>
  <c r="D483" i="8"/>
  <c r="D518" i="8"/>
  <c r="D553" i="8"/>
  <c r="D601" i="8"/>
  <c r="D646" i="8"/>
  <c r="D674" i="8"/>
  <c r="D718" i="8"/>
  <c r="D173" i="8"/>
  <c r="D165" i="8"/>
  <c r="D157" i="8"/>
  <c r="D190" i="8"/>
  <c r="F49" i="8"/>
  <c r="G49" i="8" s="1"/>
  <c r="H49" i="8" s="1"/>
  <c r="D199" i="8" l="1"/>
  <c r="F742" i="8"/>
  <c r="F741" i="8"/>
  <c r="F740" i="8"/>
  <c r="F736" i="8"/>
  <c r="F735" i="8"/>
  <c r="F734" i="8"/>
  <c r="F733" i="8"/>
  <c r="F729" i="8"/>
  <c r="F728" i="8"/>
  <c r="F727" i="8"/>
  <c r="F726" i="8"/>
  <c r="F722" i="8"/>
  <c r="F721" i="8"/>
  <c r="F720" i="8"/>
  <c r="F719" i="8"/>
  <c r="F715" i="8"/>
  <c r="F714" i="8"/>
  <c r="F713" i="8"/>
  <c r="F712" i="8"/>
  <c r="F708" i="8"/>
  <c r="F707" i="8"/>
  <c r="F706" i="8"/>
  <c r="F705" i="8"/>
  <c r="F699" i="8"/>
  <c r="F698" i="8"/>
  <c r="F697" i="8"/>
  <c r="F696" i="8"/>
  <c r="F689" i="8"/>
  <c r="F688" i="8"/>
  <c r="F687" i="8"/>
  <c r="G687" i="8" s="1"/>
  <c r="H687" i="8" s="1"/>
  <c r="F686" i="8"/>
  <c r="F684" i="8"/>
  <c r="F683" i="8"/>
  <c r="F682" i="8"/>
  <c r="F681" i="8"/>
  <c r="F678" i="8"/>
  <c r="F677" i="8"/>
  <c r="F676" i="8"/>
  <c r="F675" i="8"/>
  <c r="F671" i="8"/>
  <c r="F670" i="8"/>
  <c r="F669" i="8"/>
  <c r="F668" i="8"/>
  <c r="F664" i="8"/>
  <c r="F663" i="8"/>
  <c r="F662" i="8"/>
  <c r="F661" i="8"/>
  <c r="F657" i="8"/>
  <c r="F656" i="8"/>
  <c r="F655" i="8"/>
  <c r="F654" i="8"/>
  <c r="F649" i="8"/>
  <c r="F648" i="8"/>
  <c r="F647" i="8"/>
  <c r="F643" i="8"/>
  <c r="F642" i="8"/>
  <c r="F641" i="8"/>
  <c r="F640" i="8"/>
  <c r="F634" i="8"/>
  <c r="F633" i="8"/>
  <c r="F632" i="8"/>
  <c r="F631" i="8"/>
  <c r="F629" i="8"/>
  <c r="F628" i="8"/>
  <c r="F626" i="8"/>
  <c r="F623" i="8"/>
  <c r="F622" i="8"/>
  <c r="F621" i="8"/>
  <c r="F620" i="8"/>
  <c r="F616" i="8"/>
  <c r="F615" i="8"/>
  <c r="F614" i="8"/>
  <c r="F613" i="8"/>
  <c r="F610" i="8"/>
  <c r="F609" i="8"/>
  <c r="F605" i="8"/>
  <c r="F604" i="8"/>
  <c r="F603" i="8"/>
  <c r="F602" i="8"/>
  <c r="F598" i="8"/>
  <c r="F597" i="8"/>
  <c r="F596" i="8"/>
  <c r="F595" i="8"/>
  <c r="F589" i="8"/>
  <c r="F588" i="8"/>
  <c r="F587" i="8"/>
  <c r="F586" i="8"/>
  <c r="F584" i="8"/>
  <c r="F583" i="8"/>
  <c r="F581" i="8"/>
  <c r="F577" i="8"/>
  <c r="F576" i="8"/>
  <c r="F575" i="8"/>
  <c r="F574" i="8"/>
  <c r="F570" i="8"/>
  <c r="F569" i="8"/>
  <c r="F568" i="8"/>
  <c r="F564" i="8"/>
  <c r="F563" i="8"/>
  <c r="F562" i="8"/>
  <c r="F561" i="8"/>
  <c r="F557" i="8"/>
  <c r="F556" i="8"/>
  <c r="F555" i="8"/>
  <c r="F554" i="8"/>
  <c r="F548" i="8"/>
  <c r="F547" i="8"/>
  <c r="F546" i="8"/>
  <c r="F545" i="8"/>
  <c r="F543" i="8"/>
  <c r="F542" i="8"/>
  <c r="F540" i="8"/>
  <c r="F536" i="8"/>
  <c r="F535" i="8"/>
  <c r="F534" i="8"/>
  <c r="F533" i="8"/>
  <c r="F529" i="8"/>
  <c r="F528" i="8"/>
  <c r="F527" i="8"/>
  <c r="F526" i="8"/>
  <c r="F522" i="8"/>
  <c r="F521" i="8"/>
  <c r="F520" i="8"/>
  <c r="F519" i="8"/>
  <c r="F514" i="8"/>
  <c r="F513" i="8"/>
  <c r="F512" i="8"/>
  <c r="F507" i="8"/>
  <c r="F506" i="8"/>
  <c r="F505" i="8"/>
  <c r="F499" i="8"/>
  <c r="F498" i="8"/>
  <c r="F497" i="8"/>
  <c r="F496" i="8"/>
  <c r="F494" i="8"/>
  <c r="F493" i="8"/>
  <c r="F491" i="8"/>
  <c r="F487" i="8"/>
  <c r="F486" i="8"/>
  <c r="F485" i="8"/>
  <c r="F484" i="8"/>
  <c r="F480" i="8"/>
  <c r="F479" i="8"/>
  <c r="F478" i="8"/>
  <c r="F477" i="8"/>
  <c r="F472" i="8"/>
  <c r="F471" i="8"/>
  <c r="F470" i="8"/>
  <c r="F466" i="8"/>
  <c r="F465" i="8"/>
  <c r="F464" i="8"/>
  <c r="F463" i="8"/>
  <c r="F459" i="8"/>
  <c r="F458" i="8"/>
  <c r="F457" i="8"/>
  <c r="F456" i="8"/>
  <c r="F452" i="8"/>
  <c r="F451" i="8"/>
  <c r="F450" i="8"/>
  <c r="F449" i="8"/>
  <c r="F445" i="8"/>
  <c r="F444" i="8"/>
  <c r="F443" i="8"/>
  <c r="F442" i="8"/>
  <c r="F436" i="8"/>
  <c r="F435" i="8"/>
  <c r="F434" i="8"/>
  <c r="F433" i="8"/>
  <c r="F431" i="8"/>
  <c r="F430" i="8"/>
  <c r="F428" i="8"/>
  <c r="F424" i="8"/>
  <c r="F423" i="8"/>
  <c r="F422" i="8"/>
  <c r="F421" i="8"/>
  <c r="F417" i="8"/>
  <c r="F416" i="8"/>
  <c r="F415" i="8"/>
  <c r="F414" i="8"/>
  <c r="F410" i="8"/>
  <c r="F409" i="8"/>
  <c r="F408" i="8"/>
  <c r="F407" i="8"/>
  <c r="F403" i="8"/>
  <c r="F402" i="8"/>
  <c r="F401" i="8"/>
  <c r="F400" i="8"/>
  <c r="F396" i="8"/>
  <c r="F395" i="8"/>
  <c r="F394" i="8"/>
  <c r="F393" i="8"/>
  <c r="F389" i="8"/>
  <c r="F388" i="8"/>
  <c r="F387" i="8"/>
  <c r="F386" i="8"/>
  <c r="F382" i="8"/>
  <c r="F381" i="8"/>
  <c r="F380" i="8"/>
  <c r="F379" i="8"/>
  <c r="F372" i="8"/>
  <c r="F366" i="8"/>
  <c r="F364" i="8"/>
  <c r="F363" i="8"/>
  <c r="F361" i="8"/>
  <c r="F360" i="8"/>
  <c r="F358" i="8"/>
  <c r="F354" i="8"/>
  <c r="F353" i="8"/>
  <c r="F352" i="8"/>
  <c r="F351" i="8"/>
  <c r="F347" i="8"/>
  <c r="F346" i="8"/>
  <c r="F345" i="8"/>
  <c r="F344" i="8"/>
  <c r="F338" i="8"/>
  <c r="F337" i="8"/>
  <c r="F336" i="8"/>
  <c r="F335" i="8"/>
  <c r="F333" i="8"/>
  <c r="F332" i="8"/>
  <c r="F330" i="8"/>
  <c r="F326" i="8"/>
  <c r="F325" i="8"/>
  <c r="F324" i="8"/>
  <c r="F323" i="8"/>
  <c r="F319" i="8"/>
  <c r="F318" i="8"/>
  <c r="F317" i="8"/>
  <c r="F316" i="8"/>
  <c r="F312" i="8"/>
  <c r="F311" i="8"/>
  <c r="F310" i="8"/>
  <c r="F309" i="8"/>
  <c r="F303" i="8"/>
  <c r="F302" i="8"/>
  <c r="F301" i="8"/>
  <c r="F300" i="8"/>
  <c r="F298" i="8"/>
  <c r="F297" i="8"/>
  <c r="F295" i="8"/>
  <c r="F291" i="8"/>
  <c r="F290" i="8"/>
  <c r="F289" i="8"/>
  <c r="F288" i="8"/>
  <c r="F284" i="8"/>
  <c r="F283" i="8"/>
  <c r="F282" i="8"/>
  <c r="F281" i="8"/>
  <c r="F277" i="8"/>
  <c r="F276" i="8"/>
  <c r="F275" i="8"/>
  <c r="F274" i="8"/>
  <c r="F270" i="8"/>
  <c r="F269" i="8"/>
  <c r="F268" i="8"/>
  <c r="F267" i="8"/>
  <c r="F263" i="8"/>
  <c r="F262" i="8"/>
  <c r="F261" i="8"/>
  <c r="F260" i="8"/>
  <c r="F256" i="8"/>
  <c r="F255" i="8"/>
  <c r="F254" i="8"/>
  <c r="F253" i="8"/>
  <c r="F249" i="8"/>
  <c r="F248" i="8"/>
  <c r="F247" i="8"/>
  <c r="F246" i="8"/>
  <c r="F242" i="8"/>
  <c r="F241" i="8"/>
  <c r="F240" i="8"/>
  <c r="F239" i="8"/>
  <c r="F235" i="8"/>
  <c r="F234" i="8"/>
  <c r="F233" i="8"/>
  <c r="F232" i="8"/>
  <c r="F228" i="8"/>
  <c r="F227" i="8"/>
  <c r="F226" i="8"/>
  <c r="F225" i="8"/>
  <c r="F221" i="8"/>
  <c r="F220" i="8"/>
  <c r="F219" i="8"/>
  <c r="F218" i="8"/>
  <c r="F212" i="8"/>
  <c r="F211" i="8"/>
  <c r="F210" i="8"/>
  <c r="F209" i="8"/>
  <c r="F207" i="8"/>
  <c r="F206" i="8"/>
  <c r="F204" i="8"/>
  <c r="F195" i="8"/>
  <c r="F194" i="8"/>
  <c r="F193" i="8"/>
  <c r="F191" i="8"/>
  <c r="F187" i="8"/>
  <c r="F186" i="8"/>
  <c r="F185" i="8"/>
  <c r="F183" i="8"/>
  <c r="F178" i="8"/>
  <c r="F177" i="8"/>
  <c r="F176" i="8"/>
  <c r="F174" i="8"/>
  <c r="F170" i="8"/>
  <c r="F169" i="8"/>
  <c r="F166" i="8"/>
  <c r="F162" i="8"/>
  <c r="F161" i="8"/>
  <c r="G161" i="8" s="1"/>
  <c r="F160" i="8"/>
  <c r="F158" i="8"/>
  <c r="F5" i="8"/>
  <c r="G5" i="8" s="1"/>
  <c r="F6" i="8"/>
  <c r="F7" i="8"/>
  <c r="F8" i="8"/>
  <c r="F9" i="8"/>
  <c r="F12" i="8"/>
  <c r="F14" i="8"/>
  <c r="F16" i="8"/>
  <c r="F18" i="8"/>
  <c r="F19" i="8"/>
  <c r="F20" i="8"/>
  <c r="F21" i="8"/>
  <c r="F25" i="8"/>
  <c r="F27" i="8"/>
  <c r="F28" i="8"/>
  <c r="F29" i="8"/>
  <c r="F31" i="8"/>
  <c r="F32" i="8"/>
  <c r="F33" i="8"/>
  <c r="F35" i="8"/>
  <c r="F36" i="8"/>
  <c r="F38" i="8"/>
  <c r="F39" i="8"/>
  <c r="F40" i="8"/>
  <c r="F41" i="8"/>
  <c r="F44" i="8"/>
  <c r="F45" i="8"/>
  <c r="F46" i="8"/>
  <c r="F48" i="8"/>
  <c r="F51" i="8"/>
  <c r="F52" i="8"/>
  <c r="F53" i="8"/>
  <c r="F55" i="8"/>
  <c r="F56" i="8"/>
  <c r="F58" i="8"/>
  <c r="F59" i="8"/>
  <c r="F61" i="8"/>
  <c r="F62" i="8"/>
  <c r="F63" i="8"/>
  <c r="F65" i="8"/>
  <c r="F66" i="8"/>
  <c r="F67" i="8"/>
  <c r="F69" i="8"/>
  <c r="F70" i="8"/>
  <c r="F71" i="8"/>
  <c r="F72" i="8"/>
  <c r="F73" i="8"/>
  <c r="F75" i="8"/>
  <c r="F77" i="8"/>
  <c r="F78" i="8"/>
  <c r="G78" i="8" s="1"/>
  <c r="F80" i="8"/>
  <c r="F82" i="8"/>
  <c r="F83" i="8"/>
  <c r="F84" i="8"/>
  <c r="F86" i="8"/>
  <c r="F88" i="8"/>
  <c r="F89" i="8"/>
  <c r="F90" i="8"/>
  <c r="F91" i="8"/>
  <c r="F93" i="8"/>
  <c r="F94" i="8"/>
  <c r="F95" i="8"/>
  <c r="F97" i="8"/>
  <c r="F98" i="8"/>
  <c r="F99" i="8"/>
  <c r="F101" i="8"/>
  <c r="F102" i="8"/>
  <c r="F103" i="8"/>
  <c r="F105" i="8"/>
  <c r="F107" i="8"/>
  <c r="F108" i="8"/>
  <c r="F109" i="8"/>
  <c r="F111" i="8"/>
  <c r="F112" i="8"/>
  <c r="F114" i="8"/>
  <c r="F115" i="8"/>
  <c r="F116" i="8"/>
  <c r="F117" i="8"/>
  <c r="F118" i="8"/>
  <c r="F119" i="8"/>
  <c r="F120" i="8"/>
  <c r="F121" i="8"/>
  <c r="F122" i="8"/>
  <c r="F123" i="8"/>
  <c r="F125" i="8"/>
  <c r="F127" i="8"/>
  <c r="F128" i="8"/>
  <c r="F129" i="8"/>
  <c r="F130" i="8"/>
  <c r="F11" i="8"/>
  <c r="D629" i="8" l="1"/>
  <c r="D625" i="8" s="1"/>
  <c r="G8" i="8" l="1"/>
  <c r="H8" i="8" s="1"/>
  <c r="G9" i="8"/>
  <c r="G7" i="8"/>
  <c r="H7" i="8" s="1"/>
  <c r="D68" i="8" l="1"/>
  <c r="G18" i="8"/>
  <c r="G14" i="8"/>
  <c r="G12" i="8"/>
  <c r="G11" i="8"/>
  <c r="H12" i="8" l="1"/>
  <c r="H14" i="8"/>
  <c r="H18" i="8"/>
  <c r="H11" i="8"/>
  <c r="G109" i="8"/>
  <c r="H109" i="8" s="1"/>
  <c r="G609" i="8" l="1"/>
  <c r="D584" i="8"/>
  <c r="D580" i="8" s="1"/>
  <c r="D543" i="8"/>
  <c r="D539" i="8" s="1"/>
  <c r="D494" i="8"/>
  <c r="D490" i="8" s="1"/>
  <c r="D431" i="8"/>
  <c r="D427" i="8" s="1"/>
  <c r="D361" i="8"/>
  <c r="D357" i="8" s="1"/>
  <c r="D333" i="8"/>
  <c r="D329" i="8" s="1"/>
  <c r="D298" i="8"/>
  <c r="D294" i="8" s="1"/>
  <c r="D207" i="8"/>
  <c r="D203" i="8" s="1"/>
  <c r="G191" i="8"/>
  <c r="G192" i="8"/>
  <c r="H192" i="8" s="1"/>
  <c r="G183" i="8"/>
  <c r="G184" i="8"/>
  <c r="H184" i="8" s="1"/>
  <c r="G174" i="8"/>
  <c r="G175" i="8"/>
  <c r="H175" i="8" s="1"/>
  <c r="G166" i="8"/>
  <c r="G167" i="8"/>
  <c r="H167" i="8" s="1"/>
  <c r="G159" i="8"/>
  <c r="H159" i="8" s="1"/>
  <c r="G158" i="8"/>
  <c r="G122" i="8"/>
  <c r="H122" i="8" s="1"/>
  <c r="G118" i="8"/>
  <c r="H118" i="8" s="1"/>
  <c r="G116" i="8"/>
  <c r="H116" i="8" s="1"/>
  <c r="G115" i="8"/>
  <c r="H115" i="8" s="1"/>
  <c r="H158" i="8" l="1"/>
  <c r="H183" i="8"/>
  <c r="H174" i="8"/>
  <c r="H166" i="8"/>
  <c r="H191" i="8"/>
  <c r="H609" i="8"/>
  <c r="G742" i="8" l="1"/>
  <c r="G741" i="8"/>
  <c r="H741" i="8" s="1"/>
  <c r="G740" i="8"/>
  <c r="G736" i="8"/>
  <c r="H736" i="8" s="1"/>
  <c r="G735" i="8"/>
  <c r="H735" i="8" s="1"/>
  <c r="G734" i="8"/>
  <c r="H734" i="8" s="1"/>
  <c r="G733" i="8"/>
  <c r="G729" i="8"/>
  <c r="G728" i="8"/>
  <c r="H728" i="8" s="1"/>
  <c r="G727" i="8"/>
  <c r="H727" i="8" s="1"/>
  <c r="G726" i="8"/>
  <c r="G722" i="8"/>
  <c r="H722" i="8" s="1"/>
  <c r="G721" i="8"/>
  <c r="H721" i="8" s="1"/>
  <c r="G720" i="8"/>
  <c r="H720" i="8" s="1"/>
  <c r="G719" i="8"/>
  <c r="G715" i="8"/>
  <c r="H715" i="8" s="1"/>
  <c r="G714" i="8"/>
  <c r="H714" i="8" s="1"/>
  <c r="G713" i="8"/>
  <c r="H713" i="8" s="1"/>
  <c r="G712" i="8"/>
  <c r="G708" i="8"/>
  <c r="H708" i="8" s="1"/>
  <c r="G707" i="8"/>
  <c r="H707" i="8" s="1"/>
  <c r="G706" i="8"/>
  <c r="G705" i="8"/>
  <c r="G699" i="8"/>
  <c r="G698" i="8"/>
  <c r="H698" i="8" s="1"/>
  <c r="G697" i="8"/>
  <c r="H697" i="8" s="1"/>
  <c r="G696" i="8"/>
  <c r="G689" i="8"/>
  <c r="H689" i="8" s="1"/>
  <c r="G688" i="8"/>
  <c r="H688" i="8" s="1"/>
  <c r="G686" i="8"/>
  <c r="H686" i="8" s="1"/>
  <c r="G685" i="8"/>
  <c r="H685" i="8" s="1"/>
  <c r="G684" i="8"/>
  <c r="H684" i="8" s="1"/>
  <c r="G683" i="8"/>
  <c r="H683" i="8" s="1"/>
  <c r="G682" i="8"/>
  <c r="D681" i="8"/>
  <c r="G678" i="8"/>
  <c r="H678" i="8" s="1"/>
  <c r="G677" i="8"/>
  <c r="H677" i="8" s="1"/>
  <c r="G676" i="8"/>
  <c r="H676" i="8" s="1"/>
  <c r="G675" i="8"/>
  <c r="G671" i="8"/>
  <c r="H671" i="8" s="1"/>
  <c r="G670" i="8"/>
  <c r="H670" i="8" s="1"/>
  <c r="G669" i="8"/>
  <c r="G668" i="8"/>
  <c r="G664" i="8"/>
  <c r="H664" i="8" s="1"/>
  <c r="G663" i="8"/>
  <c r="H663" i="8" s="1"/>
  <c r="G662" i="8"/>
  <c r="H662" i="8" s="1"/>
  <c r="G661" i="8"/>
  <c r="G657" i="8"/>
  <c r="H657" i="8" s="1"/>
  <c r="G656" i="8"/>
  <c r="H656" i="8" s="1"/>
  <c r="G655" i="8"/>
  <c r="H655" i="8" s="1"/>
  <c r="G654" i="8"/>
  <c r="G650" i="8"/>
  <c r="H650" i="8" s="1"/>
  <c r="G649" i="8"/>
  <c r="H649" i="8" s="1"/>
  <c r="G648" i="8"/>
  <c r="H648" i="8" s="1"/>
  <c r="G647" i="8"/>
  <c r="G643" i="8"/>
  <c r="H643" i="8" s="1"/>
  <c r="G642" i="8"/>
  <c r="H642" i="8" s="1"/>
  <c r="G641" i="8"/>
  <c r="H641" i="8" s="1"/>
  <c r="G640" i="8"/>
  <c r="G634" i="8"/>
  <c r="H634" i="8" s="1"/>
  <c r="G633" i="8"/>
  <c r="H633" i="8" s="1"/>
  <c r="G632" i="8"/>
  <c r="H632" i="8" s="1"/>
  <c r="G631" i="8"/>
  <c r="H631" i="8" s="1"/>
  <c r="G630" i="8"/>
  <c r="H630" i="8" s="1"/>
  <c r="G629" i="8"/>
  <c r="H629" i="8" s="1"/>
  <c r="G628" i="8"/>
  <c r="H628" i="8" s="1"/>
  <c r="G627" i="8"/>
  <c r="H627" i="8" s="1"/>
  <c r="G626" i="8"/>
  <c r="G623" i="8"/>
  <c r="H623" i="8" s="1"/>
  <c r="G622" i="8"/>
  <c r="H622" i="8" s="1"/>
  <c r="G621" i="8"/>
  <c r="G620" i="8"/>
  <c r="G616" i="8"/>
  <c r="H616" i="8" s="1"/>
  <c r="G615" i="8"/>
  <c r="H615" i="8" s="1"/>
  <c r="G614" i="8"/>
  <c r="G613" i="8"/>
  <c r="G610" i="8"/>
  <c r="G608" i="8" s="1"/>
  <c r="G605" i="8"/>
  <c r="G604" i="8"/>
  <c r="H604" i="8" s="1"/>
  <c r="G603" i="8"/>
  <c r="H603" i="8" s="1"/>
  <c r="G602" i="8"/>
  <c r="G598" i="8"/>
  <c r="H598" i="8" s="1"/>
  <c r="G597" i="8"/>
  <c r="H597" i="8" s="1"/>
  <c r="G596" i="8"/>
  <c r="H596" i="8" s="1"/>
  <c r="G595" i="8"/>
  <c r="G589" i="8"/>
  <c r="H589" i="8" s="1"/>
  <c r="G588" i="8"/>
  <c r="H588" i="8" s="1"/>
  <c r="G587" i="8"/>
  <c r="H587" i="8" s="1"/>
  <c r="G586" i="8"/>
  <c r="H586" i="8" s="1"/>
  <c r="G585" i="8"/>
  <c r="H585" i="8" s="1"/>
  <c r="G584" i="8"/>
  <c r="H584" i="8" s="1"/>
  <c r="G583" i="8"/>
  <c r="H583" i="8" s="1"/>
  <c r="G582" i="8"/>
  <c r="H582" i="8" s="1"/>
  <c r="G581" i="8"/>
  <c r="G577" i="8"/>
  <c r="H577" i="8" s="1"/>
  <c r="G576" i="8"/>
  <c r="H576" i="8" s="1"/>
  <c r="G575" i="8"/>
  <c r="G574" i="8"/>
  <c r="G571" i="8"/>
  <c r="H571" i="8" s="1"/>
  <c r="G570" i="8"/>
  <c r="H570" i="8" s="1"/>
  <c r="G569" i="8"/>
  <c r="H569" i="8" s="1"/>
  <c r="G568" i="8"/>
  <c r="G564" i="8"/>
  <c r="H564" i="8" s="1"/>
  <c r="G563" i="8"/>
  <c r="H563" i="8" s="1"/>
  <c r="G562" i="8"/>
  <c r="H562" i="8" s="1"/>
  <c r="G561" i="8"/>
  <c r="G557" i="8"/>
  <c r="H557" i="8" s="1"/>
  <c r="G556" i="8"/>
  <c r="H556" i="8" s="1"/>
  <c r="G555" i="8"/>
  <c r="G554" i="8"/>
  <c r="G548" i="8"/>
  <c r="H548" i="8" s="1"/>
  <c r="G547" i="8"/>
  <c r="H547" i="8" s="1"/>
  <c r="G546" i="8"/>
  <c r="H546" i="8" s="1"/>
  <c r="G545" i="8"/>
  <c r="H545" i="8" s="1"/>
  <c r="G544" i="8"/>
  <c r="H544" i="8" s="1"/>
  <c r="G543" i="8"/>
  <c r="H543" i="8" s="1"/>
  <c r="G542" i="8"/>
  <c r="H542" i="8" s="1"/>
  <c r="G541" i="8"/>
  <c r="H541" i="8" s="1"/>
  <c r="G540" i="8"/>
  <c r="G536" i="8"/>
  <c r="H536" i="8" s="1"/>
  <c r="G535" i="8"/>
  <c r="H535" i="8" s="1"/>
  <c r="G534" i="8"/>
  <c r="H534" i="8" s="1"/>
  <c r="G533" i="8"/>
  <c r="G529" i="8"/>
  <c r="H529" i="8" s="1"/>
  <c r="G528" i="8"/>
  <c r="H528" i="8" s="1"/>
  <c r="G527" i="8"/>
  <c r="G526" i="8"/>
  <c r="G522" i="8"/>
  <c r="H522" i="8" s="1"/>
  <c r="G521" i="8"/>
  <c r="H521" i="8" s="1"/>
  <c r="G520" i="8"/>
  <c r="H520" i="8" s="1"/>
  <c r="G519" i="8"/>
  <c r="G515" i="8"/>
  <c r="H515" i="8" s="1"/>
  <c r="G514" i="8"/>
  <c r="H514" i="8" s="1"/>
  <c r="G513" i="8"/>
  <c r="H513" i="8" s="1"/>
  <c r="G512" i="8"/>
  <c r="G508" i="8"/>
  <c r="H508" i="8" s="1"/>
  <c r="G507" i="8"/>
  <c r="H507" i="8" s="1"/>
  <c r="G506" i="8"/>
  <c r="H506" i="8" s="1"/>
  <c r="G505" i="8"/>
  <c r="G499" i="8"/>
  <c r="H499" i="8" s="1"/>
  <c r="G498" i="8"/>
  <c r="H498" i="8" s="1"/>
  <c r="G497" i="8"/>
  <c r="H497" i="8" s="1"/>
  <c r="G496" i="8"/>
  <c r="H496" i="8" s="1"/>
  <c r="G495" i="8"/>
  <c r="H495" i="8" s="1"/>
  <c r="G494" i="8"/>
  <c r="G493" i="8"/>
  <c r="H493" i="8" s="1"/>
  <c r="G492" i="8"/>
  <c r="H492" i="8" s="1"/>
  <c r="G491" i="8"/>
  <c r="G487" i="8"/>
  <c r="H487" i="8" s="1"/>
  <c r="G486" i="8"/>
  <c r="H486" i="8" s="1"/>
  <c r="G485" i="8"/>
  <c r="G484" i="8"/>
  <c r="G480" i="8"/>
  <c r="H480" i="8" s="1"/>
  <c r="G479" i="8"/>
  <c r="H479" i="8" s="1"/>
  <c r="G478" i="8"/>
  <c r="H478" i="8" s="1"/>
  <c r="G477" i="8"/>
  <c r="G473" i="8"/>
  <c r="H473" i="8" s="1"/>
  <c r="G472" i="8"/>
  <c r="H472" i="8" s="1"/>
  <c r="G471" i="8"/>
  <c r="G470" i="8"/>
  <c r="G466" i="8"/>
  <c r="H466" i="8" s="1"/>
  <c r="G465" i="8"/>
  <c r="H465" i="8" s="1"/>
  <c r="G464" i="8"/>
  <c r="G463" i="8"/>
  <c r="G459" i="8"/>
  <c r="G458" i="8"/>
  <c r="H458" i="8" s="1"/>
  <c r="G457" i="8"/>
  <c r="H457" i="8" s="1"/>
  <c r="G456" i="8"/>
  <c r="G452" i="8"/>
  <c r="H452" i="8" s="1"/>
  <c r="G451" i="8"/>
  <c r="H451" i="8" s="1"/>
  <c r="G450" i="8"/>
  <c r="H450" i="8" s="1"/>
  <c r="G449" i="8"/>
  <c r="G445" i="8"/>
  <c r="H445" i="8" s="1"/>
  <c r="G444" i="8"/>
  <c r="H444" i="8" s="1"/>
  <c r="G443" i="8"/>
  <c r="H443" i="8" s="1"/>
  <c r="G442" i="8"/>
  <c r="G436" i="8"/>
  <c r="H436" i="8" s="1"/>
  <c r="G435" i="8"/>
  <c r="H435" i="8" s="1"/>
  <c r="G434" i="8"/>
  <c r="H434" i="8" s="1"/>
  <c r="G433" i="8"/>
  <c r="H433" i="8" s="1"/>
  <c r="G432" i="8"/>
  <c r="H432" i="8" s="1"/>
  <c r="G431" i="8"/>
  <c r="H431" i="8" s="1"/>
  <c r="G430" i="8"/>
  <c r="H430" i="8" s="1"/>
  <c r="G429" i="8"/>
  <c r="H429" i="8" s="1"/>
  <c r="G428" i="8"/>
  <c r="G424" i="8"/>
  <c r="H424" i="8" s="1"/>
  <c r="G423" i="8"/>
  <c r="H423" i="8" s="1"/>
  <c r="G422" i="8"/>
  <c r="G421" i="8"/>
  <c r="G417" i="8"/>
  <c r="G416" i="8"/>
  <c r="H416" i="8" s="1"/>
  <c r="G415" i="8"/>
  <c r="H415" i="8" s="1"/>
  <c r="G414" i="8"/>
  <c r="G410" i="8"/>
  <c r="H410" i="8" s="1"/>
  <c r="G409" i="8"/>
  <c r="H409" i="8" s="1"/>
  <c r="G408" i="8"/>
  <c r="H408" i="8" s="1"/>
  <c r="G407" i="8"/>
  <c r="G403" i="8"/>
  <c r="G402" i="8"/>
  <c r="H402" i="8" s="1"/>
  <c r="G401" i="8"/>
  <c r="H401" i="8" s="1"/>
  <c r="G400" i="8"/>
  <c r="G396" i="8"/>
  <c r="H396" i="8" s="1"/>
  <c r="G395" i="8"/>
  <c r="H395" i="8" s="1"/>
  <c r="G394" i="8"/>
  <c r="H394" i="8" s="1"/>
  <c r="G393" i="8"/>
  <c r="G389" i="8"/>
  <c r="H389" i="8" s="1"/>
  <c r="G388" i="8"/>
  <c r="H388" i="8" s="1"/>
  <c r="G387" i="8"/>
  <c r="H387" i="8" s="1"/>
  <c r="G386" i="8"/>
  <c r="G382" i="8"/>
  <c r="H382" i="8" s="1"/>
  <c r="G381" i="8"/>
  <c r="H381" i="8" s="1"/>
  <c r="G380" i="8"/>
  <c r="H380" i="8" s="1"/>
  <c r="G379" i="8"/>
  <c r="G375" i="8"/>
  <c r="H375" i="8" s="1"/>
  <c r="G374" i="8"/>
  <c r="H374" i="8" s="1"/>
  <c r="G373" i="8"/>
  <c r="H373" i="8" s="1"/>
  <c r="G372" i="8"/>
  <c r="G366" i="8"/>
  <c r="H366" i="8" s="1"/>
  <c r="G365" i="8"/>
  <c r="H365" i="8" s="1"/>
  <c r="G364" i="8"/>
  <c r="H364" i="8" s="1"/>
  <c r="G363" i="8"/>
  <c r="H363" i="8" s="1"/>
  <c r="G362" i="8"/>
  <c r="H362" i="8" s="1"/>
  <c r="G361" i="8"/>
  <c r="H361" i="8" s="1"/>
  <c r="G360" i="8"/>
  <c r="H360" i="8" s="1"/>
  <c r="G359" i="8"/>
  <c r="H359" i="8" s="1"/>
  <c r="G358" i="8"/>
  <c r="G354" i="8"/>
  <c r="H354" i="8" s="1"/>
  <c r="G353" i="8"/>
  <c r="H353" i="8" s="1"/>
  <c r="G352" i="8"/>
  <c r="H352" i="8" s="1"/>
  <c r="G351" i="8"/>
  <c r="G347" i="8"/>
  <c r="H347" i="8" s="1"/>
  <c r="G346" i="8"/>
  <c r="G345" i="8"/>
  <c r="H345" i="8" s="1"/>
  <c r="G344" i="8"/>
  <c r="G338" i="8"/>
  <c r="H338" i="8" s="1"/>
  <c r="G337" i="8"/>
  <c r="H337" i="8" s="1"/>
  <c r="G336" i="8"/>
  <c r="H336" i="8" s="1"/>
  <c r="G335" i="8"/>
  <c r="H335" i="8" s="1"/>
  <c r="G334" i="8"/>
  <c r="H334" i="8" s="1"/>
  <c r="G333" i="8"/>
  <c r="H333" i="8" s="1"/>
  <c r="G332" i="8"/>
  <c r="H332" i="8" s="1"/>
  <c r="G331" i="8"/>
  <c r="H331" i="8" s="1"/>
  <c r="G330" i="8"/>
  <c r="G326" i="8"/>
  <c r="H326" i="8" s="1"/>
  <c r="G325" i="8"/>
  <c r="H325" i="8" s="1"/>
  <c r="G324" i="8"/>
  <c r="H324" i="8" s="1"/>
  <c r="G323" i="8"/>
  <c r="G319" i="8"/>
  <c r="H319" i="8" s="1"/>
  <c r="G318" i="8"/>
  <c r="H318" i="8" s="1"/>
  <c r="G317" i="8"/>
  <c r="H317" i="8" s="1"/>
  <c r="G316" i="8"/>
  <c r="G312" i="8"/>
  <c r="H312" i="8" s="1"/>
  <c r="G311" i="8"/>
  <c r="H311" i="8" s="1"/>
  <c r="G310" i="8"/>
  <c r="H310" i="8" s="1"/>
  <c r="G309" i="8"/>
  <c r="G303" i="8"/>
  <c r="H303" i="8" s="1"/>
  <c r="G302" i="8"/>
  <c r="H302" i="8" s="1"/>
  <c r="G301" i="8"/>
  <c r="H301" i="8" s="1"/>
  <c r="G300" i="8"/>
  <c r="H300" i="8" s="1"/>
  <c r="G299" i="8"/>
  <c r="G298" i="8"/>
  <c r="H298" i="8" s="1"/>
  <c r="G297" i="8"/>
  <c r="H297" i="8" s="1"/>
  <c r="G296" i="8"/>
  <c r="H296" i="8" s="1"/>
  <c r="G295" i="8"/>
  <c r="G291" i="8"/>
  <c r="H291" i="8" s="1"/>
  <c r="G290" i="8"/>
  <c r="H290" i="8" s="1"/>
  <c r="G289" i="8"/>
  <c r="G288" i="8"/>
  <c r="G284" i="8"/>
  <c r="H284" i="8" s="1"/>
  <c r="G283" i="8"/>
  <c r="H283" i="8" s="1"/>
  <c r="G282" i="8"/>
  <c r="H282" i="8" s="1"/>
  <c r="G281" i="8"/>
  <c r="G277" i="8"/>
  <c r="H277" i="8" s="1"/>
  <c r="G276" i="8"/>
  <c r="H276" i="8" s="1"/>
  <c r="G275" i="8"/>
  <c r="H275" i="8" s="1"/>
  <c r="G274" i="8"/>
  <c r="G270" i="8"/>
  <c r="H270" i="8" s="1"/>
  <c r="G269" i="8"/>
  <c r="H269" i="8" s="1"/>
  <c r="G268" i="8"/>
  <c r="H268" i="8" s="1"/>
  <c r="G267" i="8"/>
  <c r="G263" i="8"/>
  <c r="H263" i="8" s="1"/>
  <c r="G262" i="8"/>
  <c r="H262" i="8" s="1"/>
  <c r="G261" i="8"/>
  <c r="H261" i="8" s="1"/>
  <c r="G260" i="8"/>
  <c r="G256" i="8"/>
  <c r="H256" i="8" s="1"/>
  <c r="G255" i="8"/>
  <c r="H255" i="8" s="1"/>
  <c r="G254" i="8"/>
  <c r="H254" i="8" s="1"/>
  <c r="G253" i="8"/>
  <c r="G249" i="8"/>
  <c r="H249" i="8" s="1"/>
  <c r="G248" i="8"/>
  <c r="H248" i="8" s="1"/>
  <c r="G247" i="8"/>
  <c r="H247" i="8" s="1"/>
  <c r="G246" i="8"/>
  <c r="G242" i="8"/>
  <c r="H242" i="8" s="1"/>
  <c r="G241" i="8"/>
  <c r="H241" i="8" s="1"/>
  <c r="G240" i="8"/>
  <c r="H240" i="8" s="1"/>
  <c r="G239" i="8"/>
  <c r="G235" i="8"/>
  <c r="G234" i="8"/>
  <c r="H234" i="8" s="1"/>
  <c r="G233" i="8"/>
  <c r="H233" i="8" s="1"/>
  <c r="G232" i="8"/>
  <c r="G228" i="8"/>
  <c r="H228" i="8" s="1"/>
  <c r="G227" i="8"/>
  <c r="H227" i="8" s="1"/>
  <c r="G226" i="8"/>
  <c r="H226" i="8" s="1"/>
  <c r="G225" i="8"/>
  <c r="G221" i="8"/>
  <c r="H221" i="8" s="1"/>
  <c r="G220" i="8"/>
  <c r="G219" i="8"/>
  <c r="H219" i="8" s="1"/>
  <c r="G218" i="8"/>
  <c r="G212" i="8"/>
  <c r="H212" i="8" s="1"/>
  <c r="G211" i="8"/>
  <c r="H211" i="8" s="1"/>
  <c r="G210" i="8"/>
  <c r="H210" i="8" s="1"/>
  <c r="G209" i="8"/>
  <c r="H209" i="8" s="1"/>
  <c r="G208" i="8"/>
  <c r="H208" i="8" s="1"/>
  <c r="G207" i="8"/>
  <c r="H207" i="8" s="1"/>
  <c r="G206" i="8"/>
  <c r="H206" i="8" s="1"/>
  <c r="G205" i="8"/>
  <c r="H205" i="8" s="1"/>
  <c r="G204" i="8"/>
  <c r="G195" i="8"/>
  <c r="H195" i="8" s="1"/>
  <c r="G194" i="8"/>
  <c r="H194" i="8" s="1"/>
  <c r="G193" i="8"/>
  <c r="G187" i="8"/>
  <c r="G186" i="8"/>
  <c r="H186" i="8" s="1"/>
  <c r="G185" i="8"/>
  <c r="G182" i="8" s="1"/>
  <c r="G178" i="8"/>
  <c r="H178" i="8" s="1"/>
  <c r="G177" i="8"/>
  <c r="H177" i="8" s="1"/>
  <c r="G176" i="8"/>
  <c r="G170" i="8"/>
  <c r="H170" i="8" s="1"/>
  <c r="G169" i="8"/>
  <c r="H169" i="8" s="1"/>
  <c r="G168" i="8"/>
  <c r="G162" i="8"/>
  <c r="H162" i="8" s="1"/>
  <c r="H161" i="8"/>
  <c r="G160" i="8"/>
  <c r="G131" i="8"/>
  <c r="H131" i="8" s="1"/>
  <c r="G130" i="8"/>
  <c r="H130" i="8" s="1"/>
  <c r="G129" i="8"/>
  <c r="H129" i="8" s="1"/>
  <c r="G128" i="8"/>
  <c r="H128" i="8" s="1"/>
  <c r="G127" i="8"/>
  <c r="H127" i="8" s="1"/>
  <c r="G125" i="8"/>
  <c r="G123" i="8"/>
  <c r="H123" i="8" s="1"/>
  <c r="G121" i="8"/>
  <c r="H121" i="8" s="1"/>
  <c r="G120" i="8"/>
  <c r="H120" i="8" s="1"/>
  <c r="G119" i="8"/>
  <c r="H119" i="8" s="1"/>
  <c r="G117" i="8"/>
  <c r="H117" i="8" s="1"/>
  <c r="G114" i="8"/>
  <c r="G112" i="8"/>
  <c r="H112" i="8" s="1"/>
  <c r="G111" i="8"/>
  <c r="G108" i="8"/>
  <c r="H108" i="8" s="1"/>
  <c r="G107" i="8"/>
  <c r="H107" i="8" s="1"/>
  <c r="G105" i="8"/>
  <c r="G103" i="8"/>
  <c r="H103" i="8" s="1"/>
  <c r="G102" i="8"/>
  <c r="H102" i="8" s="1"/>
  <c r="G101" i="8"/>
  <c r="D100" i="8"/>
  <c r="G99" i="8"/>
  <c r="H99" i="8" s="1"/>
  <c r="G98" i="8"/>
  <c r="H98" i="8" s="1"/>
  <c r="G97" i="8"/>
  <c r="D96" i="8"/>
  <c r="G95" i="8"/>
  <c r="H95" i="8" s="1"/>
  <c r="G94" i="8"/>
  <c r="H94" i="8" s="1"/>
  <c r="G93" i="8"/>
  <c r="D92" i="8"/>
  <c r="G91" i="8"/>
  <c r="H91" i="8" s="1"/>
  <c r="G90" i="8"/>
  <c r="H90" i="8" s="1"/>
  <c r="G89" i="8"/>
  <c r="G88" i="8"/>
  <c r="D87" i="8"/>
  <c r="G86" i="8"/>
  <c r="G84" i="8"/>
  <c r="H84" i="8" s="1"/>
  <c r="G83" i="8"/>
  <c r="H83" i="8" s="1"/>
  <c r="G82" i="8"/>
  <c r="G80" i="8"/>
  <c r="H80" i="8" s="1"/>
  <c r="H78" i="8"/>
  <c r="G77" i="8"/>
  <c r="G75" i="8"/>
  <c r="G73" i="8"/>
  <c r="H73" i="8" s="1"/>
  <c r="G72" i="8"/>
  <c r="H72" i="8" s="1"/>
  <c r="G71" i="8"/>
  <c r="H71" i="8" s="1"/>
  <c r="G70" i="8"/>
  <c r="H70" i="8" s="1"/>
  <c r="G69" i="8"/>
  <c r="G67" i="8"/>
  <c r="H67" i="8" s="1"/>
  <c r="G66" i="8"/>
  <c r="H66" i="8" s="1"/>
  <c r="G65" i="8"/>
  <c r="D64" i="8"/>
  <c r="G63" i="8"/>
  <c r="H63" i="8" s="1"/>
  <c r="G62" i="8"/>
  <c r="G61" i="8"/>
  <c r="D60" i="8"/>
  <c r="G59" i="8"/>
  <c r="H59" i="8" s="1"/>
  <c r="G58" i="8"/>
  <c r="G56" i="8"/>
  <c r="H56" i="8" s="1"/>
  <c r="G55" i="8"/>
  <c r="D54" i="8"/>
  <c r="G53" i="8"/>
  <c r="H53" i="8" s="1"/>
  <c r="G52" i="8"/>
  <c r="H52" i="8" s="1"/>
  <c r="G51" i="8"/>
  <c r="D50" i="8"/>
  <c r="G48" i="8"/>
  <c r="G46" i="8"/>
  <c r="H46" i="8" s="1"/>
  <c r="G45" i="8"/>
  <c r="H45" i="8" s="1"/>
  <c r="G44" i="8"/>
  <c r="G43" i="8"/>
  <c r="D42" i="8"/>
  <c r="G41" i="8"/>
  <c r="H41" i="8" s="1"/>
  <c r="G40" i="8"/>
  <c r="H40" i="8" s="1"/>
  <c r="G39" i="8"/>
  <c r="H39" i="8" s="1"/>
  <c r="G38" i="8"/>
  <c r="D37" i="8"/>
  <c r="G36" i="8"/>
  <c r="G35" i="8"/>
  <c r="G33" i="8"/>
  <c r="H33" i="8" s="1"/>
  <c r="G32" i="8"/>
  <c r="H32" i="8" s="1"/>
  <c r="G31" i="8"/>
  <c r="G29" i="8"/>
  <c r="H29" i="8" s="1"/>
  <c r="G28" i="8"/>
  <c r="H28" i="8" s="1"/>
  <c r="G27" i="8"/>
  <c r="D26" i="8"/>
  <c r="D24" i="8" s="1"/>
  <c r="G25" i="8"/>
  <c r="G21" i="8"/>
  <c r="H21" i="8" s="1"/>
  <c r="G20" i="8"/>
  <c r="H20" i="8" s="1"/>
  <c r="G19" i="8"/>
  <c r="G16" i="8"/>
  <c r="G13" i="8" s="1"/>
  <c r="H9" i="8"/>
  <c r="G6" i="8"/>
  <c r="H5" i="8"/>
  <c r="G110" i="8" l="1"/>
  <c r="G124" i="8"/>
  <c r="D34" i="8"/>
  <c r="G104" i="8"/>
  <c r="G173" i="8"/>
  <c r="G308" i="8"/>
  <c r="G322" i="8"/>
  <c r="G511" i="8"/>
  <c r="G525" i="8"/>
  <c r="G539" i="8"/>
  <c r="G639" i="8"/>
  <c r="G653" i="8"/>
  <c r="G667" i="8"/>
  <c r="G690" i="8"/>
  <c r="G718" i="8"/>
  <c r="G732" i="8"/>
  <c r="G315" i="8"/>
  <c r="G329" i="8"/>
  <c r="G504" i="8"/>
  <c r="G518" i="8"/>
  <c r="G532" i="8"/>
  <c r="G646" i="8"/>
  <c r="G660" i="8"/>
  <c r="G674" i="8"/>
  <c r="G704" i="8"/>
  <c r="G711" i="8"/>
  <c r="G725" i="8"/>
  <c r="G217" i="8"/>
  <c r="G224" i="8"/>
  <c r="G231" i="8"/>
  <c r="G238" i="8"/>
  <c r="G245" i="8"/>
  <c r="G252" i="8"/>
  <c r="G259" i="8"/>
  <c r="G266" i="8"/>
  <c r="G273" i="8"/>
  <c r="G280" i="8"/>
  <c r="G287" i="8"/>
  <c r="G294" i="8"/>
  <c r="G441" i="8"/>
  <c r="G448" i="8"/>
  <c r="G455" i="8"/>
  <c r="G462" i="8"/>
  <c r="G469" i="8"/>
  <c r="G476" i="8"/>
  <c r="G483" i="8"/>
  <c r="G490" i="8"/>
  <c r="G612" i="8"/>
  <c r="G625" i="8"/>
  <c r="G343" i="8"/>
  <c r="G350" i="8"/>
  <c r="G357" i="8"/>
  <c r="G553" i="8"/>
  <c r="G560" i="8"/>
  <c r="G573" i="8"/>
  <c r="G580" i="8"/>
  <c r="G203" i="8"/>
  <c r="G371" i="8"/>
  <c r="G378" i="8"/>
  <c r="G385" i="8"/>
  <c r="G392" i="8"/>
  <c r="G399" i="8"/>
  <c r="G406" i="8"/>
  <c r="G413" i="8"/>
  <c r="G420" i="8"/>
  <c r="G427" i="8"/>
  <c r="G594" i="8"/>
  <c r="G601" i="8"/>
  <c r="G157" i="8"/>
  <c r="G190" i="8"/>
  <c r="G165" i="8"/>
  <c r="H696" i="8"/>
  <c r="H540" i="8"/>
  <c r="H539" i="8" s="1"/>
  <c r="H491" i="8"/>
  <c r="H471" i="8"/>
  <c r="H428" i="8"/>
  <c r="H427" i="8" s="1"/>
  <c r="H358" i="8"/>
  <c r="H357" i="8" s="1"/>
  <c r="H330" i="8"/>
  <c r="H329" i="8" s="1"/>
  <c r="H295" i="8"/>
  <c r="H626" i="8"/>
  <c r="H625" i="8" s="1"/>
  <c r="H168" i="8"/>
  <c r="H165" i="8" s="1"/>
  <c r="H160" i="8"/>
  <c r="H157" i="8" s="1"/>
  <c r="H193" i="8"/>
  <c r="H190" i="8" s="1"/>
  <c r="H176" i="8"/>
  <c r="H173" i="8" s="1"/>
  <c r="H185" i="8"/>
  <c r="G17" i="8"/>
  <c r="G10" i="8" s="1"/>
  <c r="D85" i="8"/>
  <c r="H204" i="8"/>
  <c r="H203" i="8" s="1"/>
  <c r="H740" i="8"/>
  <c r="G739" i="8"/>
  <c r="G619" i="8"/>
  <c r="G567" i="8"/>
  <c r="D744" i="8"/>
  <c r="D750" i="8" s="1"/>
  <c r="H726" i="8"/>
  <c r="H668" i="8"/>
  <c r="H661" i="8"/>
  <c r="H660" i="8" s="1"/>
  <c r="H309" i="8"/>
  <c r="H308" i="8" s="1"/>
  <c r="H323" i="8"/>
  <c r="H322" i="8" s="1"/>
  <c r="H372" i="8"/>
  <c r="H371" i="8" s="1"/>
  <c r="H379" i="8"/>
  <c r="H378" i="8" s="1"/>
  <c r="H393" i="8"/>
  <c r="H392" i="8" s="1"/>
  <c r="H400" i="8"/>
  <c r="H421" i="8"/>
  <c r="H519" i="8"/>
  <c r="H518" i="8" s="1"/>
  <c r="H533" i="8"/>
  <c r="H532" i="8" s="1"/>
  <c r="H705" i="8"/>
  <c r="H253" i="8"/>
  <c r="H252" i="8" s="1"/>
  <c r="H281" i="8"/>
  <c r="H280" i="8" s="1"/>
  <c r="H288" i="8"/>
  <c r="H344" i="8"/>
  <c r="H351" i="8"/>
  <c r="H350" i="8" s="1"/>
  <c r="H456" i="8"/>
  <c r="H463" i="8"/>
  <c r="H477" i="8"/>
  <c r="H476" i="8" s="1"/>
  <c r="H484" i="8"/>
  <c r="H554" i="8"/>
  <c r="H561" i="8"/>
  <c r="H560" i="8" s="1"/>
  <c r="H574" i="8"/>
  <c r="H414" i="8"/>
  <c r="H526" i="8"/>
  <c r="H620" i="8"/>
  <c r="H682" i="8"/>
  <c r="H681" i="8" s="1"/>
  <c r="G681" i="8"/>
  <c r="H640" i="8"/>
  <c r="H639" i="8" s="1"/>
  <c r="H613" i="8"/>
  <c r="H602" i="8"/>
  <c r="H505" i="8"/>
  <c r="H504" i="8" s="1"/>
  <c r="H316" i="8"/>
  <c r="H315" i="8" s="1"/>
  <c r="H274" i="8"/>
  <c r="H273" i="8" s="1"/>
  <c r="H267" i="8"/>
  <c r="H266" i="8" s="1"/>
  <c r="H260" i="8"/>
  <c r="H259" i="8" s="1"/>
  <c r="H239" i="8"/>
  <c r="H238" i="8" s="1"/>
  <c r="H232" i="8"/>
  <c r="H218" i="8"/>
  <c r="H699" i="8"/>
  <c r="D47" i="8"/>
  <c r="G42" i="8"/>
  <c r="G54" i="8"/>
  <c r="G37" i="8"/>
  <c r="G60" i="8"/>
  <c r="G64" i="8"/>
  <c r="G26" i="8"/>
  <c r="G30" i="8"/>
  <c r="G76" i="8"/>
  <c r="G81" i="8"/>
  <c r="G50" i="8"/>
  <c r="G68" i="8"/>
  <c r="G92" i="8"/>
  <c r="D74" i="8"/>
  <c r="H35" i="8"/>
  <c r="H43" i="8"/>
  <c r="H58" i="8"/>
  <c r="H88" i="8"/>
  <c r="G87" i="8"/>
  <c r="H97" i="8"/>
  <c r="H96" i="8" s="1"/>
  <c r="G96" i="8"/>
  <c r="H101" i="8"/>
  <c r="H100" i="8" s="1"/>
  <c r="G100" i="8"/>
  <c r="H77" i="8"/>
  <c r="H76" i="8" s="1"/>
  <c r="H86" i="8"/>
  <c r="H114" i="8"/>
  <c r="H38" i="8"/>
  <c r="H37" i="8" s="1"/>
  <c r="H61" i="8"/>
  <c r="H65" i="8"/>
  <c r="H64" i="8" s="1"/>
  <c r="H69" i="8"/>
  <c r="H68" i="8" s="1"/>
  <c r="H111" i="8"/>
  <c r="H6" i="8"/>
  <c r="H48" i="8"/>
  <c r="H25" i="8"/>
  <c r="H75" i="8"/>
  <c r="H105" i="8"/>
  <c r="H104" i="8" s="1"/>
  <c r="H19" i="8"/>
  <c r="H17" i="8" s="1"/>
  <c r="H16" i="8"/>
  <c r="H13" i="8" s="1"/>
  <c r="D749" i="8"/>
  <c r="D57" i="8"/>
  <c r="H93" i="8"/>
  <c r="H92" i="8" s="1"/>
  <c r="H568" i="8"/>
  <c r="H567" i="8" s="1"/>
  <c r="H675" i="8"/>
  <c r="H674" i="8" s="1"/>
  <c r="H464" i="8"/>
  <c r="H27" i="8"/>
  <c r="H26" i="8" s="1"/>
  <c r="H62" i="8"/>
  <c r="H235" i="8"/>
  <c r="H299" i="8"/>
  <c r="H125" i="8"/>
  <c r="H124" i="8" s="1"/>
  <c r="H346" i="8"/>
  <c r="H669" i="8"/>
  <c r="H470" i="8"/>
  <c r="H44" i="8"/>
  <c r="H31" i="8"/>
  <c r="H30" i="8" s="1"/>
  <c r="H729" i="8"/>
  <c r="H527" i="8"/>
  <c r="H36" i="8"/>
  <c r="H494" i="8"/>
  <c r="H605" i="8"/>
  <c r="H220" i="8"/>
  <c r="H403" i="8"/>
  <c r="H706" i="8"/>
  <c r="H712" i="8"/>
  <c r="H711" i="8" s="1"/>
  <c r="H51" i="8"/>
  <c r="H50" i="8" s="1"/>
  <c r="H82" i="8"/>
  <c r="H81" i="8" s="1"/>
  <c r="H187" i="8"/>
  <c r="H386" i="8"/>
  <c r="H385" i="8" s="1"/>
  <c r="H422" i="8"/>
  <c r="H459" i="8"/>
  <c r="H575" i="8"/>
  <c r="H581" i="8"/>
  <c r="H580" i="8" s="1"/>
  <c r="H595" i="8"/>
  <c r="H594" i="8" s="1"/>
  <c r="H733" i="8"/>
  <c r="H732" i="8" s="1"/>
  <c r="H289" i="8"/>
  <c r="H449" i="8"/>
  <c r="H448" i="8" s="1"/>
  <c r="H485" i="8"/>
  <c r="H621" i="8"/>
  <c r="H647" i="8"/>
  <c r="H646" i="8" s="1"/>
  <c r="H417" i="8"/>
  <c r="H225" i="8"/>
  <c r="H224" i="8" s="1"/>
  <c r="H55" i="8"/>
  <c r="H54" i="8" s="1"/>
  <c r="H4" i="8"/>
  <c r="H89" i="8"/>
  <c r="H154" i="8"/>
  <c r="H153" i="8" s="1"/>
  <c r="H407" i="8"/>
  <c r="H406" i="8" s="1"/>
  <c r="H512" i="8"/>
  <c r="H511" i="8" s="1"/>
  <c r="H610" i="8"/>
  <c r="H608" i="8" s="1"/>
  <c r="H246" i="8"/>
  <c r="H245" i="8" s="1"/>
  <c r="H442" i="8"/>
  <c r="H441" i="8" s="1"/>
  <c r="H614" i="8"/>
  <c r="H719" i="8"/>
  <c r="H718" i="8" s="1"/>
  <c r="H555" i="8"/>
  <c r="H654" i="8"/>
  <c r="H653" i="8" s="1"/>
  <c r="H742" i="8"/>
  <c r="D148" i="8" l="1"/>
  <c r="D748" i="8" s="1"/>
  <c r="D751" i="8" s="1"/>
  <c r="H110" i="8"/>
  <c r="H469" i="8"/>
  <c r="H612" i="8"/>
  <c r="H287" i="8"/>
  <c r="H704" i="8"/>
  <c r="H217" i="8"/>
  <c r="H601" i="8"/>
  <c r="H573" i="8"/>
  <c r="H343" i="8"/>
  <c r="H420" i="8"/>
  <c r="H667" i="8"/>
  <c r="H294" i="8"/>
  <c r="H231" i="8"/>
  <c r="H462" i="8"/>
  <c r="H399" i="8"/>
  <c r="H725" i="8"/>
  <c r="H490" i="8"/>
  <c r="H525" i="8"/>
  <c r="H553" i="8"/>
  <c r="H455" i="8"/>
  <c r="H413" i="8"/>
  <c r="H483" i="8"/>
  <c r="H690" i="8"/>
  <c r="H182" i="8"/>
  <c r="H199" i="8" s="1"/>
  <c r="F749" i="8" s="1"/>
  <c r="H10" i="8"/>
  <c r="H619" i="8"/>
  <c r="H739" i="8"/>
  <c r="G85" i="8"/>
  <c r="G199" i="8"/>
  <c r="E749" i="8" s="1"/>
  <c r="G47" i="8"/>
  <c r="G57" i="8"/>
  <c r="G34" i="8"/>
  <c r="G74" i="8"/>
  <c r="H60" i="8"/>
  <c r="H57" i="8" s="1"/>
  <c r="G24" i="8"/>
  <c r="H74" i="8"/>
  <c r="H24" i="8"/>
  <c r="H42" i="8"/>
  <c r="H34" i="8" s="1"/>
  <c r="H47" i="8"/>
  <c r="H87" i="8"/>
  <c r="H85" i="8" s="1"/>
  <c r="G744" i="8"/>
  <c r="E750" i="8" s="1"/>
  <c r="H148" i="8" l="1"/>
  <c r="G148" i="8"/>
  <c r="H744" i="8"/>
  <c r="F750" i="8" s="1"/>
  <c r="E748" i="8" l="1"/>
  <c r="E751" i="8" s="1"/>
  <c r="F748" i="8"/>
  <c r="F751" i="8" l="1"/>
  <c r="G749" i="8" l="1"/>
  <c r="G750" i="8" s="1"/>
</calcChain>
</file>

<file path=xl/sharedStrings.xml><?xml version="1.0" encoding="utf-8"?>
<sst xmlns="http://schemas.openxmlformats.org/spreadsheetml/2006/main" count="1026" uniqueCount="195">
  <si>
    <t xml:space="preserve">საშტატო ერთეულის რაოდენობა </t>
  </si>
  <si>
    <t xml:space="preserve">ცენტრის უფროსი </t>
  </si>
  <si>
    <t xml:space="preserve">მთავარი სპეციალისტი </t>
  </si>
  <si>
    <t xml:space="preserve">უფროსი სპეციალისტი </t>
  </si>
  <si>
    <t xml:space="preserve">სპეციალისტი </t>
  </si>
  <si>
    <t>მთავარი სპეციალისტი (იურისტი)</t>
  </si>
  <si>
    <t>უფროსი სპეციალისტი</t>
  </si>
  <si>
    <t>სპეციალისტი</t>
  </si>
  <si>
    <t>სულ</t>
  </si>
  <si>
    <t>იურისტი</t>
  </si>
  <si>
    <t>სისტემური ადმინისტრატორი</t>
  </si>
  <si>
    <t xml:space="preserve">სააგენტოს დირექტორი </t>
  </si>
  <si>
    <t>დირექტორის მოადგილე</t>
  </si>
  <si>
    <t>სამმართველოს უფროსი</t>
  </si>
  <si>
    <t>მთავარი სპეციალისტი</t>
  </si>
  <si>
    <t>დეპარტამენტის უფროსის მოადგილე</t>
  </si>
  <si>
    <t>იურიდიული დეპარტამენტი</t>
  </si>
  <si>
    <t xml:space="preserve">დეპარტამენტის უფროსი </t>
  </si>
  <si>
    <t>ადმინისტრაციული დეპარტამენტი</t>
  </si>
  <si>
    <t xml:space="preserve"> სულ</t>
  </si>
  <si>
    <t>სტრუქტურული დანაყოფები</t>
  </si>
  <si>
    <t>საშტატო ერთეულის რაოდენობა</t>
  </si>
  <si>
    <t>ცენტრალური აპარატი</t>
  </si>
  <si>
    <t>საშტატო ერთეული სულ</t>
  </si>
  <si>
    <t>იმერეთის სოციალური მომსახურების სამხარეო ცენტრი</t>
  </si>
  <si>
    <t>ცენტრის უფროსი</t>
  </si>
  <si>
    <t>ბუღალტერი</t>
  </si>
  <si>
    <t>მთავარი სპეციალისტი (ინსპექტორი)</t>
  </si>
  <si>
    <t>ხარაგაულის რაიონული განყოფილება</t>
  </si>
  <si>
    <t xml:space="preserve">განყოფილების უფროსი </t>
  </si>
  <si>
    <t xml:space="preserve">უფროსი სპეციალისტი  </t>
  </si>
  <si>
    <t>ზესტაფონის რაიონული განყოფილება</t>
  </si>
  <si>
    <t>ჭიათურის რაიონული განყოფილება</t>
  </si>
  <si>
    <t>ტყიბულის  რაიონული განყოფილება</t>
  </si>
  <si>
    <t xml:space="preserve">თერჯოლის რაიონული განყოფილება </t>
  </si>
  <si>
    <t xml:space="preserve">ბაღდათის რაიონული განყოფილება </t>
  </si>
  <si>
    <t xml:space="preserve">სამტრედიის რაიონული განყოფილება </t>
  </si>
  <si>
    <t xml:space="preserve">ხონის რაიონული განყოფილება </t>
  </si>
  <si>
    <t xml:space="preserve">ვანის რაიონული განყოფილება </t>
  </si>
  <si>
    <t xml:space="preserve">საჩხერის რაიონული განყოფილება </t>
  </si>
  <si>
    <t xml:space="preserve">წყალტუბოს რაიონული განყოფილება </t>
  </si>
  <si>
    <t>რაჭა-ლეჩხუმ-ქვემო სვანეთის სოციალური მომსახურების სამხარეო ცენტრი</t>
  </si>
  <si>
    <t xml:space="preserve">მთავარი სპეციალისტი (ინსპექტორი) </t>
  </si>
  <si>
    <t xml:space="preserve">სისტემური ადმინისტრატორი </t>
  </si>
  <si>
    <t>ონის რაიონული განყოფილება</t>
  </si>
  <si>
    <t xml:space="preserve">ცაგერის რაიონული განყოფილება </t>
  </si>
  <si>
    <t>ლენტეხის  რაიონული განყოფილება</t>
  </si>
  <si>
    <t>გურიის სოციალური მომსახურების სამხარეო ცენტრი</t>
  </si>
  <si>
    <t xml:space="preserve">ლანჩხუთის რაიონული განყოფილება </t>
  </si>
  <si>
    <t xml:space="preserve">ჩოხატაურის რაიონული განყოფილება </t>
  </si>
  <si>
    <t>სამეგრელო ზემო სვანეთის სოციალური მომსახურების სამხარეო ცენტრი</t>
  </si>
  <si>
    <t xml:space="preserve">აბაშის რაიონული განყოფილება  </t>
  </si>
  <si>
    <t xml:space="preserve">წალენჯიხის  რაიონული განყოფილება </t>
  </si>
  <si>
    <t xml:space="preserve">სენაკის  რაიონული განყოფილება </t>
  </si>
  <si>
    <t xml:space="preserve">ხობის რაიონული განყოფილება  </t>
  </si>
  <si>
    <t xml:space="preserve">მარტვილის რაიონული განყოფილება  </t>
  </si>
  <si>
    <t xml:space="preserve">ჩხოროწყუს რაიონული განყოფილება  </t>
  </si>
  <si>
    <t xml:space="preserve">მესტიის  რაიონული განყოფილება </t>
  </si>
  <si>
    <t xml:space="preserve">ფოთის საქალაქო განყოფილება  </t>
  </si>
  <si>
    <t xml:space="preserve">საქალაქო განყოფილების უფროსი </t>
  </si>
  <si>
    <t>კახეთის სოციალური მომსახურების სამხარეო ცენტრი</t>
  </si>
  <si>
    <t xml:space="preserve">ახმეტის  რაიონული განყოფილება </t>
  </si>
  <si>
    <t xml:space="preserve">ყვარლის რაიონული განყოფილება </t>
  </si>
  <si>
    <t xml:space="preserve">გურჯაანის  რაიონული განყოფილება </t>
  </si>
  <si>
    <t xml:space="preserve">სიღნაღის რაიონული განყოფილება  </t>
  </si>
  <si>
    <t xml:space="preserve">დედოფლისწყაროს რაიონული განყოფილება </t>
  </si>
  <si>
    <t xml:space="preserve">ლაგოდეხის რაიონული განყოფილება  </t>
  </si>
  <si>
    <t xml:space="preserve">საგარეჯოს რაიონული განყოფილება  </t>
  </si>
  <si>
    <t>სამცხე-ჯავახეთის სოციალური მომსახურების სამხარეო ცენტრი</t>
  </si>
  <si>
    <t xml:space="preserve">ახალქალაქის რაიონული განყოფილება  </t>
  </si>
  <si>
    <t xml:space="preserve">ასპინძის  რაიონული განყოფილება </t>
  </si>
  <si>
    <t xml:space="preserve">ადიგენის რაიონული განყოფილება  </t>
  </si>
  <si>
    <t xml:space="preserve">ბორჯომის რაიონული განყოფილება  </t>
  </si>
  <si>
    <t xml:space="preserve">ნინოწმინდის რაიონული განყოფილება  </t>
  </si>
  <si>
    <t>მცხეთა-მთიანეთის სოციალური მომსახურების სამხარეო ცენტრი</t>
  </si>
  <si>
    <t xml:space="preserve">თიანეთის რაიონული განყოფილება </t>
  </si>
  <si>
    <t>დუშეთის რაიონული განყოფილება</t>
  </si>
  <si>
    <t xml:space="preserve">ახალგორის რაიონული განყოფილება </t>
  </si>
  <si>
    <t>ყაზბეგის რაიონული განყოფილება</t>
  </si>
  <si>
    <t>შიდა ქართლის სოციალური მომსახურების სამხარეო ცენტრი</t>
  </si>
  <si>
    <t xml:space="preserve">ხაშურის რაიონული განყოფილება  </t>
  </si>
  <si>
    <t xml:space="preserve">ქარელის რაიონული განყოფილება  </t>
  </si>
  <si>
    <t xml:space="preserve">მთავარი სპეციალისტი  </t>
  </si>
  <si>
    <t>თიღვის თემის განყოფილება</t>
  </si>
  <si>
    <t xml:space="preserve">კასპის რაიონული განყოფილება  </t>
  </si>
  <si>
    <t>ქურთის თემის განყოფილება</t>
  </si>
  <si>
    <t>ქვემო ქართლის სოციალური მომსახურების სამხარეო ცენტრი</t>
  </si>
  <si>
    <t xml:space="preserve">დმანისის რაიონული განყოფილება </t>
  </si>
  <si>
    <t xml:space="preserve">თეთრიწყაროს რაიონული განყოფილება  </t>
  </si>
  <si>
    <t xml:space="preserve">ბოლნისის რაიონული განყოფილება  </t>
  </si>
  <si>
    <t xml:space="preserve">გარდაბნის რაიონული განყოფილება  </t>
  </si>
  <si>
    <t xml:space="preserve">მარნეულის რაიონული განყოფილება  </t>
  </si>
  <si>
    <t>აჭარის ა/რ ფილიალი</t>
  </si>
  <si>
    <t xml:space="preserve">ფილიალის უფროსი </t>
  </si>
  <si>
    <t xml:space="preserve">ფილიალის უფროსის მოადგილე </t>
  </si>
  <si>
    <t xml:space="preserve">ბუღალტერი </t>
  </si>
  <si>
    <t xml:space="preserve">მთავარი სპეციალისტი (სისტემური ადმინისტრატორი) </t>
  </si>
  <si>
    <t>ქობულეთის რაიონული განყოფილება</t>
  </si>
  <si>
    <t>ქედის რაიონული განყოფილება</t>
  </si>
  <si>
    <t xml:space="preserve">შუახევის რაიონული განყოფილება </t>
  </si>
  <si>
    <t xml:space="preserve">ხულოს რაიონული განყოფილება </t>
  </si>
  <si>
    <t xml:space="preserve">ხელვაჩაურის რაიონული განყოფილება </t>
  </si>
  <si>
    <t>აფხაზეთის ფილიალი</t>
  </si>
  <si>
    <t>თბილისის სოციალური მომსახურების საქალაქო ცენტრი</t>
  </si>
  <si>
    <t>ვაკე-საბურთალოს სერვის ცენტრი</t>
  </si>
  <si>
    <t>ქ. თბილისის სოციალური მომსახურების საქალაქო ცენტრი</t>
  </si>
  <si>
    <t>სოციალური მომსახურების სამხარეო ცენტრები და რაიონული განყოფილებები</t>
  </si>
  <si>
    <t>თანამდებობრივი სარგო თვეში (ლარი)</t>
  </si>
  <si>
    <t xml:space="preserve">წალკის რაიონული განყოფილება </t>
  </si>
  <si>
    <t>შტატით გათვალისწინებული თანამდებობის დასახელება</t>
  </si>
  <si>
    <t>თანამდებობრივი სარგოს კოეფიციენტი ერთ ერთეულზე</t>
  </si>
  <si>
    <t>თანამდებობრივი სარგო თვეში ერთ ერთეულზე</t>
  </si>
  <si>
    <t>სულ თანამდებობრივი სარგო თვეში</t>
  </si>
  <si>
    <t>სულ თანამდებობრივი სარგო წელიწადში</t>
  </si>
  <si>
    <t>N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</si>
  <si>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</si>
  <si>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</si>
  <si>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</si>
  <si>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</si>
  <si>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</si>
  <si>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</si>
  <si>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</si>
  <si>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</si>
  <si>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</si>
  <si>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</si>
  <si>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</si>
  <si>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გლდანი-ნაძალადევის სერვის ცენტრი</t>
  </si>
  <si>
    <t>ისანი-სამგორის სერვის ცენტრი</t>
  </si>
  <si>
    <t>ძველი თბილისის სერვის ცენტრი</t>
  </si>
  <si>
    <t>დიდუბე-ჩუღურეთის სერვის ცენტრი</t>
  </si>
  <si>
    <t>სამსახურის უფროსი</t>
  </si>
  <si>
    <t>სამართლებლივი უზრუნველყოფის სამმართველო</t>
  </si>
  <si>
    <t>სასამართლო საქმეების წარმოების სამმართველო</t>
  </si>
  <si>
    <t>დეპარტამენტის უფროსი</t>
  </si>
  <si>
    <t>ჯანმრთელობის დაცვის სახელმწიფო პროგრამების სტრატეგიული დაგეგმვისა და ორგანიზაციული უზრუნველყოფის დეპარტამენტი</t>
  </si>
  <si>
    <t>შეფასებისა და დაგეგმვის სამმართველო</t>
  </si>
  <si>
    <t>ფასწარმოქმნის, ანაზღაურებისა და გადახდის მეთოდების სამმართველო</t>
  </si>
  <si>
    <t>შემთხვევების ადმინისტრირების სამმართველო</t>
  </si>
  <si>
    <t>ეკონომიკური დეპარტამენტი</t>
  </si>
  <si>
    <t>სახელმწიფო პროგრამების ფინანსური ადმინისტრირების სამმართველო</t>
  </si>
  <si>
    <t xml:space="preserve">სამმართველოს უფროსი </t>
  </si>
  <si>
    <t>ორგანიზაციული უზრუნველყოფისა და საქმისწარმოების სამმართველო</t>
  </si>
  <si>
    <t>არქივი</t>
  </si>
  <si>
    <t>მოქალაქეთა მისაღები (სამმართველო)</t>
  </si>
  <si>
    <t>თბილისი</t>
  </si>
  <si>
    <t>სსიპ-სოციალური მომსახურების სააგენტო</t>
  </si>
  <si>
    <t>ნაერთი</t>
  </si>
  <si>
    <t>C ჰეპატიტის მართვისა და მედიკამენტებით უზრუნველყოფის სამმართველო</t>
  </si>
  <si>
    <t>სერვის ცენტრის უფროსი</t>
  </si>
  <si>
    <t>შიდა აუდიტისა და ინსპექტირების დეპარტამენტი</t>
  </si>
  <si>
    <t>შიდა აუდიტის სამმართველო</t>
  </si>
  <si>
    <t>ინსპექტირების სამმართველო</t>
  </si>
  <si>
    <t>სახელმწიფო გასაცემლების ადმინისტრირების სამმართველო</t>
  </si>
  <si>
    <t>სოციალური დახმარებისა და დემოგრაფიული მდგომარეობის გაუმჯობესების სახელმწიფო პროგრამების  ადმინისტრირების სამმართველო</t>
  </si>
  <si>
    <t>ჯანმრთელობის დაცვის სახელმწიფო პროგრამების მიმწოდებლებთან ურთიერთობის დეპარტამენტი</t>
  </si>
  <si>
    <t>ხელშეკრულების მართვის სამმართველო</t>
  </si>
  <si>
    <t>დირექტორის თანაშემწე</t>
  </si>
  <si>
    <t>დირექტორის მოადგილის თანაშემწე</t>
  </si>
  <si>
    <t>სახელმწიფო გასაცემლებისა და სოციალური პროგრამების ადმინისტრირების დეპარტამენტი</t>
  </si>
  <si>
    <t>ინფორმაციული უსაფრთხოების მენეჯერი</t>
  </si>
  <si>
    <t>პერსონალურ მონაცემთა დაცვის ინსპექტორი</t>
  </si>
  <si>
    <t>a</t>
  </si>
  <si>
    <t>საპენსიო</t>
  </si>
  <si>
    <t xml:space="preserve">საარსებო </t>
  </si>
  <si>
    <t>ჯანდაცვა</t>
  </si>
  <si>
    <t>საზოგადოებრივი მისაღები</t>
  </si>
  <si>
    <t>კანცელარია</t>
  </si>
  <si>
    <t xml:space="preserve"> </t>
  </si>
  <si>
    <t>რეგიონები</t>
  </si>
  <si>
    <t>ცენტრის უფროსის მოადგილე</t>
  </si>
  <si>
    <t>სამსახურის უფროსის მოადგილე</t>
  </si>
  <si>
    <t>აჭარის ა/რ სოციალური მომსახურების ცენტრი</t>
  </si>
  <si>
    <t>აპარატის 20 %</t>
  </si>
  <si>
    <t>მთავარი სპეციალისტი (ტრეფიკინგი)</t>
  </si>
  <si>
    <t>უფროსი სპეციალისტი (ტრეფიკინგი)</t>
  </si>
  <si>
    <t>t</t>
  </si>
  <si>
    <t>მეურვეობა-მზრუნველობისა და სოციალური პროგრამების დეპარტამენტი</t>
  </si>
  <si>
    <t>სოციალური პროგრამების სამმართველო</t>
  </si>
  <si>
    <t>მეურვეობისა და მზრუნველობის სამმართველო</t>
  </si>
  <si>
    <t>ბავშვთა და ოჯახში ძალადობის ადმინისტრირების სამმართველო</t>
  </si>
  <si>
    <t>უფროსი სოციალური მუშაკი (ტრეფიკინგი)</t>
  </si>
  <si>
    <t>სოციალური მუშაკი (ტრეფიკინგი)</t>
  </si>
  <si>
    <t>ფსიქოლოგი (ტრეფიკინგი)</t>
  </si>
  <si>
    <t>ცენტრის უფროსის მოადგილე  (ტრეფიკინგი)</t>
  </si>
  <si>
    <t>სპეციალისტი (ტრეფიკინგი)</t>
  </si>
  <si>
    <t>ცენტრის უფროსის მოადგილე (ტრეფიკინგი)</t>
  </si>
  <si>
    <t>მცირდება</t>
  </si>
  <si>
    <t>ემატება</t>
  </si>
  <si>
    <t>კონტროლის მონიტორი</t>
  </si>
  <si>
    <t>სტატისტიკის, საინფორმაციო სისტემების მართვისა და ანალიტიკის სამსახური</t>
  </si>
  <si>
    <t>მატერიალურ - ტექნიკური უზრუნველყოფის სამსახური</t>
  </si>
  <si>
    <t>სახელმწიფო შესყიდვების სამსახური</t>
  </si>
  <si>
    <t>ანალიტიკოსი</t>
  </si>
  <si>
    <t>ადამიანური რესურსების მართვის სამმართველო</t>
  </si>
  <si>
    <t>ფინანსური რესურსების მართვის, ანგარიშგებისა და ბუღალტრული აღრიცხვის სამმართველო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</si>
</sst>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-* #,##0.00\ _L_a_r_i_-;\-* #,##0.00\ _L_a_r_i_-;_-* &quot;-&quot;??\ _L_a_r_i_-;_-@_-"/>
  </numFmts>
  <fonts count="2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cadNusx"/>
    </font>
    <font>
      <sz val="10"/>
      <name val="AcadNusx"/>
    </font>
    <font>
      <b/>
      <sz val="10"/>
      <name val="Sylfaen"/>
      <family val="1"/>
      <charset val="204"/>
    </font>
    <font>
      <sz val="11"/>
      <color theme="1"/>
      <name val="Calibri"/>
      <family val="2"/>
      <charset val="1"/>
      <scheme val="minor"/>
    </font>
    <font>
      <sz val="10"/>
      <color rgb="FF000000"/>
      <name val="Arial"/>
      <family val="2"/>
    </font>
    <font>
      <b/>
      <sz val="11"/>
      <name val="Sylfaen"/>
      <family val="1"/>
      <charset val="204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name val="Sylfaen"/>
      <family val="1"/>
      <charset val="204"/>
    </font>
    <font>
      <sz val="10"/>
      <name val="Sylfaen"/>
      <family val="1"/>
      <charset val="204"/>
    </font>
    <font>
      <b/>
      <sz val="11"/>
      <name val="Sylfaen"/>
      <family val="1"/>
    </font>
    <font>
      <b/>
      <sz val="14"/>
      <name val="Sylfaen"/>
      <family val="1"/>
    </font>
    <font>
      <sz val="10"/>
      <name val="Arial"/>
      <family val="2"/>
      <charset val="204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color rgb="FF9C0006"/>
      <name val="Calibri"/>
      <family val="2"/>
      <charset val="204"/>
      <scheme val="minor"/>
    </font>
    <font>
      <b/>
      <sz val="11"/>
      <color theme="1"/>
      <name val="Sylfaen"/>
      <family val="1"/>
      <charset val="204"/>
    </font>
    <font>
      <sz val="11"/>
      <name val="Sylfaen"/>
      <family val="1"/>
    </font>
    <font>
      <sz val="11"/>
      <color rgb="FFFF0000"/>
      <name val="Sylfaen"/>
      <family val="1"/>
    </font>
    <font>
      <sz val="11"/>
      <color theme="1"/>
      <name val="Sylfaen"/>
      <family val="1"/>
    </font>
    <font>
      <sz val="11"/>
      <color rgb="FFFF0000"/>
      <name val="Sylfaen"/>
      <family val="1"/>
      <charset val="204"/>
    </font>
    <font>
      <sz val="11"/>
      <name val="AcadNusx"/>
    </font>
    <font>
      <sz val="1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11"/>
      <name val="AcadNusx"/>
    </font>
    <font>
      <b/>
      <sz val="11"/>
      <color rgb="FFFF0000"/>
      <name val="AcadNusx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C7CE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3">
    <xf numFmtId="0" fontId="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1" fillId="0" borderId="0"/>
    <xf numFmtId="0" fontId="6" fillId="0" borderId="0"/>
    <xf numFmtId="0" fontId="15" fillId="0" borderId="0"/>
    <xf numFmtId="0" fontId="16" fillId="0" borderId="0"/>
    <xf numFmtId="0" fontId="14" fillId="0" borderId="0"/>
    <xf numFmtId="0" fontId="14" fillId="0" borderId="0"/>
    <xf numFmtId="0" fontId="17" fillId="7" borderId="0" applyNumberFormat="0" applyBorder="0" applyAlignment="0" applyProtection="0"/>
  </cellStyleXfs>
  <cellXfs count="188">
    <xf numFmtId="0" fontId="0" fillId="0" borderId="0" xfId="0"/>
    <xf numFmtId="0" fontId="2" fillId="0" borderId="0" xfId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vertical="center"/>
    </xf>
    <xf numFmtId="1" fontId="10" fillId="0" borderId="0" xfId="1" applyNumberFormat="1" applyFont="1" applyFill="1" applyBorder="1" applyAlignment="1">
      <alignment horizontal="center" vertical="center"/>
    </xf>
    <xf numFmtId="2" fontId="10" fillId="0" borderId="0" xfId="1" applyNumberFormat="1" applyFont="1" applyFill="1" applyBorder="1" applyAlignment="1">
      <alignment horizontal="center" vertical="center"/>
    </xf>
    <xf numFmtId="0" fontId="10" fillId="0" borderId="0" xfId="1" applyFont="1" applyFill="1" applyBorder="1" applyAlignment="1">
      <alignment vertical="top"/>
    </xf>
    <xf numFmtId="0" fontId="10" fillId="0" borderId="0" xfId="1" applyFont="1" applyFill="1" applyBorder="1" applyAlignment="1">
      <alignment horizontal="center" vertical="top" wrapText="1"/>
    </xf>
    <xf numFmtId="0" fontId="7" fillId="5" borderId="0" xfId="1" applyFont="1" applyFill="1" applyBorder="1" applyAlignment="1">
      <alignment vertical="top"/>
    </xf>
    <xf numFmtId="0" fontId="7" fillId="0" borderId="0" xfId="1" applyFont="1" applyFill="1" applyBorder="1" applyAlignment="1">
      <alignment vertical="top"/>
    </xf>
    <xf numFmtId="0" fontId="8" fillId="0" borderId="0" xfId="1" applyFont="1" applyFill="1" applyBorder="1" applyAlignment="1">
      <alignment horizontal="center" vertical="center"/>
    </xf>
    <xf numFmtId="4" fontId="10" fillId="0" borderId="0" xfId="1" applyNumberFormat="1" applyFont="1" applyFill="1" applyBorder="1" applyAlignment="1">
      <alignment horizontal="center" vertical="center"/>
    </xf>
    <xf numFmtId="0" fontId="10" fillId="0" borderId="0" xfId="1" applyFont="1" applyFill="1" applyBorder="1" applyAlignment="1">
      <alignment horizontal="center" vertical="center"/>
    </xf>
    <xf numFmtId="0" fontId="7" fillId="0" borderId="0" xfId="2" applyFont="1" applyFill="1" applyBorder="1" applyAlignment="1"/>
    <xf numFmtId="0" fontId="10" fillId="0" borderId="0" xfId="2" applyFont="1" applyFill="1" applyBorder="1" applyAlignment="1"/>
    <xf numFmtId="0" fontId="7" fillId="0" borderId="0" xfId="1" applyFont="1" applyFill="1" applyBorder="1" applyAlignment="1"/>
    <xf numFmtId="0" fontId="9" fillId="0" borderId="0" xfId="1" applyFont="1" applyFill="1" applyBorder="1" applyAlignment="1">
      <alignment horizontal="center" vertical="center"/>
    </xf>
    <xf numFmtId="0" fontId="10" fillId="0" borderId="0" xfId="1" applyFont="1" applyFill="1" applyBorder="1" applyAlignment="1">
      <alignment horizontal="left" vertical="center" wrapText="1"/>
    </xf>
    <xf numFmtId="49" fontId="10" fillId="3" borderId="1" xfId="4" applyNumberFormat="1" applyFont="1" applyFill="1" applyBorder="1" applyAlignment="1">
      <alignment horizontal="left" vertical="center" wrapText="1"/>
    </xf>
    <xf numFmtId="49" fontId="7" fillId="0" borderId="1" xfId="4" applyNumberFormat="1" applyFont="1" applyFill="1" applyBorder="1" applyAlignment="1">
      <alignment horizontal="left" vertical="center" wrapText="1"/>
    </xf>
    <xf numFmtId="1" fontId="7" fillId="0" borderId="1" xfId="1" applyNumberFormat="1" applyFont="1" applyFill="1" applyBorder="1" applyAlignment="1">
      <alignment horizontal="center" vertical="center" wrapText="1"/>
    </xf>
    <xf numFmtId="0" fontId="10" fillId="0" borderId="1" xfId="1" applyFont="1" applyFill="1" applyBorder="1" applyAlignment="1">
      <alignment horizontal="center" vertical="top" wrapText="1"/>
    </xf>
    <xf numFmtId="0" fontId="8" fillId="0" borderId="1" xfId="1" applyFont="1" applyFill="1" applyBorder="1" applyAlignment="1">
      <alignment horizontal="center" vertical="center" wrapText="1"/>
    </xf>
    <xf numFmtId="2" fontId="7" fillId="0" borderId="1" xfId="1" applyNumberFormat="1" applyFont="1" applyFill="1" applyBorder="1" applyAlignment="1">
      <alignment horizontal="center" vertical="center" wrapText="1"/>
    </xf>
    <xf numFmtId="0" fontId="10" fillId="0" borderId="1" xfId="1" applyFont="1" applyFill="1" applyBorder="1" applyAlignment="1">
      <alignment vertical="top"/>
    </xf>
    <xf numFmtId="0" fontId="8" fillId="0" borderId="1" xfId="1" applyFont="1" applyFill="1" applyBorder="1" applyAlignment="1">
      <alignment horizontal="center" vertical="center"/>
    </xf>
    <xf numFmtId="49" fontId="10" fillId="0" borderId="1" xfId="4" applyNumberFormat="1" applyFont="1" applyFill="1" applyBorder="1" applyAlignment="1">
      <alignment horizontal="left" vertical="center" wrapText="1"/>
    </xf>
    <xf numFmtId="1" fontId="8" fillId="0" borderId="1" xfId="4" applyNumberFormat="1" applyFont="1" applyFill="1" applyBorder="1" applyAlignment="1">
      <alignment horizontal="center" vertical="center"/>
    </xf>
    <xf numFmtId="2" fontId="8" fillId="0" borderId="1" xfId="4" applyNumberFormat="1" applyFont="1" applyFill="1" applyBorder="1" applyAlignment="1">
      <alignment horizontal="center" vertical="center"/>
    </xf>
    <xf numFmtId="4" fontId="8" fillId="0" borderId="1" xfId="4" applyNumberFormat="1" applyFont="1" applyFill="1" applyBorder="1" applyAlignment="1">
      <alignment horizontal="center" vertical="center"/>
    </xf>
    <xf numFmtId="0" fontId="7" fillId="5" borderId="1" xfId="1" applyFont="1" applyFill="1" applyBorder="1" applyAlignment="1">
      <alignment vertical="top"/>
    </xf>
    <xf numFmtId="4" fontId="8" fillId="3" borderId="1" xfId="4" applyNumberFormat="1" applyFont="1" applyFill="1" applyBorder="1" applyAlignment="1">
      <alignment horizontal="center" vertical="center"/>
    </xf>
    <xf numFmtId="0" fontId="7" fillId="0" borderId="1" xfId="1" applyFont="1" applyFill="1" applyBorder="1" applyAlignment="1">
      <alignment vertical="top"/>
    </xf>
    <xf numFmtId="0" fontId="9" fillId="0" borderId="1" xfId="1" applyFont="1" applyFill="1" applyBorder="1" applyAlignment="1">
      <alignment horizontal="center" vertical="center"/>
    </xf>
    <xf numFmtId="1" fontId="9" fillId="0" borderId="1" xfId="4" applyNumberFormat="1" applyFont="1" applyFill="1" applyBorder="1" applyAlignment="1">
      <alignment horizontal="center" vertical="center"/>
    </xf>
    <xf numFmtId="2" fontId="9" fillId="0" borderId="1" xfId="4" applyNumberFormat="1" applyFont="1" applyFill="1" applyBorder="1" applyAlignment="1">
      <alignment horizontal="center" vertical="center"/>
    </xf>
    <xf numFmtId="4" fontId="9" fillId="0" borderId="1" xfId="4" applyNumberFormat="1" applyFont="1" applyFill="1" applyBorder="1" applyAlignment="1">
      <alignment horizontal="center" vertical="center"/>
    </xf>
    <xf numFmtId="2" fontId="8" fillId="3" borderId="1" xfId="4" applyNumberFormat="1" applyFont="1" applyFill="1" applyBorder="1" applyAlignment="1">
      <alignment horizontal="center" vertical="center"/>
    </xf>
    <xf numFmtId="2" fontId="9" fillId="3" borderId="1" xfId="4" applyNumberFormat="1" applyFont="1" applyFill="1" applyBorder="1" applyAlignment="1">
      <alignment horizontal="center" vertical="center"/>
    </xf>
    <xf numFmtId="4" fontId="9" fillId="3" borderId="1" xfId="4" applyNumberFormat="1" applyFont="1" applyFill="1" applyBorder="1" applyAlignment="1">
      <alignment horizontal="center" vertical="center"/>
    </xf>
    <xf numFmtId="1" fontId="9" fillId="3" borderId="1" xfId="4" applyNumberFormat="1" applyFont="1" applyFill="1" applyBorder="1" applyAlignment="1">
      <alignment horizontal="center" vertical="center"/>
    </xf>
    <xf numFmtId="0" fontId="10" fillId="0" borderId="1" xfId="1" applyFont="1" applyFill="1" applyBorder="1" applyAlignment="1">
      <alignment horizontal="left" vertical="center" wrapText="1"/>
    </xf>
    <xf numFmtId="1" fontId="10" fillId="0" borderId="1" xfId="1" applyNumberFormat="1" applyFont="1" applyFill="1" applyBorder="1" applyAlignment="1">
      <alignment horizontal="center" vertical="center"/>
    </xf>
    <xf numFmtId="2" fontId="10" fillId="0" borderId="1" xfId="1" applyNumberFormat="1" applyFont="1" applyFill="1" applyBorder="1" applyAlignment="1">
      <alignment horizontal="center" vertical="center"/>
    </xf>
    <xf numFmtId="4" fontId="10" fillId="0" borderId="1" xfId="1" applyNumberFormat="1" applyFont="1" applyFill="1" applyBorder="1" applyAlignment="1">
      <alignment horizontal="center" vertical="center"/>
    </xf>
    <xf numFmtId="0" fontId="10" fillId="0" borderId="1" xfId="1" applyFont="1" applyFill="1" applyBorder="1" applyAlignment="1">
      <alignment horizontal="center" vertical="center"/>
    </xf>
    <xf numFmtId="0" fontId="7" fillId="0" borderId="1" xfId="1" applyFont="1" applyFill="1" applyBorder="1" applyAlignment="1">
      <alignment horizontal="center" vertical="center" wrapText="1"/>
    </xf>
    <xf numFmtId="0" fontId="10" fillId="0" borderId="1" xfId="2" applyFont="1" applyBorder="1" applyAlignment="1"/>
    <xf numFmtId="4" fontId="8" fillId="0" borderId="1" xfId="3" applyNumberFormat="1" applyFont="1" applyFill="1" applyBorder="1" applyAlignment="1">
      <alignment horizontal="center" vertical="center"/>
    </xf>
    <xf numFmtId="0" fontId="7" fillId="0" borderId="1" xfId="2" applyFont="1" applyFill="1" applyBorder="1" applyAlignment="1"/>
    <xf numFmtId="0" fontId="10" fillId="0" borderId="1" xfId="2" applyFont="1" applyBorder="1" applyAlignment="1">
      <alignment horizontal="center"/>
    </xf>
    <xf numFmtId="1" fontId="8" fillId="0" borderId="1" xfId="2" applyNumberFormat="1" applyFont="1" applyFill="1" applyBorder="1" applyAlignment="1">
      <alignment horizontal="center" vertical="center"/>
    </xf>
    <xf numFmtId="2" fontId="8" fillId="0" borderId="1" xfId="2" applyNumberFormat="1" applyFont="1" applyFill="1" applyBorder="1" applyAlignment="1">
      <alignment horizontal="center" vertical="center"/>
    </xf>
    <xf numFmtId="0" fontId="10" fillId="0" borderId="1" xfId="2" applyFont="1" applyFill="1" applyBorder="1" applyAlignment="1"/>
    <xf numFmtId="0" fontId="10" fillId="0" borderId="1" xfId="2" applyFont="1" applyFill="1" applyBorder="1" applyAlignment="1">
      <alignment horizontal="center"/>
    </xf>
    <xf numFmtId="0" fontId="7" fillId="0" borderId="1" xfId="1" applyFont="1" applyFill="1" applyBorder="1" applyAlignment="1"/>
    <xf numFmtId="0" fontId="10" fillId="0" borderId="1" xfId="1" applyFont="1" applyFill="1" applyBorder="1" applyAlignment="1">
      <alignment vertical="center" wrapText="1"/>
    </xf>
    <xf numFmtId="49" fontId="7" fillId="0" borderId="1" xfId="1" applyNumberFormat="1" applyFont="1" applyFill="1" applyBorder="1" applyAlignment="1">
      <alignment vertical="center" wrapText="1"/>
    </xf>
    <xf numFmtId="1" fontId="9" fillId="0" borderId="1" xfId="3" applyNumberFormat="1" applyFont="1" applyFill="1" applyBorder="1" applyAlignment="1">
      <alignment horizontal="center" vertical="center"/>
    </xf>
    <xf numFmtId="4" fontId="9" fillId="0" borderId="1" xfId="3" applyNumberFormat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 wrapText="1"/>
    </xf>
    <xf numFmtId="1" fontId="12" fillId="0" borderId="1" xfId="1" applyNumberFormat="1" applyFont="1" applyFill="1" applyBorder="1" applyAlignment="1">
      <alignment horizontal="center" vertical="center" wrapText="1"/>
    </xf>
    <xf numFmtId="1" fontId="8" fillId="4" borderId="1" xfId="2" applyNumberFormat="1" applyFont="1" applyFill="1" applyBorder="1" applyAlignment="1">
      <alignment horizontal="center" vertical="center"/>
    </xf>
    <xf numFmtId="2" fontId="8" fillId="4" borderId="1" xfId="2" applyNumberFormat="1" applyFont="1" applyFill="1" applyBorder="1" applyAlignment="1">
      <alignment horizontal="center" vertical="center"/>
    </xf>
    <xf numFmtId="4" fontId="8" fillId="4" borderId="1" xfId="3" applyNumberFormat="1" applyFont="1" applyFill="1" applyBorder="1" applyAlignment="1">
      <alignment horizontal="center" vertical="center"/>
    </xf>
    <xf numFmtId="0" fontId="9" fillId="3" borderId="1" xfId="1" applyFont="1" applyFill="1" applyBorder="1" applyAlignment="1">
      <alignment horizontal="center" vertical="center"/>
    </xf>
    <xf numFmtId="0" fontId="8" fillId="3" borderId="1" xfId="1" applyFont="1" applyFill="1" applyBorder="1" applyAlignment="1">
      <alignment horizontal="center" vertical="center"/>
    </xf>
    <xf numFmtId="0" fontId="7" fillId="3" borderId="1" xfId="1" applyFont="1" applyFill="1" applyBorder="1" applyAlignment="1">
      <alignment vertical="top"/>
    </xf>
    <xf numFmtId="0" fontId="7" fillId="3" borderId="1" xfId="2" applyFont="1" applyFill="1" applyBorder="1" applyAlignment="1">
      <alignment horizontal="left" vertical="center" wrapText="1"/>
    </xf>
    <xf numFmtId="0" fontId="10" fillId="3" borderId="1" xfId="1" applyFont="1" applyFill="1" applyBorder="1" applyAlignment="1">
      <alignment vertical="top"/>
    </xf>
    <xf numFmtId="1" fontId="9" fillId="3" borderId="1" xfId="1" applyNumberFormat="1" applyFont="1" applyFill="1" applyBorder="1" applyAlignment="1">
      <alignment horizontal="center" vertical="center"/>
    </xf>
    <xf numFmtId="1" fontId="8" fillId="3" borderId="1" xfId="4" applyNumberFormat="1" applyFont="1" applyFill="1" applyBorder="1" applyAlignment="1">
      <alignment horizontal="center" vertical="center"/>
    </xf>
    <xf numFmtId="0" fontId="9" fillId="9" borderId="1" xfId="1" applyFont="1" applyFill="1" applyBorder="1" applyAlignment="1">
      <alignment horizontal="center" vertical="center"/>
    </xf>
    <xf numFmtId="0" fontId="7" fillId="9" borderId="1" xfId="2" applyFont="1" applyFill="1" applyBorder="1" applyAlignment="1">
      <alignment horizontal="left" vertical="center" wrapText="1"/>
    </xf>
    <xf numFmtId="1" fontId="9" fillId="9" borderId="1" xfId="4" applyNumberFormat="1" applyFont="1" applyFill="1" applyBorder="1" applyAlignment="1">
      <alignment horizontal="center" vertical="center"/>
    </xf>
    <xf numFmtId="4" fontId="9" fillId="9" borderId="1" xfId="4" applyNumberFormat="1" applyFont="1" applyFill="1" applyBorder="1" applyAlignment="1">
      <alignment horizontal="center" vertical="center"/>
    </xf>
    <xf numFmtId="2" fontId="9" fillId="9" borderId="1" xfId="4" applyNumberFormat="1" applyFont="1" applyFill="1" applyBorder="1" applyAlignment="1">
      <alignment horizontal="center" vertical="center"/>
    </xf>
    <xf numFmtId="0" fontId="18" fillId="9" borderId="1" xfId="2" applyFont="1" applyFill="1" applyBorder="1" applyAlignment="1">
      <alignment horizontal="left" vertical="center" wrapText="1"/>
    </xf>
    <xf numFmtId="1" fontId="9" fillId="9" borderId="1" xfId="2" applyNumberFormat="1" applyFont="1" applyFill="1" applyBorder="1" applyAlignment="1">
      <alignment horizontal="center" vertical="center"/>
    </xf>
    <xf numFmtId="4" fontId="9" fillId="9" borderId="1" xfId="2" applyNumberFormat="1" applyFont="1" applyFill="1" applyBorder="1" applyAlignment="1">
      <alignment horizontal="center" vertical="center"/>
    </xf>
    <xf numFmtId="4" fontId="9" fillId="9" borderId="1" xfId="3" applyNumberFormat="1" applyFont="1" applyFill="1" applyBorder="1" applyAlignment="1">
      <alignment horizontal="center" vertical="center"/>
    </xf>
    <xf numFmtId="49" fontId="7" fillId="9" borderId="1" xfId="1" applyNumberFormat="1" applyFont="1" applyFill="1" applyBorder="1" applyAlignment="1">
      <alignment vertical="center" wrapText="1"/>
    </xf>
    <xf numFmtId="0" fontId="8" fillId="10" borderId="0" xfId="1" applyFont="1" applyFill="1" applyBorder="1" applyAlignment="1">
      <alignment horizontal="center" vertical="center"/>
    </xf>
    <xf numFmtId="0" fontId="13" fillId="10" borderId="0" xfId="1" applyFont="1" applyFill="1" applyBorder="1" applyAlignment="1">
      <alignment horizontal="center" vertical="center"/>
    </xf>
    <xf numFmtId="0" fontId="19" fillId="0" borderId="1" xfId="2" applyFont="1" applyFill="1" applyBorder="1" applyAlignment="1"/>
    <xf numFmtId="0" fontId="20" fillId="0" borderId="1" xfId="2" applyFont="1" applyFill="1" applyBorder="1" applyAlignment="1"/>
    <xf numFmtId="0" fontId="21" fillId="0" borderId="1" xfId="2" applyFont="1" applyFill="1" applyBorder="1" applyAlignment="1"/>
    <xf numFmtId="0" fontId="22" fillId="0" borderId="0" xfId="2" applyFont="1" applyFill="1" applyBorder="1" applyAlignment="1"/>
    <xf numFmtId="0" fontId="23" fillId="0" borderId="1" xfId="1" applyFont="1" applyFill="1" applyBorder="1" applyAlignment="1">
      <alignment vertical="center"/>
    </xf>
    <xf numFmtId="0" fontId="10" fillId="10" borderId="0" xfId="1" applyFont="1" applyFill="1" applyBorder="1" applyAlignment="1">
      <alignment horizontal="center" vertical="top"/>
    </xf>
    <xf numFmtId="0" fontId="10" fillId="0" borderId="1" xfId="1" applyFont="1" applyFill="1" applyBorder="1" applyAlignment="1"/>
    <xf numFmtId="0" fontId="23" fillId="4" borderId="1" xfId="1" applyFont="1" applyFill="1" applyBorder="1" applyAlignment="1">
      <alignment vertical="center"/>
    </xf>
    <xf numFmtId="0" fontId="23" fillId="0" borderId="0" xfId="1" applyFont="1" applyFill="1" applyBorder="1" applyAlignment="1">
      <alignment vertical="center"/>
    </xf>
    <xf numFmtId="0" fontId="12" fillId="8" borderId="0" xfId="1" applyFont="1" applyFill="1" applyBorder="1" applyAlignment="1">
      <alignment horizontal="center" vertical="top"/>
    </xf>
    <xf numFmtId="0" fontId="10" fillId="0" borderId="3" xfId="1" applyFont="1" applyFill="1" applyBorder="1" applyAlignment="1">
      <alignment vertical="top"/>
    </xf>
    <xf numFmtId="0" fontId="8" fillId="0" borderId="7" xfId="1" applyFont="1" applyFill="1" applyBorder="1" applyAlignment="1">
      <alignment horizontal="center" vertical="center"/>
    </xf>
    <xf numFmtId="0" fontId="10" fillId="0" borderId="7" xfId="1" applyFont="1" applyFill="1" applyBorder="1" applyAlignment="1">
      <alignment horizontal="left" vertical="center" wrapText="1"/>
    </xf>
    <xf numFmtId="1" fontId="10" fillId="0" borderId="7" xfId="1" applyNumberFormat="1" applyFont="1" applyFill="1" applyBorder="1" applyAlignment="1">
      <alignment horizontal="center" vertical="center"/>
    </xf>
    <xf numFmtId="2" fontId="10" fillId="0" borderId="7" xfId="1" applyNumberFormat="1" applyFont="1" applyFill="1" applyBorder="1" applyAlignment="1">
      <alignment horizontal="center" vertical="center"/>
    </xf>
    <xf numFmtId="4" fontId="10" fillId="0" borderId="7" xfId="1" applyNumberFormat="1" applyFont="1" applyFill="1" applyBorder="1" applyAlignment="1">
      <alignment horizontal="center" vertical="center"/>
    </xf>
    <xf numFmtId="0" fontId="10" fillId="0" borderId="7" xfId="1" applyFont="1" applyFill="1" applyBorder="1" applyAlignment="1">
      <alignment horizontal="center" vertical="center"/>
    </xf>
    <xf numFmtId="1" fontId="9" fillId="8" borderId="1" xfId="4" applyNumberFormat="1" applyFont="1" applyFill="1" applyBorder="1" applyAlignment="1">
      <alignment horizontal="center" vertical="center"/>
    </xf>
    <xf numFmtId="0" fontId="7" fillId="8" borderId="1" xfId="2" applyFont="1" applyFill="1" applyBorder="1" applyAlignment="1">
      <alignment horizontal="left" vertical="center" wrapText="1"/>
    </xf>
    <xf numFmtId="4" fontId="9" fillId="8" borderId="1" xfId="4" applyNumberFormat="1" applyFont="1" applyFill="1" applyBorder="1" applyAlignment="1">
      <alignment horizontal="center" vertical="center"/>
    </xf>
    <xf numFmtId="0" fontId="8" fillId="8" borderId="3" xfId="1" applyFont="1" applyFill="1" applyBorder="1" applyAlignment="1">
      <alignment horizontal="center" vertical="center"/>
    </xf>
    <xf numFmtId="0" fontId="12" fillId="8" borderId="4" xfId="1" applyFont="1" applyFill="1" applyBorder="1" applyAlignment="1">
      <alignment horizontal="center" vertical="center"/>
    </xf>
    <xf numFmtId="0" fontId="12" fillId="8" borderId="5" xfId="1" applyFont="1" applyFill="1" applyBorder="1" applyAlignment="1">
      <alignment horizontal="center" vertical="center"/>
    </xf>
    <xf numFmtId="4" fontId="9" fillId="8" borderId="1" xfId="2" applyNumberFormat="1" applyFont="1" applyFill="1" applyBorder="1" applyAlignment="1">
      <alignment horizontal="center" vertical="center"/>
    </xf>
    <xf numFmtId="0" fontId="7" fillId="8" borderId="1" xfId="1" applyFont="1" applyFill="1" applyBorder="1" applyAlignment="1">
      <alignment horizontal="center"/>
    </xf>
    <xf numFmtId="1" fontId="9" fillId="8" borderId="1" xfId="2" applyNumberFormat="1" applyFont="1" applyFill="1" applyBorder="1" applyAlignment="1">
      <alignment horizontal="center" vertical="center"/>
    </xf>
    <xf numFmtId="4" fontId="9" fillId="8" borderId="1" xfId="3" applyNumberFormat="1" applyFont="1" applyFill="1" applyBorder="1" applyAlignment="1">
      <alignment horizontal="center" vertical="center"/>
    </xf>
    <xf numFmtId="0" fontId="9" fillId="8" borderId="1" xfId="1" applyFont="1" applyFill="1" applyBorder="1" applyAlignment="1">
      <alignment horizontal="center" vertical="center"/>
    </xf>
    <xf numFmtId="49" fontId="7" fillId="8" borderId="1" xfId="1" applyNumberFormat="1" applyFont="1" applyFill="1" applyBorder="1" applyAlignment="1">
      <alignment vertical="center" wrapText="1"/>
    </xf>
    <xf numFmtId="0" fontId="10" fillId="9" borderId="0" xfId="6" applyFont="1" applyFill="1" applyBorder="1" applyAlignment="1">
      <alignment vertical="center"/>
    </xf>
    <xf numFmtId="3" fontId="8" fillId="9" borderId="0" xfId="6" applyNumberFormat="1" applyFont="1" applyFill="1" applyBorder="1" applyAlignment="1">
      <alignment horizontal="center" vertical="center"/>
    </xf>
    <xf numFmtId="0" fontId="11" fillId="0" borderId="1" xfId="1" applyFont="1" applyFill="1" applyBorder="1" applyAlignment="1">
      <alignment horizontal="center" vertical="top" wrapText="1"/>
    </xf>
    <xf numFmtId="1" fontId="4" fillId="0" borderId="1" xfId="1" applyNumberFormat="1" applyFont="1" applyFill="1" applyBorder="1" applyAlignment="1">
      <alignment horizontal="center" vertical="center" wrapText="1"/>
    </xf>
    <xf numFmtId="2" fontId="4" fillId="0" borderId="1" xfId="1" applyNumberFormat="1" applyFont="1" applyFill="1" applyBorder="1" applyAlignment="1">
      <alignment horizontal="center" vertical="center" wrapText="1"/>
    </xf>
    <xf numFmtId="0" fontId="11" fillId="0" borderId="0" xfId="1" applyFont="1" applyFill="1" applyBorder="1" applyAlignment="1">
      <alignment horizontal="center" vertical="top" wrapText="1"/>
    </xf>
    <xf numFmtId="0" fontId="11" fillId="0" borderId="1" xfId="1" applyFont="1" applyFill="1" applyBorder="1" applyAlignment="1">
      <alignment vertical="top"/>
    </xf>
    <xf numFmtId="0" fontId="24" fillId="0" borderId="6" xfId="1" applyFont="1" applyFill="1" applyBorder="1" applyAlignment="1">
      <alignment horizontal="center" vertical="center" wrapText="1"/>
    </xf>
    <xf numFmtId="1" fontId="4" fillId="0" borderId="6" xfId="1" applyNumberFormat="1" applyFont="1" applyFill="1" applyBorder="1" applyAlignment="1">
      <alignment horizontal="left" vertical="center" wrapText="1"/>
    </xf>
    <xf numFmtId="1" fontId="4" fillId="0" borderId="6" xfId="1" applyNumberFormat="1" applyFont="1" applyFill="1" applyBorder="1" applyAlignment="1">
      <alignment horizontal="center" vertical="center" wrapText="1"/>
    </xf>
    <xf numFmtId="2" fontId="4" fillId="0" borderId="6" xfId="1" applyNumberFormat="1" applyFont="1" applyFill="1" applyBorder="1" applyAlignment="1">
      <alignment horizontal="center" vertical="center" wrapText="1"/>
    </xf>
    <xf numFmtId="1" fontId="24" fillId="0" borderId="1" xfId="2" applyNumberFormat="1" applyFont="1" applyFill="1" applyBorder="1" applyAlignment="1">
      <alignment horizontal="center" vertical="center"/>
    </xf>
    <xf numFmtId="0" fontId="25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12" fillId="10" borderId="0" xfId="1" applyFont="1" applyFill="1" applyBorder="1" applyAlignment="1">
      <alignment horizontal="center" vertical="center"/>
    </xf>
    <xf numFmtId="0" fontId="26" fillId="9" borderId="1" xfId="2" applyFont="1" applyFill="1" applyBorder="1" applyAlignment="1">
      <alignment horizontal="left" vertical="center" wrapText="1"/>
    </xf>
    <xf numFmtId="49" fontId="12" fillId="0" borderId="1" xfId="4" applyNumberFormat="1" applyFont="1" applyFill="1" applyBorder="1" applyAlignment="1">
      <alignment vertical="top" wrapText="1"/>
    </xf>
    <xf numFmtId="49" fontId="12" fillId="0" borderId="1" xfId="4" applyNumberFormat="1" applyFont="1" applyFill="1" applyBorder="1" applyAlignment="1">
      <alignment horizontal="left" vertical="center" wrapText="1"/>
    </xf>
    <xf numFmtId="0" fontId="26" fillId="2" borderId="1" xfId="1" applyFont="1" applyFill="1" applyBorder="1" applyAlignment="1">
      <alignment vertical="center"/>
    </xf>
    <xf numFmtId="0" fontId="26" fillId="0" borderId="1" xfId="1" applyFont="1" applyFill="1" applyBorder="1" applyAlignment="1">
      <alignment vertical="center"/>
    </xf>
    <xf numFmtId="0" fontId="26" fillId="0" borderId="0" xfId="1" applyFont="1" applyFill="1" applyBorder="1" applyAlignment="1">
      <alignment vertical="center"/>
    </xf>
    <xf numFmtId="0" fontId="26" fillId="6" borderId="1" xfId="1" applyFont="1" applyFill="1" applyBorder="1" applyAlignment="1">
      <alignment vertical="center"/>
    </xf>
    <xf numFmtId="0" fontId="26" fillId="0" borderId="0" xfId="1" applyFont="1" applyFill="1" applyBorder="1" applyAlignment="1">
      <alignment vertical="center" wrapText="1"/>
    </xf>
    <xf numFmtId="0" fontId="26" fillId="0" borderId="0" xfId="1" applyFont="1" applyFill="1" applyBorder="1" applyAlignment="1">
      <alignment horizontal="center" vertical="center"/>
    </xf>
    <xf numFmtId="4" fontId="26" fillId="0" borderId="0" xfId="3" applyNumberFormat="1" applyFont="1" applyFill="1" applyBorder="1" applyAlignment="1">
      <alignment horizontal="right" vertical="center"/>
    </xf>
    <xf numFmtId="4" fontId="26" fillId="0" borderId="0" xfId="1" applyNumberFormat="1" applyFont="1" applyFill="1" applyBorder="1" applyAlignment="1">
      <alignment horizontal="right" vertical="center"/>
    </xf>
    <xf numFmtId="0" fontId="26" fillId="9" borderId="0" xfId="1" applyFont="1" applyFill="1" applyBorder="1" applyAlignment="1">
      <alignment vertical="center"/>
    </xf>
    <xf numFmtId="0" fontId="23" fillId="0" borderId="0" xfId="1" applyFont="1" applyBorder="1" applyAlignment="1">
      <alignment vertical="top" wrapText="1"/>
    </xf>
    <xf numFmtId="0" fontId="23" fillId="0" borderId="0" xfId="1" applyFont="1" applyFill="1" applyBorder="1" applyAlignment="1">
      <alignment horizontal="center" vertical="top"/>
    </xf>
    <xf numFmtId="0" fontId="23" fillId="0" borderId="0" xfId="1" applyFont="1" applyBorder="1" applyAlignment="1">
      <alignment vertical="top"/>
    </xf>
    <xf numFmtId="0" fontId="8" fillId="4" borderId="1" xfId="1" applyFont="1" applyFill="1" applyBorder="1" applyAlignment="1">
      <alignment horizontal="center" vertical="center"/>
    </xf>
    <xf numFmtId="0" fontId="10" fillId="4" borderId="1" xfId="1" applyFont="1" applyFill="1" applyBorder="1" applyAlignment="1">
      <alignment horizontal="left" vertical="center" wrapText="1"/>
    </xf>
    <xf numFmtId="0" fontId="10" fillId="4" borderId="1" xfId="1" applyFont="1" applyFill="1" applyBorder="1" applyAlignment="1">
      <alignment vertical="top"/>
    </xf>
    <xf numFmtId="0" fontId="22" fillId="0" borderId="1" xfId="2" applyFont="1" applyFill="1" applyBorder="1" applyAlignment="1"/>
    <xf numFmtId="0" fontId="10" fillId="4" borderId="1" xfId="1" applyFont="1" applyFill="1" applyBorder="1" applyAlignment="1">
      <alignment vertical="center" wrapText="1"/>
    </xf>
    <xf numFmtId="0" fontId="7" fillId="9" borderId="8" xfId="1" applyFont="1" applyFill="1" applyBorder="1" applyAlignment="1">
      <alignment vertical="center"/>
    </xf>
    <xf numFmtId="0" fontId="7" fillId="9" borderId="9" xfId="1" applyFont="1" applyFill="1" applyBorder="1" applyAlignment="1">
      <alignment vertical="center"/>
    </xf>
    <xf numFmtId="0" fontId="7" fillId="9" borderId="9" xfId="1" applyFont="1" applyFill="1" applyBorder="1" applyAlignment="1">
      <alignment horizontal="center" vertical="center"/>
    </xf>
    <xf numFmtId="4" fontId="26" fillId="9" borderId="9" xfId="1" applyNumberFormat="1" applyFont="1" applyFill="1" applyBorder="1" applyAlignment="1">
      <alignment horizontal="right" vertical="center"/>
    </xf>
    <xf numFmtId="0" fontId="26" fillId="9" borderId="9" xfId="1" applyFont="1" applyFill="1" applyBorder="1" applyAlignment="1">
      <alignment vertical="center"/>
    </xf>
    <xf numFmtId="0" fontId="7" fillId="9" borderId="10" xfId="6" applyFont="1" applyFill="1" applyBorder="1" applyAlignment="1">
      <alignment horizontal="center" vertical="center"/>
    </xf>
    <xf numFmtId="0" fontId="10" fillId="9" borderId="10" xfId="6" applyFont="1" applyFill="1" applyBorder="1" applyAlignment="1">
      <alignment horizontal="center" vertical="center"/>
    </xf>
    <xf numFmtId="0" fontId="7" fillId="9" borderId="11" xfId="6" applyFont="1" applyFill="1" applyBorder="1" applyAlignment="1">
      <alignment horizontal="left" vertical="center"/>
    </xf>
    <xf numFmtId="0" fontId="7" fillId="9" borderId="2" xfId="6" applyFont="1" applyFill="1" applyBorder="1" applyAlignment="1">
      <alignment horizontal="left" vertical="center"/>
    </xf>
    <xf numFmtId="3" fontId="9" fillId="9" borderId="2" xfId="6" applyNumberFormat="1" applyFont="1" applyFill="1" applyBorder="1" applyAlignment="1">
      <alignment horizontal="center" vertical="center"/>
    </xf>
    <xf numFmtId="4" fontId="26" fillId="9" borderId="2" xfId="1" applyNumberFormat="1" applyFont="1" applyFill="1" applyBorder="1" applyAlignment="1">
      <alignment horizontal="right" vertical="center"/>
    </xf>
    <xf numFmtId="0" fontId="26" fillId="9" borderId="2" xfId="1" applyFont="1" applyFill="1" applyBorder="1" applyAlignment="1">
      <alignment vertical="center"/>
    </xf>
    <xf numFmtId="4" fontId="26" fillId="9" borderId="0" xfId="1" applyNumberFormat="1" applyFont="1" applyFill="1" applyBorder="1" applyAlignment="1">
      <alignment horizontal="center" vertical="center"/>
    </xf>
    <xf numFmtId="4" fontId="26" fillId="0" borderId="0" xfId="1" applyNumberFormat="1" applyFont="1" applyFill="1" applyBorder="1" applyAlignment="1">
      <alignment vertical="center"/>
    </xf>
    <xf numFmtId="4" fontId="27" fillId="9" borderId="0" xfId="1" applyNumberFormat="1" applyFont="1" applyFill="1" applyBorder="1" applyAlignment="1">
      <alignment horizontal="center" vertical="center"/>
    </xf>
    <xf numFmtId="0" fontId="3" fillId="0" borderId="1" xfId="2" applyFont="1" applyFill="1" applyBorder="1" applyAlignment="1">
      <alignment vertical="center" wrapText="1"/>
    </xf>
    <xf numFmtId="0" fontId="7" fillId="9" borderId="0" xfId="6" applyFont="1" applyFill="1" applyBorder="1" applyAlignment="1">
      <alignment horizontal="center" vertical="center" wrapText="1"/>
    </xf>
    <xf numFmtId="1" fontId="7" fillId="9" borderId="0" xfId="1" applyNumberFormat="1" applyFont="1" applyFill="1" applyBorder="1" applyAlignment="1">
      <alignment horizontal="center" vertical="center" wrapText="1"/>
    </xf>
    <xf numFmtId="0" fontId="7" fillId="9" borderId="1" xfId="2" applyNumberFormat="1" applyFont="1" applyFill="1" applyBorder="1" applyAlignment="1">
      <alignment horizontal="left" wrapText="1"/>
    </xf>
    <xf numFmtId="1" fontId="9" fillId="9" borderId="1" xfId="2" applyNumberFormat="1" applyFont="1" applyFill="1" applyBorder="1" applyAlignment="1">
      <alignment horizontal="left" vertical="center"/>
    </xf>
    <xf numFmtId="0" fontId="23" fillId="9" borderId="9" xfId="1" applyFont="1" applyFill="1" applyBorder="1" applyAlignment="1">
      <alignment vertical="center"/>
    </xf>
    <xf numFmtId="0" fontId="23" fillId="9" borderId="0" xfId="1" applyFont="1" applyFill="1" applyBorder="1" applyAlignment="1">
      <alignment vertical="center"/>
    </xf>
    <xf numFmtId="0" fontId="10" fillId="9" borderId="12" xfId="1" applyFont="1" applyFill="1" applyBorder="1" applyAlignment="1">
      <alignment vertical="top"/>
    </xf>
    <xf numFmtId="0" fontId="23" fillId="9" borderId="2" xfId="1" applyFont="1" applyFill="1" applyBorder="1" applyAlignment="1">
      <alignment vertical="center"/>
    </xf>
    <xf numFmtId="0" fontId="10" fillId="9" borderId="13" xfId="1" applyFont="1" applyFill="1" applyBorder="1" applyAlignment="1">
      <alignment vertical="top"/>
    </xf>
    <xf numFmtId="49" fontId="7" fillId="9" borderId="1" xfId="4" applyNumberFormat="1" applyFont="1" applyFill="1" applyBorder="1" applyAlignment="1">
      <alignment horizontal="left" vertical="center" wrapText="1"/>
    </xf>
    <xf numFmtId="4" fontId="8" fillId="9" borderId="1" xfId="4" applyNumberFormat="1" applyFont="1" applyFill="1" applyBorder="1" applyAlignment="1">
      <alignment horizontal="center" vertical="center"/>
    </xf>
    <xf numFmtId="1" fontId="9" fillId="9" borderId="1" xfId="3" applyNumberFormat="1" applyFont="1" applyFill="1" applyBorder="1" applyAlignment="1">
      <alignment horizontal="center" vertical="center"/>
    </xf>
    <xf numFmtId="4" fontId="8" fillId="9" borderId="1" xfId="3" applyNumberFormat="1" applyFont="1" applyFill="1" applyBorder="1" applyAlignment="1">
      <alignment horizontal="center" vertical="center"/>
    </xf>
    <xf numFmtId="0" fontId="3" fillId="0" borderId="1" xfId="1" applyFont="1" applyFill="1" applyBorder="1" applyAlignment="1">
      <alignment vertical="center"/>
    </xf>
    <xf numFmtId="0" fontId="7" fillId="0" borderId="0" xfId="1" applyFont="1" applyFill="1" applyBorder="1" applyAlignment="1">
      <alignment horizontal="center" vertical="center" wrapText="1"/>
    </xf>
    <xf numFmtId="0" fontId="3" fillId="4" borderId="1" xfId="1" applyFont="1" applyFill="1" applyBorder="1" applyAlignment="1">
      <alignment vertical="center"/>
    </xf>
    <xf numFmtId="4" fontId="23" fillId="9" borderId="9" xfId="1" applyNumberFormat="1" applyFont="1" applyFill="1" applyBorder="1" applyAlignment="1">
      <alignment vertical="center"/>
    </xf>
    <xf numFmtId="4" fontId="26" fillId="9" borderId="2" xfId="1" applyNumberFormat="1" applyFont="1" applyFill="1" applyBorder="1" applyAlignment="1">
      <alignment horizontal="center" vertical="center"/>
    </xf>
    <xf numFmtId="0" fontId="12" fillId="0" borderId="0" xfId="1" applyFont="1" applyFill="1" applyBorder="1" applyAlignment="1">
      <alignment horizontal="center" vertical="top"/>
    </xf>
    <xf numFmtId="0" fontId="26" fillId="0" borderId="14" xfId="1" applyFont="1" applyFill="1" applyBorder="1" applyAlignment="1">
      <alignment vertical="center"/>
    </xf>
    <xf numFmtId="0" fontId="26" fillId="0" borderId="15" xfId="1" applyFont="1" applyFill="1" applyBorder="1" applyAlignment="1">
      <alignment vertical="center"/>
    </xf>
    <xf numFmtId="4" fontId="23" fillId="9" borderId="0" xfId="1" applyNumberFormat="1" applyFont="1" applyFill="1" applyBorder="1" applyAlignment="1">
      <alignment vertical="center"/>
    </xf>
    <xf numFmtId="0" fontId="26" fillId="9" borderId="16" xfId="1" applyFont="1" applyFill="1" applyBorder="1" applyAlignment="1">
      <alignment vertical="center"/>
    </xf>
    <xf numFmtId="4" fontId="26" fillId="9" borderId="12" xfId="1" applyNumberFormat="1" applyFont="1" applyFill="1" applyBorder="1" applyAlignment="1">
      <alignment horizontal="center" vertical="center"/>
    </xf>
    <xf numFmtId="0" fontId="7" fillId="0" borderId="2" xfId="1" applyFont="1" applyFill="1" applyBorder="1" applyAlignment="1">
      <alignment horizontal="center" vertical="top" wrapText="1"/>
    </xf>
  </cellXfs>
  <cellStyles count="13">
    <cellStyle name="Bad 2" xfId="12"/>
    <cellStyle name="Comma 2" xfId="5"/>
    <cellStyle name="Comma 5 2" xfId="4"/>
    <cellStyle name="Comma 6" xfId="3"/>
    <cellStyle name="Normal" xfId="0" builtinId="0"/>
    <cellStyle name="Normal 102" xfId="8"/>
    <cellStyle name="Normal 2" xfId="7"/>
    <cellStyle name="Normal 2 2" xfId="1"/>
    <cellStyle name="Normal 2 2 2" xfId="11"/>
    <cellStyle name="Normal 2 3" xfId="10"/>
    <cellStyle name="Normal 3" xfId="6"/>
    <cellStyle name="Normal 4" xfId="9"/>
    <cellStyle name="Normal 5" xfId="2"/>
  </cellStyles>
  <dxfs count="0"/>
  <tableStyles count="0" defaultTableStyle="TableStyleMedium2" defaultPivotStyle="PivotStyleLight16"/>
  <colors>
    <mruColors>
      <color rgb="FF6699FF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externalLink" Target="externalLinks/externalLink25.xml"/><Relationship Id="rId117" Type="http://schemas.openxmlformats.org/officeDocument/2006/relationships/externalLink" Target="externalLinks/externalLink116.xml"/><Relationship Id="rId21" Type="http://schemas.openxmlformats.org/officeDocument/2006/relationships/externalLink" Target="externalLinks/externalLink20.xml"/><Relationship Id="rId42" Type="http://schemas.openxmlformats.org/officeDocument/2006/relationships/externalLink" Target="externalLinks/externalLink41.xml"/><Relationship Id="rId47" Type="http://schemas.openxmlformats.org/officeDocument/2006/relationships/externalLink" Target="externalLinks/externalLink46.xml"/><Relationship Id="rId63" Type="http://schemas.openxmlformats.org/officeDocument/2006/relationships/externalLink" Target="externalLinks/externalLink62.xml"/><Relationship Id="rId68" Type="http://schemas.openxmlformats.org/officeDocument/2006/relationships/externalLink" Target="externalLinks/externalLink67.xml"/><Relationship Id="rId84" Type="http://schemas.openxmlformats.org/officeDocument/2006/relationships/externalLink" Target="externalLinks/externalLink83.xml"/><Relationship Id="rId89" Type="http://schemas.openxmlformats.org/officeDocument/2006/relationships/externalLink" Target="externalLinks/externalLink88.xml"/><Relationship Id="rId112" Type="http://schemas.openxmlformats.org/officeDocument/2006/relationships/externalLink" Target="externalLinks/externalLink111.xml"/><Relationship Id="rId16" Type="http://schemas.openxmlformats.org/officeDocument/2006/relationships/externalLink" Target="externalLinks/externalLink15.xml"/><Relationship Id="rId107" Type="http://schemas.openxmlformats.org/officeDocument/2006/relationships/externalLink" Target="externalLinks/externalLink106.xml"/><Relationship Id="rId11" Type="http://schemas.openxmlformats.org/officeDocument/2006/relationships/externalLink" Target="externalLinks/externalLink10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53" Type="http://schemas.openxmlformats.org/officeDocument/2006/relationships/externalLink" Target="externalLinks/externalLink52.xml"/><Relationship Id="rId58" Type="http://schemas.openxmlformats.org/officeDocument/2006/relationships/externalLink" Target="externalLinks/externalLink57.xml"/><Relationship Id="rId74" Type="http://schemas.openxmlformats.org/officeDocument/2006/relationships/externalLink" Target="externalLinks/externalLink73.xml"/><Relationship Id="rId79" Type="http://schemas.openxmlformats.org/officeDocument/2006/relationships/externalLink" Target="externalLinks/externalLink78.xml"/><Relationship Id="rId102" Type="http://schemas.openxmlformats.org/officeDocument/2006/relationships/externalLink" Target="externalLinks/externalLink101.xml"/><Relationship Id="rId123" Type="http://schemas.openxmlformats.org/officeDocument/2006/relationships/externalLink" Target="externalLinks/externalLink122.xml"/><Relationship Id="rId128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90" Type="http://schemas.openxmlformats.org/officeDocument/2006/relationships/externalLink" Target="externalLinks/externalLink89.xml"/><Relationship Id="rId95" Type="http://schemas.openxmlformats.org/officeDocument/2006/relationships/externalLink" Target="externalLinks/externalLink94.xml"/><Relationship Id="rId19" Type="http://schemas.openxmlformats.org/officeDocument/2006/relationships/externalLink" Target="externalLinks/externalLink1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48" Type="http://schemas.openxmlformats.org/officeDocument/2006/relationships/externalLink" Target="externalLinks/externalLink47.xml"/><Relationship Id="rId56" Type="http://schemas.openxmlformats.org/officeDocument/2006/relationships/externalLink" Target="externalLinks/externalLink55.xml"/><Relationship Id="rId64" Type="http://schemas.openxmlformats.org/officeDocument/2006/relationships/externalLink" Target="externalLinks/externalLink63.xml"/><Relationship Id="rId69" Type="http://schemas.openxmlformats.org/officeDocument/2006/relationships/externalLink" Target="externalLinks/externalLink68.xml"/><Relationship Id="rId77" Type="http://schemas.openxmlformats.org/officeDocument/2006/relationships/externalLink" Target="externalLinks/externalLink76.xml"/><Relationship Id="rId100" Type="http://schemas.openxmlformats.org/officeDocument/2006/relationships/externalLink" Target="externalLinks/externalLink99.xml"/><Relationship Id="rId105" Type="http://schemas.openxmlformats.org/officeDocument/2006/relationships/externalLink" Target="externalLinks/externalLink104.xml"/><Relationship Id="rId113" Type="http://schemas.openxmlformats.org/officeDocument/2006/relationships/externalLink" Target="externalLinks/externalLink112.xml"/><Relationship Id="rId118" Type="http://schemas.openxmlformats.org/officeDocument/2006/relationships/externalLink" Target="externalLinks/externalLink117.xml"/><Relationship Id="rId126" Type="http://schemas.openxmlformats.org/officeDocument/2006/relationships/externalLink" Target="externalLinks/externalLink125.xml"/><Relationship Id="rId8" Type="http://schemas.openxmlformats.org/officeDocument/2006/relationships/externalLink" Target="externalLinks/externalLink7.xml"/><Relationship Id="rId51" Type="http://schemas.openxmlformats.org/officeDocument/2006/relationships/externalLink" Target="externalLinks/externalLink50.xml"/><Relationship Id="rId72" Type="http://schemas.openxmlformats.org/officeDocument/2006/relationships/externalLink" Target="externalLinks/externalLink71.xml"/><Relationship Id="rId80" Type="http://schemas.openxmlformats.org/officeDocument/2006/relationships/externalLink" Target="externalLinks/externalLink79.xml"/><Relationship Id="rId85" Type="http://schemas.openxmlformats.org/officeDocument/2006/relationships/externalLink" Target="externalLinks/externalLink84.xml"/><Relationship Id="rId93" Type="http://schemas.openxmlformats.org/officeDocument/2006/relationships/externalLink" Target="externalLinks/externalLink92.xml"/><Relationship Id="rId98" Type="http://schemas.openxmlformats.org/officeDocument/2006/relationships/externalLink" Target="externalLinks/externalLink97.xml"/><Relationship Id="rId121" Type="http://schemas.openxmlformats.org/officeDocument/2006/relationships/externalLink" Target="externalLinks/externalLink120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externalLink" Target="externalLinks/externalLink45.xml"/><Relationship Id="rId59" Type="http://schemas.openxmlformats.org/officeDocument/2006/relationships/externalLink" Target="externalLinks/externalLink58.xml"/><Relationship Id="rId67" Type="http://schemas.openxmlformats.org/officeDocument/2006/relationships/externalLink" Target="externalLinks/externalLink66.xml"/><Relationship Id="rId103" Type="http://schemas.openxmlformats.org/officeDocument/2006/relationships/externalLink" Target="externalLinks/externalLink102.xml"/><Relationship Id="rId108" Type="http://schemas.openxmlformats.org/officeDocument/2006/relationships/externalLink" Target="externalLinks/externalLink107.xml"/><Relationship Id="rId116" Type="http://schemas.openxmlformats.org/officeDocument/2006/relationships/externalLink" Target="externalLinks/externalLink115.xml"/><Relationship Id="rId124" Type="http://schemas.openxmlformats.org/officeDocument/2006/relationships/externalLink" Target="externalLinks/externalLink123.xml"/><Relationship Id="rId129" Type="http://schemas.openxmlformats.org/officeDocument/2006/relationships/styles" Target="styles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Relationship Id="rId54" Type="http://schemas.openxmlformats.org/officeDocument/2006/relationships/externalLink" Target="externalLinks/externalLink53.xml"/><Relationship Id="rId62" Type="http://schemas.openxmlformats.org/officeDocument/2006/relationships/externalLink" Target="externalLinks/externalLink61.xml"/><Relationship Id="rId70" Type="http://schemas.openxmlformats.org/officeDocument/2006/relationships/externalLink" Target="externalLinks/externalLink69.xml"/><Relationship Id="rId75" Type="http://schemas.openxmlformats.org/officeDocument/2006/relationships/externalLink" Target="externalLinks/externalLink74.xml"/><Relationship Id="rId83" Type="http://schemas.openxmlformats.org/officeDocument/2006/relationships/externalLink" Target="externalLinks/externalLink82.xml"/><Relationship Id="rId88" Type="http://schemas.openxmlformats.org/officeDocument/2006/relationships/externalLink" Target="externalLinks/externalLink87.xml"/><Relationship Id="rId91" Type="http://schemas.openxmlformats.org/officeDocument/2006/relationships/externalLink" Target="externalLinks/externalLink90.xml"/><Relationship Id="rId96" Type="http://schemas.openxmlformats.org/officeDocument/2006/relationships/externalLink" Target="externalLinks/externalLink95.xml"/><Relationship Id="rId111" Type="http://schemas.openxmlformats.org/officeDocument/2006/relationships/externalLink" Target="externalLinks/externalLink110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49" Type="http://schemas.openxmlformats.org/officeDocument/2006/relationships/externalLink" Target="externalLinks/externalLink48.xml"/><Relationship Id="rId57" Type="http://schemas.openxmlformats.org/officeDocument/2006/relationships/externalLink" Target="externalLinks/externalLink56.xml"/><Relationship Id="rId106" Type="http://schemas.openxmlformats.org/officeDocument/2006/relationships/externalLink" Target="externalLinks/externalLink105.xml"/><Relationship Id="rId114" Type="http://schemas.openxmlformats.org/officeDocument/2006/relationships/externalLink" Target="externalLinks/externalLink113.xml"/><Relationship Id="rId119" Type="http://schemas.openxmlformats.org/officeDocument/2006/relationships/externalLink" Target="externalLinks/externalLink118.xml"/><Relationship Id="rId127" Type="http://schemas.openxmlformats.org/officeDocument/2006/relationships/externalLink" Target="externalLinks/externalLink126.xml"/><Relationship Id="rId10" Type="http://schemas.openxmlformats.org/officeDocument/2006/relationships/externalLink" Target="externalLinks/externalLink9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52" Type="http://schemas.openxmlformats.org/officeDocument/2006/relationships/externalLink" Target="externalLinks/externalLink51.xml"/><Relationship Id="rId60" Type="http://schemas.openxmlformats.org/officeDocument/2006/relationships/externalLink" Target="externalLinks/externalLink59.xml"/><Relationship Id="rId65" Type="http://schemas.openxmlformats.org/officeDocument/2006/relationships/externalLink" Target="externalLinks/externalLink64.xml"/><Relationship Id="rId73" Type="http://schemas.openxmlformats.org/officeDocument/2006/relationships/externalLink" Target="externalLinks/externalLink72.xml"/><Relationship Id="rId78" Type="http://schemas.openxmlformats.org/officeDocument/2006/relationships/externalLink" Target="externalLinks/externalLink77.xml"/><Relationship Id="rId81" Type="http://schemas.openxmlformats.org/officeDocument/2006/relationships/externalLink" Target="externalLinks/externalLink80.xml"/><Relationship Id="rId86" Type="http://schemas.openxmlformats.org/officeDocument/2006/relationships/externalLink" Target="externalLinks/externalLink85.xml"/><Relationship Id="rId94" Type="http://schemas.openxmlformats.org/officeDocument/2006/relationships/externalLink" Target="externalLinks/externalLink93.xml"/><Relationship Id="rId99" Type="http://schemas.openxmlformats.org/officeDocument/2006/relationships/externalLink" Target="externalLinks/externalLink98.xml"/><Relationship Id="rId101" Type="http://schemas.openxmlformats.org/officeDocument/2006/relationships/externalLink" Target="externalLinks/externalLink100.xml"/><Relationship Id="rId122" Type="http://schemas.openxmlformats.org/officeDocument/2006/relationships/externalLink" Target="externalLinks/externalLink121.xml"/><Relationship Id="rId13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9" Type="http://schemas.openxmlformats.org/officeDocument/2006/relationships/externalLink" Target="externalLinks/externalLink38.xml"/><Relationship Id="rId109" Type="http://schemas.openxmlformats.org/officeDocument/2006/relationships/externalLink" Target="externalLinks/externalLink108.xml"/><Relationship Id="rId34" Type="http://schemas.openxmlformats.org/officeDocument/2006/relationships/externalLink" Target="externalLinks/externalLink33.xml"/><Relationship Id="rId50" Type="http://schemas.openxmlformats.org/officeDocument/2006/relationships/externalLink" Target="externalLinks/externalLink49.xml"/><Relationship Id="rId55" Type="http://schemas.openxmlformats.org/officeDocument/2006/relationships/externalLink" Target="externalLinks/externalLink54.xml"/><Relationship Id="rId76" Type="http://schemas.openxmlformats.org/officeDocument/2006/relationships/externalLink" Target="externalLinks/externalLink75.xml"/><Relationship Id="rId97" Type="http://schemas.openxmlformats.org/officeDocument/2006/relationships/externalLink" Target="externalLinks/externalLink96.xml"/><Relationship Id="rId104" Type="http://schemas.openxmlformats.org/officeDocument/2006/relationships/externalLink" Target="externalLinks/externalLink103.xml"/><Relationship Id="rId120" Type="http://schemas.openxmlformats.org/officeDocument/2006/relationships/externalLink" Target="externalLinks/externalLink119.xml"/><Relationship Id="rId125" Type="http://schemas.openxmlformats.org/officeDocument/2006/relationships/externalLink" Target="externalLinks/externalLink124.xml"/><Relationship Id="rId7" Type="http://schemas.openxmlformats.org/officeDocument/2006/relationships/externalLink" Target="externalLinks/externalLink6.xml"/><Relationship Id="rId71" Type="http://schemas.openxmlformats.org/officeDocument/2006/relationships/externalLink" Target="externalLinks/externalLink70.xml"/><Relationship Id="rId92" Type="http://schemas.openxmlformats.org/officeDocument/2006/relationships/externalLink" Target="externalLinks/externalLink91.xml"/><Relationship Id="rId2" Type="http://schemas.openxmlformats.org/officeDocument/2006/relationships/externalLink" Target="externalLinks/externalLink1.xml"/><Relationship Id="rId29" Type="http://schemas.openxmlformats.org/officeDocument/2006/relationships/externalLink" Target="externalLinks/externalLink28.xml"/><Relationship Id="rId24" Type="http://schemas.openxmlformats.org/officeDocument/2006/relationships/externalLink" Target="externalLinks/externalLink23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66" Type="http://schemas.openxmlformats.org/officeDocument/2006/relationships/externalLink" Target="externalLinks/externalLink65.xml"/><Relationship Id="rId87" Type="http://schemas.openxmlformats.org/officeDocument/2006/relationships/externalLink" Target="externalLinks/externalLink86.xml"/><Relationship Id="rId110" Type="http://schemas.openxmlformats.org/officeDocument/2006/relationships/externalLink" Target="externalLinks/externalLink109.xml"/><Relationship Id="rId115" Type="http://schemas.openxmlformats.org/officeDocument/2006/relationships/externalLink" Target="externalLinks/externalLink114.xml"/><Relationship Id="rId131" Type="http://schemas.openxmlformats.org/officeDocument/2006/relationships/calcChain" Target="calcChain.xml"/><Relationship Id="rId61" Type="http://schemas.openxmlformats.org/officeDocument/2006/relationships/externalLink" Target="externalLinks/externalLink60.xml"/><Relationship Id="rId82" Type="http://schemas.openxmlformats.org/officeDocument/2006/relationships/externalLink" Target="externalLinks/externalLink8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F:\USERS\Yee\Exc\InfraSource\Fairness\LBO%2520for%2520GFI%2520v.18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J:\DATA\S1\ECU\SECTORS\External\PERUMF97.XLS" TargetMode="External"/></Relationships>
</file>

<file path=xl/externalLinks/_rels/externalLink10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A:\USERS\Yee\Exc\InfraSource\Valuation%2520Presentation\Valuation%2520Model\Valuation%2520-%2520InfraSource%2520Consolidated%252012-2-02.xls" TargetMode="External"/></Relationships>
</file>

<file path=xl/externalLinks/_rels/externalLink10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C:\Users\ekaterineguntsadze\Desktop\2019-2019%2520Budget\data3\users3\users3\DATA\S1\ECU\SECTORS\External\ecuredtab.xls" TargetMode="External"/></Relationships>
</file>

<file path=xl/externalLinks/_rels/externalLink10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F:\DEALS\RUNNING\steeltech\easco1.xls" TargetMode="External"/></Relationships>
</file>

<file path=xl/externalLinks/_rels/externalLink10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F:\Ekstrom\Ahold%2520_%2520US%2520Foodservice%2520-77522\Models\SF%2520Models\utopia-model2.xls" TargetMode="External"/></Relationships>
</file>

<file path=xl/externalLinks/_rels/externalLink10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F:\1996\TENET\P4\CHSMRG3.XLS" TargetMode="External"/></Relationships>
</file>

<file path=xl/externalLinks/_rels/externalLink10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Users\eka.guntsadze\AppData\Local\Microsoft\Windows\Temporary%2520Internet%2520Files\Content.Outlook\AO3SBZYR\mailbox\Documents\FY%25202005\Audit\audit%2520fy05\FINCA_2005_PBC.xls" TargetMode="External"/></Relationships>
</file>

<file path=xl/externalLinks/_rels/externalLink106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643%20FA%20Movement%20Schedule%20-%20BALYKCHY" TargetMode="External"/></Relationships>
</file>

<file path=xl/externalLinks/_rels/externalLink107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640%20FA%20roll-forward%20&amp;%20testing" TargetMode="External"/></Relationships>
</file>

<file path=xl/externalLinks/_rels/externalLink108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8240%20Cost%20of%20Sales%20breakdown-%20Atyrau%20branch" TargetMode="External"/></Relationships>
</file>

<file path=xl/externalLinks/_rels/externalLink10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A:\My%2520Documents\Marcel\Training\training%2520Almaty\!CF%2520TASK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I:\DATA\KEN\current\External\KenBOP(current)base%2520May%2520mission%2520rev.2%2520.xls" TargetMode="External"/></Relationships>
</file>

<file path=xl/externalLinks/_rels/externalLink1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(C)%208755%20Depreciation%20Analytical%20Testing" TargetMode="External"/></Relationships>
</file>

<file path=xl/externalLinks/_rels/externalLink111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%20%20Blank%20Excel%20Workpaper" TargetMode="External"/></Relationships>
</file>

<file path=xl/externalLinks/_rels/externalLink112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612%20FA%20movement,%20Balykchi" TargetMode="External"/></Relationships>
</file>

<file path=xl/externalLinks/_rels/externalLink1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A:\My%2520Documents\ML%2520Standard%2520Models\LBO%2520v4.3.xls" TargetMode="External"/></Relationships>
</file>

<file path=xl/externalLinks/_rels/externalLink1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F:\TEMP\one%2520pager%25205.26.02a2.xls" TargetMode="External"/></Relationships>
</file>

<file path=xl/externalLinks/_rels/externalLink1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C:\Users\ekaterineguntsadze\Desktop\2019-2019%2520Budget\Nana-ts\net\Documents%2520and%2520Settings\inga\Desktop\ea_sabazo_det.xls" TargetMode="External"/></Relationships>
</file>

<file path=xl/externalLinks/_rels/externalLink1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Nana-ts\PRICE\Documents%2520and%2520Settings\cicino\Local%2520Settings\Temporary%2520Internet%2520Files\Content.IE5\67NC4HI1\CPICalc04_musha.xls" TargetMode="External"/></Relationships>
</file>

<file path=xl/externalLinks/_rels/externalLink1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C:\desktop\2012%2520wlis%2520biujeti\2012%2520&#4332;&#4314;&#4312;&#4321;%2520&#4321;&#4317;&#4330;&#4312;&#4304;&#4314;&#4323;&#4320;&#4312;%2520&#4318;&#4320;&#4317;&#4306;&#4320;&#4304;&#4315;&#4308;&#4305;&#4312;&#4321;%2520&#4305;&#4312;&#4323;&#4335;&#4308;&#4322;&#4312;(5).xlsx" TargetMode="External"/></Relationships>
</file>

<file path=xl/externalLinks/_rels/externalLink118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(C)%208344%20Administrative%20expenses" TargetMode="External"/></Relationships>
</file>

<file path=xl/externalLinks/_rels/externalLink119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(C)%205340%20Receivable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C:\Users\ekaterineguntsadze\Desktop\2019-2019%2520Budget\data3\users3\users3\My%2520Documents\moldova\Oct2000mission\data\eff9911b.xls" TargetMode="External"/></Relationships>
</file>

<file path=xl/externalLinks/_rels/externalLink120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8341%20Salaries%20-%20CHUY" TargetMode="External"/></Relationships>
</file>

<file path=xl/externalLinks/_rels/externalLink1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J:\Audit\TSB015\AUDIT\Dec2001\Final\&#1041;&#1048;&#1056;&#1046;&#1040;\Gzb_1.xls" TargetMode="External"/></Relationships>
</file>

<file path=xl/externalLinks/_rels/externalLink1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F:\Documents%2520and%2520Settings\iuvarova\My%2520Documents\Loans_Calc\NEC-Neva_.xls" TargetMode="External"/></Relationships>
</file>

<file path=xl/externalLinks/_rels/externalLink1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Documents%2520and%2520Settings\AGyulumyan\Local%2520Settings\Temporary%2520Internet%2520Files\OLK50\&#1050;&#1057;&#1050;\&#1054;&#1090;&#1095;&#1077;&#1090;%2520&#1087;&#1086;%2520&#1087;&#1088;&#1086;&#1089;&#1088;&#1086;&#1095;&#1082;&#1072;&#1084;%252030.04.09%2520&#1050;&#1088;&#1072;&#1089;&#1085;&#1086;&#1103;&#1088;&#1089;&#1082;(&#1085;&#1086;&#1074;&#1099;&#1081;).xls" TargetMode="External"/></Relationships>
</file>

<file path=xl/externalLinks/_rels/externalLink1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Documents%2520and%2520Settings\AGyulumyan\Local%2520Settings\Temporary%2520Internet%2520Files\OLK50\&#1058;&#1057;&#1050;\&#1054;&#1090;&#1095;&#1077;&#1090;%2520&#1087;&#1086;%2520&#1087;&#1088;&#1086;&#1089;&#1088;&#1086;&#1095;&#1082;&#1072;&#1084;%252031.05.09%2520&#1058;&#1086;&#1084;&#1089;&#1082;(&#1085;&#1086;&#1074;&#1099;&#1081;).xls" TargetMode="External"/></Relationships>
</file>

<file path=xl/externalLinks/_rels/externalLink1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Documents%2520and%2520Settings\AGyulumyan\Local%2520Settings\Temporary%2520Internet%2520Files\OLK50\&#1053;&#1057;&#1050;\&#1054;&#1090;&#1095;&#1077;&#1090;%2520&#1087;&#1086;%2520&#1087;&#1088;&#1086;&#1089;&#1088;&#1086;&#1095;&#1082;&#1072;&#1084;%252017.04.09.&#1053;&#1086;&#1074;&#1086;&#1089;&#1080;&#1073;(&#1085;&#1086;&#1074;&#1099;&#1081;).xls" TargetMode="External"/></Relationships>
</file>

<file path=xl/externalLinks/_rels/externalLink1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A:\WINDOWS\TEMP\LME_PRIC_2000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C:\DATA\PA\CHL\SECTORS\BOP\Bop0209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Documents%2520and%2520Settings\eyee\Desktop\computer\Equity%2520Raise\Equity%2520Raise\May%25202010%2520Update\Investor%2520Model%2520-%2520Budget_3.10.11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F:\TEMP\Alestra%2520Model%25204_16_02%2520v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C:\Users\EMartin\AppData\Local\Microsoft\Windows\Temporary%2520Internet%2520Files\Content.Outlook\SPBBMSQF\WIN\TEMP\MFLOW96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J:\WIN\TEMP\MFLOW96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C:\Users\ekaterineguntsadze\Desktop\2019-2019%2520Budget\data3\users3\users3\WIN\TEMP\MFLOW96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C:\DATA\DD\GEO\BOP\GeoBop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Users\EMartin\AppData\Local\Microsoft\Windows\Temporary%2520Internet%2520Files\Content.Outlook\SPBBMSQF\DATA\KEN\current\External\KenBOP(current)base%2520May%2520mission%2520rev.2%2520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K:\DOCUME~1\bud67\LOCALS~1\Temp\Rar$DI01.562\WIN\TEMP\MFLOW96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J:\DATA\DD\GEO\BOP\GeoBop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C:\Users\ekaterineguntsadze\Desktop\2019-2019%2520Budget\data3\users3\users3\Documents%2520and%2520Settings\LABREGO\My%2520Local%2520Documents\Ecuador\ecubopLatest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C:\Users\ekaterineguntsadze\Desktop\2019-2019%2520Budget\data3\users3\users3\DATA\US\MDA\WEO\Templates\wrs921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dc\fs\01_GDRIVE\01_From_MRDI_&amp;_GOV\03_From_GOV_Maka_Samxaraze_Minida_Ghlonti_10\Forma-1_(2016w)_2016-04-10.xlsx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Users\eka.guntsadze\AppData\Local\Microsoft\Windows\Temporary%2520Internet%2520Files\Content.Outlook\AO3SBZYR\2016%2520Tveebi%2520GFS-1986-2001%2520EB%2520REAL%25202016%252003%252021.xlsm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nbg-file01\Users\ggrigolava\AppData\Local\Microsoft\Windows\Temporary%2520Internet%2520Files\Content.Outlook\WNWVM2ZI\Copy%2520of%2520CD_Issue_CalendarUPD%25202%2520(2).xlsx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C:\Budget_2012\City%2520Hall\Fund\Fund_2012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A:\My%2520Documents\Marcel\Personal\Current\REE691\Audit%25201999\August%25201999\RKTF\Special%2520Report%2520Eng\HH-AUDIT\OLY017\DIAGNOST\ENGLISCH\OLYMPUS\ANLAGEN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C:\Users\ekaterineguntsadze\Desktop\2019-2019%2520Budget\data4\users10\emartin\My%2520Documents\Georgia\Missions\2013-11\Mission\DATA\DH\GEO\GEO_REAL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F:\users\Kawasaki\Fresh%2520Del%2520Monte\Spaceshot\Merger%2520Model\New%2520Merger%2520Model\Spaceshot%25205.1.02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Users\lgogadze\Desktop\LG_office%2520doc\Budget\Budget%25202013-2015\sent\UBT%2520Georgia%25202013-2015%2520v17.xlsx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C:\ela\ZEDAMXEDVELOBA\STATISTIKA\Consolidate%2520Report\2010\Consolidate_Report_09-2010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data3\users3\Users\dsimard\AppData\Local\Microsoft\Windows\Temporary%2520Internet%2520Files\Content.Outlook\VUMFOKLA\BOP\GEOMon%2520(SBA)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F:\Documents%2520and%2520Settings\Robert\Local%2520Settings\Temporary%2520Internet%2520Files\OLK919\GT_Consolidated_10_08_05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%20%20%20%20Substantive%20Analytical%20Review%20-%20Disaggregated%20Pop.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C:\Users\resbatumi6\Desktop\skolebs%2520axali%2520forma\forma%2520beneficiarebis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F:\CITIN\PHILIPPINES\Globe\Financial\Model\Financial%2520Projectionsv43_Updated%25202003_No%2520time%2520stamp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.guntsadze\AppData\Local\Microsoft\Windows\Temporary%2520Internet%2520Files\Content.Outlook\AO3SBZYR\mailbox\Documents\DOCUME~1\eyee\LOCALS~1\Temp\Rar$DI00.110\LA\FIPR%2520Mayo%252011-%2520El%2520Salvador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F:\EMILYYEE%2520MAC\Desktop\Personal\IFC\Ghana%2520Telecom\DM%2520Package\Assumptions\GT%2520model%2520for%2520IFC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A:\rostan\STEEL_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A:\TEMP\SENS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520and%2520Settings\Administrator\My%2520Documents\Files%2520from%2520USB%2520Drive\Budget\Affiliate%2520Budgets\Draft%25201%2520Microfins%2520and%2520Op%2520Plans\Affiliate%2520Operating%2520Plans\Afr%2520OPs%25202010_v1_TZ_20091019_AB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F:\TEMP\One_pager_09_12_02_v1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dc\fs\01_GDRIVE\04_From_Giorgi_Petriashvili\01_Khelshekrulebebi\01_Khelshek_2017-04-02.xlsx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F:\Work\GT\Consolidation%25202\GT_Mobile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user\AppData\Local\Microsoft\Windows\Temporary%2520Internet%2520Files\Content.IE5\6SOCZTIK\&#4330;&#4304;&#4320;&#4312;&#4308;&#4314;&#4312;%2520&#4324;&#4317;&#4320;&#4315;&#4308;&#4305;&#4312;%2520(1).xlsx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C:\DATA\SV\VULNERABILITIES\VULNERABILITIES%25202005-09\working-files\Master%2520Cross%2520Country%2520MSG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A:\AHMSA\RT_COMPS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F:\klau\dial\irr%2520ttn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C:\Documents%2520and%2520Settings\bud67\Local%2520Settings\Temporary%2520Internet%2520Files\Content.Outlook\Z7NUK1DM\GEO%2520vulnerability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S:\Current\GeoFis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F:\Streich\Allegheny\Alt\Comps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Documents%2520and%2520Settings\AGyulumyan\Local%2520Settings\Temporary%2520Internet%2520Files\OLK50\&#1050;&#1057;&#1050;\&#1054;&#1090;&#1095;&#1077;&#1090;%2520&#1087;&#1086;%2520&#1087;&#1088;&#1086;&#1089;&#1088;&#1086;&#1095;&#1082;&#1072;&#1084;%252022.10.2010%2520&#1050;&#1088;&#1072;&#1089;&#1085;&#1086;&#1103;&#1088;&#1089;&#1082;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Documents%2520and%2520Settings\AGyulumyan\Local%2520Settings\Temporary%2520Internet%2520Files\OLK50\&#1050;&#1057;&#1050;\&#1054;&#1090;&#1095;&#1077;&#1090;%2520&#1087;&#1086;%2520&#1087;&#1088;&#1086;&#1089;&#1088;&#1086;&#1095;&#1082;&#1072;&#1084;%252010%252007%252009%2520&#1050;&#1088;&#1072;&#1089;&#1085;&#1086;&#1103;&#1088;&#1089;&#1082;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Documents%2520and%2520Settings\AGyulumyan\Local%2520Settings\Temporary%2520Internet%2520Files\OLK50\&#1058;&#1057;&#1050;\&#1054;&#1090;&#1095;&#1077;&#1090;%2520&#1087;&#1086;%2520&#1087;&#1088;&#1086;&#1089;&#1088;&#1086;&#1095;&#1082;&#1072;&#1084;%252017%252007%252009%2520&#1058;&#1086;&#1084;&#1089;&#1082;(&#1085;&#1086;&#1074;&#1099;&#1081;)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C:\Colombia\WEO\GEEColombiaOct2001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J:\Audit\Clients\Shirvan%2520oil\FS%2520&amp;%2520Reports\Financials\F-1,2,3_97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F:\XLFILES\HASH\MAMSI\MMEHIST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GLjungman\AppData\Local\Microsoft\Windows\Temporary%2520Internet%2520Files\Content.Outlook\JGJ9R3X1\Users\SMazraani\AppData\Local\Microsoft\Windows\Temporary%2520Internet%2520Files\Content.IE5\3DMDGPRW\GEO_Charts.xlsx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data3\users3\users3\Documents%2520and%2520Settings\BCLEMENTS\Local%2520Settings\Temporary%2520Internet%2520Files\OLK5\External%2520DSA%2520Template_country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C:\9.%2520Supervision\_Analysis\Analysis-MF.xlsx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F:\users\Hozack\AgraQuest\Operating%2520Model\Company%2520Model\P01_ML_Rev02b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F:\Tollinche\Boston%2520Scientific\Models\model4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L:\Merrill\InfraSource\Board%2520Meeting\LBO%2520for%2520GFI_Final_6.17.03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F:\TEMP\One_Pager37%2520(Re.CPN)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C:\Users\ekaterineguntsadze\Desktop\2019-2019%2520Budget\FPSSWN06p\wrs2\mcd\system\WRSTAB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F:\Burgoon\Bestfoods\Strategic_1-2000\Bestfoods2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A:\EQUITY\Deals-New\3M(Sarns)\Template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Users\eka.guntsadze\AppData\Local\Microsoft\Windows\Temporary%2520Internet%2520Files\Content.Outlook\AO3SBZYR\Crestviewdc\shared\Personal\deadlink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dc\fs\01_GDRIVE\04_From_Giorgi_Petriashvili\03_Danarcheni_Davalebebi_2016-05-04\128_G_Shukhoshvilistvis_Kancelariistvis_2017-2020_Pr\02_Kancelariistvis_2017-2020_Dag_Proektebi.xlsx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F:\users\Hozack\AgraQuest\Operating%2520Model\Company%2520Model\AGRQ%2520MODEL%2520400%2520from%2520DON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C:\Users\ekaterineguntsadze\Desktop\2019-2019%2520Budget\data3\users3\users3\DATA\DD\FSU\FSU_DATABASE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C:\WINDOWS\TEMP\CRI-BOP-0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C:\Documents%2520and%2520Settings\llipscomb\Desktop\Georgia%2520Backup%2520files\Documents%2520and%2520Settings\LABREGO\My%2520Local%2520Documents\Ecuador\ecubopLatest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F:\Data\hunnicutt\cytec\merger2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F:\My%2520Documents\chemicals\morton\MII%2520-%2520FOE%25206.xls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X:\Documents%2520and%2520Settings\eyee\My%2520Documents\Chinasoft\Due%2520Diligence\Due%2520Diligence%2520Trip%2520Docs\&#26032;&#24314;&#25991;&#20214;&#22841;\Chinasoft%2520Financial%2520Model-1.0(GY).xl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C:\Users\tsotne.khavlashvili\AppData\Local\Microsoft\Windows\Temporary%2520Internet%2520Files\Content.Outlook\PX1UWCUJ\2012%25203-6%2520months%2520deficit.xlsx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dms.villagebanking.org/DOCUME~1/ATAYLO~1/LOCALS~1/Temp/notesE1EF34/Appendix%202%20FINCA%20Disbursement%20Budget%2008-12-09.xls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C:\aCikosgan\REPORT_2005_Ikv\07_2005_report\CPI_By_import_and_Domestic_goods_achiko+regulirebadi%2520fasebi%2520(es%2520aris%2520bolo%2520varianti).xls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C:\DATA\CA\CRI\Dbase\Dinput\CRI-INPUT-ABOP.xls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C:\DATA\CA\CRI\EXTERNAL\Output\Other-2002\CRI-INPUT-ABOP-4.xls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(C)%205701%20OTHER%20ASSETS%20Leadsheet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201%20Current%20accounts%20Combined%20Leadsheet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C:\Users\ekaterineguntsadze\Desktop\2019-2019%2520Budget\Macro331-08-w\net\USERS\Irina%2520Dolinskaya\FPmodel.xls" TargetMode="External"/></Relationships>
</file>

<file path=xl/externalLinks/_rels/externalLink8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A:\Documents%2520and%2520Settings\lcurran\My%2520Documents\India\blank%2520files\MD98.XLS" TargetMode="External"/></Relationships>
</file>

<file path=xl/externalLinks/_rels/externalLink8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C:\Users\ekaterineguntsadze\Desktop\2019-2019%2520Budget\data3\users3\users3\USERS\Irina%2520Dolinskaya\FPmodel.xls" TargetMode="External"/></Relationships>
</file>

<file path=xl/externalLinks/_rels/externalLink82.xml.rels><?xml version="1.0" encoding="UTF-8" standalone="yes"?>
<Relationships xmlns="http://schemas.openxmlformats.org/package/2006/relationships"><Relationship Id="rId1" Type="http://schemas.microsoft.com/office/2006/relationships/xlExternalLinkPath/xlPathMissing" Target="MOD-FUP99.xls" TargetMode="External"/></Relationships>
</file>

<file path=xl/externalLinks/_rels/externalLink8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192.168.11.113\sheskidvebi\2016%2520&#4332;&#4314;&#4312;&#4321;%2520&#4322;&#4308;&#4316;&#4307;&#4308;&#4320;&#4308;&#4305;&#4312;\mTvarobis%2520administacia%2520cxrili%252010%2520ricxvamde\93-%2520tskalmomarageba%2520(1).xlsx" TargetMode="External"/></Relationships>
</file>

<file path=xl/externalLinks/_rels/externalLink8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C:\Users\ekaterineguntsadze\Desktop\2019-2019%2520Budget\data3\users3\users3\WIN\Temporary%2520Internet%2520Files\OLKA1E5\wrs9151.xls" TargetMode="External"/></Relationships>
</file>

<file path=xl/externalLinks/_rels/externalLink8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F:\Deals\UPS\Logistics%2520Comps%2520-%25208-21-01.xls" TargetMode="External"/></Relationships>
</file>

<file path=xl/externalLinks/_rels/externalLink8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file01\Regional%2520Department\Users\Lberdzenishvili\Desktop\17.02.2014\martvilis%2520municipalitetis%2520sakrebulo.xls" TargetMode="External"/></Relationships>
</file>

<file path=xl/externalLinks/_rels/externalLink8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F:\Projects\Prometheus\A_D2.xls" TargetMode="External"/></Relationships>
</file>

<file path=xl/externalLinks/_rels/externalLink8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F:\TEMP\NRG_Duke_One_Page.xls" TargetMode="External"/></Relationships>
</file>

<file path=xl/externalLinks/_rels/externalLink8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Users\eka.guntsadze\AppData\Local\Microsoft\Windows\Temporary%2520Internet%2520Files\Content.Outlook\AO3SBZYR\Corp_finance\PUBLIC\Ury,Craig\Projects\NeuroVasx\Forward%2520Comps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C:\Users\ekaterineguntsadze\Desktop\2019-2019%2520Budget\Macro331-08-w\net\DATA\US\MDA\WEO\Templates\wrs921.xls" TargetMode="External"/></Relationships>
</file>

<file path=xl/externalLinks/_rels/externalLink9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W:\DATA\DH\GEO\BOP\Data\FLOW2004a.xls" TargetMode="External"/></Relationships>
</file>

<file path=xl/externalLinks/_rels/externalLink9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dc\fs\Users\g.tsintsadze\AppData\Local\Microsoft\Windows\INetCache\Content.Outlook\KGMCI2S6\yovel%252010%2520ricxvamde%2520xrili\99-.xlsx" TargetMode="External"/></Relationships>
</file>

<file path=xl/externalLinks/_rels/externalLink9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C:\Users\ekaterineguntsadze\Desktop\2019-2019%2520Budget\data3\users3\users3\DATA\S1\ECU\SECTORS\External\PERUMF97.XLS" TargetMode="External"/></Relationships>
</file>

<file path=xl/externalLinks/_rels/externalLink9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C:\DATA\CA\CRI\EXTERNAL\Output\CRI-BOP-01.xls" TargetMode="External"/></Relationships>
</file>

<file path=xl/externalLinks/_rels/externalLink9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A:\My%2520Documents\_WORK\Finca\Kyrg.xls" TargetMode="External"/></Relationships>
</file>

<file path=xl/externalLinks/_rels/externalLink9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C:\Users\ekaterineguntsadze\Desktop\2019-2019%2520Budget\imf1s\vol1\data\wrs\eu2\system2000\WRSTAB.XLS" TargetMode="External"/></Relationships>
</file>

<file path=xl/externalLinks/_rels/externalLink9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C:\Users\mtabatadze\Desktop\&#4321;&#4313;&#4317;&#4314;&#4308;&#4305;&#4312;%2520&#4315;&#4304;&#4321;&#4332;&#4304;&#4309;&#4314;\&#4321;&#4313;&#4317;&#4314;&#4308;&#4305;&#4312;%2520&#4315;&#4304;&#4321;&#4332;&#4304;&#4309;&#4314;\&#4321;&#4304;&#4315;&#4330;&#4334;&#4308;-&#4335;&#4304;&#4309;&#4304;&#4334;&#4308;&#4311;&#4312;\Downloads\didi%2520xanchali\&#4315;&#4304;&#4321;&#4332;.&#4318;&#4312;&#4320;&#4304;&#4307;&#4312;\forma%2520beneficiarebis.xls" TargetMode="External"/></Relationships>
</file>

<file path=xl/externalLinks/_rels/externalLink9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F:\TEMP\TITAN%2520Partial%2520Recap_019.xls" TargetMode="External"/></Relationships>
</file>

<file path=xl/externalLinks/_rels/externalLink9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C:\CPLAZO\IMAE\PR\INF1-ALEX.xls" TargetMode="External"/></Relationships>
</file>

<file path=xl/externalLinks/_rels/externalLink9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F:\TEMP\InfraSource%2520DCF%2520Model%2520-%2520adjusted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um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nual Tables"/>
      <sheetName val="Index"/>
      <sheetName val="Annual Raw Data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0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BO Model"/>
    </sheetNames>
    <sheetDataSet>
      <sheetData sheetId="0" refreshError="1"/>
    </sheetDataSet>
  </externalBook>
</externalLink>
</file>

<file path=xl/externalLinks/externalLink10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D47"/>
    </sheetNames>
    <sheetDataSet>
      <sheetData sheetId="0" refreshError="1"/>
    </sheetDataSet>
  </externalBook>
</externalLink>
</file>

<file path=xl/externalLinks/externalLink10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"/>
    </sheetNames>
    <sheetDataSet>
      <sheetData sheetId="0" refreshError="1"/>
    </sheetDataSet>
  </externalBook>
</externalLink>
</file>

<file path=xl/externalLinks/externalLink10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el"/>
    </sheetNames>
    <sheetDataSet>
      <sheetData sheetId="0" refreshError="1"/>
    </sheetDataSet>
  </externalBook>
</externalLink>
</file>

<file path=xl/externalLinks/externalLink10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umptions"/>
    </sheetNames>
    <sheetDataSet>
      <sheetData sheetId="0" refreshError="1"/>
    </sheetDataSet>
  </externalBook>
</externalLink>
</file>

<file path=xl/externalLinks/externalLink10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0Cash"/>
    </sheetNames>
    <sheetDataSet>
      <sheetData sheetId="0" refreshError="1"/>
    </sheetDataSet>
  </externalBook>
</externalLink>
</file>

<file path=xl/externalLinks/externalLink10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 Movement "/>
      <sheetName val="Breakdowns "/>
      <sheetName val="Dep-ion"/>
      <sheetName val="depreciation testing"/>
      <sheetName val="XREF"/>
      <sheetName val="Tickmarks"/>
      <sheetName val="M-100"/>
      <sheetName val="10Cas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</sheetDataSet>
  </externalBook>
</externalLink>
</file>

<file path=xl/externalLinks/externalLink10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vement schedule"/>
      <sheetName val="Disclosure (leasing)"/>
      <sheetName val="depreciation testing"/>
      <sheetName val=" threshhold"/>
      <sheetName val="Additions testing"/>
      <sheetName val="Tickmarks"/>
      <sheetName val="Disposals testing"/>
      <sheetName val=" threshold"/>
      <sheetName val="Leased Assets"/>
      <sheetName val="FA Movement-consolidated-2000"/>
      <sheetName val="depreciation testing (2)"/>
      <sheetName val="adds"/>
      <sheetName val="1651 "/>
      <sheetName val="FA Rollforward"/>
      <sheetName val="FA UZ"/>
      <sheetName val="Disposals"/>
      <sheetName val="FA Movement "/>
      <sheetName val="10Cash"/>
    </sheetNames>
    <sheetDataSet>
      <sheetData sheetId="0"/>
      <sheetData sheetId="1"/>
      <sheetData sheetId="2"/>
      <sheetData sheetId="3" refreshError="1"/>
      <sheetData sheetId="4"/>
      <sheetData sheetId="5" refreshError="1"/>
      <sheetData sheetId="6" refreshError="1"/>
      <sheetData sheetId="7" refreshError="1"/>
      <sheetData sheetId="8"/>
      <sheetData sheetId="9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0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reshold Calc"/>
      <sheetName val="COS"/>
      <sheetName val="utilities.01"/>
      <sheetName val="realization.01"/>
      <sheetName val="services.01"/>
      <sheetName val="supplementary.01"/>
      <sheetName val="technical.01"/>
      <sheetName val="post.01"/>
      <sheetName val="other.01"/>
      <sheetName val="utilities.00"/>
      <sheetName val="services.00"/>
      <sheetName val="rent.00"/>
      <sheetName val="technical.00"/>
      <sheetName val="post.00"/>
      <sheetName val="other.00"/>
      <sheetName val="FA depreciation"/>
      <sheetName val="Tickmarks"/>
      <sheetName val="breakdown"/>
      <sheetName val="2001"/>
      <sheetName val="2000"/>
      <sheetName val="Additions testing"/>
      <sheetName val="Movement schedule"/>
      <sheetName val="depreciation testing"/>
      <sheetName val="FA Movement "/>
      <sheetName val="10Cash"/>
    </sheetNames>
    <sheetDataSet>
      <sheetData sheetId="0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10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&amp;L"/>
      <sheetName val="Provisions"/>
    </sheetNames>
    <sheetDataSet>
      <sheetData sheetId="0" refreshError="1"/>
      <sheetData sheetId="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"/>
      <sheetName val="DSA output"/>
    </sheetNames>
    <sheetDataSet>
      <sheetData sheetId="0" refreshError="1"/>
      <sheetData sheetId="1" refreshError="1"/>
    </sheetDataSet>
  </externalBook>
</externalLink>
</file>

<file path=xl/externalLinks/externalLink1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sheet"/>
      <sheetName val="Threshold"/>
      <sheetName val="Tickmarks"/>
      <sheetName val="P&amp;L"/>
      <sheetName val="Provisions"/>
      <sheetName val="breakdown"/>
      <sheetName val="FA depreciation"/>
      <sheetName val="Additions testing"/>
      <sheetName val="Movement schedule"/>
      <sheetName val="depreciation testing"/>
    </sheetNames>
    <sheetDataSet>
      <sheetData sheetId="0" refreshError="1">
        <row r="16">
          <cell r="G16">
            <v>4073</v>
          </cell>
        </row>
      </sheetData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KB som (3)"/>
      <sheetName val="Sheet1"/>
      <sheetName val="Tickmarks"/>
      <sheetName val="Выбытие ОС"/>
      <sheetName val="Additions_Disposals"/>
      <sheetName val="SocFund"/>
      <sheetName val="Лист1"/>
      <sheetName val="Circularization"/>
      <sheetName val="Loan portfolio as of 30.09.03"/>
      <sheetName val="11201"/>
      <sheetName val="11204"/>
      <sheetName val="10150"/>
      <sheetName val="10001"/>
      <sheetName val="Roll 2003"/>
      <sheetName val="Roll 2002"/>
      <sheetName val="Roll 2002 (9mo)"/>
      <sheetName val="Contingent liability LLR"/>
      <sheetName val="PL 2003"/>
      <sheetName val="PL 2002"/>
      <sheetName val="PL 2002 (9mo)"/>
      <sheetName val="Sheet1 (2)"/>
      <sheetName val="Reconciliation"/>
      <sheetName val="By decades"/>
      <sheetName val="1633"/>
      <sheetName val="1630"/>
      <sheetName val="1635"/>
      <sheetName val="Sheet2"/>
      <sheetName val="Sheet1 (3)"/>
      <sheetName val="160304"/>
      <sheetName val="Roll (2)"/>
      <sheetName val="Roll"/>
      <sheetName val="Services in COP"/>
      <sheetName val="Production report1"/>
      <sheetName val="Production report2"/>
      <sheetName val="Лист5"/>
      <sheetName val="COP(charge)"/>
      <sheetName val="Finished goods 2002"/>
      <sheetName val="Finished goods"/>
      <sheetName val="январь2003"/>
      <sheetName val="Лист3"/>
      <sheetName val="Лист6 (2)"/>
      <sheetName val="Work in progress"/>
      <sheetName val="Лист2"/>
      <sheetName val="Лист3 (2)"/>
      <sheetName val="Лист4"/>
      <sheetName val="Лист6"/>
      <sheetName val="Лист9 (2)"/>
      <sheetName val="Лист12"/>
      <sheetName val="Production report"/>
      <sheetName val="Analisys"/>
      <sheetName val="USD"/>
      <sheetName val="EUR "/>
      <sheetName val="Au840978 (2)"/>
      <sheetName val="Au840978"/>
      <sheetName val="Unrealized"/>
      <sheetName val="840"/>
      <sheetName val="978"/>
      <sheetName val="DD Reserve calculation"/>
      <sheetName val="COP 2002"/>
      <sheetName val="COP 2003"/>
      <sheetName val="THEPS"/>
      <sheetName val="BHPP"/>
      <sheetName val="1620-THEPS"/>
      <sheetName val="1720-THEPS"/>
      <sheetName val="1730-THEPS"/>
      <sheetName val="1790-THEPS"/>
      <sheetName val="LLP per DT"/>
      <sheetName val="Bishkekkuru"/>
      <sheetName val="Loans"/>
      <sheetName val="Interest recalc"/>
      <sheetName val="Rough estimation"/>
      <sheetName val="BS 2004"/>
      <sheetName val="PL 2004"/>
      <sheetName val="BS 2003"/>
      <sheetName val="Sheet6"/>
      <sheetName val="Sheet5"/>
      <sheetName val="1790"/>
      <sheetName val="1610"/>
      <sheetName val="3290"/>
      <sheetName val="3430-south"/>
      <sheetName val="1610-south"/>
      <sheetName val="запрос"/>
      <sheetName val="Final Audit 311204"/>
      <sheetName val="SS for final audit"/>
      <sheetName val="blank"/>
      <sheetName val="Турдакунов"/>
      <sheetName val="Тоголокова"/>
      <sheetName val="Фатуллаев"/>
      <sheetName val="Сейталиева"/>
      <sheetName val="Самаков"/>
      <sheetName val="Сартбаев"/>
      <sheetName val="ЧП Суховетрова"/>
      <sheetName val="Платонова"/>
      <sheetName val="Момункулова"/>
      <sheetName val="Sydykov K."/>
      <sheetName val="Dusheev Omurbek-Karakol (2)"/>
      <sheetName val="XREF"/>
      <sheetName val="Subscriptions"/>
      <sheetName val="Share Register"/>
      <sheetName val="Cash flow projections PBC 2005"/>
      <sheetName val="Disclosure"/>
      <sheetName val="Rollfwd 2007"/>
      <sheetName val="Rollfwd 2006"/>
      <sheetName val="Test of OB"/>
      <sheetName val="Additions 30.09.07"/>
      <sheetName val="Additions 3 month."/>
      <sheetName val="Disposal 31.12.07"/>
      <sheetName val="Depreciation"/>
      <sheetName val="Tickmarks (2)"/>
      <sheetName val="Datasheet"/>
      <sheetName val="P&amp;L"/>
      <sheetName val="Provisions"/>
      <sheetName val="breakdown"/>
      <sheetName val="FA depreciation"/>
    </sheetNames>
    <sheetDataSet>
      <sheetData sheetId="0" refreshError="1"/>
      <sheetData sheetId="1" refreshError="1"/>
      <sheetData sheetId="2" refreshError="1"/>
      <sheetData sheetId="3"/>
      <sheetData sheetId="4"/>
      <sheetData sheetId="5"/>
      <sheetData sheetId="6" refreshError="1"/>
      <sheetData sheetId="7" refreshError="1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 refreshError="1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/>
      <sheetData sheetId="82"/>
      <sheetData sheetId="83"/>
      <sheetData sheetId="84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/>
      <sheetData sheetId="96" refreshError="1"/>
      <sheetData sheetId="97" refreshError="1"/>
      <sheetData sheetId="98" refreshError="1"/>
      <sheetData sheetId="99" refreshError="1"/>
      <sheetData sheetId="100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</sheetDataSet>
  </externalBook>
</externalLink>
</file>

<file path=xl/externalLinks/externalLink1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epreciation testing"/>
      <sheetName val="% threshhold"/>
      <sheetName val="Tickmarks"/>
      <sheetName val="Additions_Disposals"/>
      <sheetName val="Datasheet"/>
      <sheetName val="P&amp;L"/>
      <sheetName val="Provision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rget"/>
    </sheetNames>
    <sheetDataSet>
      <sheetData sheetId="0" refreshError="1"/>
    </sheetDataSet>
  </externalBook>
</externalLink>
</file>

<file path=xl/externalLinks/externalLink1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el"/>
    </sheetNames>
    <sheetDataSet>
      <sheetData sheetId="0" refreshError="1"/>
    </sheetDataSet>
  </externalBook>
</externalLink>
</file>

<file path=xl/externalLinks/externalLink1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nebi"/>
    </sheetNames>
    <sheetDataSet>
      <sheetData sheetId="0" refreshError="1"/>
    </sheetDataSet>
  </externalBook>
</externalLink>
</file>

<file path=xl/externalLinks/externalLink1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ities"/>
    </sheetNames>
    <sheetDataSet>
      <sheetData sheetId="0" refreshError="1"/>
    </sheetDataSet>
  </externalBook>
</externalLink>
</file>

<file path=xl/externalLinks/externalLink1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_2012"/>
    </sheetNames>
    <sheetDataSet>
      <sheetData sheetId="0" refreshError="1"/>
    </sheetDataSet>
  </externalBook>
</externalLink>
</file>

<file path=xl/externalLinks/externalLink1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8250"/>
      <sheetName val="8180 (8181,8182)"/>
      <sheetName val="8140"/>
      <sheetName val="8210"/>
      <sheetName val="8030; 8221"/>
      <sheetName val="8070"/>
      <sheetName val="8200"/>
      <sheetName val="8145"/>
      <sheetName val="8113"/>
      <sheetName val="8082"/>
      <sheetName val="XREF"/>
      <sheetName val="Tickmarks"/>
      <sheetName val="8180 _8181_8182_"/>
      <sheetName val="Target"/>
      <sheetName val="depreciation testing"/>
      <sheetName val="Additions_Disposals"/>
    </sheetNames>
    <sheetDataSet>
      <sheetData sheetId="0" refreshError="1">
        <row r="15">
          <cell r="D15" t="str">
            <v>GL</v>
          </cell>
        </row>
        <row r="44">
          <cell r="C44">
            <v>620764.84000000008</v>
          </cell>
          <cell r="D44" t="str">
            <v>!</v>
          </cell>
        </row>
      </sheetData>
      <sheetData sheetId="1" refreshError="1">
        <row r="15">
          <cell r="D15" t="str">
            <v>GL</v>
          </cell>
          <cell r="P15" t="str">
            <v>GL</v>
          </cell>
        </row>
        <row r="16">
          <cell r="P16" t="str">
            <v>!</v>
          </cell>
        </row>
        <row r="17">
          <cell r="P17" t="str">
            <v>GL</v>
          </cell>
        </row>
        <row r="18">
          <cell r="P18" t="str">
            <v>!</v>
          </cell>
        </row>
        <row r="19">
          <cell r="P19" t="str">
            <v>!</v>
          </cell>
        </row>
        <row r="20">
          <cell r="O20">
            <v>119927.58</v>
          </cell>
          <cell r="P20" t="str">
            <v>!</v>
          </cell>
        </row>
      </sheetData>
      <sheetData sheetId="2" refreshError="1">
        <row r="15">
          <cell r="D15" t="str">
            <v>GL</v>
          </cell>
          <cell r="P15" t="str">
            <v>GL</v>
          </cell>
        </row>
        <row r="16">
          <cell r="O16">
            <v>2404864.4500000002</v>
          </cell>
          <cell r="P16" t="str">
            <v>!</v>
          </cell>
        </row>
      </sheetData>
      <sheetData sheetId="3" refreshError="1">
        <row r="15">
          <cell r="D15" t="str">
            <v>GL</v>
          </cell>
        </row>
        <row r="18">
          <cell r="O18">
            <v>369779.94</v>
          </cell>
        </row>
      </sheetData>
      <sheetData sheetId="4" refreshError="1"/>
      <sheetData sheetId="5" refreshError="1">
        <row r="15">
          <cell r="P15" t="str">
            <v>GL</v>
          </cell>
        </row>
        <row r="16">
          <cell r="P16" t="str">
            <v>GL</v>
          </cell>
        </row>
        <row r="17">
          <cell r="P17" t="str">
            <v>GL</v>
          </cell>
        </row>
        <row r="18">
          <cell r="O18">
            <v>1413898.9800000002</v>
          </cell>
          <cell r="P18" t="str">
            <v>!</v>
          </cell>
        </row>
      </sheetData>
      <sheetData sheetId="6" refreshError="1">
        <row r="16">
          <cell r="P16" t="str">
            <v>GL</v>
          </cell>
        </row>
        <row r="17">
          <cell r="O17">
            <v>674792.71000000008</v>
          </cell>
          <cell r="P17" t="str">
            <v>!</v>
          </cell>
        </row>
      </sheetData>
      <sheetData sheetId="7" refreshError="1">
        <row r="3">
          <cell r="A3">
            <v>25461.85</v>
          </cell>
        </row>
        <row r="15">
          <cell r="P15" t="str">
            <v>GL</v>
          </cell>
        </row>
        <row r="16">
          <cell r="P16" t="str">
            <v>GL</v>
          </cell>
        </row>
        <row r="17">
          <cell r="O17">
            <v>423663.33000000007</v>
          </cell>
          <cell r="P17" t="str">
            <v>!</v>
          </cell>
        </row>
        <row r="18">
          <cell r="P18" t="str">
            <v>!</v>
          </cell>
        </row>
      </sheetData>
      <sheetData sheetId="8" refreshError="1">
        <row r="3">
          <cell r="A3">
            <v>25461.85</v>
          </cell>
        </row>
        <row r="15">
          <cell r="P15" t="str">
            <v>GL</v>
          </cell>
        </row>
        <row r="16">
          <cell r="O16">
            <v>438998.77</v>
          </cell>
          <cell r="P16" t="str">
            <v>!</v>
          </cell>
        </row>
        <row r="17">
          <cell r="P17" t="str">
            <v>!</v>
          </cell>
        </row>
        <row r="18">
          <cell r="P18" t="str">
            <v>!</v>
          </cell>
        </row>
      </sheetData>
      <sheetData sheetId="9" refreshError="1">
        <row r="15">
          <cell r="D15" t="str">
            <v>GL</v>
          </cell>
          <cell r="P15" t="str">
            <v>GL</v>
          </cell>
        </row>
        <row r="16">
          <cell r="O16">
            <v>210157.7</v>
          </cell>
          <cell r="P16" t="str">
            <v>!</v>
          </cell>
        </row>
        <row r="17">
          <cell r="P17" t="str">
            <v>GL</v>
          </cell>
        </row>
        <row r="18">
          <cell r="P18" t="str">
            <v>!</v>
          </cell>
        </row>
        <row r="19">
          <cell r="P19" t="str">
            <v>!</v>
          </cell>
        </row>
        <row r="20">
          <cell r="P20" t="str">
            <v>!</v>
          </cell>
        </row>
      </sheetData>
      <sheetData sheetId="10" refreshError="1">
        <row r="3">
          <cell r="A3">
            <v>25461.85</v>
          </cell>
          <cell r="B3">
            <v>25462</v>
          </cell>
          <cell r="D3" t="str">
            <v>Administrative Combined Leadsheet</v>
          </cell>
          <cell r="E3" t="str">
            <v>!</v>
          </cell>
        </row>
        <row r="4">
          <cell r="A4">
            <v>119927.58</v>
          </cell>
          <cell r="B4">
            <v>119928</v>
          </cell>
          <cell r="D4" t="str">
            <v>Administrative Combined Leadsheet</v>
          </cell>
          <cell r="E4" t="str">
            <v>!</v>
          </cell>
        </row>
        <row r="5">
          <cell r="A5">
            <v>369779.94</v>
          </cell>
          <cell r="B5">
            <v>369780</v>
          </cell>
          <cell r="D5" t="str">
            <v>Administrative Combined Leadsheet</v>
          </cell>
          <cell r="E5" t="str">
            <v>!</v>
          </cell>
        </row>
        <row r="6">
          <cell r="A6">
            <v>620764.84000000008</v>
          </cell>
          <cell r="B6">
            <v>620765</v>
          </cell>
          <cell r="D6" t="str">
            <v>Administrative Combined Leadsheet</v>
          </cell>
          <cell r="E6" t="str">
            <v>!</v>
          </cell>
        </row>
        <row r="7">
          <cell r="A7">
            <v>2404864.4500000002</v>
          </cell>
          <cell r="B7">
            <v>2404864</v>
          </cell>
          <cell r="D7" t="str">
            <v>Administrative Combined Leadsheet</v>
          </cell>
          <cell r="E7" t="str">
            <v>!</v>
          </cell>
        </row>
        <row r="8">
          <cell r="A8">
            <v>1555845.97</v>
          </cell>
          <cell r="B8">
            <v>1555846</v>
          </cell>
          <cell r="D8" t="str">
            <v>Administrative Combined Leadsheet</v>
          </cell>
          <cell r="E8" t="str">
            <v>!</v>
          </cell>
        </row>
        <row r="9">
          <cell r="A9">
            <v>119014.37999999999</v>
          </cell>
          <cell r="B9">
            <v>119014</v>
          </cell>
          <cell r="D9" t="str">
            <v>Administrative Combined Leadsheet</v>
          </cell>
          <cell r="E9" t="str">
            <v>!</v>
          </cell>
        </row>
        <row r="10">
          <cell r="A10">
            <v>1413898.9800000002</v>
          </cell>
          <cell r="B10">
            <v>1413899</v>
          </cell>
          <cell r="D10" t="str">
            <v>Administrative Combined Leadsheet</v>
          </cell>
          <cell r="E10" t="str">
            <v>!</v>
          </cell>
        </row>
        <row r="11">
          <cell r="A11">
            <v>423663.33000000007</v>
          </cell>
          <cell r="B11">
            <v>423663</v>
          </cell>
          <cell r="D11" t="str">
            <v>Administrative Combined Leadsheet</v>
          </cell>
          <cell r="E11" t="str">
            <v>!</v>
          </cell>
        </row>
        <row r="12">
          <cell r="A12">
            <v>674792.71000000008</v>
          </cell>
          <cell r="B12">
            <v>674793</v>
          </cell>
          <cell r="D12" t="str">
            <v>Administrative Combined Leadsheet</v>
          </cell>
          <cell r="E12" t="str">
            <v>!</v>
          </cell>
        </row>
        <row r="13">
          <cell r="A13">
            <v>438998.77</v>
          </cell>
          <cell r="B13">
            <v>438999</v>
          </cell>
          <cell r="D13" t="str">
            <v>Administrative Combined Leadsheet</v>
          </cell>
          <cell r="E13" t="str">
            <v>!</v>
          </cell>
        </row>
        <row r="14">
          <cell r="A14">
            <v>210157.7</v>
          </cell>
          <cell r="B14">
            <v>210158</v>
          </cell>
          <cell r="D14" t="str">
            <v>Administrative Combined Leadsheet</v>
          </cell>
          <cell r="E14" t="str">
            <v>!</v>
          </cell>
        </row>
      </sheetData>
      <sheetData sheetId="11" refreshError="1"/>
      <sheetData sheetId="12"/>
      <sheetData sheetId="13" refreshError="1"/>
      <sheetData sheetId="14" refreshError="1"/>
      <sheetData sheetId="15" refreshError="1"/>
    </sheetDataSet>
  </externalBook>
</externalLink>
</file>

<file path=xl/externalLinks/externalLink1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trade receivables 1401"/>
      <sheetName val="1530"/>
      <sheetName val="1531"/>
      <sheetName val="1570"/>
      <sheetName val="1450"/>
      <sheetName val="XREF"/>
      <sheetName val="Tickmarks"/>
      <sheetName val="8180 (8181,8182)"/>
      <sheetName val="8082"/>
      <sheetName val="8250"/>
      <sheetName val="8140"/>
      <sheetName val="8070"/>
      <sheetName val="8145"/>
      <sheetName val="8200"/>
      <sheetName val="8113"/>
      <sheetName val="8210"/>
      <sheetName val="Target"/>
      <sheetName val="depreciation testin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arterly Program"/>
    </sheetNames>
    <sheetDataSet>
      <sheetData sheetId="0" refreshError="1"/>
    </sheetDataSet>
  </externalBook>
</externalLink>
</file>

<file path=xl/externalLinks/externalLink1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reakdown"/>
      <sheetName val="Salary test"/>
      <sheetName val="XREF"/>
      <sheetName val="Tickmarks"/>
      <sheetName val="summary"/>
      <sheetName val="8180 (8181,8182)"/>
      <sheetName val="8082"/>
      <sheetName val="8250"/>
      <sheetName val="8140"/>
      <sheetName val="8070"/>
      <sheetName val="8145"/>
      <sheetName val="8200"/>
      <sheetName val="8113"/>
      <sheetName val="8210"/>
      <sheetName val="Target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"/>
    </sheetNames>
    <sheetDataSet>
      <sheetData sheetId="0" refreshError="1"/>
    </sheetDataSet>
  </externalBook>
</externalLink>
</file>

<file path=xl/externalLinks/externalLink1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сходные данные"/>
    </sheetNames>
    <sheetDataSet>
      <sheetData sheetId="0" refreshError="1"/>
    </sheetDataSet>
  </externalBook>
</externalLink>
</file>

<file path=xl/externalLinks/externalLink1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ikro"/>
    </sheetNames>
    <sheetDataSet>
      <sheetData sheetId="0" refreshError="1"/>
    </sheetDataSet>
  </externalBook>
</externalLink>
</file>

<file path=xl/externalLinks/externalLink1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print"/>
    </sheetNames>
    <sheetDataSet>
      <sheetData sheetId="0" refreshError="1"/>
    </sheetDataSet>
  </externalBook>
</externalLink>
</file>

<file path=xl/externalLinks/externalLink1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ployee"/>
    </sheetNames>
    <sheetDataSet>
      <sheetData sheetId="0" refreshError="1"/>
    </sheetDataSet>
  </externalBook>
</externalLink>
</file>

<file path=xl/externalLinks/externalLink1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ME_prices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"/>
    </sheetNames>
    <sheetDataSet>
      <sheetData sheetId="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ganda"/>
    </sheetNames>
    <sheetDataSet>
      <sheetData sheetId="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AMOND"/>
    </sheetNames>
    <sheetDataSet>
      <sheetData sheetId="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FLOW96"/>
    </sheetNames>
    <definedNames>
      <definedName name="[Macros Import].qbop"/>
    </definedNames>
    <sheetDataSet>
      <sheetData sheetId="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FLOW96"/>
    </sheetNames>
    <definedNames>
      <definedName name="[Macros Import].qbop"/>
    </definedNames>
    <sheetDataSet>
      <sheetData sheetId="0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FLOW96"/>
    </sheetNames>
    <definedNames>
      <definedName name="[Macros Import].qbop"/>
      <definedName name="atrade"/>
      <definedName name="mflowsa"/>
      <definedName name="mflowsq"/>
      <definedName name="mstocksa"/>
      <definedName name="mstocksq"/>
    </definedNames>
    <sheetDataSet>
      <sheetData sheetId="0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R"/>
      <sheetName val="WB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P"/>
      <sheetName val="Imp"/>
      <sheetName val="in-out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FLOW96"/>
    </sheetNames>
    <definedNames>
      <definedName name="[Macros Import].qbop"/>
    </definedNames>
    <sheetDataSet>
      <sheetData sheetId="0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R"/>
      <sheetName val="WB"/>
    </sheetNames>
    <sheetDataSet>
      <sheetData sheetId="0" refreshError="1"/>
      <sheetData sheetId="1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P"/>
      <sheetName val="RES"/>
      <sheetName val="Input"/>
      <sheetName val="OUTPUT"/>
      <sheetName val="Trad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2"/>
    </sheetNames>
    <sheetDataSet>
      <sheetData sheetId="0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</sheetNames>
    <sheetDataSet>
      <sheetData sheetId="0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FSM2001 Functional"/>
    </sheetNames>
    <sheetDataSet>
      <sheetData sheetId="0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წმინდა_ამოღება"/>
    </sheetNames>
    <sheetDataSet>
      <sheetData sheetId="0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</sheetNames>
    <sheetDataSet>
      <sheetData sheetId="0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lagevermögen"/>
    </sheetNames>
    <sheetDataSet>
      <sheetData sheetId="0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"/>
    </sheetNames>
    <sheetDataSet>
      <sheetData sheetId="0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3 User Defined Template"/>
      <sheetName val="UBT Georgia 2013-2015 v17"/>
      <sheetName val="UBT%20Georgia%202013-2015%20v17"/>
    </sheetNames>
    <definedNames>
      <definedName name="AxesFormat" sheetId="0"/>
      <definedName name="C.XAxisTicks2"/>
      <definedName name="C.XScaleSkip"/>
      <definedName name="Choices_Wrapper" sheetId="0"/>
      <definedName name="D.FreqNum"/>
      <definedName name="RunPool" sheetId="0"/>
      <definedName name="RunPurchase" sheetId="0"/>
      <definedName name="SumPool" sheetId="0"/>
      <definedName name="SumPurch" sheetId="0"/>
    </definedNames>
    <sheetDataSet>
      <sheetData sheetId="0" refreshError="1"/>
      <sheetData sheetId="1" refreshError="1"/>
      <sheetData sheetId="2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</sheetNames>
    <sheetDataSet>
      <sheetData sheetId="0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MB prog"/>
      <sheetName val="MS data prog"/>
      <sheetName val="int_calc"/>
      <sheetName val="NBG old"/>
      <sheetName val="red"/>
      <sheetName val="resol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"/>
      <sheetName val="Debt Profile"/>
    </sheetNames>
    <sheetDataSet>
      <sheetData sheetId="0" refreshError="1"/>
      <sheetData sheetId="1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 Sheet"/>
      <sheetName val="Threshold Table"/>
      <sheetName val="Tickmarks"/>
      <sheetName val="Module1"/>
      <sheetName val="Determination of Threshold"/>
      <sheetName val="Analysis"/>
      <sheetName val="Controls"/>
      <sheetName val="Debt Profile"/>
    </sheetNames>
    <sheetDataSet>
      <sheetData sheetId="0" refreshError="1"/>
      <sheetData sheetId="1" refreshError="1">
        <row r="6">
          <cell r="A6">
            <v>1</v>
          </cell>
          <cell r="B6">
            <v>0.9</v>
          </cell>
          <cell r="C6">
            <v>4.5</v>
          </cell>
          <cell r="D6">
            <v>1</v>
          </cell>
          <cell r="E6">
            <v>0.45</v>
          </cell>
          <cell r="F6">
            <v>3</v>
          </cell>
        </row>
        <row r="7">
          <cell r="A7">
            <v>2</v>
          </cell>
          <cell r="B7">
            <v>0.85</v>
          </cell>
          <cell r="C7">
            <v>4.25</v>
          </cell>
          <cell r="D7">
            <v>2</v>
          </cell>
          <cell r="E7">
            <v>0.4</v>
          </cell>
          <cell r="F7">
            <v>2.67</v>
          </cell>
        </row>
        <row r="8">
          <cell r="A8">
            <v>4</v>
          </cell>
          <cell r="B8">
            <v>0.75</v>
          </cell>
          <cell r="C8">
            <v>3.75</v>
          </cell>
          <cell r="D8">
            <v>4</v>
          </cell>
          <cell r="E8">
            <v>0.35</v>
          </cell>
          <cell r="F8">
            <v>2.33</v>
          </cell>
        </row>
        <row r="9">
          <cell r="A9">
            <v>6</v>
          </cell>
          <cell r="B9">
            <v>0.65</v>
          </cell>
          <cell r="C9">
            <v>3.25</v>
          </cell>
          <cell r="D9">
            <v>6</v>
          </cell>
          <cell r="E9">
            <v>0.3</v>
          </cell>
          <cell r="F9">
            <v>2</v>
          </cell>
        </row>
        <row r="10">
          <cell r="A10">
            <v>12</v>
          </cell>
          <cell r="B10">
            <v>0.5</v>
          </cell>
          <cell r="C10">
            <v>2.5</v>
          </cell>
          <cell r="D10">
            <v>12</v>
          </cell>
          <cell r="E10">
            <v>0.25</v>
          </cell>
          <cell r="F10">
            <v>1.67</v>
          </cell>
        </row>
        <row r="11">
          <cell r="A11">
            <v>13</v>
          </cell>
          <cell r="B11">
            <v>0.4</v>
          </cell>
          <cell r="C11">
            <v>2</v>
          </cell>
          <cell r="D11">
            <v>13</v>
          </cell>
          <cell r="E11">
            <v>0.2</v>
          </cell>
          <cell r="F11">
            <v>1.33</v>
          </cell>
        </row>
      </sheetData>
      <sheetData sheetId="2" refreshError="1"/>
      <sheetData sheetId="3" refreshError="1"/>
      <sheetData sheetId="4"/>
      <sheetData sheetId="5" refreshError="1"/>
      <sheetData sheetId="6" refreshError="1"/>
      <sheetData sheetId="7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3"/>
    </sheetNames>
    <sheetDataSet>
      <sheetData sheetId="0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nsitivity Drivers"/>
    </sheetNames>
    <sheetDataSet>
      <sheetData sheetId="0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tistics by Product (Source )"/>
      <sheetName val="Manual Input"/>
      <sheetName val="USD Conversions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S"/>
      <sheetName val="CFS"/>
      <sheetName val="P&amp;L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kt Cap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ce"/>
      <sheetName val="PriceSyn"/>
    </sheetNames>
    <sheetDataSet>
      <sheetData sheetId="0" refreshError="1"/>
      <sheetData sheetId="1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 Validation"/>
    </sheetNames>
    <sheetDataSet>
      <sheetData sheetId="0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 Forma"/>
      <sheetName val="Inputs"/>
    </sheetNames>
    <sheetDataSet>
      <sheetData sheetId="0" refreshError="1"/>
      <sheetData sheetId="1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K"/>
    </sheetNames>
    <sheetDataSet>
      <sheetData sheetId="0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"/>
    </sheetNames>
    <sheetDataSet>
      <sheetData sheetId="0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ბიზნეს ინფო"/>
    </sheetNames>
    <sheetDataSet>
      <sheetData sheetId="0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untry name lookup"/>
    </sheetNames>
    <sheetDataSet>
      <sheetData sheetId="0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s"/>
    </sheetNames>
    <sheetDataSet>
      <sheetData sheetId="0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"/>
      <sheetName val="FELINE PUMAS"/>
      <sheetName val="Cvt. Debt"/>
      <sheetName val="Common"/>
      <sheetName val="F. FLEXCAPS"/>
      <sheetName val="LY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&amp;T"/>
    </sheetNames>
    <sheetDataSet>
      <sheetData sheetId="0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C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"/>
      <sheetName val="EON"/>
      <sheetName val="EXC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trMicro"/>
    </sheetNames>
    <sheetDataSet>
      <sheetData sheetId="0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trSprint"/>
      <sheetName val="Employee"/>
    </sheetNames>
    <sheetDataSet>
      <sheetData sheetId="0" refreshError="1"/>
      <sheetData sheetId="1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trVB"/>
    </sheetNames>
    <sheetDataSet>
      <sheetData sheetId="0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rrent"/>
    </sheetNames>
    <sheetDataSet>
      <sheetData sheetId="0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S-97"/>
    </sheetNames>
    <sheetDataSet>
      <sheetData sheetId="0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_Rates"/>
    </sheetNames>
    <sheetDataSet>
      <sheetData sheetId="0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PV_base"/>
    </sheetNames>
    <sheetDataSet>
      <sheetData sheetId="0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</sheetNames>
    <sheetDataSet>
      <sheetData sheetId="0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qty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S"/>
      <sheetName val="Inputs"/>
    </sheetNames>
    <sheetDataSet>
      <sheetData sheetId="0" refreshError="1"/>
      <sheetData sheetId="1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"/>
      <sheetName val="Assum"/>
    </sheetNames>
    <sheetDataSet>
      <sheetData sheetId="0" refreshError="1"/>
      <sheetData sheetId="1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"/>
    </sheetNames>
    <sheetDataSet>
      <sheetData sheetId="0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Links"/>
      <sheetName val="ErrCheck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 Forma"/>
    </sheetNames>
    <sheetDataSet>
      <sheetData sheetId="0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bined Model"/>
    </sheetNames>
    <sheetDataSet>
      <sheetData sheetId="0" refreshError="1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come Statement"/>
    </sheetNames>
    <sheetDataSet>
      <sheetData sheetId="0" refreshError="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 refreshError="1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Ex Detail"/>
    </sheetNames>
    <sheetDataSet>
      <sheetData sheetId="0" refreshError="1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O Files Location"/>
    </sheetNames>
    <sheetDataSet>
      <sheetData sheetId="0" refreshError="1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(Priv.Cap)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P"/>
      <sheetName val="RES"/>
    </sheetNames>
    <sheetDataSet>
      <sheetData sheetId="0" refreshError="1"/>
      <sheetData sheetId="1" refreshError="1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"/>
    </sheetNames>
    <sheetDataSet>
      <sheetData sheetId="0" refreshError="1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E"/>
      <sheetName val="Scenarios"/>
    </sheetNames>
    <sheetDataSet>
      <sheetData sheetId="0" refreshError="1"/>
      <sheetData sheetId="1" refreshError="1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umptions"/>
    </sheetNames>
    <sheetDataSet>
      <sheetData sheetId="0" refreshError="1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2 3-6 months deficit"/>
      <sheetName val="2012%203-6%20months%20deficit"/>
    </sheetNames>
    <definedNames>
      <definedName name="hkjh"/>
    </definedNames>
    <sheetDataSet>
      <sheetData sheetId="0" refreshError="1"/>
      <sheetData sheetId="1" refreshError="1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Basic Info"/>
      <sheetName val="Global"/>
      <sheetName val="Ecuador"/>
      <sheetName val="Uganda"/>
      <sheetName val="DRC"/>
      <sheetName val="Total Budget"/>
      <sheetName val="Assumptions"/>
    </sheetNames>
    <sheetDataSet>
      <sheetData sheetId="0" refreshError="1"/>
      <sheetData sheetId="1">
        <row r="39">
          <cell r="C39">
            <v>0.1</v>
          </cell>
        </row>
      </sheetData>
      <sheetData sheetId="2"/>
      <sheetData sheetId="3"/>
      <sheetData sheetId="4"/>
      <sheetData sheetId="5"/>
      <sheetData sheetId="6" refreshError="1"/>
      <sheetData sheetId="7" refreshError="1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mestic"/>
      <sheetName val="mixed"/>
    </sheetNames>
    <sheetDataSet>
      <sheetData sheetId="0" refreshError="1"/>
      <sheetData sheetId="1" refreshError="1"/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"/>
    </sheetNames>
    <sheetDataSet>
      <sheetData sheetId="0" refreshError="1"/>
    </sheetDataSet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"/>
    </sheetNames>
    <sheetDataSet>
      <sheetData sheetId="0" refreshError="1"/>
    </sheetDataSet>
  </externalBook>
</externalLink>
</file>

<file path=xl/externalLinks/externalLink7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ad"/>
      <sheetName val="Links"/>
      <sheetName val="Tickmarks"/>
      <sheetName val="XREF"/>
      <sheetName val="Assumptions"/>
      <sheetName val="MOE"/>
      <sheetName val="Scenarios"/>
      <sheetName val="Basic Info"/>
      <sheetName val="Inputs"/>
    </sheetNames>
    <sheetDataSet>
      <sheetData sheetId="0" refreshError="1">
        <row r="1">
          <cell r="G1" t="str">
            <v>AJE</v>
          </cell>
          <cell r="H1" t="str">
            <v>Adjusted</v>
          </cell>
          <cell r="I1" t="str">
            <v>RJE</v>
          </cell>
          <cell r="J1" t="str">
            <v>Final</v>
          </cell>
        </row>
        <row r="2">
          <cell r="H2" t="str">
            <v>AJE</v>
          </cell>
          <cell r="I2" t="str">
            <v>Adjusted</v>
          </cell>
          <cell r="J2" t="str">
            <v>RJE</v>
          </cell>
          <cell r="K2" t="str">
            <v>Final</v>
          </cell>
        </row>
        <row r="3">
          <cell r="H3">
            <v>-10263</v>
          </cell>
          <cell r="I3">
            <v>0</v>
          </cell>
          <cell r="J3">
            <v>-10263</v>
          </cell>
        </row>
        <row r="4">
          <cell r="H4">
            <v>0</v>
          </cell>
          <cell r="I4">
            <v>-10263</v>
          </cell>
          <cell r="J4">
            <v>0</v>
          </cell>
          <cell r="K4">
            <v>-10263</v>
          </cell>
        </row>
        <row r="5">
          <cell r="H5">
            <v>0</v>
          </cell>
          <cell r="I5">
            <v>7096</v>
          </cell>
          <cell r="J5">
            <v>0</v>
          </cell>
          <cell r="K5">
            <v>7096</v>
          </cell>
        </row>
        <row r="6">
          <cell r="H6">
            <v>0</v>
          </cell>
          <cell r="I6">
            <v>8110</v>
          </cell>
          <cell r="J6">
            <v>0</v>
          </cell>
          <cell r="K6">
            <v>8110</v>
          </cell>
        </row>
        <row r="7">
          <cell r="H7">
            <v>0</v>
          </cell>
          <cell r="I7">
            <v>0</v>
          </cell>
          <cell r="J7">
            <v>0</v>
          </cell>
          <cell r="K7">
            <v>0</v>
          </cell>
        </row>
        <row r="8">
          <cell r="H8">
            <v>0</v>
          </cell>
          <cell r="I8">
            <v>444</v>
          </cell>
          <cell r="J8">
            <v>0</v>
          </cell>
          <cell r="K8">
            <v>444</v>
          </cell>
        </row>
        <row r="9">
          <cell r="H9">
            <v>0</v>
          </cell>
          <cell r="I9">
            <v>13</v>
          </cell>
          <cell r="J9">
            <v>0</v>
          </cell>
          <cell r="K9">
            <v>13</v>
          </cell>
        </row>
        <row r="10">
          <cell r="H10">
            <v>0</v>
          </cell>
          <cell r="I10">
            <v>69</v>
          </cell>
          <cell r="J10">
            <v>0</v>
          </cell>
          <cell r="K10">
            <v>69</v>
          </cell>
        </row>
        <row r="11"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6"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H18">
            <v>0</v>
          </cell>
          <cell r="I18">
            <v>2683</v>
          </cell>
          <cell r="J18">
            <v>0</v>
          </cell>
          <cell r="K18">
            <v>2683</v>
          </cell>
        </row>
        <row r="19">
          <cell r="H19">
            <v>0</v>
          </cell>
          <cell r="I19">
            <v>8434</v>
          </cell>
          <cell r="J19">
            <v>0</v>
          </cell>
          <cell r="K19">
            <v>8434</v>
          </cell>
        </row>
        <row r="20">
          <cell r="H20">
            <v>0</v>
          </cell>
          <cell r="I20">
            <v>1488</v>
          </cell>
          <cell r="J20">
            <v>0</v>
          </cell>
          <cell r="K20">
            <v>1488</v>
          </cell>
        </row>
        <row r="21">
          <cell r="H21">
            <v>0</v>
          </cell>
          <cell r="I21">
            <v>2137</v>
          </cell>
          <cell r="J21">
            <v>0</v>
          </cell>
          <cell r="K21">
            <v>2137</v>
          </cell>
        </row>
        <row r="22">
          <cell r="H22">
            <v>0</v>
          </cell>
          <cell r="I22">
            <v>-2137</v>
          </cell>
          <cell r="J22">
            <v>0</v>
          </cell>
          <cell r="K22">
            <v>-2137</v>
          </cell>
        </row>
        <row r="23">
          <cell r="H23">
            <v>0</v>
          </cell>
          <cell r="I23">
            <v>0</v>
          </cell>
          <cell r="J23">
            <v>0</v>
          </cell>
          <cell r="K23">
            <v>0</v>
          </cell>
        </row>
        <row r="24">
          <cell r="H24">
            <v>0</v>
          </cell>
          <cell r="I24">
            <v>521</v>
          </cell>
          <cell r="J24">
            <v>0</v>
          </cell>
          <cell r="K24">
            <v>521</v>
          </cell>
        </row>
        <row r="25">
          <cell r="H25">
            <v>0</v>
          </cell>
          <cell r="I25">
            <v>-357</v>
          </cell>
          <cell r="J25">
            <v>0</v>
          </cell>
          <cell r="K25">
            <v>-357</v>
          </cell>
        </row>
        <row r="26">
          <cell r="H26">
            <v>0</v>
          </cell>
          <cell r="I26">
            <v>53</v>
          </cell>
          <cell r="J26">
            <v>0</v>
          </cell>
          <cell r="K26">
            <v>53</v>
          </cell>
        </row>
        <row r="27">
          <cell r="H27">
            <v>0</v>
          </cell>
          <cell r="I27">
            <v>0</v>
          </cell>
          <cell r="J27">
            <v>0</v>
          </cell>
          <cell r="K27">
            <v>0</v>
          </cell>
        </row>
        <row r="28">
          <cell r="H28">
            <v>0</v>
          </cell>
          <cell r="I28">
            <v>0</v>
          </cell>
          <cell r="J28">
            <v>0</v>
          </cell>
          <cell r="K28">
            <v>0</v>
          </cell>
        </row>
        <row r="29">
          <cell r="H29">
            <v>0</v>
          </cell>
          <cell r="I29">
            <v>18291</v>
          </cell>
          <cell r="J29">
            <v>0</v>
          </cell>
          <cell r="K29">
            <v>18291</v>
          </cell>
        </row>
        <row r="30">
          <cell r="H30">
            <v>0</v>
          </cell>
          <cell r="I30">
            <v>18291</v>
          </cell>
          <cell r="J30">
            <v>0</v>
          </cell>
          <cell r="K30">
            <v>18291</v>
          </cell>
        </row>
      </sheetData>
      <sheetData sheetId="1" refreshError="1">
        <row r="1">
          <cell r="G1" t="str">
            <v>AJE</v>
          </cell>
          <cell r="H1" t="str">
            <v>Adjusted</v>
          </cell>
          <cell r="I1" t="str">
            <v>RJE</v>
          </cell>
          <cell r="J1" t="str">
            <v>Final</v>
          </cell>
        </row>
        <row r="2">
          <cell r="H2" t="str">
            <v>AJE</v>
          </cell>
          <cell r="I2" t="str">
            <v>Adjusted</v>
          </cell>
          <cell r="J2" t="str">
            <v>RJE</v>
          </cell>
        </row>
        <row r="3">
          <cell r="G3">
            <v>0</v>
          </cell>
          <cell r="H3">
            <v>-10263</v>
          </cell>
          <cell r="I3">
            <v>0</v>
          </cell>
          <cell r="J3">
            <v>-10263</v>
          </cell>
        </row>
        <row r="4">
          <cell r="G4">
            <v>0</v>
          </cell>
          <cell r="H4">
            <v>7096</v>
          </cell>
          <cell r="I4">
            <v>0</v>
          </cell>
          <cell r="J4">
            <v>7096</v>
          </cell>
        </row>
        <row r="5">
          <cell r="G5">
            <v>0</v>
          </cell>
          <cell r="H5">
            <v>8110</v>
          </cell>
          <cell r="I5">
            <v>0</v>
          </cell>
          <cell r="J5">
            <v>8110</v>
          </cell>
        </row>
        <row r="6">
          <cell r="G6">
            <v>0</v>
          </cell>
          <cell r="H6">
            <v>0</v>
          </cell>
          <cell r="I6">
            <v>0</v>
          </cell>
          <cell r="J6">
            <v>0</v>
          </cell>
        </row>
        <row r="7">
          <cell r="G7">
            <v>0</v>
          </cell>
          <cell r="H7">
            <v>444</v>
          </cell>
          <cell r="I7">
            <v>0</v>
          </cell>
          <cell r="J7">
            <v>444</v>
          </cell>
        </row>
        <row r="8">
          <cell r="G8">
            <v>0</v>
          </cell>
          <cell r="H8">
            <v>13</v>
          </cell>
          <cell r="I8">
            <v>0</v>
          </cell>
          <cell r="J8">
            <v>13</v>
          </cell>
        </row>
        <row r="9">
          <cell r="G9">
            <v>0</v>
          </cell>
          <cell r="H9">
            <v>69</v>
          </cell>
          <cell r="I9">
            <v>0</v>
          </cell>
          <cell r="J9">
            <v>69</v>
          </cell>
        </row>
        <row r="10">
          <cell r="G10">
            <v>0</v>
          </cell>
          <cell r="H10">
            <v>0</v>
          </cell>
          <cell r="I10">
            <v>0</v>
          </cell>
          <cell r="J10">
            <v>0</v>
          </cell>
        </row>
        <row r="11">
          <cell r="G11">
            <v>0</v>
          </cell>
          <cell r="H11">
            <v>0</v>
          </cell>
          <cell r="I11">
            <v>0</v>
          </cell>
          <cell r="J11">
            <v>0</v>
          </cell>
        </row>
        <row r="12">
          <cell r="G12">
            <v>0</v>
          </cell>
          <cell r="H12">
            <v>0</v>
          </cell>
          <cell r="I12">
            <v>0</v>
          </cell>
          <cell r="J12">
            <v>0</v>
          </cell>
        </row>
        <row r="13">
          <cell r="G13">
            <v>0</v>
          </cell>
          <cell r="H13">
            <v>0</v>
          </cell>
          <cell r="I13">
            <v>0</v>
          </cell>
          <cell r="J13">
            <v>0</v>
          </cell>
        </row>
        <row r="14">
          <cell r="G14">
            <v>0</v>
          </cell>
          <cell r="H14">
            <v>0</v>
          </cell>
          <cell r="I14">
            <v>0</v>
          </cell>
          <cell r="J14">
            <v>0</v>
          </cell>
        </row>
        <row r="15">
          <cell r="G15">
            <v>0</v>
          </cell>
          <cell r="H15">
            <v>0</v>
          </cell>
          <cell r="I15">
            <v>0</v>
          </cell>
          <cell r="J15">
            <v>0</v>
          </cell>
        </row>
        <row r="16">
          <cell r="G16">
            <v>0</v>
          </cell>
          <cell r="H16">
            <v>0</v>
          </cell>
          <cell r="I16">
            <v>0</v>
          </cell>
          <cell r="J16">
            <v>0</v>
          </cell>
        </row>
        <row r="17">
          <cell r="G17">
            <v>0</v>
          </cell>
          <cell r="H17">
            <v>2683</v>
          </cell>
          <cell r="I17">
            <v>0</v>
          </cell>
          <cell r="J17">
            <v>2683</v>
          </cell>
        </row>
        <row r="18">
          <cell r="G18">
            <v>0</v>
          </cell>
          <cell r="H18">
            <v>8434</v>
          </cell>
          <cell r="I18">
            <v>0</v>
          </cell>
          <cell r="J18">
            <v>8434</v>
          </cell>
        </row>
        <row r="19">
          <cell r="G19">
            <v>0</v>
          </cell>
          <cell r="H19">
            <v>1488</v>
          </cell>
          <cell r="I19">
            <v>0</v>
          </cell>
          <cell r="J19">
            <v>1488</v>
          </cell>
        </row>
        <row r="20">
          <cell r="G20">
            <v>0</v>
          </cell>
          <cell r="H20">
            <v>2137</v>
          </cell>
          <cell r="I20">
            <v>0</v>
          </cell>
          <cell r="J20">
            <v>2137</v>
          </cell>
        </row>
        <row r="21">
          <cell r="G21">
            <v>0</v>
          </cell>
          <cell r="H21">
            <v>-2137</v>
          </cell>
          <cell r="I21">
            <v>0</v>
          </cell>
          <cell r="J21">
            <v>-2137</v>
          </cell>
        </row>
        <row r="22">
          <cell r="G22">
            <v>0</v>
          </cell>
          <cell r="H22">
            <v>0</v>
          </cell>
          <cell r="I22">
            <v>0</v>
          </cell>
          <cell r="J22">
            <v>0</v>
          </cell>
        </row>
        <row r="23">
          <cell r="G23">
            <v>0</v>
          </cell>
          <cell r="H23">
            <v>521</v>
          </cell>
          <cell r="I23">
            <v>0</v>
          </cell>
          <cell r="J23">
            <v>521</v>
          </cell>
        </row>
        <row r="24">
          <cell r="G24">
            <v>0</v>
          </cell>
          <cell r="H24">
            <v>-357</v>
          </cell>
          <cell r="I24">
            <v>0</v>
          </cell>
          <cell r="J24">
            <v>-357</v>
          </cell>
        </row>
        <row r="25">
          <cell r="G25">
            <v>0</v>
          </cell>
          <cell r="H25">
            <v>53</v>
          </cell>
          <cell r="I25">
            <v>0</v>
          </cell>
          <cell r="J25">
            <v>53</v>
          </cell>
        </row>
        <row r="26">
          <cell r="G26">
            <v>0</v>
          </cell>
          <cell r="H26">
            <v>0</v>
          </cell>
          <cell r="I26">
            <v>0</v>
          </cell>
          <cell r="J26">
            <v>0</v>
          </cell>
        </row>
        <row r="27">
          <cell r="G27">
            <v>0</v>
          </cell>
          <cell r="H27">
            <v>0</v>
          </cell>
          <cell r="I27">
            <v>0</v>
          </cell>
          <cell r="J27">
            <v>0</v>
          </cell>
        </row>
        <row r="28">
          <cell r="G28">
            <v>0</v>
          </cell>
          <cell r="H28">
            <v>18291</v>
          </cell>
          <cell r="I28">
            <v>0</v>
          </cell>
          <cell r="J28">
            <v>18291</v>
          </cell>
        </row>
        <row r="29">
          <cell r="G29">
            <v>0</v>
          </cell>
          <cell r="H29">
            <v>18291</v>
          </cell>
          <cell r="I29">
            <v>0</v>
          </cell>
          <cell r="J29">
            <v>18291</v>
          </cell>
        </row>
        <row r="30">
          <cell r="G30">
            <v>0</v>
          </cell>
          <cell r="H30">
            <v>6497</v>
          </cell>
          <cell r="I30">
            <v>0</v>
          </cell>
          <cell r="J30">
            <v>6497</v>
          </cell>
        </row>
        <row r="31">
          <cell r="G31">
            <v>0</v>
          </cell>
          <cell r="H31">
            <v>6497</v>
          </cell>
          <cell r="I31">
            <v>0</v>
          </cell>
          <cell r="J31">
            <v>6497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7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ad"/>
      <sheetName val="Links"/>
      <sheetName val="Tickmarks"/>
      <sheetName val="Basic Info"/>
      <sheetName val="Assumptions"/>
    </sheetNames>
    <sheetDataSet>
      <sheetData sheetId="0" refreshError="1">
        <row r="1">
          <cell r="F1" t="str">
            <v>Preliminary</v>
          </cell>
        </row>
        <row r="2">
          <cell r="F2" t="str">
            <v>Preliminary</v>
          </cell>
          <cell r="M2" t="str">
            <v>PY1</v>
          </cell>
        </row>
        <row r="3">
          <cell r="F3">
            <v>1</v>
          </cell>
        </row>
        <row r="4">
          <cell r="F4">
            <v>1</v>
          </cell>
          <cell r="M4">
            <v>0</v>
          </cell>
        </row>
        <row r="5">
          <cell r="F5">
            <v>823518</v>
          </cell>
          <cell r="M5">
            <v>69253</v>
          </cell>
        </row>
        <row r="6">
          <cell r="F6">
            <v>42971</v>
          </cell>
          <cell r="M6">
            <v>20486</v>
          </cell>
        </row>
        <row r="7">
          <cell r="F7">
            <v>866490</v>
          </cell>
          <cell r="M7">
            <v>89739</v>
          </cell>
        </row>
        <row r="8">
          <cell r="F8">
            <v>0</v>
          </cell>
        </row>
        <row r="9">
          <cell r="F9">
            <v>0</v>
          </cell>
          <cell r="M9">
            <v>0</v>
          </cell>
        </row>
        <row r="10">
          <cell r="F10">
            <v>0</v>
          </cell>
          <cell r="M10">
            <v>0</v>
          </cell>
        </row>
        <row r="11">
          <cell r="F11">
            <v>0</v>
          </cell>
          <cell r="M11">
            <v>0</v>
          </cell>
        </row>
        <row r="12">
          <cell r="F12">
            <v>0</v>
          </cell>
          <cell r="M12">
            <v>0</v>
          </cell>
        </row>
        <row r="13">
          <cell r="F13">
            <v>0</v>
          </cell>
          <cell r="M13">
            <v>0</v>
          </cell>
        </row>
        <row r="14">
          <cell r="F14">
            <v>0</v>
          </cell>
          <cell r="M14">
            <v>0</v>
          </cell>
        </row>
        <row r="15">
          <cell r="F15">
            <v>0</v>
          </cell>
          <cell r="M15">
            <v>0</v>
          </cell>
        </row>
        <row r="16">
          <cell r="F16">
            <v>0</v>
          </cell>
          <cell r="M16">
            <v>0</v>
          </cell>
        </row>
        <row r="17">
          <cell r="F17">
            <v>0</v>
          </cell>
          <cell r="M17">
            <v>20000</v>
          </cell>
        </row>
        <row r="18">
          <cell r="F18">
            <v>0</v>
          </cell>
          <cell r="M18">
            <v>20000</v>
          </cell>
        </row>
        <row r="19">
          <cell r="F19">
            <v>0</v>
          </cell>
        </row>
        <row r="20">
          <cell r="F20">
            <v>0</v>
          </cell>
          <cell r="M20">
            <v>0</v>
          </cell>
        </row>
        <row r="21">
          <cell r="F21">
            <v>0</v>
          </cell>
          <cell r="M21">
            <v>0</v>
          </cell>
        </row>
        <row r="22">
          <cell r="F22">
            <v>0</v>
          </cell>
        </row>
        <row r="23">
          <cell r="F23">
            <v>0</v>
          </cell>
          <cell r="M23">
            <v>0</v>
          </cell>
        </row>
        <row r="24">
          <cell r="F24">
            <v>0</v>
          </cell>
          <cell r="M24">
            <v>0</v>
          </cell>
        </row>
        <row r="25">
          <cell r="F25">
            <v>0</v>
          </cell>
          <cell r="M25">
            <v>0</v>
          </cell>
        </row>
        <row r="26">
          <cell r="F26">
            <v>0</v>
          </cell>
          <cell r="M26">
            <v>1137</v>
          </cell>
        </row>
        <row r="27">
          <cell r="F27">
            <v>0</v>
          </cell>
          <cell r="M27">
            <v>0</v>
          </cell>
        </row>
        <row r="28">
          <cell r="F28">
            <v>0</v>
          </cell>
          <cell r="M28">
            <v>1137</v>
          </cell>
        </row>
        <row r="29">
          <cell r="F29">
            <v>0</v>
          </cell>
        </row>
        <row r="30">
          <cell r="F30">
            <v>0</v>
          </cell>
          <cell r="M30">
            <v>0</v>
          </cell>
        </row>
        <row r="31">
          <cell r="F31">
            <v>0</v>
          </cell>
          <cell r="M31">
            <v>0</v>
          </cell>
        </row>
        <row r="32">
          <cell r="F32">
            <v>0</v>
          </cell>
          <cell r="M32">
            <v>0</v>
          </cell>
        </row>
        <row r="33">
          <cell r="F33">
            <v>866490</v>
          </cell>
          <cell r="M33">
            <v>110876</v>
          </cell>
        </row>
      </sheetData>
      <sheetData sheetId="1" refreshError="1">
        <row r="1">
          <cell r="F1" t="str">
            <v>Preliminary</v>
          </cell>
          <cell r="K1" t="str">
            <v>PY1</v>
          </cell>
        </row>
        <row r="2">
          <cell r="F2" t="str">
            <v>Preliminary</v>
          </cell>
        </row>
        <row r="3">
          <cell r="F3">
            <v>1</v>
          </cell>
          <cell r="K3">
            <v>0</v>
          </cell>
        </row>
        <row r="4">
          <cell r="F4">
            <v>823518</v>
          </cell>
          <cell r="K4">
            <v>69253</v>
          </cell>
        </row>
        <row r="5">
          <cell r="F5">
            <v>42971</v>
          </cell>
          <cell r="K5">
            <v>20486</v>
          </cell>
        </row>
        <row r="6">
          <cell r="F6">
            <v>866490</v>
          </cell>
          <cell r="K6">
            <v>89739</v>
          </cell>
        </row>
        <row r="7">
          <cell r="F7">
            <v>866490</v>
          </cell>
        </row>
        <row r="8">
          <cell r="F8">
            <v>0</v>
          </cell>
          <cell r="K8">
            <v>0</v>
          </cell>
        </row>
        <row r="9">
          <cell r="F9">
            <v>0</v>
          </cell>
          <cell r="K9">
            <v>0</v>
          </cell>
        </row>
        <row r="10">
          <cell r="F10">
            <v>0</v>
          </cell>
          <cell r="K10">
            <v>0</v>
          </cell>
        </row>
        <row r="11">
          <cell r="F11">
            <v>0</v>
          </cell>
          <cell r="K11">
            <v>0</v>
          </cell>
        </row>
        <row r="12">
          <cell r="F12">
            <v>0</v>
          </cell>
          <cell r="K12">
            <v>0</v>
          </cell>
        </row>
        <row r="13">
          <cell r="F13">
            <v>0</v>
          </cell>
          <cell r="K13">
            <v>0</v>
          </cell>
        </row>
        <row r="14">
          <cell r="F14">
            <v>0</v>
          </cell>
          <cell r="K14">
            <v>0</v>
          </cell>
        </row>
        <row r="15">
          <cell r="F15">
            <v>0</v>
          </cell>
          <cell r="K15">
            <v>0</v>
          </cell>
        </row>
        <row r="16">
          <cell r="F16">
            <v>0</v>
          </cell>
          <cell r="K16">
            <v>20000</v>
          </cell>
        </row>
        <row r="17">
          <cell r="F17">
            <v>0</v>
          </cell>
          <cell r="K17">
            <v>20000</v>
          </cell>
        </row>
        <row r="18">
          <cell r="F18">
            <v>0</v>
          </cell>
        </row>
        <row r="19">
          <cell r="F19">
            <v>0</v>
          </cell>
          <cell r="K19">
            <v>0</v>
          </cell>
        </row>
        <row r="20">
          <cell r="F20">
            <v>0</v>
          </cell>
          <cell r="K20">
            <v>0</v>
          </cell>
        </row>
        <row r="21">
          <cell r="F21">
            <v>0</v>
          </cell>
        </row>
        <row r="22">
          <cell r="F22">
            <v>0</v>
          </cell>
          <cell r="K22">
            <v>0</v>
          </cell>
        </row>
        <row r="23">
          <cell r="F23">
            <v>0</v>
          </cell>
          <cell r="K23">
            <v>0</v>
          </cell>
        </row>
        <row r="24">
          <cell r="F24">
            <v>0</v>
          </cell>
          <cell r="K24">
            <v>0</v>
          </cell>
        </row>
        <row r="25">
          <cell r="F25">
            <v>0</v>
          </cell>
          <cell r="K25">
            <v>1137</v>
          </cell>
        </row>
        <row r="26">
          <cell r="F26">
            <v>0</v>
          </cell>
          <cell r="K26">
            <v>0</v>
          </cell>
        </row>
        <row r="27">
          <cell r="F27">
            <v>0</v>
          </cell>
          <cell r="K27">
            <v>1137</v>
          </cell>
        </row>
        <row r="28">
          <cell r="F28">
            <v>0</v>
          </cell>
        </row>
        <row r="29">
          <cell r="F29">
            <v>0</v>
          </cell>
          <cell r="K29">
            <v>0</v>
          </cell>
        </row>
        <row r="30">
          <cell r="F30">
            <v>0</v>
          </cell>
          <cell r="K30">
            <v>0</v>
          </cell>
        </row>
        <row r="31">
          <cell r="F31">
            <v>0</v>
          </cell>
          <cell r="K31">
            <v>0</v>
          </cell>
        </row>
        <row r="32">
          <cell r="F32">
            <v>866490</v>
          </cell>
          <cell r="K32">
            <v>110876</v>
          </cell>
        </row>
        <row r="33">
          <cell r="F33">
            <v>866490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mInp1"/>
      <sheetName val="ModDef"/>
    </sheetNames>
    <sheetDataSet>
      <sheetData sheetId="0" refreshError="1"/>
      <sheetData sheetId="1" refreshError="1"/>
    </sheetDataSet>
  </externalBook>
</externalLink>
</file>

<file path=xl/externalLinks/externalLink8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DUC"/>
    </sheetNames>
    <sheetDataSet>
      <sheetData sheetId="0" refreshError="1"/>
    </sheetDataSet>
  </externalBook>
</externalLink>
</file>

<file path=xl/externalLinks/externalLink8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Def"/>
      <sheetName val="Model"/>
    </sheetNames>
    <sheetDataSet>
      <sheetData sheetId="0" refreshError="1"/>
      <sheetData sheetId="1" refreshError="1"/>
    </sheetDataSet>
  </externalBook>
</externalLink>
</file>

<file path=xl/externalLinks/externalLink8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DUC"/>
      <sheetName val="Links"/>
      <sheetName val="Lead"/>
    </sheetNames>
    <sheetDataSet>
      <sheetData sheetId="0" refreshError="1">
        <row r="5">
          <cell r="D5" t="str">
            <v>Fundación Paraguaya de Cooperación y Desarrollo</v>
          </cell>
        </row>
        <row r="6">
          <cell r="D6" t="str">
            <v>Miles de Guaranies</v>
          </cell>
        </row>
      </sheetData>
      <sheetData sheetId="1" refreshError="1"/>
      <sheetData sheetId="2" refreshError="1"/>
    </sheetDataSet>
  </externalBook>
</externalLink>
</file>

<file path=xl/externalLinks/externalLink8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</sheetNames>
    <sheetDataSet>
      <sheetData sheetId="0" refreshError="1"/>
    </sheetDataSet>
  </externalBook>
</externalLink>
</file>

<file path=xl/externalLinks/externalLink8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1"/>
    </sheetNames>
    <sheetDataSet>
      <sheetData sheetId="0" refreshError="1"/>
    </sheetDataSet>
  </externalBook>
</externalLink>
</file>

<file path=xl/externalLinks/externalLink8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"/>
    </sheetNames>
    <sheetDataSet>
      <sheetData sheetId="0" refreshError="1"/>
    </sheetDataSet>
  </externalBook>
</externalLink>
</file>

<file path=xl/externalLinks/externalLink8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დასახელება"/>
    </sheetNames>
    <sheetDataSet>
      <sheetData sheetId="0" refreshError="1"/>
    </sheetDataSet>
  </externalBook>
</externalLink>
</file>

<file path=xl/externalLinks/externalLink8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 Forma"/>
    </sheetNames>
    <sheetDataSet>
      <sheetData sheetId="0" refreshError="1"/>
    </sheetDataSet>
  </externalBook>
</externalLink>
</file>

<file path=xl/externalLinks/externalLink8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 Forma"/>
    </sheetNames>
    <sheetDataSet>
      <sheetData sheetId="0" refreshError="1"/>
    </sheetDataSet>
  </externalBook>
</externalLink>
</file>

<file path=xl/externalLinks/externalLink8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s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2"/>
    </sheetNames>
    <sheetDataSet>
      <sheetData sheetId="0" refreshError="1"/>
    </sheetDataSet>
  </externalBook>
</externalLink>
</file>

<file path=xl/externalLinks/externalLink9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3"/>
    </sheetNames>
    <sheetDataSet>
      <sheetData sheetId="0" refreshError="1"/>
    </sheetDataSet>
  </externalBook>
</externalLink>
</file>

<file path=xl/externalLinks/externalLink9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</sheetNames>
    <sheetDataSet>
      <sheetData sheetId="0" refreshError="1"/>
    </sheetDataSet>
  </externalBook>
</externalLink>
</file>

<file path=xl/externalLinks/externalLink9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arterly Raw Data"/>
      <sheetName val="Quarterly MacroFlow"/>
    </sheetNames>
    <sheetDataSet>
      <sheetData sheetId="0" refreshError="1"/>
      <sheetData sheetId="1" refreshError="1"/>
    </sheetDataSet>
  </externalBook>
</externalLink>
</file>

<file path=xl/externalLinks/externalLink9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(Priv.Cap)"/>
    </sheetNames>
    <sheetDataSet>
      <sheetData sheetId="0" refreshError="1"/>
    </sheetDataSet>
  </externalBook>
</externalLink>
</file>

<file path=xl/externalLinks/externalLink9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 Movement Kyrg"/>
    </sheetNames>
    <sheetDataSet>
      <sheetData sheetId="0" refreshError="1"/>
    </sheetDataSet>
  </externalBook>
</externalLink>
</file>

<file path=xl/externalLinks/externalLink9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</sheetNames>
    <sheetDataSet>
      <sheetData sheetId="0" refreshError="1"/>
    </sheetDataSet>
  </externalBook>
</externalLink>
</file>

<file path=xl/externalLinks/externalLink9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3"/>
    </sheetNames>
    <sheetDataSet>
      <sheetData sheetId="0" refreshError="1"/>
    </sheetDataSet>
  </externalBook>
</externalLink>
</file>

<file path=xl/externalLinks/externalLink9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um"/>
    </sheetNames>
    <sheetDataSet>
      <sheetData sheetId="0" refreshError="1"/>
    </sheetDataSet>
  </externalBook>
</externalLink>
</file>

<file path=xl/externalLinks/externalLink9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ATA"/>
    </sheetNames>
    <sheetDataSet>
      <sheetData sheetId="0" refreshError="1"/>
    </sheetDataSet>
  </externalBook>
</externalLink>
</file>

<file path=xl/externalLinks/externalLink9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S815"/>
  <sheetViews>
    <sheetView tabSelected="1" view="pageBreakPreview" zoomScaleNormal="100" zoomScaleSheetLayoutView="100" workbookViewId="0">
      <pane ySplit="3" topLeftCell="A4" activePane="bottomLeft" state="frozen"/>
      <selection pane="bottomLeft" activeCell="C139" sqref="C139"/>
    </sheetView>
  </sheetViews>
  <sheetFormatPr defaultColWidth="12.5703125" defaultRowHeight="15" x14ac:dyDescent="0.25"/>
  <cols>
    <col min="1" max="1" width="3.85546875" style="5" customWidth="1"/>
    <col min="2" max="2" width="5.28515625" style="9" customWidth="1"/>
    <col min="3" max="3" width="50.85546875" style="16" customWidth="1"/>
    <col min="4" max="4" width="15.5703125" style="3" customWidth="1"/>
    <col min="5" max="5" width="16.140625" style="4" customWidth="1"/>
    <col min="6" max="6" width="18.28515625" style="10" customWidth="1"/>
    <col min="7" max="7" width="18.85546875" style="10" customWidth="1"/>
    <col min="8" max="8" width="18.85546875" style="11" customWidth="1"/>
    <col min="9" max="9" width="14" style="5" hidden="1" customWidth="1"/>
    <col min="10" max="10" width="12.140625" style="5" hidden="1" customWidth="1"/>
    <col min="11" max="11" width="12.5703125" style="5" hidden="1" customWidth="1"/>
    <col min="12" max="12" width="12.28515625" style="5" hidden="1" customWidth="1"/>
    <col min="13" max="13" width="15" style="5" hidden="1" customWidth="1"/>
    <col min="14" max="14" width="11.28515625" style="5" hidden="1" customWidth="1"/>
    <col min="15" max="15" width="17.28515625" style="5" hidden="1" customWidth="1"/>
    <col min="16" max="16" width="14.85546875" style="5" hidden="1" customWidth="1"/>
    <col min="17" max="17" width="12.140625" style="5" hidden="1" customWidth="1"/>
    <col min="18" max="18" width="15" style="5" hidden="1" customWidth="1"/>
    <col min="19" max="188" width="9.140625" style="5" customWidth="1"/>
    <col min="189" max="189" width="42.140625" style="5" customWidth="1"/>
    <col min="190" max="190" width="10.5703125" style="5" customWidth="1"/>
    <col min="191" max="191" width="10" style="5" customWidth="1"/>
    <col min="192" max="16384" width="12.5703125" style="5"/>
  </cols>
  <sheetData>
    <row r="1" spans="1:18" ht="38.25" customHeight="1" x14ac:dyDescent="0.25">
      <c r="B1" s="81"/>
      <c r="C1" s="126"/>
      <c r="D1" s="126"/>
      <c r="E1" s="82" t="s">
        <v>145</v>
      </c>
      <c r="F1" s="126"/>
      <c r="G1" s="126"/>
      <c r="H1" s="126"/>
      <c r="I1" s="88"/>
      <c r="J1" s="88"/>
      <c r="K1" s="88"/>
      <c r="L1" s="88"/>
      <c r="M1" s="88"/>
      <c r="N1" s="88"/>
    </row>
    <row r="2" spans="1:18" x14ac:dyDescent="0.25">
      <c r="B2" s="103"/>
      <c r="C2" s="104"/>
      <c r="D2" s="104"/>
      <c r="E2" s="104" t="s">
        <v>22</v>
      </c>
      <c r="F2" s="104"/>
      <c r="G2" s="104"/>
      <c r="H2" s="105"/>
      <c r="I2" s="92" t="s">
        <v>115</v>
      </c>
      <c r="J2" s="92" t="s">
        <v>116</v>
      </c>
      <c r="K2" s="92" t="s">
        <v>117</v>
      </c>
      <c r="L2" s="92" t="s">
        <v>118</v>
      </c>
      <c r="M2" s="92" t="s">
        <v>119</v>
      </c>
      <c r="N2" s="92" t="s">
        <v>120</v>
      </c>
      <c r="O2" s="187" t="s">
        <v>186</v>
      </c>
      <c r="P2" s="187"/>
      <c r="Q2" s="187"/>
      <c r="R2" s="181" t="s">
        <v>187</v>
      </c>
    </row>
    <row r="3" spans="1:18" s="6" customFormat="1" ht="87.75" customHeight="1" x14ac:dyDescent="0.25">
      <c r="A3" s="20"/>
      <c r="B3" s="21" t="s">
        <v>114</v>
      </c>
      <c r="C3" s="19" t="s">
        <v>109</v>
      </c>
      <c r="D3" s="19" t="s">
        <v>0</v>
      </c>
      <c r="E3" s="22" t="s">
        <v>110</v>
      </c>
      <c r="F3" s="19" t="s">
        <v>111</v>
      </c>
      <c r="G3" s="19" t="s">
        <v>112</v>
      </c>
      <c r="H3" s="19" t="s">
        <v>113</v>
      </c>
      <c r="I3" s="60" t="s">
        <v>162</v>
      </c>
      <c r="J3" s="60" t="s">
        <v>163</v>
      </c>
      <c r="K3" s="60" t="s">
        <v>164</v>
      </c>
      <c r="L3" s="60" t="s">
        <v>165</v>
      </c>
      <c r="M3" s="60" t="s">
        <v>166</v>
      </c>
      <c r="N3" s="60" t="s">
        <v>142</v>
      </c>
      <c r="O3" s="60" t="s">
        <v>186</v>
      </c>
      <c r="P3" s="60" t="s">
        <v>188</v>
      </c>
      <c r="Q3" s="60" t="s">
        <v>9</v>
      </c>
      <c r="R3" s="60"/>
    </row>
    <row r="4" spans="1:18" x14ac:dyDescent="0.25">
      <c r="A4" s="23"/>
      <c r="B4" s="24"/>
      <c r="C4" s="25" t="s">
        <v>11</v>
      </c>
      <c r="D4" s="26">
        <v>1</v>
      </c>
      <c r="E4" s="27">
        <v>5.6</v>
      </c>
      <c r="F4" s="28">
        <f>E4*1000</f>
        <v>5600</v>
      </c>
      <c r="G4" s="28">
        <f>D4*F4</f>
        <v>5600</v>
      </c>
      <c r="H4" s="28">
        <f>G4*12</f>
        <v>67200</v>
      </c>
      <c r="I4" s="23"/>
      <c r="J4" s="23"/>
      <c r="K4" s="23"/>
      <c r="L4" s="23"/>
      <c r="M4" s="23"/>
      <c r="N4" s="23"/>
    </row>
    <row r="5" spans="1:18" x14ac:dyDescent="0.25">
      <c r="A5" s="23"/>
      <c r="B5" s="24"/>
      <c r="C5" s="25" t="s">
        <v>12</v>
      </c>
      <c r="D5" s="26">
        <v>3</v>
      </c>
      <c r="E5" s="27">
        <v>4.8</v>
      </c>
      <c r="F5" s="28">
        <f t="shared" ref="F5:F9" si="0">E5*1000</f>
        <v>4800</v>
      </c>
      <c r="G5" s="28">
        <f>D5*F5</f>
        <v>14400</v>
      </c>
      <c r="H5" s="28">
        <f t="shared" ref="H5:H9" si="1">G5*12</f>
        <v>172800</v>
      </c>
      <c r="I5" s="23"/>
      <c r="J5" s="23"/>
      <c r="K5" s="23"/>
      <c r="L5" s="23"/>
      <c r="M5" s="23"/>
      <c r="N5" s="23"/>
    </row>
    <row r="6" spans="1:18" x14ac:dyDescent="0.25">
      <c r="A6" s="23"/>
      <c r="B6" s="65"/>
      <c r="C6" s="17" t="s">
        <v>156</v>
      </c>
      <c r="D6" s="70">
        <v>1</v>
      </c>
      <c r="E6" s="36">
        <v>1.3</v>
      </c>
      <c r="F6" s="28">
        <f t="shared" si="0"/>
        <v>1300</v>
      </c>
      <c r="G6" s="30">
        <f t="shared" ref="G6" si="2">D6*F6</f>
        <v>1300</v>
      </c>
      <c r="H6" s="30">
        <f t="shared" si="1"/>
        <v>15600</v>
      </c>
      <c r="I6" s="23"/>
      <c r="J6" s="23"/>
      <c r="K6" s="23"/>
      <c r="L6" s="23"/>
      <c r="M6" s="23"/>
      <c r="N6" s="23"/>
    </row>
    <row r="7" spans="1:18" x14ac:dyDescent="0.25">
      <c r="A7" s="23"/>
      <c r="B7" s="65"/>
      <c r="C7" s="17" t="s">
        <v>157</v>
      </c>
      <c r="D7" s="70">
        <v>3</v>
      </c>
      <c r="E7" s="36">
        <v>1.2</v>
      </c>
      <c r="F7" s="28">
        <f t="shared" si="0"/>
        <v>1200</v>
      </c>
      <c r="G7" s="30">
        <f>D7*F7</f>
        <v>3600</v>
      </c>
      <c r="H7" s="30">
        <f>G7*12</f>
        <v>43200</v>
      </c>
      <c r="I7" s="23"/>
      <c r="J7" s="23"/>
      <c r="K7" s="23"/>
      <c r="L7" s="23"/>
      <c r="M7" s="23"/>
      <c r="N7" s="23"/>
    </row>
    <row r="8" spans="1:18" ht="21" customHeight="1" x14ac:dyDescent="0.25">
      <c r="A8" s="23"/>
      <c r="B8" s="65"/>
      <c r="C8" s="17" t="s">
        <v>159</v>
      </c>
      <c r="D8" s="70">
        <v>1</v>
      </c>
      <c r="E8" s="36">
        <v>2.5</v>
      </c>
      <c r="F8" s="28">
        <f t="shared" si="0"/>
        <v>2500</v>
      </c>
      <c r="G8" s="30">
        <f>D8*F8</f>
        <v>2500</v>
      </c>
      <c r="H8" s="30">
        <f>G8*12</f>
        <v>30000</v>
      </c>
      <c r="I8" s="23"/>
      <c r="J8" s="23"/>
      <c r="K8" s="23"/>
      <c r="L8" s="23"/>
      <c r="M8" s="23"/>
      <c r="N8" s="23"/>
    </row>
    <row r="9" spans="1:18" ht="18.75" customHeight="1" x14ac:dyDescent="0.25">
      <c r="A9" s="45"/>
      <c r="B9" s="65"/>
      <c r="C9" s="17" t="s">
        <v>160</v>
      </c>
      <c r="D9" s="70">
        <v>1</v>
      </c>
      <c r="E9" s="36">
        <v>2.5</v>
      </c>
      <c r="F9" s="28">
        <f t="shared" si="0"/>
        <v>2500</v>
      </c>
      <c r="G9" s="30">
        <f>D9*F9</f>
        <v>2500</v>
      </c>
      <c r="H9" s="30">
        <f t="shared" si="1"/>
        <v>30000</v>
      </c>
      <c r="I9" s="23"/>
      <c r="J9" s="23"/>
      <c r="K9" s="23"/>
      <c r="L9" s="23"/>
      <c r="M9" s="23"/>
      <c r="N9" s="23"/>
    </row>
    <row r="10" spans="1:18" s="8" customFormat="1" ht="30" x14ac:dyDescent="0.25">
      <c r="A10" s="29"/>
      <c r="B10" s="71" t="s">
        <v>115</v>
      </c>
      <c r="C10" s="72" t="s">
        <v>149</v>
      </c>
      <c r="D10" s="73">
        <f>D11+D12+D13+D17</f>
        <v>38</v>
      </c>
      <c r="E10" s="73"/>
      <c r="F10" s="74"/>
      <c r="G10" s="74">
        <f>G11+G12+G13+G17</f>
        <v>54400</v>
      </c>
      <c r="H10" s="74">
        <f>H11+H12+H13+H17</f>
        <v>652800</v>
      </c>
      <c r="I10" s="23"/>
      <c r="J10" s="23"/>
      <c r="K10" s="23"/>
      <c r="L10" s="23"/>
      <c r="M10" s="23"/>
      <c r="N10" s="23"/>
    </row>
    <row r="11" spans="1:18" x14ac:dyDescent="0.25">
      <c r="A11" s="23"/>
      <c r="B11" s="24"/>
      <c r="C11" s="25" t="s">
        <v>17</v>
      </c>
      <c r="D11" s="26">
        <v>1</v>
      </c>
      <c r="E11" s="27">
        <v>3.6</v>
      </c>
      <c r="F11" s="30">
        <f>E11*1000</f>
        <v>3600</v>
      </c>
      <c r="G11" s="30">
        <f>D11*F11</f>
        <v>3600</v>
      </c>
      <c r="H11" s="28">
        <f>G11*12</f>
        <v>43200</v>
      </c>
      <c r="I11" s="23"/>
      <c r="J11" s="23"/>
      <c r="K11" s="23"/>
      <c r="L11" s="23"/>
      <c r="M11" s="23"/>
      <c r="N11" s="23"/>
    </row>
    <row r="12" spans="1:18" x14ac:dyDescent="0.25">
      <c r="A12" s="23"/>
      <c r="B12" s="24"/>
      <c r="C12" s="25" t="s">
        <v>15</v>
      </c>
      <c r="D12" s="26">
        <v>1</v>
      </c>
      <c r="E12" s="27">
        <v>2.8</v>
      </c>
      <c r="F12" s="30">
        <f t="shared" ref="F12:F80" si="3">E12*1000</f>
        <v>2800</v>
      </c>
      <c r="G12" s="30">
        <f>D12*F12</f>
        <v>2800</v>
      </c>
      <c r="H12" s="28">
        <f>G12*12</f>
        <v>33600</v>
      </c>
      <c r="I12" s="23"/>
      <c r="J12" s="23"/>
      <c r="K12" s="23"/>
      <c r="L12" s="23"/>
      <c r="M12" s="23"/>
      <c r="N12" s="23"/>
    </row>
    <row r="13" spans="1:18" x14ac:dyDescent="0.25">
      <c r="A13" s="68"/>
      <c r="B13" s="64">
        <v>1</v>
      </c>
      <c r="C13" s="67" t="s">
        <v>150</v>
      </c>
      <c r="D13" s="69">
        <f>SUM(D14:D16)</f>
        <v>9</v>
      </c>
      <c r="E13" s="67"/>
      <c r="F13" s="30"/>
      <c r="G13" s="38">
        <f>SUM(G14:G16)</f>
        <v>13700</v>
      </c>
      <c r="H13" s="38">
        <f>SUM(H14:H16)</f>
        <v>164400</v>
      </c>
      <c r="I13" s="23"/>
      <c r="J13" s="23"/>
      <c r="K13" s="23"/>
      <c r="L13" s="23"/>
      <c r="M13" s="23"/>
      <c r="N13" s="23"/>
    </row>
    <row r="14" spans="1:18" x14ac:dyDescent="0.25">
      <c r="A14" s="23"/>
      <c r="B14" s="24"/>
      <c r="C14" s="25" t="s">
        <v>13</v>
      </c>
      <c r="D14" s="26">
        <v>1</v>
      </c>
      <c r="E14" s="27">
        <v>2.5</v>
      </c>
      <c r="F14" s="30">
        <f t="shared" si="3"/>
        <v>2500</v>
      </c>
      <c r="G14" s="30">
        <f>D14*F14</f>
        <v>2500</v>
      </c>
      <c r="H14" s="28">
        <f>G14*12</f>
        <v>30000</v>
      </c>
      <c r="I14" s="23"/>
      <c r="J14" s="23"/>
      <c r="K14" s="23"/>
      <c r="L14" s="23"/>
      <c r="M14" s="23"/>
      <c r="N14" s="23"/>
    </row>
    <row r="15" spans="1:18" x14ac:dyDescent="0.25">
      <c r="A15" s="23"/>
      <c r="B15" s="24"/>
      <c r="C15" s="25" t="s">
        <v>14</v>
      </c>
      <c r="D15" s="26">
        <v>4</v>
      </c>
      <c r="E15" s="27">
        <v>1.4</v>
      </c>
      <c r="F15" s="30">
        <f t="shared" si="3"/>
        <v>1400</v>
      </c>
      <c r="G15" s="30">
        <f>D15*F15</f>
        <v>5600</v>
      </c>
      <c r="H15" s="28">
        <f>G15*12</f>
        <v>67200</v>
      </c>
      <c r="I15" s="23"/>
      <c r="J15" s="23"/>
      <c r="K15" s="23"/>
      <c r="L15" s="23"/>
      <c r="M15" s="23"/>
      <c r="N15" s="23"/>
    </row>
    <row r="16" spans="1:18" x14ac:dyDescent="0.25">
      <c r="A16" s="23"/>
      <c r="B16" s="24"/>
      <c r="C16" s="25" t="s">
        <v>14</v>
      </c>
      <c r="D16" s="26">
        <v>4</v>
      </c>
      <c r="E16" s="27">
        <v>1.4</v>
      </c>
      <c r="F16" s="30">
        <f t="shared" si="3"/>
        <v>1400</v>
      </c>
      <c r="G16" s="28">
        <f t="shared" ref="G16" si="4">D16*F16</f>
        <v>5600</v>
      </c>
      <c r="H16" s="28">
        <f t="shared" ref="H16" si="5">G16*12</f>
        <v>67200</v>
      </c>
      <c r="I16" s="23"/>
      <c r="J16" s="23"/>
      <c r="K16" s="23"/>
      <c r="L16" s="23"/>
      <c r="M16" s="23"/>
      <c r="N16" s="23"/>
    </row>
    <row r="17" spans="1:14" s="8" customFormat="1" x14ac:dyDescent="0.25">
      <c r="A17" s="66"/>
      <c r="B17" s="64">
        <v>2</v>
      </c>
      <c r="C17" s="67" t="s">
        <v>151</v>
      </c>
      <c r="D17" s="39">
        <f>SUM(D18:D23)</f>
        <v>27</v>
      </c>
      <c r="E17" s="39"/>
      <c r="F17" s="30"/>
      <c r="G17" s="38">
        <f>SUM(G18:G23)</f>
        <v>34300</v>
      </c>
      <c r="H17" s="38">
        <f>SUM(H18:H23)</f>
        <v>411600</v>
      </c>
      <c r="I17" s="23"/>
      <c r="J17" s="23"/>
      <c r="K17" s="23"/>
      <c r="L17" s="23"/>
      <c r="M17" s="23"/>
      <c r="N17" s="23"/>
    </row>
    <row r="18" spans="1:14" x14ac:dyDescent="0.25">
      <c r="A18" s="23"/>
      <c r="B18" s="24"/>
      <c r="C18" s="25" t="s">
        <v>13</v>
      </c>
      <c r="D18" s="26">
        <v>1</v>
      </c>
      <c r="E18" s="27">
        <v>2.4</v>
      </c>
      <c r="F18" s="30">
        <f t="shared" si="3"/>
        <v>2400</v>
      </c>
      <c r="G18" s="28">
        <f>D18*F18</f>
        <v>2400</v>
      </c>
      <c r="H18" s="28">
        <f>G18*12</f>
        <v>28800</v>
      </c>
      <c r="I18" s="23"/>
      <c r="J18" s="23"/>
      <c r="K18" s="23"/>
      <c r="L18" s="23"/>
      <c r="M18" s="23"/>
      <c r="N18" s="23"/>
    </row>
    <row r="19" spans="1:14" x14ac:dyDescent="0.25">
      <c r="A19" s="23"/>
      <c r="B19" s="24"/>
      <c r="C19" s="25" t="s">
        <v>14</v>
      </c>
      <c r="D19" s="26">
        <v>8</v>
      </c>
      <c r="E19" s="27">
        <v>1.4</v>
      </c>
      <c r="F19" s="30">
        <f t="shared" si="3"/>
        <v>1400</v>
      </c>
      <c r="G19" s="30">
        <f t="shared" ref="G19:G23" si="6">D19*F19</f>
        <v>11200</v>
      </c>
      <c r="H19" s="28">
        <f t="shared" ref="H19:H23" si="7">G19*12</f>
        <v>134400</v>
      </c>
      <c r="I19" s="23"/>
      <c r="J19" s="23"/>
      <c r="K19" s="23"/>
      <c r="L19" s="23"/>
      <c r="M19" s="23"/>
      <c r="N19" s="23"/>
    </row>
    <row r="20" spans="1:14" x14ac:dyDescent="0.25">
      <c r="A20" s="23"/>
      <c r="B20" s="24"/>
      <c r="C20" s="25" t="s">
        <v>6</v>
      </c>
      <c r="D20" s="26">
        <v>6</v>
      </c>
      <c r="E20" s="27">
        <v>1.1499999999999999</v>
      </c>
      <c r="F20" s="30">
        <f t="shared" si="3"/>
        <v>1150</v>
      </c>
      <c r="G20" s="30">
        <f t="shared" si="6"/>
        <v>6900</v>
      </c>
      <c r="H20" s="28">
        <f t="shared" si="7"/>
        <v>82800</v>
      </c>
      <c r="I20" s="23"/>
      <c r="J20" s="23"/>
      <c r="K20" s="23"/>
      <c r="L20" s="23"/>
      <c r="M20" s="23"/>
      <c r="N20" s="23"/>
    </row>
    <row r="21" spans="1:14" x14ac:dyDescent="0.25">
      <c r="A21" s="23"/>
      <c r="B21" s="24"/>
      <c r="C21" s="25" t="s">
        <v>7</v>
      </c>
      <c r="D21" s="26">
        <v>5</v>
      </c>
      <c r="E21" s="27">
        <v>0.9</v>
      </c>
      <c r="F21" s="30">
        <f t="shared" si="3"/>
        <v>900</v>
      </c>
      <c r="G21" s="30">
        <f t="shared" si="6"/>
        <v>4500</v>
      </c>
      <c r="H21" s="28">
        <f t="shared" si="7"/>
        <v>54000</v>
      </c>
      <c r="I21" s="23"/>
      <c r="J21" s="23"/>
      <c r="K21" s="23"/>
      <c r="L21" s="23"/>
      <c r="M21" s="23"/>
      <c r="N21" s="23"/>
    </row>
    <row r="22" spans="1:14" x14ac:dyDescent="0.25">
      <c r="A22" s="23" t="s">
        <v>175</v>
      </c>
      <c r="B22" s="24"/>
      <c r="C22" s="25" t="s">
        <v>173</v>
      </c>
      <c r="D22" s="26">
        <v>5</v>
      </c>
      <c r="E22" s="27">
        <v>1.4</v>
      </c>
      <c r="F22" s="28">
        <f t="shared" si="3"/>
        <v>1400</v>
      </c>
      <c r="G22" s="28">
        <f t="shared" si="6"/>
        <v>7000</v>
      </c>
      <c r="H22" s="28">
        <f t="shared" si="7"/>
        <v>84000</v>
      </c>
      <c r="I22" s="23"/>
      <c r="J22" s="23"/>
      <c r="K22" s="23"/>
      <c r="L22" s="23"/>
      <c r="M22" s="23"/>
      <c r="N22" s="23"/>
    </row>
    <row r="23" spans="1:14" x14ac:dyDescent="0.25">
      <c r="A23" s="23" t="s">
        <v>175</v>
      </c>
      <c r="B23" s="24"/>
      <c r="C23" s="25" t="s">
        <v>174</v>
      </c>
      <c r="D23" s="26">
        <v>2</v>
      </c>
      <c r="E23" s="27">
        <v>1.1499999999999999</v>
      </c>
      <c r="F23" s="28">
        <f>E23*1000</f>
        <v>1150</v>
      </c>
      <c r="G23" s="28">
        <f t="shared" si="6"/>
        <v>2300</v>
      </c>
      <c r="H23" s="28">
        <f t="shared" si="7"/>
        <v>27600</v>
      </c>
      <c r="I23" s="23"/>
      <c r="J23" s="23"/>
      <c r="K23" s="23"/>
      <c r="L23" s="23"/>
      <c r="M23" s="23"/>
      <c r="N23" s="23"/>
    </row>
    <row r="24" spans="1:14" s="8" customFormat="1" ht="25.5" customHeight="1" x14ac:dyDescent="0.25">
      <c r="A24" s="29"/>
      <c r="B24" s="71" t="s">
        <v>116</v>
      </c>
      <c r="C24" s="72" t="s">
        <v>16</v>
      </c>
      <c r="D24" s="73">
        <f>D25+D26+D30</f>
        <v>20</v>
      </c>
      <c r="E24" s="75"/>
      <c r="F24" s="75"/>
      <c r="G24" s="74">
        <f>G25+G26+G30</f>
        <v>30200</v>
      </c>
      <c r="H24" s="74">
        <f>H25+H26+H30</f>
        <v>362400</v>
      </c>
      <c r="I24" s="23"/>
      <c r="J24" s="23"/>
      <c r="K24" s="23"/>
      <c r="L24" s="23"/>
      <c r="M24" s="23"/>
      <c r="N24" s="23"/>
    </row>
    <row r="25" spans="1:14" x14ac:dyDescent="0.25">
      <c r="A25" s="23"/>
      <c r="B25" s="24"/>
      <c r="C25" s="25" t="s">
        <v>17</v>
      </c>
      <c r="D25" s="26">
        <v>1</v>
      </c>
      <c r="E25" s="27">
        <v>3.6</v>
      </c>
      <c r="F25" s="30">
        <f t="shared" si="3"/>
        <v>3600</v>
      </c>
      <c r="G25" s="30">
        <f>D25*F25</f>
        <v>3600</v>
      </c>
      <c r="H25" s="28">
        <f t="shared" ref="H25" si="8">G25*12</f>
        <v>43200</v>
      </c>
      <c r="I25" s="23"/>
      <c r="J25" s="23"/>
      <c r="K25" s="23"/>
      <c r="L25" s="23"/>
      <c r="M25" s="23"/>
      <c r="N25" s="23"/>
    </row>
    <row r="26" spans="1:14" s="8" customFormat="1" ht="30" x14ac:dyDescent="0.25">
      <c r="A26" s="31"/>
      <c r="B26" s="32">
        <v>1</v>
      </c>
      <c r="C26" s="18" t="s">
        <v>131</v>
      </c>
      <c r="D26" s="33">
        <f>SUM(D27:D29)</f>
        <v>9</v>
      </c>
      <c r="E26" s="34"/>
      <c r="F26" s="30"/>
      <c r="G26" s="35">
        <f>SUM(G27:G29)</f>
        <v>12850</v>
      </c>
      <c r="H26" s="35">
        <f>SUM(H27:H29)</f>
        <v>154200</v>
      </c>
      <c r="I26" s="23"/>
      <c r="J26" s="23"/>
      <c r="K26" s="23"/>
      <c r="L26" s="23"/>
      <c r="M26" s="23"/>
      <c r="N26" s="23"/>
    </row>
    <row r="27" spans="1:14" x14ac:dyDescent="0.25">
      <c r="A27" s="23"/>
      <c r="B27" s="24"/>
      <c r="C27" s="25" t="s">
        <v>13</v>
      </c>
      <c r="D27" s="26">
        <v>1</v>
      </c>
      <c r="E27" s="27">
        <v>2.4</v>
      </c>
      <c r="F27" s="30">
        <f t="shared" si="3"/>
        <v>2400</v>
      </c>
      <c r="G27" s="28">
        <f>D27*F27</f>
        <v>2400</v>
      </c>
      <c r="H27" s="28">
        <f t="shared" ref="H27:H29" si="9">G27*12</f>
        <v>28800</v>
      </c>
      <c r="I27" s="23"/>
      <c r="J27" s="23"/>
      <c r="K27" s="23"/>
      <c r="L27" s="23"/>
      <c r="M27" s="23"/>
      <c r="N27" s="23"/>
    </row>
    <row r="28" spans="1:14" x14ac:dyDescent="0.25">
      <c r="A28" s="23"/>
      <c r="B28" s="24"/>
      <c r="C28" s="25" t="s">
        <v>14</v>
      </c>
      <c r="D28" s="26">
        <v>5</v>
      </c>
      <c r="E28" s="27">
        <v>1.4</v>
      </c>
      <c r="F28" s="30">
        <f t="shared" si="3"/>
        <v>1400</v>
      </c>
      <c r="G28" s="28">
        <f t="shared" ref="G28" si="10">D28*F28</f>
        <v>7000</v>
      </c>
      <c r="H28" s="28">
        <f t="shared" si="9"/>
        <v>84000</v>
      </c>
      <c r="I28" s="23"/>
      <c r="J28" s="23"/>
      <c r="K28" s="23"/>
      <c r="L28" s="23"/>
      <c r="M28" s="23"/>
      <c r="N28" s="23"/>
    </row>
    <row r="29" spans="1:14" x14ac:dyDescent="0.25">
      <c r="A29" s="23"/>
      <c r="B29" s="24"/>
      <c r="C29" s="25" t="s">
        <v>6</v>
      </c>
      <c r="D29" s="26">
        <v>3</v>
      </c>
      <c r="E29" s="27">
        <v>1.1499999999999999</v>
      </c>
      <c r="F29" s="30">
        <f t="shared" si="3"/>
        <v>1150</v>
      </c>
      <c r="G29" s="28">
        <f>D29*F29</f>
        <v>3450</v>
      </c>
      <c r="H29" s="28">
        <f t="shared" si="9"/>
        <v>41400</v>
      </c>
      <c r="I29" s="23"/>
      <c r="J29" s="23"/>
      <c r="K29" s="23"/>
      <c r="L29" s="23"/>
      <c r="M29" s="23"/>
      <c r="N29" s="23"/>
    </row>
    <row r="30" spans="1:14" s="8" customFormat="1" ht="30" x14ac:dyDescent="0.25">
      <c r="A30" s="31"/>
      <c r="B30" s="32">
        <v>2</v>
      </c>
      <c r="C30" s="18" t="s">
        <v>132</v>
      </c>
      <c r="D30" s="33">
        <f>SUM(D31:D33)</f>
        <v>10</v>
      </c>
      <c r="E30" s="34"/>
      <c r="F30" s="30"/>
      <c r="G30" s="35">
        <f>SUM(G31:G33)</f>
        <v>13750</v>
      </c>
      <c r="H30" s="35">
        <f>SUM(H31:H33)</f>
        <v>165000</v>
      </c>
      <c r="I30" s="23"/>
      <c r="J30" s="23"/>
      <c r="K30" s="23"/>
      <c r="L30" s="23"/>
      <c r="M30" s="23"/>
      <c r="N30" s="23"/>
    </row>
    <row r="31" spans="1:14" x14ac:dyDescent="0.25">
      <c r="A31" s="23"/>
      <c r="B31" s="24"/>
      <c r="C31" s="25" t="s">
        <v>13</v>
      </c>
      <c r="D31" s="26">
        <v>1</v>
      </c>
      <c r="E31" s="27">
        <v>2.4</v>
      </c>
      <c r="F31" s="30">
        <f t="shared" si="3"/>
        <v>2400</v>
      </c>
      <c r="G31" s="28">
        <f t="shared" ref="G31:G33" si="11">D31*F31</f>
        <v>2400</v>
      </c>
      <c r="H31" s="28">
        <f t="shared" ref="H31:H33" si="12">G31*12</f>
        <v>28800</v>
      </c>
      <c r="I31" s="23"/>
      <c r="J31" s="23"/>
      <c r="K31" s="23"/>
      <c r="L31" s="23"/>
      <c r="M31" s="23"/>
      <c r="N31" s="23"/>
    </row>
    <row r="32" spans="1:14" x14ac:dyDescent="0.25">
      <c r="A32" s="23"/>
      <c r="B32" s="24"/>
      <c r="C32" s="25" t="s">
        <v>14</v>
      </c>
      <c r="D32" s="26">
        <v>4</v>
      </c>
      <c r="E32" s="27">
        <v>1.4</v>
      </c>
      <c r="F32" s="30">
        <f t="shared" si="3"/>
        <v>1400</v>
      </c>
      <c r="G32" s="28">
        <f t="shared" si="11"/>
        <v>5600</v>
      </c>
      <c r="H32" s="28">
        <f t="shared" si="12"/>
        <v>67200</v>
      </c>
      <c r="I32" s="23"/>
      <c r="J32" s="23"/>
      <c r="K32" s="23"/>
      <c r="L32" s="23"/>
      <c r="M32" s="23"/>
      <c r="N32" s="23"/>
    </row>
    <row r="33" spans="1:14" x14ac:dyDescent="0.25">
      <c r="A33" s="23"/>
      <c r="B33" s="24"/>
      <c r="C33" s="25" t="s">
        <v>6</v>
      </c>
      <c r="D33" s="26">
        <v>5</v>
      </c>
      <c r="E33" s="27">
        <v>1.1499999999999999</v>
      </c>
      <c r="F33" s="30">
        <f t="shared" si="3"/>
        <v>1150</v>
      </c>
      <c r="G33" s="28">
        <f t="shared" si="11"/>
        <v>5750</v>
      </c>
      <c r="H33" s="28">
        <f t="shared" si="12"/>
        <v>69000</v>
      </c>
      <c r="I33" s="23"/>
      <c r="J33" s="23"/>
      <c r="K33" s="23"/>
      <c r="L33" s="23"/>
      <c r="M33" s="23"/>
      <c r="N33" s="23"/>
    </row>
    <row r="34" spans="1:14" s="8" customFormat="1" ht="45" x14ac:dyDescent="0.25">
      <c r="A34" s="29"/>
      <c r="B34" s="71" t="s">
        <v>117</v>
      </c>
      <c r="C34" s="76" t="s">
        <v>158</v>
      </c>
      <c r="D34" s="73">
        <f>D35+D36+D37+D42</f>
        <v>40</v>
      </c>
      <c r="E34" s="75"/>
      <c r="F34" s="73"/>
      <c r="G34" s="74">
        <f>G35+G36+G37+G42</f>
        <v>53650</v>
      </c>
      <c r="H34" s="74">
        <f>H35+H36+H37+H42</f>
        <v>643800</v>
      </c>
      <c r="I34" s="23"/>
      <c r="J34" s="23"/>
      <c r="K34" s="23"/>
      <c r="L34" s="23"/>
      <c r="M34" s="23"/>
      <c r="N34" s="23"/>
    </row>
    <row r="35" spans="1:14" x14ac:dyDescent="0.25">
      <c r="A35" s="23"/>
      <c r="B35" s="24"/>
      <c r="C35" s="25" t="s">
        <v>133</v>
      </c>
      <c r="D35" s="26">
        <v>1</v>
      </c>
      <c r="E35" s="27">
        <v>3.6</v>
      </c>
      <c r="F35" s="30">
        <f t="shared" si="3"/>
        <v>3600</v>
      </c>
      <c r="G35" s="30">
        <f>D35*F35</f>
        <v>3600</v>
      </c>
      <c r="H35" s="28">
        <f t="shared" ref="H35:H36" si="13">G35*12</f>
        <v>43200</v>
      </c>
      <c r="I35" s="23"/>
      <c r="J35" s="23"/>
      <c r="K35" s="23"/>
      <c r="L35" s="23"/>
      <c r="M35" s="23"/>
      <c r="N35" s="23"/>
    </row>
    <row r="36" spans="1:14" x14ac:dyDescent="0.25">
      <c r="A36" s="23"/>
      <c r="B36" s="24"/>
      <c r="C36" s="25" t="s">
        <v>15</v>
      </c>
      <c r="D36" s="26">
        <v>1</v>
      </c>
      <c r="E36" s="27">
        <v>2.6</v>
      </c>
      <c r="F36" s="30">
        <f t="shared" si="3"/>
        <v>2600</v>
      </c>
      <c r="G36" s="28">
        <f>D36*F36</f>
        <v>2600</v>
      </c>
      <c r="H36" s="28">
        <f t="shared" si="13"/>
        <v>31200</v>
      </c>
      <c r="I36" s="23"/>
      <c r="J36" s="23"/>
      <c r="K36" s="23"/>
      <c r="L36" s="23"/>
      <c r="M36" s="23"/>
      <c r="N36" s="23"/>
    </row>
    <row r="37" spans="1:14" s="8" customFormat="1" ht="30" x14ac:dyDescent="0.25">
      <c r="A37" s="31"/>
      <c r="B37" s="32">
        <v>1</v>
      </c>
      <c r="C37" s="18" t="s">
        <v>152</v>
      </c>
      <c r="D37" s="33">
        <f>SUM(D38:D41)</f>
        <v>22</v>
      </c>
      <c r="E37" s="34"/>
      <c r="F37" s="30"/>
      <c r="G37" s="35">
        <f>SUM(G38:G41)</f>
        <v>27550</v>
      </c>
      <c r="H37" s="35">
        <f>SUM(H38:H41)</f>
        <v>330600</v>
      </c>
      <c r="I37" s="23"/>
      <c r="J37" s="23"/>
      <c r="K37" s="23"/>
      <c r="L37" s="23"/>
      <c r="M37" s="23"/>
      <c r="N37" s="23"/>
    </row>
    <row r="38" spans="1:14" ht="17.25" customHeight="1" x14ac:dyDescent="0.25">
      <c r="A38" s="23"/>
      <c r="B38" s="24"/>
      <c r="C38" s="25" t="s">
        <v>13</v>
      </c>
      <c r="D38" s="26">
        <v>1</v>
      </c>
      <c r="E38" s="27">
        <v>2.4</v>
      </c>
      <c r="F38" s="30">
        <f t="shared" si="3"/>
        <v>2400</v>
      </c>
      <c r="G38" s="28">
        <f t="shared" ref="G38:G41" si="14">D38*F38</f>
        <v>2400</v>
      </c>
      <c r="H38" s="28">
        <f t="shared" ref="H38:H41" si="15">G38*12</f>
        <v>28800</v>
      </c>
      <c r="I38" s="23"/>
      <c r="J38" s="23"/>
      <c r="K38" s="23"/>
      <c r="L38" s="23"/>
      <c r="M38" s="23"/>
      <c r="N38" s="23"/>
    </row>
    <row r="39" spans="1:14" x14ac:dyDescent="0.25">
      <c r="A39" s="23"/>
      <c r="B39" s="24"/>
      <c r="C39" s="25" t="s">
        <v>14</v>
      </c>
      <c r="D39" s="26">
        <v>7</v>
      </c>
      <c r="E39" s="27">
        <v>1.4</v>
      </c>
      <c r="F39" s="30">
        <f t="shared" si="3"/>
        <v>1400</v>
      </c>
      <c r="G39" s="28">
        <f t="shared" si="14"/>
        <v>9800</v>
      </c>
      <c r="H39" s="28">
        <f t="shared" si="15"/>
        <v>117600</v>
      </c>
      <c r="I39" s="23"/>
      <c r="J39" s="23"/>
      <c r="K39" s="23"/>
      <c r="L39" s="23"/>
      <c r="M39" s="23"/>
      <c r="N39" s="23"/>
    </row>
    <row r="40" spans="1:14" x14ac:dyDescent="0.25">
      <c r="A40" s="23"/>
      <c r="B40" s="24"/>
      <c r="C40" s="25" t="s">
        <v>6</v>
      </c>
      <c r="D40" s="26">
        <v>11</v>
      </c>
      <c r="E40" s="27">
        <v>1.1499999999999999</v>
      </c>
      <c r="F40" s="30">
        <f t="shared" si="3"/>
        <v>1150</v>
      </c>
      <c r="G40" s="28">
        <f t="shared" si="14"/>
        <v>12650</v>
      </c>
      <c r="H40" s="28">
        <f t="shared" si="15"/>
        <v>151800</v>
      </c>
      <c r="I40" s="23"/>
      <c r="J40" s="23"/>
      <c r="K40" s="23"/>
      <c r="L40" s="23"/>
      <c r="M40" s="23"/>
      <c r="N40" s="23"/>
    </row>
    <row r="41" spans="1:14" x14ac:dyDescent="0.25">
      <c r="A41" s="23"/>
      <c r="B41" s="24"/>
      <c r="C41" s="25" t="s">
        <v>7</v>
      </c>
      <c r="D41" s="26">
        <v>3</v>
      </c>
      <c r="E41" s="27">
        <v>0.9</v>
      </c>
      <c r="F41" s="30">
        <f t="shared" si="3"/>
        <v>900</v>
      </c>
      <c r="G41" s="28">
        <f t="shared" si="14"/>
        <v>2700</v>
      </c>
      <c r="H41" s="28">
        <f t="shared" si="15"/>
        <v>32400</v>
      </c>
      <c r="I41" s="23"/>
      <c r="J41" s="23"/>
      <c r="K41" s="23"/>
      <c r="L41" s="23"/>
      <c r="M41" s="23"/>
      <c r="N41" s="23"/>
    </row>
    <row r="42" spans="1:14" s="8" customFormat="1" ht="60" x14ac:dyDescent="0.25">
      <c r="A42" s="31"/>
      <c r="B42" s="32">
        <v>2</v>
      </c>
      <c r="C42" s="18" t="s">
        <v>153</v>
      </c>
      <c r="D42" s="33">
        <f t="shared" ref="D42" si="16">SUM(D43:D46)</f>
        <v>16</v>
      </c>
      <c r="E42" s="34"/>
      <c r="F42" s="30"/>
      <c r="G42" s="35">
        <f>SUM(G43:G46)</f>
        <v>19900</v>
      </c>
      <c r="H42" s="35">
        <f>SUM(H43:H46)</f>
        <v>238800</v>
      </c>
      <c r="I42" s="23"/>
      <c r="J42" s="23"/>
      <c r="K42" s="23"/>
      <c r="L42" s="23"/>
      <c r="M42" s="23"/>
      <c r="N42" s="23"/>
    </row>
    <row r="43" spans="1:14" x14ac:dyDescent="0.25">
      <c r="A43" s="23"/>
      <c r="B43" s="24"/>
      <c r="C43" s="25" t="s">
        <v>13</v>
      </c>
      <c r="D43" s="26">
        <v>1</v>
      </c>
      <c r="E43" s="27">
        <v>2.4</v>
      </c>
      <c r="F43" s="30">
        <f>E43*1000</f>
        <v>2400</v>
      </c>
      <c r="G43" s="28">
        <f>D43*F43</f>
        <v>2400</v>
      </c>
      <c r="H43" s="28">
        <f t="shared" ref="H43:H46" si="17">G43*12</f>
        <v>28800</v>
      </c>
      <c r="I43" s="23"/>
      <c r="J43" s="23"/>
      <c r="K43" s="23"/>
      <c r="L43" s="23"/>
      <c r="M43" s="23"/>
      <c r="N43" s="23"/>
    </row>
    <row r="44" spans="1:14" x14ac:dyDescent="0.25">
      <c r="A44" s="23"/>
      <c r="B44" s="24"/>
      <c r="C44" s="25" t="s">
        <v>14</v>
      </c>
      <c r="D44" s="26">
        <v>5</v>
      </c>
      <c r="E44" s="27">
        <v>1.4</v>
      </c>
      <c r="F44" s="30">
        <f t="shared" si="3"/>
        <v>1400</v>
      </c>
      <c r="G44" s="28">
        <f t="shared" ref="G44:G46" si="18">D44*F44</f>
        <v>7000</v>
      </c>
      <c r="H44" s="28">
        <f t="shared" si="17"/>
        <v>84000</v>
      </c>
      <c r="I44" s="23"/>
      <c r="J44" s="23"/>
      <c r="K44" s="23"/>
      <c r="L44" s="23"/>
      <c r="M44" s="23"/>
      <c r="N44" s="23"/>
    </row>
    <row r="45" spans="1:14" x14ac:dyDescent="0.25">
      <c r="A45" s="23"/>
      <c r="B45" s="24"/>
      <c r="C45" s="25" t="s">
        <v>6</v>
      </c>
      <c r="D45" s="26">
        <v>6</v>
      </c>
      <c r="E45" s="27">
        <v>1.1499999999999999</v>
      </c>
      <c r="F45" s="30">
        <f t="shared" si="3"/>
        <v>1150</v>
      </c>
      <c r="G45" s="28">
        <f t="shared" si="18"/>
        <v>6900</v>
      </c>
      <c r="H45" s="28">
        <f t="shared" si="17"/>
        <v>82800</v>
      </c>
      <c r="I45" s="23"/>
      <c r="J45" s="23"/>
      <c r="K45" s="23"/>
      <c r="L45" s="23"/>
      <c r="M45" s="23"/>
      <c r="N45" s="23"/>
    </row>
    <row r="46" spans="1:14" x14ac:dyDescent="0.25">
      <c r="A46" s="23"/>
      <c r="B46" s="24"/>
      <c r="C46" s="25" t="s">
        <v>7</v>
      </c>
      <c r="D46" s="26">
        <v>4</v>
      </c>
      <c r="E46" s="27">
        <v>0.9</v>
      </c>
      <c r="F46" s="30">
        <f t="shared" si="3"/>
        <v>900</v>
      </c>
      <c r="G46" s="28">
        <f t="shared" si="18"/>
        <v>3600</v>
      </c>
      <c r="H46" s="28">
        <f t="shared" si="17"/>
        <v>43200</v>
      </c>
      <c r="I46" s="23"/>
      <c r="J46" s="23"/>
      <c r="K46" s="23"/>
      <c r="L46" s="23"/>
      <c r="M46" s="23"/>
      <c r="N46" s="23"/>
    </row>
    <row r="47" spans="1:14" s="8" customFormat="1" ht="63" x14ac:dyDescent="0.25">
      <c r="A47" s="29"/>
      <c r="B47" s="71" t="s">
        <v>118</v>
      </c>
      <c r="C47" s="127" t="s">
        <v>134</v>
      </c>
      <c r="D47" s="73">
        <f>D48+D49+D50+D54</f>
        <v>20</v>
      </c>
      <c r="E47" s="73"/>
      <c r="F47" s="73"/>
      <c r="G47" s="74">
        <f>G48+G49+G50+G54</f>
        <v>32250</v>
      </c>
      <c r="H47" s="74">
        <f>H48+H49+H50+H54</f>
        <v>387000</v>
      </c>
      <c r="I47" s="23"/>
      <c r="J47" s="23"/>
      <c r="K47" s="23"/>
      <c r="L47" s="23"/>
      <c r="M47" s="23"/>
      <c r="N47" s="23"/>
    </row>
    <row r="48" spans="1:14" x14ac:dyDescent="0.25">
      <c r="A48" s="23"/>
      <c r="B48" s="24"/>
      <c r="C48" s="17" t="s">
        <v>17</v>
      </c>
      <c r="D48" s="26">
        <v>1</v>
      </c>
      <c r="E48" s="36">
        <v>3.6</v>
      </c>
      <c r="F48" s="30">
        <f t="shared" si="3"/>
        <v>3600</v>
      </c>
      <c r="G48" s="30">
        <f>D48*F48</f>
        <v>3600</v>
      </c>
      <c r="H48" s="28">
        <f t="shared" ref="H48" si="19">G48*12</f>
        <v>43200</v>
      </c>
      <c r="I48" s="23"/>
      <c r="J48" s="23"/>
      <c r="K48" s="23"/>
      <c r="L48" s="23"/>
      <c r="M48" s="23"/>
      <c r="N48" s="23"/>
    </row>
    <row r="49" spans="1:14" x14ac:dyDescent="0.25">
      <c r="A49" s="23"/>
      <c r="B49" s="24"/>
      <c r="C49" s="17" t="s">
        <v>15</v>
      </c>
      <c r="D49" s="26">
        <v>1</v>
      </c>
      <c r="E49" s="36">
        <v>2.6</v>
      </c>
      <c r="F49" s="30">
        <f t="shared" ref="F49" si="20">E49*1000</f>
        <v>2600</v>
      </c>
      <c r="G49" s="30">
        <f>D49*F49</f>
        <v>2600</v>
      </c>
      <c r="H49" s="28">
        <f>G49*12</f>
        <v>31200</v>
      </c>
      <c r="I49" s="23"/>
      <c r="J49" s="23"/>
      <c r="K49" s="23"/>
      <c r="L49" s="23"/>
      <c r="M49" s="23"/>
      <c r="N49" s="23"/>
    </row>
    <row r="50" spans="1:14" s="8" customFormat="1" x14ac:dyDescent="0.25">
      <c r="A50" s="31"/>
      <c r="B50" s="32">
        <v>1</v>
      </c>
      <c r="C50" s="128" t="s">
        <v>135</v>
      </c>
      <c r="D50" s="33">
        <f>SUM(D51:D53)</f>
        <v>8</v>
      </c>
      <c r="E50" s="37"/>
      <c r="F50" s="30"/>
      <c r="G50" s="38">
        <f>SUM(G51:G53)</f>
        <v>10950</v>
      </c>
      <c r="H50" s="38">
        <f>SUM(H51:H53)</f>
        <v>131400</v>
      </c>
      <c r="I50" s="23"/>
      <c r="J50" s="23"/>
      <c r="K50" s="23"/>
      <c r="L50" s="23"/>
      <c r="M50" s="23"/>
      <c r="N50" s="23"/>
    </row>
    <row r="51" spans="1:14" x14ac:dyDescent="0.25">
      <c r="A51" s="23"/>
      <c r="B51" s="24"/>
      <c r="C51" s="17" t="s">
        <v>13</v>
      </c>
      <c r="D51" s="26">
        <v>1</v>
      </c>
      <c r="E51" s="36">
        <v>2.4</v>
      </c>
      <c r="F51" s="30">
        <f t="shared" si="3"/>
        <v>2400</v>
      </c>
      <c r="G51" s="30">
        <f>D51*F51</f>
        <v>2400</v>
      </c>
      <c r="H51" s="28">
        <f t="shared" ref="H51:H53" si="21">G51*12</f>
        <v>28800</v>
      </c>
      <c r="I51" s="23"/>
      <c r="J51" s="23"/>
      <c r="K51" s="23"/>
      <c r="L51" s="23"/>
      <c r="M51" s="23"/>
      <c r="N51" s="23"/>
    </row>
    <row r="52" spans="1:14" x14ac:dyDescent="0.25">
      <c r="A52" s="23"/>
      <c r="B52" s="24"/>
      <c r="C52" s="17" t="s">
        <v>14</v>
      </c>
      <c r="D52" s="26">
        <v>2</v>
      </c>
      <c r="E52" s="27">
        <v>1.4</v>
      </c>
      <c r="F52" s="30">
        <f t="shared" si="3"/>
        <v>1400</v>
      </c>
      <c r="G52" s="30">
        <f>D52*F52</f>
        <v>2800</v>
      </c>
      <c r="H52" s="28">
        <f t="shared" si="21"/>
        <v>33600</v>
      </c>
      <c r="I52" s="23"/>
      <c r="J52" s="23"/>
      <c r="K52" s="23"/>
      <c r="L52" s="23"/>
      <c r="M52" s="23"/>
      <c r="N52" s="23"/>
    </row>
    <row r="53" spans="1:14" x14ac:dyDescent="0.25">
      <c r="A53" s="23"/>
      <c r="B53" s="24"/>
      <c r="C53" s="25" t="s">
        <v>6</v>
      </c>
      <c r="D53" s="26">
        <v>5</v>
      </c>
      <c r="E53" s="27">
        <v>1.1499999999999999</v>
      </c>
      <c r="F53" s="30">
        <f t="shared" si="3"/>
        <v>1150</v>
      </c>
      <c r="G53" s="30">
        <f>D53*F53</f>
        <v>5750</v>
      </c>
      <c r="H53" s="28">
        <f t="shared" si="21"/>
        <v>69000</v>
      </c>
      <c r="I53" s="23"/>
      <c r="J53" s="23"/>
      <c r="K53" s="23"/>
      <c r="L53" s="23"/>
      <c r="M53" s="23"/>
      <c r="N53" s="23"/>
    </row>
    <row r="54" spans="1:14" s="8" customFormat="1" ht="30" x14ac:dyDescent="0.25">
      <c r="A54" s="31"/>
      <c r="B54" s="32">
        <v>2</v>
      </c>
      <c r="C54" s="128" t="s">
        <v>136</v>
      </c>
      <c r="D54" s="33">
        <f>SUM(D55:D56)</f>
        <v>10</v>
      </c>
      <c r="E54" s="34"/>
      <c r="F54" s="30"/>
      <c r="G54" s="35">
        <f>SUM(G55:G56)</f>
        <v>15100</v>
      </c>
      <c r="H54" s="35">
        <f>SUM(H55:H56)</f>
        <v>181200</v>
      </c>
      <c r="I54" s="23"/>
      <c r="J54" s="23"/>
      <c r="K54" s="23"/>
      <c r="L54" s="23"/>
      <c r="M54" s="23"/>
      <c r="N54" s="23"/>
    </row>
    <row r="55" spans="1:14" x14ac:dyDescent="0.25">
      <c r="A55" s="23"/>
      <c r="B55" s="24"/>
      <c r="C55" s="17" t="s">
        <v>13</v>
      </c>
      <c r="D55" s="26">
        <v>1</v>
      </c>
      <c r="E55" s="27">
        <v>2.5</v>
      </c>
      <c r="F55" s="30">
        <f t="shared" si="3"/>
        <v>2500</v>
      </c>
      <c r="G55" s="30">
        <f>D55*F55</f>
        <v>2500</v>
      </c>
      <c r="H55" s="28">
        <f t="shared" ref="H55:H56" si="22">G55*12</f>
        <v>30000</v>
      </c>
      <c r="I55" s="23"/>
      <c r="J55" s="23"/>
      <c r="K55" s="23"/>
      <c r="L55" s="23"/>
      <c r="M55" s="23"/>
      <c r="N55" s="23"/>
    </row>
    <row r="56" spans="1:14" x14ac:dyDescent="0.25">
      <c r="A56" s="23"/>
      <c r="B56" s="24"/>
      <c r="C56" s="17" t="s">
        <v>14</v>
      </c>
      <c r="D56" s="26">
        <v>9</v>
      </c>
      <c r="E56" s="27">
        <v>1.4</v>
      </c>
      <c r="F56" s="30">
        <f t="shared" si="3"/>
        <v>1400</v>
      </c>
      <c r="G56" s="30">
        <f>D56*F56</f>
        <v>12600</v>
      </c>
      <c r="H56" s="28">
        <f t="shared" si="22"/>
        <v>151200</v>
      </c>
      <c r="I56" s="23"/>
      <c r="J56" s="23"/>
      <c r="K56" s="23"/>
      <c r="L56" s="23"/>
      <c r="M56" s="23"/>
      <c r="N56" s="23"/>
    </row>
    <row r="57" spans="1:14" s="8" customFormat="1" ht="47.25" x14ac:dyDescent="0.25">
      <c r="A57" s="29"/>
      <c r="B57" s="71" t="s">
        <v>119</v>
      </c>
      <c r="C57" s="127" t="s">
        <v>154</v>
      </c>
      <c r="D57" s="73">
        <f>D58+D59+D60+D64+D68</f>
        <v>57</v>
      </c>
      <c r="E57" s="73"/>
      <c r="F57" s="73"/>
      <c r="G57" s="74">
        <f>G58+G59+G60+G64+G68</f>
        <v>82250</v>
      </c>
      <c r="H57" s="74">
        <f>H58+H59+H60+H64+H68</f>
        <v>987000</v>
      </c>
      <c r="I57" s="23"/>
      <c r="J57" s="23"/>
      <c r="K57" s="23"/>
      <c r="L57" s="23"/>
      <c r="M57" s="23"/>
      <c r="N57" s="23"/>
    </row>
    <row r="58" spans="1:14" x14ac:dyDescent="0.25">
      <c r="A58" s="23"/>
      <c r="B58" s="24"/>
      <c r="C58" s="17" t="s">
        <v>17</v>
      </c>
      <c r="D58" s="26">
        <v>1</v>
      </c>
      <c r="E58" s="36">
        <v>3.6</v>
      </c>
      <c r="F58" s="30">
        <f t="shared" si="3"/>
        <v>3600</v>
      </c>
      <c r="G58" s="30">
        <f>D58*F58</f>
        <v>3600</v>
      </c>
      <c r="H58" s="28">
        <f t="shared" ref="H58:H59" si="23">G58*12</f>
        <v>43200</v>
      </c>
      <c r="I58" s="23"/>
      <c r="J58" s="23"/>
      <c r="K58" s="23"/>
      <c r="L58" s="23"/>
      <c r="M58" s="23"/>
      <c r="N58" s="23"/>
    </row>
    <row r="59" spans="1:14" x14ac:dyDescent="0.25">
      <c r="A59" s="23"/>
      <c r="B59" s="24"/>
      <c r="C59" s="17" t="s">
        <v>15</v>
      </c>
      <c r="D59" s="26">
        <v>1</v>
      </c>
      <c r="E59" s="36">
        <v>2.6</v>
      </c>
      <c r="F59" s="30">
        <f t="shared" si="3"/>
        <v>2600</v>
      </c>
      <c r="G59" s="30">
        <f>D59*F59</f>
        <v>2600</v>
      </c>
      <c r="H59" s="28">
        <f t="shared" si="23"/>
        <v>31200</v>
      </c>
      <c r="I59" s="23"/>
      <c r="J59" s="23"/>
      <c r="K59" s="23"/>
      <c r="L59" s="23"/>
      <c r="M59" s="23"/>
      <c r="N59" s="23"/>
    </row>
    <row r="60" spans="1:14" s="8" customFormat="1" x14ac:dyDescent="0.25">
      <c r="A60" s="31"/>
      <c r="B60" s="32">
        <v>1</v>
      </c>
      <c r="C60" s="129" t="s">
        <v>155</v>
      </c>
      <c r="D60" s="33">
        <f>SUM(D61:D63)</f>
        <v>10</v>
      </c>
      <c r="E60" s="39"/>
      <c r="F60" s="30"/>
      <c r="G60" s="35">
        <f>SUM(G61:G63)</f>
        <v>13750</v>
      </c>
      <c r="H60" s="35">
        <f>SUM(H61:H63)</f>
        <v>165000</v>
      </c>
      <c r="I60" s="23"/>
      <c r="J60" s="23"/>
      <c r="K60" s="23"/>
      <c r="L60" s="23"/>
      <c r="M60" s="23"/>
      <c r="N60" s="23"/>
    </row>
    <row r="61" spans="1:14" x14ac:dyDescent="0.25">
      <c r="A61" s="23"/>
      <c r="B61" s="24"/>
      <c r="C61" s="17" t="s">
        <v>13</v>
      </c>
      <c r="D61" s="26">
        <v>1</v>
      </c>
      <c r="E61" s="36">
        <v>2.4</v>
      </c>
      <c r="F61" s="30">
        <f t="shared" si="3"/>
        <v>2400</v>
      </c>
      <c r="G61" s="30">
        <f>D61*F61</f>
        <v>2400</v>
      </c>
      <c r="H61" s="28">
        <f t="shared" ref="H61:H63" si="24">G61*12</f>
        <v>28800</v>
      </c>
      <c r="I61" s="23"/>
      <c r="J61" s="23"/>
      <c r="K61" s="23"/>
      <c r="L61" s="23"/>
      <c r="M61" s="23"/>
      <c r="N61" s="23"/>
    </row>
    <row r="62" spans="1:14" x14ac:dyDescent="0.25">
      <c r="A62" s="23"/>
      <c r="B62" s="24"/>
      <c r="C62" s="17" t="s">
        <v>14</v>
      </c>
      <c r="D62" s="26">
        <v>4</v>
      </c>
      <c r="E62" s="27">
        <v>1.4</v>
      </c>
      <c r="F62" s="30">
        <f t="shared" si="3"/>
        <v>1400</v>
      </c>
      <c r="G62" s="30">
        <f>D62*F62</f>
        <v>5600</v>
      </c>
      <c r="H62" s="28">
        <f t="shared" si="24"/>
        <v>67200</v>
      </c>
      <c r="I62" s="23"/>
      <c r="J62" s="23"/>
      <c r="K62" s="23"/>
      <c r="L62" s="23"/>
      <c r="M62" s="23"/>
      <c r="N62" s="23"/>
    </row>
    <row r="63" spans="1:14" x14ac:dyDescent="0.25">
      <c r="A63" s="23"/>
      <c r="B63" s="24"/>
      <c r="C63" s="25" t="s">
        <v>6</v>
      </c>
      <c r="D63" s="26">
        <v>5</v>
      </c>
      <c r="E63" s="27">
        <v>1.1499999999999999</v>
      </c>
      <c r="F63" s="30">
        <f t="shared" si="3"/>
        <v>1150</v>
      </c>
      <c r="G63" s="30">
        <f>D63*F63</f>
        <v>5750</v>
      </c>
      <c r="H63" s="28">
        <f t="shared" si="24"/>
        <v>69000</v>
      </c>
      <c r="I63" s="23"/>
      <c r="J63" s="23"/>
      <c r="K63" s="23"/>
      <c r="L63" s="23"/>
      <c r="M63" s="23"/>
      <c r="N63" s="23"/>
    </row>
    <row r="64" spans="1:14" s="8" customFormat="1" ht="30" x14ac:dyDescent="0.25">
      <c r="A64" s="31"/>
      <c r="B64" s="32">
        <v>2</v>
      </c>
      <c r="C64" s="129" t="s">
        <v>137</v>
      </c>
      <c r="D64" s="33">
        <f>SUM(D65:D67)</f>
        <v>36</v>
      </c>
      <c r="E64" s="33"/>
      <c r="F64" s="30"/>
      <c r="G64" s="35">
        <f>SUM(G65:G67)</f>
        <v>49000</v>
      </c>
      <c r="H64" s="35">
        <f>SUM(H65:H67)</f>
        <v>588000</v>
      </c>
      <c r="I64" s="23"/>
      <c r="J64" s="23"/>
      <c r="K64" s="23"/>
      <c r="L64" s="23"/>
      <c r="M64" s="23"/>
      <c r="N64" s="23"/>
    </row>
    <row r="65" spans="1:14" x14ac:dyDescent="0.25">
      <c r="A65" s="23"/>
      <c r="B65" s="24"/>
      <c r="C65" s="17" t="s">
        <v>13</v>
      </c>
      <c r="D65" s="26">
        <v>1</v>
      </c>
      <c r="E65" s="27">
        <v>2.5</v>
      </c>
      <c r="F65" s="30">
        <f t="shared" si="3"/>
        <v>2500</v>
      </c>
      <c r="G65" s="30">
        <f>D65*F65</f>
        <v>2500</v>
      </c>
      <c r="H65" s="28">
        <f t="shared" ref="H65:H67" si="25">G65*12</f>
        <v>30000</v>
      </c>
      <c r="I65" s="23"/>
      <c r="J65" s="23"/>
      <c r="K65" s="23"/>
      <c r="L65" s="23"/>
      <c r="M65" s="23"/>
      <c r="N65" s="23"/>
    </row>
    <row r="66" spans="1:14" x14ac:dyDescent="0.25">
      <c r="A66" s="23"/>
      <c r="B66" s="24"/>
      <c r="C66" s="17" t="s">
        <v>14</v>
      </c>
      <c r="D66" s="26">
        <v>25</v>
      </c>
      <c r="E66" s="27">
        <v>1.4</v>
      </c>
      <c r="F66" s="30">
        <f t="shared" si="3"/>
        <v>1400</v>
      </c>
      <c r="G66" s="30">
        <f>D66*F66</f>
        <v>35000</v>
      </c>
      <c r="H66" s="28">
        <f t="shared" si="25"/>
        <v>420000</v>
      </c>
      <c r="I66" s="23"/>
      <c r="J66" s="23"/>
      <c r="K66" s="23"/>
      <c r="L66" s="23"/>
      <c r="M66" s="23"/>
      <c r="N66" s="23"/>
    </row>
    <row r="67" spans="1:14" x14ac:dyDescent="0.25">
      <c r="A67" s="23"/>
      <c r="B67" s="24"/>
      <c r="C67" s="25" t="s">
        <v>6</v>
      </c>
      <c r="D67" s="26">
        <v>10</v>
      </c>
      <c r="E67" s="27">
        <v>1.1499999999999999</v>
      </c>
      <c r="F67" s="30">
        <f t="shared" si="3"/>
        <v>1150</v>
      </c>
      <c r="G67" s="30">
        <f>D67*F67</f>
        <v>11500</v>
      </c>
      <c r="H67" s="28">
        <f t="shared" si="25"/>
        <v>138000</v>
      </c>
      <c r="I67" s="23"/>
      <c r="J67" s="23"/>
      <c r="K67" s="23"/>
      <c r="L67" s="23"/>
      <c r="M67" s="23"/>
      <c r="N67" s="23"/>
    </row>
    <row r="68" spans="1:14" s="8" customFormat="1" ht="45" x14ac:dyDescent="0.25">
      <c r="A68" s="31"/>
      <c r="B68" s="32">
        <v>3</v>
      </c>
      <c r="C68" s="129" t="s">
        <v>147</v>
      </c>
      <c r="D68" s="33">
        <f>SUM(D69:D73)</f>
        <v>9</v>
      </c>
      <c r="E68" s="34"/>
      <c r="F68" s="30"/>
      <c r="G68" s="35">
        <f>SUM(G69:G73)</f>
        <v>13300</v>
      </c>
      <c r="H68" s="35">
        <f>SUM(H69:H73)</f>
        <v>159600</v>
      </c>
      <c r="I68" s="23"/>
      <c r="J68" s="23"/>
      <c r="K68" s="23"/>
      <c r="L68" s="23"/>
      <c r="M68" s="23"/>
      <c r="N68" s="23"/>
    </row>
    <row r="69" spans="1:14" x14ac:dyDescent="0.25">
      <c r="A69" s="23"/>
      <c r="B69" s="24"/>
      <c r="C69" s="17" t="s">
        <v>13</v>
      </c>
      <c r="D69" s="26">
        <v>1</v>
      </c>
      <c r="E69" s="27">
        <v>2.5</v>
      </c>
      <c r="F69" s="30">
        <f t="shared" si="3"/>
        <v>2500</v>
      </c>
      <c r="G69" s="30">
        <f>D69*F69</f>
        <v>2500</v>
      </c>
      <c r="H69" s="28">
        <f t="shared" ref="H69:H73" si="26">G69*12</f>
        <v>30000</v>
      </c>
      <c r="I69" s="23"/>
      <c r="J69" s="23"/>
      <c r="K69" s="23"/>
      <c r="L69" s="23"/>
      <c r="M69" s="23"/>
      <c r="N69" s="23"/>
    </row>
    <row r="70" spans="1:14" x14ac:dyDescent="0.25">
      <c r="A70" s="23"/>
      <c r="B70" s="24"/>
      <c r="C70" s="17" t="s">
        <v>14</v>
      </c>
      <c r="D70" s="26">
        <v>1</v>
      </c>
      <c r="E70" s="27">
        <v>2</v>
      </c>
      <c r="F70" s="30">
        <f t="shared" si="3"/>
        <v>2000</v>
      </c>
      <c r="G70" s="30">
        <f t="shared" ref="G70:G71" si="27">D70*F70</f>
        <v>2000</v>
      </c>
      <c r="H70" s="28">
        <f t="shared" si="26"/>
        <v>24000</v>
      </c>
      <c r="I70" s="23"/>
      <c r="J70" s="23"/>
      <c r="K70" s="23"/>
      <c r="L70" s="23"/>
      <c r="M70" s="23"/>
      <c r="N70" s="23"/>
    </row>
    <row r="71" spans="1:14" x14ac:dyDescent="0.25">
      <c r="A71" s="23"/>
      <c r="B71" s="24"/>
      <c r="C71" s="17" t="s">
        <v>14</v>
      </c>
      <c r="D71" s="26">
        <v>4</v>
      </c>
      <c r="E71" s="27">
        <v>1.4</v>
      </c>
      <c r="F71" s="30">
        <f t="shared" si="3"/>
        <v>1400</v>
      </c>
      <c r="G71" s="30">
        <f t="shared" si="27"/>
        <v>5600</v>
      </c>
      <c r="H71" s="28">
        <f t="shared" si="26"/>
        <v>67200</v>
      </c>
      <c r="I71" s="23"/>
      <c r="J71" s="23"/>
      <c r="K71" s="23"/>
      <c r="L71" s="23"/>
      <c r="M71" s="23"/>
      <c r="N71" s="23"/>
    </row>
    <row r="72" spans="1:14" x14ac:dyDescent="0.25">
      <c r="A72" s="23"/>
      <c r="B72" s="24"/>
      <c r="C72" s="25" t="s">
        <v>6</v>
      </c>
      <c r="D72" s="26">
        <v>2</v>
      </c>
      <c r="E72" s="27">
        <v>1.1499999999999999</v>
      </c>
      <c r="F72" s="30">
        <f t="shared" si="3"/>
        <v>1150</v>
      </c>
      <c r="G72" s="30">
        <f>D72*F72</f>
        <v>2300</v>
      </c>
      <c r="H72" s="28">
        <f t="shared" si="26"/>
        <v>27600</v>
      </c>
      <c r="I72" s="23"/>
      <c r="J72" s="23"/>
      <c r="K72" s="23"/>
      <c r="L72" s="23"/>
      <c r="M72" s="23"/>
      <c r="N72" s="23"/>
    </row>
    <row r="73" spans="1:14" x14ac:dyDescent="0.25">
      <c r="A73" s="23"/>
      <c r="B73" s="24"/>
      <c r="C73" s="25" t="s">
        <v>7</v>
      </c>
      <c r="D73" s="26">
        <v>1</v>
      </c>
      <c r="E73" s="27">
        <v>0.9</v>
      </c>
      <c r="F73" s="30">
        <f t="shared" si="3"/>
        <v>900</v>
      </c>
      <c r="G73" s="30">
        <f>D73*F73</f>
        <v>900</v>
      </c>
      <c r="H73" s="28">
        <f t="shared" si="26"/>
        <v>10800</v>
      </c>
      <c r="I73" s="23"/>
      <c r="J73" s="23"/>
      <c r="K73" s="23"/>
      <c r="L73" s="23"/>
      <c r="M73" s="23"/>
      <c r="N73" s="23"/>
    </row>
    <row r="74" spans="1:14" s="8" customFormat="1" ht="27" customHeight="1" x14ac:dyDescent="0.25">
      <c r="A74" s="29"/>
      <c r="B74" s="71" t="s">
        <v>120</v>
      </c>
      <c r="C74" s="72" t="s">
        <v>138</v>
      </c>
      <c r="D74" s="73">
        <f>D75+D76+D81</f>
        <v>24</v>
      </c>
      <c r="E74" s="75"/>
      <c r="F74" s="73"/>
      <c r="G74" s="74">
        <f>G75+G76+G81</f>
        <v>37650</v>
      </c>
      <c r="H74" s="74">
        <f>H75++H76+H81</f>
        <v>451800</v>
      </c>
      <c r="I74" s="23"/>
      <c r="J74" s="23"/>
      <c r="K74" s="23"/>
      <c r="L74" s="23"/>
      <c r="M74" s="23"/>
      <c r="N74" s="23"/>
    </row>
    <row r="75" spans="1:14" x14ac:dyDescent="0.25">
      <c r="A75" s="23"/>
      <c r="B75" s="24"/>
      <c r="C75" s="25" t="s">
        <v>133</v>
      </c>
      <c r="D75" s="26">
        <v>1</v>
      </c>
      <c r="E75" s="27">
        <v>4.4000000000000004</v>
      </c>
      <c r="F75" s="30">
        <f t="shared" si="3"/>
        <v>4400</v>
      </c>
      <c r="G75" s="30">
        <f>D75*F75</f>
        <v>4400</v>
      </c>
      <c r="H75" s="28">
        <f t="shared" ref="H75" si="28">G75*12</f>
        <v>52800</v>
      </c>
      <c r="I75" s="23"/>
      <c r="J75" s="23"/>
      <c r="K75" s="23"/>
      <c r="L75" s="23"/>
      <c r="M75" s="23"/>
      <c r="N75" s="23"/>
    </row>
    <row r="76" spans="1:14" s="8" customFormat="1" ht="45" x14ac:dyDescent="0.25">
      <c r="A76" s="31"/>
      <c r="B76" s="32">
        <v>1</v>
      </c>
      <c r="C76" s="18" t="s">
        <v>194</v>
      </c>
      <c r="D76" s="33">
        <f>SUM(D77:D80)</f>
        <v>14</v>
      </c>
      <c r="E76" s="34"/>
      <c r="F76" s="30"/>
      <c r="G76" s="35">
        <f>SUM(G77:G80)</f>
        <v>19800</v>
      </c>
      <c r="H76" s="35">
        <f>SUM(H77:H80)</f>
        <v>237600</v>
      </c>
      <c r="I76" s="23"/>
      <c r="J76" s="23"/>
      <c r="K76" s="23"/>
      <c r="L76" s="23"/>
      <c r="M76" s="23"/>
      <c r="N76" s="23"/>
    </row>
    <row r="77" spans="1:14" x14ac:dyDescent="0.25">
      <c r="A77" s="23"/>
      <c r="B77" s="24"/>
      <c r="C77" s="25" t="s">
        <v>13</v>
      </c>
      <c r="D77" s="26">
        <v>1</v>
      </c>
      <c r="E77" s="27">
        <v>2.5</v>
      </c>
      <c r="F77" s="30">
        <f t="shared" si="3"/>
        <v>2500</v>
      </c>
      <c r="G77" s="28">
        <f t="shared" ref="G77:G80" si="29">D77*F77</f>
        <v>2500</v>
      </c>
      <c r="H77" s="28">
        <f t="shared" ref="H77:H80" si="30">G77*12</f>
        <v>30000</v>
      </c>
      <c r="I77" s="23"/>
      <c r="J77" s="23"/>
      <c r="K77" s="23"/>
      <c r="L77" s="23"/>
      <c r="M77" s="23"/>
      <c r="N77" s="23"/>
    </row>
    <row r="78" spans="1:14" x14ac:dyDescent="0.25">
      <c r="A78" s="23"/>
      <c r="B78" s="24"/>
      <c r="C78" s="25" t="s">
        <v>14</v>
      </c>
      <c r="D78" s="26">
        <v>1</v>
      </c>
      <c r="E78" s="27">
        <v>1.5</v>
      </c>
      <c r="F78" s="30">
        <f t="shared" si="3"/>
        <v>1500</v>
      </c>
      <c r="G78" s="28">
        <f>D78*F78</f>
        <v>1500</v>
      </c>
      <c r="H78" s="28">
        <f t="shared" si="30"/>
        <v>18000</v>
      </c>
      <c r="I78" s="23"/>
      <c r="J78" s="23"/>
      <c r="K78" s="23"/>
      <c r="L78" s="23"/>
      <c r="M78" s="23"/>
      <c r="N78" s="23"/>
    </row>
    <row r="79" spans="1:14" x14ac:dyDescent="0.25">
      <c r="A79" s="23"/>
      <c r="B79" s="24"/>
      <c r="C79" s="25" t="s">
        <v>14</v>
      </c>
      <c r="D79" s="26">
        <v>8</v>
      </c>
      <c r="E79" s="27">
        <v>1.4</v>
      </c>
      <c r="F79" s="30">
        <f t="shared" si="3"/>
        <v>1400</v>
      </c>
      <c r="G79" s="28">
        <f>D79*F79</f>
        <v>11200</v>
      </c>
      <c r="H79" s="28">
        <f t="shared" si="30"/>
        <v>134400</v>
      </c>
      <c r="I79" s="23"/>
      <c r="J79" s="23"/>
      <c r="K79" s="23"/>
      <c r="L79" s="23"/>
      <c r="M79" s="23"/>
      <c r="N79" s="23"/>
    </row>
    <row r="80" spans="1:14" x14ac:dyDescent="0.25">
      <c r="A80" s="23"/>
      <c r="B80" s="24"/>
      <c r="C80" s="25" t="s">
        <v>6</v>
      </c>
      <c r="D80" s="26">
        <v>4</v>
      </c>
      <c r="E80" s="27">
        <v>1.1499999999999999</v>
      </c>
      <c r="F80" s="30">
        <f t="shared" si="3"/>
        <v>1150</v>
      </c>
      <c r="G80" s="28">
        <f t="shared" si="29"/>
        <v>4600</v>
      </c>
      <c r="H80" s="28">
        <f t="shared" si="30"/>
        <v>55200</v>
      </c>
      <c r="I80" s="23"/>
      <c r="J80" s="23"/>
      <c r="K80" s="23"/>
      <c r="L80" s="23"/>
      <c r="M80" s="23"/>
      <c r="N80" s="23"/>
    </row>
    <row r="81" spans="1:14" s="8" customFormat="1" ht="30" x14ac:dyDescent="0.25">
      <c r="A81" s="31"/>
      <c r="B81" s="32">
        <v>2</v>
      </c>
      <c r="C81" s="18" t="s">
        <v>139</v>
      </c>
      <c r="D81" s="33">
        <f>SUM(D82:D84)</f>
        <v>9</v>
      </c>
      <c r="E81" s="34"/>
      <c r="F81" s="30"/>
      <c r="G81" s="35">
        <f>SUM(G82:G84)</f>
        <v>13450</v>
      </c>
      <c r="H81" s="35">
        <f>SUM(H82:H84)</f>
        <v>161400</v>
      </c>
      <c r="I81" s="23"/>
      <c r="J81" s="23"/>
      <c r="K81" s="23"/>
      <c r="L81" s="23"/>
      <c r="M81" s="23"/>
      <c r="N81" s="23"/>
    </row>
    <row r="82" spans="1:14" x14ac:dyDescent="0.25">
      <c r="A82" s="23"/>
      <c r="B82" s="24"/>
      <c r="C82" s="25" t="s">
        <v>13</v>
      </c>
      <c r="D82" s="26">
        <v>1</v>
      </c>
      <c r="E82" s="27">
        <v>2.5</v>
      </c>
      <c r="F82" s="30">
        <f t="shared" ref="F82:F130" si="31">E82*1000</f>
        <v>2500</v>
      </c>
      <c r="G82" s="28">
        <f>D82*F82</f>
        <v>2500</v>
      </c>
      <c r="H82" s="28">
        <f t="shared" ref="H82:H84" si="32">G82*12</f>
        <v>30000</v>
      </c>
      <c r="I82" s="23"/>
      <c r="J82" s="23"/>
      <c r="K82" s="23"/>
      <c r="L82" s="23"/>
      <c r="M82" s="23"/>
      <c r="N82" s="23"/>
    </row>
    <row r="83" spans="1:14" ht="17.25" customHeight="1" x14ac:dyDescent="0.25">
      <c r="A83" s="23"/>
      <c r="B83" s="24"/>
      <c r="C83" s="25" t="s">
        <v>14</v>
      </c>
      <c r="D83" s="26">
        <v>7</v>
      </c>
      <c r="E83" s="27">
        <v>1.4</v>
      </c>
      <c r="F83" s="30">
        <f t="shared" si="31"/>
        <v>1400</v>
      </c>
      <c r="G83" s="28">
        <f>D83*F83</f>
        <v>9800</v>
      </c>
      <c r="H83" s="28">
        <f t="shared" si="32"/>
        <v>117600</v>
      </c>
      <c r="I83" s="23"/>
      <c r="J83" s="23"/>
      <c r="K83" s="23"/>
      <c r="L83" s="23"/>
      <c r="M83" s="23"/>
      <c r="N83" s="23"/>
    </row>
    <row r="84" spans="1:14" x14ac:dyDescent="0.25">
      <c r="A84" s="23"/>
      <c r="B84" s="24"/>
      <c r="C84" s="25" t="s">
        <v>6</v>
      </c>
      <c r="D84" s="26">
        <v>1</v>
      </c>
      <c r="E84" s="27">
        <v>1.1499999999999999</v>
      </c>
      <c r="F84" s="30">
        <f t="shared" si="31"/>
        <v>1150</v>
      </c>
      <c r="G84" s="28">
        <f>D84*F84</f>
        <v>1150</v>
      </c>
      <c r="H84" s="28">
        <f t="shared" si="32"/>
        <v>13800</v>
      </c>
      <c r="I84" s="23"/>
      <c r="J84" s="23"/>
      <c r="K84" s="23"/>
      <c r="L84" s="23"/>
      <c r="M84" s="23"/>
      <c r="N84" s="23"/>
    </row>
    <row r="85" spans="1:14" s="8" customFormat="1" x14ac:dyDescent="0.25">
      <c r="A85" s="29"/>
      <c r="B85" s="71" t="s">
        <v>121</v>
      </c>
      <c r="C85" s="72" t="s">
        <v>18</v>
      </c>
      <c r="D85" s="73">
        <f>D86+D87+D92+D96+D100</f>
        <v>37</v>
      </c>
      <c r="E85" s="73"/>
      <c r="F85" s="73"/>
      <c r="G85" s="74">
        <f>G86+G87+G92+G96+G100</f>
        <v>51150</v>
      </c>
      <c r="H85" s="74">
        <f>H86+H87+H92+H96+H100</f>
        <v>613800</v>
      </c>
      <c r="I85" s="23"/>
      <c r="J85" s="23"/>
      <c r="K85" s="23"/>
      <c r="L85" s="23"/>
      <c r="M85" s="23"/>
      <c r="N85" s="23"/>
    </row>
    <row r="86" spans="1:14" x14ac:dyDescent="0.25">
      <c r="A86" s="23"/>
      <c r="B86" s="24"/>
      <c r="C86" s="25" t="s">
        <v>133</v>
      </c>
      <c r="D86" s="26">
        <v>1</v>
      </c>
      <c r="E86" s="27">
        <v>3.6</v>
      </c>
      <c r="F86" s="30">
        <f t="shared" si="31"/>
        <v>3600</v>
      </c>
      <c r="G86" s="30">
        <f>D86*F86</f>
        <v>3600</v>
      </c>
      <c r="H86" s="28">
        <f t="shared" ref="H86" si="33">G86*12</f>
        <v>43200</v>
      </c>
      <c r="I86" s="23"/>
      <c r="J86" s="23"/>
      <c r="K86" s="23"/>
      <c r="L86" s="23"/>
      <c r="M86" s="23"/>
      <c r="N86" s="23"/>
    </row>
    <row r="87" spans="1:14" s="8" customFormat="1" ht="30" x14ac:dyDescent="0.25">
      <c r="A87" s="31"/>
      <c r="B87" s="32">
        <v>1</v>
      </c>
      <c r="C87" s="18" t="s">
        <v>141</v>
      </c>
      <c r="D87" s="33">
        <f>SUM(D88:D91)</f>
        <v>15</v>
      </c>
      <c r="E87" s="34"/>
      <c r="F87" s="30"/>
      <c r="G87" s="35">
        <f>SUM(G88:G91)</f>
        <v>18750</v>
      </c>
      <c r="H87" s="35">
        <f>SUM(H88:H91)</f>
        <v>225000</v>
      </c>
      <c r="I87" s="23"/>
      <c r="J87" s="23"/>
      <c r="K87" s="23"/>
      <c r="L87" s="23"/>
      <c r="M87" s="23"/>
      <c r="N87" s="23"/>
    </row>
    <row r="88" spans="1:14" x14ac:dyDescent="0.25">
      <c r="A88" s="23"/>
      <c r="B88" s="24"/>
      <c r="C88" s="25" t="s">
        <v>140</v>
      </c>
      <c r="D88" s="26">
        <v>1</v>
      </c>
      <c r="E88" s="27">
        <v>2.4</v>
      </c>
      <c r="F88" s="30">
        <f t="shared" si="31"/>
        <v>2400</v>
      </c>
      <c r="G88" s="28">
        <f>D88*F88</f>
        <v>2400</v>
      </c>
      <c r="H88" s="28">
        <f t="shared" ref="H88:H91" si="34">G88*12</f>
        <v>28800</v>
      </c>
      <c r="I88" s="23"/>
      <c r="J88" s="23"/>
      <c r="K88" s="23"/>
      <c r="L88" s="23"/>
      <c r="M88" s="23"/>
      <c r="N88" s="23"/>
    </row>
    <row r="89" spans="1:14" x14ac:dyDescent="0.25">
      <c r="A89" s="23"/>
      <c r="B89" s="24"/>
      <c r="C89" s="25" t="s">
        <v>14</v>
      </c>
      <c r="D89" s="26">
        <v>5</v>
      </c>
      <c r="E89" s="27">
        <v>1.4</v>
      </c>
      <c r="F89" s="30">
        <f t="shared" si="31"/>
        <v>1400</v>
      </c>
      <c r="G89" s="28">
        <f t="shared" ref="G89" si="35">D89*F89</f>
        <v>7000</v>
      </c>
      <c r="H89" s="28">
        <f t="shared" si="34"/>
        <v>84000</v>
      </c>
      <c r="I89" s="23"/>
      <c r="J89" s="23"/>
      <c r="K89" s="23"/>
      <c r="L89" s="23"/>
      <c r="M89" s="23"/>
      <c r="N89" s="23"/>
    </row>
    <row r="90" spans="1:14" x14ac:dyDescent="0.25">
      <c r="A90" s="23"/>
      <c r="B90" s="24"/>
      <c r="C90" s="25" t="s">
        <v>6</v>
      </c>
      <c r="D90" s="26">
        <v>5</v>
      </c>
      <c r="E90" s="27">
        <v>1.1499999999999999</v>
      </c>
      <c r="F90" s="30">
        <f t="shared" si="31"/>
        <v>1150</v>
      </c>
      <c r="G90" s="28">
        <f>D90*F90</f>
        <v>5750</v>
      </c>
      <c r="H90" s="28">
        <f t="shared" si="34"/>
        <v>69000</v>
      </c>
      <c r="I90" s="23"/>
      <c r="J90" s="23"/>
      <c r="K90" s="23"/>
      <c r="L90" s="23"/>
      <c r="M90" s="23"/>
      <c r="N90" s="23"/>
    </row>
    <row r="91" spans="1:14" x14ac:dyDescent="0.25">
      <c r="A91" s="23"/>
      <c r="B91" s="24"/>
      <c r="C91" s="25" t="s">
        <v>7</v>
      </c>
      <c r="D91" s="26">
        <v>4</v>
      </c>
      <c r="E91" s="27">
        <v>0.9</v>
      </c>
      <c r="F91" s="30">
        <f t="shared" si="31"/>
        <v>900</v>
      </c>
      <c r="G91" s="28">
        <f>D91*F91</f>
        <v>3600</v>
      </c>
      <c r="H91" s="28">
        <f t="shared" si="34"/>
        <v>43200</v>
      </c>
      <c r="I91" s="23"/>
      <c r="J91" s="23"/>
      <c r="K91" s="23"/>
      <c r="L91" s="23"/>
      <c r="M91" s="23"/>
      <c r="N91" s="23"/>
    </row>
    <row r="92" spans="1:14" s="8" customFormat="1" ht="30" x14ac:dyDescent="0.25">
      <c r="A92" s="31"/>
      <c r="B92" s="32">
        <v>2</v>
      </c>
      <c r="C92" s="18" t="s">
        <v>193</v>
      </c>
      <c r="D92" s="33">
        <f>SUM(D93:D95)</f>
        <v>7</v>
      </c>
      <c r="E92" s="34"/>
      <c r="F92" s="30"/>
      <c r="G92" s="35">
        <f>SUM(G93:G95)</f>
        <v>10300</v>
      </c>
      <c r="H92" s="35">
        <f>SUM(H93:H95)</f>
        <v>123600</v>
      </c>
      <c r="I92" s="23"/>
      <c r="J92" s="23"/>
      <c r="K92" s="23"/>
      <c r="L92" s="23"/>
      <c r="M92" s="23"/>
      <c r="N92" s="23"/>
    </row>
    <row r="93" spans="1:14" x14ac:dyDescent="0.25">
      <c r="A93" s="23"/>
      <c r="B93" s="24"/>
      <c r="C93" s="25" t="s">
        <v>13</v>
      </c>
      <c r="D93" s="26">
        <v>1</v>
      </c>
      <c r="E93" s="27">
        <v>2.4</v>
      </c>
      <c r="F93" s="30">
        <f t="shared" si="31"/>
        <v>2400</v>
      </c>
      <c r="G93" s="28">
        <f>D93*F93</f>
        <v>2400</v>
      </c>
      <c r="H93" s="28">
        <f t="shared" ref="H93:H95" si="36">G93*12</f>
        <v>28800</v>
      </c>
      <c r="I93" s="23"/>
      <c r="J93" s="23"/>
      <c r="K93" s="23"/>
      <c r="L93" s="23"/>
      <c r="M93" s="23"/>
      <c r="N93" s="23"/>
    </row>
    <row r="94" spans="1:14" x14ac:dyDescent="0.25">
      <c r="A94" s="23"/>
      <c r="B94" s="24"/>
      <c r="C94" s="25" t="s">
        <v>2</v>
      </c>
      <c r="D94" s="26">
        <v>4</v>
      </c>
      <c r="E94" s="27">
        <v>1.4</v>
      </c>
      <c r="F94" s="30">
        <f t="shared" si="31"/>
        <v>1400</v>
      </c>
      <c r="G94" s="28">
        <f>D94*F94</f>
        <v>5600</v>
      </c>
      <c r="H94" s="28">
        <f t="shared" si="36"/>
        <v>67200</v>
      </c>
      <c r="I94" s="23"/>
      <c r="J94" s="23"/>
      <c r="K94" s="23"/>
      <c r="L94" s="23"/>
      <c r="M94" s="23"/>
      <c r="N94" s="23"/>
    </row>
    <row r="95" spans="1:14" x14ac:dyDescent="0.25">
      <c r="A95" s="23"/>
      <c r="B95" s="24"/>
      <c r="C95" s="25" t="s">
        <v>6</v>
      </c>
      <c r="D95" s="26">
        <v>2</v>
      </c>
      <c r="E95" s="27">
        <v>1.1499999999999999</v>
      </c>
      <c r="F95" s="30">
        <f t="shared" si="31"/>
        <v>1150</v>
      </c>
      <c r="G95" s="28">
        <f>D95*F95</f>
        <v>2300</v>
      </c>
      <c r="H95" s="28">
        <f t="shared" si="36"/>
        <v>27600</v>
      </c>
      <c r="I95" s="23"/>
      <c r="J95" s="23"/>
      <c r="K95" s="23"/>
      <c r="L95" s="23"/>
      <c r="M95" s="23"/>
      <c r="N95" s="23"/>
    </row>
    <row r="96" spans="1:14" s="8" customFormat="1" x14ac:dyDescent="0.25">
      <c r="A96" s="31"/>
      <c r="B96" s="32">
        <v>3</v>
      </c>
      <c r="C96" s="18" t="s">
        <v>142</v>
      </c>
      <c r="D96" s="33">
        <f>SUM(D97:D99)</f>
        <v>5</v>
      </c>
      <c r="E96" s="34"/>
      <c r="F96" s="30"/>
      <c r="G96" s="35">
        <f>SUM(G97:G99)</f>
        <v>6850</v>
      </c>
      <c r="H96" s="35">
        <f>SUM(H97:H99)</f>
        <v>82200</v>
      </c>
      <c r="I96" s="23"/>
      <c r="J96" s="23"/>
      <c r="K96" s="23"/>
      <c r="L96" s="23"/>
      <c r="M96" s="23"/>
      <c r="N96" s="23"/>
    </row>
    <row r="97" spans="1:14" x14ac:dyDescent="0.25">
      <c r="A97" s="23"/>
      <c r="B97" s="24"/>
      <c r="C97" s="25" t="s">
        <v>13</v>
      </c>
      <c r="D97" s="26">
        <v>1</v>
      </c>
      <c r="E97" s="27">
        <v>2</v>
      </c>
      <c r="F97" s="30">
        <f t="shared" si="31"/>
        <v>2000</v>
      </c>
      <c r="G97" s="28">
        <f>D97*F97</f>
        <v>2000</v>
      </c>
      <c r="H97" s="28">
        <f t="shared" ref="H97:H99" si="37">G97*12</f>
        <v>24000</v>
      </c>
      <c r="I97" s="23"/>
      <c r="J97" s="23"/>
      <c r="K97" s="23"/>
      <c r="L97" s="23"/>
      <c r="M97" s="23"/>
      <c r="N97" s="23"/>
    </row>
    <row r="98" spans="1:14" x14ac:dyDescent="0.25">
      <c r="A98" s="23"/>
      <c r="B98" s="24"/>
      <c r="C98" s="25" t="s">
        <v>2</v>
      </c>
      <c r="D98" s="26">
        <v>1</v>
      </c>
      <c r="E98" s="27">
        <v>1.4</v>
      </c>
      <c r="F98" s="30">
        <f t="shared" si="31"/>
        <v>1400</v>
      </c>
      <c r="G98" s="28">
        <f>D98*F98</f>
        <v>1400</v>
      </c>
      <c r="H98" s="28">
        <f t="shared" si="37"/>
        <v>16800</v>
      </c>
      <c r="I98" s="23"/>
      <c r="J98" s="23"/>
      <c r="K98" s="23"/>
      <c r="L98" s="23"/>
      <c r="M98" s="23"/>
      <c r="N98" s="23"/>
    </row>
    <row r="99" spans="1:14" x14ac:dyDescent="0.25">
      <c r="A99" s="23"/>
      <c r="B99" s="24"/>
      <c r="C99" s="25" t="s">
        <v>6</v>
      </c>
      <c r="D99" s="26">
        <v>3</v>
      </c>
      <c r="E99" s="27">
        <v>1.1499999999999999</v>
      </c>
      <c r="F99" s="30">
        <f t="shared" si="31"/>
        <v>1150</v>
      </c>
      <c r="G99" s="28">
        <f>D99*F99</f>
        <v>3450</v>
      </c>
      <c r="H99" s="28">
        <f t="shared" si="37"/>
        <v>41400</v>
      </c>
      <c r="I99" s="23"/>
      <c r="J99" s="23"/>
      <c r="K99" s="23"/>
      <c r="L99" s="23"/>
      <c r="M99" s="23"/>
      <c r="N99" s="23"/>
    </row>
    <row r="100" spans="1:14" s="8" customFormat="1" x14ac:dyDescent="0.25">
      <c r="A100" s="31"/>
      <c r="B100" s="32">
        <v>4</v>
      </c>
      <c r="C100" s="18" t="s">
        <v>143</v>
      </c>
      <c r="D100" s="33">
        <f>SUM(D101:D103)</f>
        <v>9</v>
      </c>
      <c r="E100" s="33"/>
      <c r="F100" s="30"/>
      <c r="G100" s="35">
        <f>SUM(G101:G103)</f>
        <v>11650</v>
      </c>
      <c r="H100" s="35">
        <f>SUM(H101:H103)</f>
        <v>139800</v>
      </c>
      <c r="I100" s="23"/>
      <c r="J100" s="23"/>
      <c r="K100" s="23"/>
      <c r="L100" s="23"/>
      <c r="M100" s="23"/>
      <c r="N100" s="23"/>
    </row>
    <row r="101" spans="1:14" x14ac:dyDescent="0.25">
      <c r="A101" s="23"/>
      <c r="B101" s="24"/>
      <c r="C101" s="25" t="s">
        <v>140</v>
      </c>
      <c r="D101" s="26">
        <v>1</v>
      </c>
      <c r="E101" s="27">
        <v>2.2000000000000002</v>
      </c>
      <c r="F101" s="30">
        <f t="shared" si="31"/>
        <v>2200</v>
      </c>
      <c r="G101" s="28">
        <f>F101*D101</f>
        <v>2200</v>
      </c>
      <c r="H101" s="28">
        <f>G101*12</f>
        <v>26400</v>
      </c>
      <c r="I101" s="23"/>
      <c r="J101" s="23"/>
      <c r="K101" s="23"/>
      <c r="L101" s="23"/>
      <c r="M101" s="23"/>
      <c r="N101" s="23"/>
    </row>
    <row r="102" spans="1:14" x14ac:dyDescent="0.25">
      <c r="A102" s="23"/>
      <c r="B102" s="24"/>
      <c r="C102" s="25" t="s">
        <v>14</v>
      </c>
      <c r="D102" s="26">
        <v>1</v>
      </c>
      <c r="E102" s="27">
        <v>1.4</v>
      </c>
      <c r="F102" s="30">
        <f t="shared" si="31"/>
        <v>1400</v>
      </c>
      <c r="G102" s="28">
        <f t="shared" ref="G102:G103" si="38">F102*D102</f>
        <v>1400</v>
      </c>
      <c r="H102" s="28">
        <f t="shared" ref="H102:H103" si="39">G102*12</f>
        <v>16800</v>
      </c>
      <c r="I102" s="23"/>
      <c r="J102" s="23"/>
      <c r="K102" s="23"/>
      <c r="L102" s="23"/>
      <c r="M102" s="23"/>
      <c r="N102" s="23"/>
    </row>
    <row r="103" spans="1:14" x14ac:dyDescent="0.25">
      <c r="A103" s="23"/>
      <c r="B103" s="24"/>
      <c r="C103" s="25" t="s">
        <v>3</v>
      </c>
      <c r="D103" s="26">
        <v>7</v>
      </c>
      <c r="E103" s="27">
        <v>1.1499999999999999</v>
      </c>
      <c r="F103" s="30">
        <f t="shared" si="31"/>
        <v>1150</v>
      </c>
      <c r="G103" s="28">
        <f t="shared" si="38"/>
        <v>8050</v>
      </c>
      <c r="H103" s="28">
        <f t="shared" si="39"/>
        <v>96600</v>
      </c>
      <c r="I103" s="23"/>
      <c r="J103" s="23"/>
      <c r="K103" s="23"/>
      <c r="L103" s="23"/>
      <c r="M103" s="23"/>
      <c r="N103" s="23"/>
    </row>
    <row r="104" spans="1:14" s="8" customFormat="1" x14ac:dyDescent="0.25">
      <c r="A104" s="31"/>
      <c r="B104" s="71" t="s">
        <v>122</v>
      </c>
      <c r="C104" s="172" t="s">
        <v>191</v>
      </c>
      <c r="D104" s="73">
        <f>SUM(D105:D109)</f>
        <v>7</v>
      </c>
      <c r="E104" s="75"/>
      <c r="F104" s="173"/>
      <c r="G104" s="74">
        <f>SUM(G105:G109)</f>
        <v>12900</v>
      </c>
      <c r="H104" s="74">
        <f>SUM(H105:H109)</f>
        <v>154800</v>
      </c>
      <c r="I104" s="23"/>
      <c r="J104" s="23"/>
      <c r="K104" s="23"/>
      <c r="L104" s="23"/>
      <c r="M104" s="23"/>
      <c r="N104" s="23"/>
    </row>
    <row r="105" spans="1:14" x14ac:dyDescent="0.25">
      <c r="A105" s="23"/>
      <c r="B105" s="24"/>
      <c r="C105" s="25" t="s">
        <v>130</v>
      </c>
      <c r="D105" s="26">
        <v>1</v>
      </c>
      <c r="E105" s="27">
        <v>3.1</v>
      </c>
      <c r="F105" s="30">
        <f t="shared" si="31"/>
        <v>3100</v>
      </c>
      <c r="G105" s="28">
        <f t="shared" ref="G105:G108" si="40">D105*F105</f>
        <v>3100</v>
      </c>
      <c r="H105" s="28">
        <f t="shared" ref="H105:H108" si="41">G105*12</f>
        <v>37200</v>
      </c>
      <c r="I105" s="23"/>
      <c r="J105" s="23"/>
      <c r="K105" s="23"/>
      <c r="L105" s="23"/>
      <c r="M105" s="23"/>
      <c r="N105" s="23"/>
    </row>
    <row r="106" spans="1:14" x14ac:dyDescent="0.25">
      <c r="A106" s="23"/>
      <c r="B106" s="24"/>
      <c r="C106" s="25" t="s">
        <v>170</v>
      </c>
      <c r="D106" s="26">
        <v>1</v>
      </c>
      <c r="E106" s="27">
        <v>2.8</v>
      </c>
      <c r="F106" s="30">
        <f t="shared" si="31"/>
        <v>2800</v>
      </c>
      <c r="G106" s="28">
        <f>D106*F106</f>
        <v>2800</v>
      </c>
      <c r="H106" s="28">
        <f>G106*12</f>
        <v>33600</v>
      </c>
      <c r="I106" s="23"/>
      <c r="J106" s="23"/>
      <c r="K106" s="23"/>
      <c r="L106" s="23"/>
      <c r="M106" s="23"/>
      <c r="N106" s="23"/>
    </row>
    <row r="107" spans="1:14" x14ac:dyDescent="0.25">
      <c r="A107" s="23"/>
      <c r="B107" s="24"/>
      <c r="C107" s="25" t="s">
        <v>14</v>
      </c>
      <c r="D107" s="26">
        <v>5</v>
      </c>
      <c r="E107" s="27">
        <v>1.4</v>
      </c>
      <c r="F107" s="30">
        <f t="shared" si="31"/>
        <v>1400</v>
      </c>
      <c r="G107" s="28">
        <f t="shared" si="40"/>
        <v>7000</v>
      </c>
      <c r="H107" s="28">
        <f t="shared" si="41"/>
        <v>84000</v>
      </c>
      <c r="I107" s="23"/>
      <c r="J107" s="23"/>
      <c r="K107" s="23"/>
      <c r="L107" s="23"/>
      <c r="M107" s="23"/>
      <c r="N107" s="23"/>
    </row>
    <row r="108" spans="1:14" hidden="1" x14ac:dyDescent="0.25">
      <c r="A108" s="23" t="s">
        <v>161</v>
      </c>
      <c r="B108" s="24"/>
      <c r="C108" s="25" t="s">
        <v>6</v>
      </c>
      <c r="D108" s="26">
        <v>0</v>
      </c>
      <c r="E108" s="27">
        <v>1.1499999999999999</v>
      </c>
      <c r="F108" s="30">
        <f t="shared" si="31"/>
        <v>1150</v>
      </c>
      <c r="G108" s="28">
        <f t="shared" si="40"/>
        <v>0</v>
      </c>
      <c r="H108" s="28">
        <f t="shared" si="41"/>
        <v>0</v>
      </c>
      <c r="I108" s="23"/>
      <c r="J108" s="23"/>
      <c r="K108" s="23"/>
      <c r="L108" s="23"/>
      <c r="M108" s="23"/>
      <c r="N108" s="23"/>
    </row>
    <row r="109" spans="1:14" hidden="1" x14ac:dyDescent="0.25">
      <c r="A109" s="23" t="s">
        <v>161</v>
      </c>
      <c r="B109" s="24"/>
      <c r="C109" s="25" t="s">
        <v>7</v>
      </c>
      <c r="D109" s="26">
        <v>0</v>
      </c>
      <c r="E109" s="27">
        <v>0.9</v>
      </c>
      <c r="F109" s="30">
        <f t="shared" si="31"/>
        <v>900</v>
      </c>
      <c r="G109" s="28">
        <f t="shared" ref="G109" si="42">D109*F109</f>
        <v>0</v>
      </c>
      <c r="H109" s="28">
        <f t="shared" ref="H109" si="43">G109*12</f>
        <v>0</v>
      </c>
      <c r="I109" s="23"/>
      <c r="J109" s="23"/>
      <c r="K109" s="23"/>
      <c r="L109" s="23"/>
      <c r="M109" s="23"/>
      <c r="N109" s="23"/>
    </row>
    <row r="110" spans="1:14" s="8" customFormat="1" ht="30" x14ac:dyDescent="0.25">
      <c r="A110" s="29"/>
      <c r="B110" s="71" t="s">
        <v>123</v>
      </c>
      <c r="C110" s="72" t="s">
        <v>189</v>
      </c>
      <c r="D110" s="73">
        <f>SUM(D111:D122)</f>
        <v>16</v>
      </c>
      <c r="E110" s="73"/>
      <c r="F110" s="73"/>
      <c r="G110" s="74">
        <f>SUM(G111:G122)</f>
        <v>32200</v>
      </c>
      <c r="H110" s="74">
        <f>SUM(H111:H122)</f>
        <v>386400</v>
      </c>
      <c r="I110" s="23"/>
      <c r="J110" s="23"/>
      <c r="K110" s="23"/>
      <c r="L110" s="23"/>
      <c r="M110" s="23"/>
      <c r="N110" s="23"/>
    </row>
    <row r="111" spans="1:14" x14ac:dyDescent="0.25">
      <c r="A111" s="23"/>
      <c r="B111" s="24"/>
      <c r="C111" s="25" t="s">
        <v>130</v>
      </c>
      <c r="D111" s="26">
        <v>1</v>
      </c>
      <c r="E111" s="27">
        <v>4.4000000000000004</v>
      </c>
      <c r="F111" s="30">
        <f t="shared" si="31"/>
        <v>4400</v>
      </c>
      <c r="G111" s="28">
        <f>D111*F111</f>
        <v>4400</v>
      </c>
      <c r="H111" s="28">
        <f t="shared" ref="H111:H112" si="44">G111*12</f>
        <v>52800</v>
      </c>
      <c r="I111" s="23"/>
      <c r="J111" s="23"/>
      <c r="K111" s="23"/>
      <c r="L111" s="23"/>
      <c r="M111" s="23"/>
      <c r="N111" s="23"/>
    </row>
    <row r="112" spans="1:14" x14ac:dyDescent="0.25">
      <c r="A112" s="23"/>
      <c r="B112" s="24"/>
      <c r="C112" s="25" t="s">
        <v>170</v>
      </c>
      <c r="D112" s="26">
        <v>1</v>
      </c>
      <c r="E112" s="27">
        <v>3.5</v>
      </c>
      <c r="F112" s="30">
        <f t="shared" si="31"/>
        <v>3500</v>
      </c>
      <c r="G112" s="28">
        <f>D112*F112</f>
        <v>3500</v>
      </c>
      <c r="H112" s="28">
        <f t="shared" si="44"/>
        <v>42000</v>
      </c>
      <c r="I112" s="23"/>
      <c r="J112" s="23"/>
      <c r="K112" s="23"/>
      <c r="L112" s="23"/>
      <c r="M112" s="23"/>
      <c r="N112" s="23"/>
    </row>
    <row r="113" spans="1:14" hidden="1" x14ac:dyDescent="0.25">
      <c r="A113" s="23" t="s">
        <v>161</v>
      </c>
      <c r="B113" s="32"/>
      <c r="C113" s="18"/>
      <c r="D113" s="33"/>
      <c r="E113" s="34"/>
      <c r="F113" s="30"/>
      <c r="G113" s="35"/>
      <c r="H113" s="35"/>
      <c r="I113" s="23"/>
      <c r="J113" s="23"/>
      <c r="K113" s="23"/>
      <c r="L113" s="23"/>
      <c r="M113" s="23"/>
      <c r="N113" s="23"/>
    </row>
    <row r="114" spans="1:14" x14ac:dyDescent="0.25">
      <c r="A114" s="23"/>
      <c r="B114" s="24"/>
      <c r="C114" s="25" t="s">
        <v>192</v>
      </c>
      <c r="D114" s="26">
        <v>1</v>
      </c>
      <c r="E114" s="27">
        <v>3.1</v>
      </c>
      <c r="F114" s="30">
        <f t="shared" si="31"/>
        <v>3100</v>
      </c>
      <c r="G114" s="28">
        <f t="shared" ref="G114:G123" si="45">D114*F114</f>
        <v>3100</v>
      </c>
      <c r="H114" s="28">
        <f t="shared" ref="H114:H123" si="46">G114*12</f>
        <v>37200</v>
      </c>
      <c r="I114" s="23"/>
      <c r="J114" s="23"/>
      <c r="K114" s="23"/>
      <c r="L114" s="23"/>
      <c r="M114" s="23"/>
      <c r="N114" s="23"/>
    </row>
    <row r="115" spans="1:14" x14ac:dyDescent="0.25">
      <c r="A115" s="23"/>
      <c r="B115" s="24"/>
      <c r="C115" s="25" t="s">
        <v>14</v>
      </c>
      <c r="D115" s="26">
        <v>1</v>
      </c>
      <c r="E115" s="27">
        <v>2.8</v>
      </c>
      <c r="F115" s="30">
        <f t="shared" si="31"/>
        <v>2800</v>
      </c>
      <c r="G115" s="28">
        <f t="shared" si="45"/>
        <v>2800</v>
      </c>
      <c r="H115" s="28">
        <f t="shared" si="46"/>
        <v>33600</v>
      </c>
      <c r="I115" s="23"/>
      <c r="J115" s="23"/>
      <c r="K115" s="23"/>
      <c r="L115" s="23"/>
      <c r="M115" s="23"/>
      <c r="N115" s="23"/>
    </row>
    <row r="116" spans="1:14" x14ac:dyDescent="0.25">
      <c r="A116" s="23"/>
      <c r="B116" s="24"/>
      <c r="C116" s="25" t="s">
        <v>14</v>
      </c>
      <c r="D116" s="26">
        <v>1</v>
      </c>
      <c r="E116" s="27">
        <v>2.4</v>
      </c>
      <c r="F116" s="30">
        <f t="shared" si="31"/>
        <v>2400</v>
      </c>
      <c r="G116" s="28">
        <f t="shared" si="45"/>
        <v>2400</v>
      </c>
      <c r="H116" s="28">
        <f t="shared" si="46"/>
        <v>28800</v>
      </c>
      <c r="I116" s="23"/>
      <c r="J116" s="23"/>
      <c r="K116" s="23"/>
      <c r="L116" s="23"/>
      <c r="M116" s="23"/>
      <c r="N116" s="23"/>
    </row>
    <row r="117" spans="1:14" ht="17.25" customHeight="1" x14ac:dyDescent="0.25">
      <c r="A117" s="23"/>
      <c r="B117" s="24"/>
      <c r="C117" s="25" t="s">
        <v>14</v>
      </c>
      <c r="D117" s="26">
        <v>1</v>
      </c>
      <c r="E117" s="27">
        <v>2</v>
      </c>
      <c r="F117" s="30">
        <f t="shared" si="31"/>
        <v>2000</v>
      </c>
      <c r="G117" s="28">
        <f t="shared" si="45"/>
        <v>2000</v>
      </c>
      <c r="H117" s="28">
        <f t="shared" si="46"/>
        <v>24000</v>
      </c>
      <c r="I117" s="23"/>
      <c r="J117" s="23"/>
      <c r="K117" s="23"/>
      <c r="L117" s="23"/>
      <c r="M117" s="23"/>
      <c r="N117" s="23"/>
    </row>
    <row r="118" spans="1:14" ht="17.25" customHeight="1" x14ac:dyDescent="0.25">
      <c r="A118" s="23"/>
      <c r="B118" s="24"/>
      <c r="C118" s="25" t="s">
        <v>14</v>
      </c>
      <c r="D118" s="26">
        <v>1</v>
      </c>
      <c r="E118" s="27">
        <v>1.6</v>
      </c>
      <c r="F118" s="30">
        <f t="shared" si="31"/>
        <v>1600</v>
      </c>
      <c r="G118" s="28">
        <f t="shared" si="45"/>
        <v>1600</v>
      </c>
      <c r="H118" s="28">
        <f t="shared" si="46"/>
        <v>19200</v>
      </c>
      <c r="I118" s="23"/>
      <c r="J118" s="23"/>
      <c r="K118" s="23"/>
      <c r="L118" s="23"/>
      <c r="M118" s="23"/>
      <c r="N118" s="23"/>
    </row>
    <row r="119" spans="1:14" ht="17.25" customHeight="1" x14ac:dyDescent="0.25">
      <c r="A119" s="23"/>
      <c r="B119" s="24"/>
      <c r="C119" s="25" t="s">
        <v>14</v>
      </c>
      <c r="D119" s="26">
        <v>4</v>
      </c>
      <c r="E119" s="27">
        <v>1.5</v>
      </c>
      <c r="F119" s="30">
        <f t="shared" si="31"/>
        <v>1500</v>
      </c>
      <c r="G119" s="28">
        <f t="shared" si="45"/>
        <v>6000</v>
      </c>
      <c r="H119" s="28">
        <f t="shared" si="46"/>
        <v>72000</v>
      </c>
      <c r="I119" s="23"/>
      <c r="J119" s="23"/>
      <c r="K119" s="23"/>
      <c r="L119" s="23"/>
      <c r="M119" s="23"/>
      <c r="N119" s="23"/>
    </row>
    <row r="120" spans="1:14" x14ac:dyDescent="0.25">
      <c r="A120" s="23"/>
      <c r="B120" s="24"/>
      <c r="C120" s="25" t="s">
        <v>14</v>
      </c>
      <c r="D120" s="26">
        <v>2</v>
      </c>
      <c r="E120" s="27">
        <v>1.4</v>
      </c>
      <c r="F120" s="30">
        <f t="shared" si="31"/>
        <v>1400</v>
      </c>
      <c r="G120" s="28">
        <f t="shared" si="45"/>
        <v>2800</v>
      </c>
      <c r="H120" s="28">
        <f t="shared" si="46"/>
        <v>33600</v>
      </c>
      <c r="I120" s="23"/>
      <c r="J120" s="23"/>
      <c r="K120" s="23"/>
      <c r="L120" s="23"/>
      <c r="M120" s="23"/>
      <c r="N120" s="23"/>
    </row>
    <row r="121" spans="1:14" x14ac:dyDescent="0.25">
      <c r="A121" s="23"/>
      <c r="B121" s="24"/>
      <c r="C121" s="25" t="s">
        <v>6</v>
      </c>
      <c r="D121" s="26">
        <v>2</v>
      </c>
      <c r="E121" s="27">
        <v>1.1499999999999999</v>
      </c>
      <c r="F121" s="28">
        <f t="shared" si="31"/>
        <v>1150</v>
      </c>
      <c r="G121" s="28">
        <f t="shared" si="45"/>
        <v>2300</v>
      </c>
      <c r="H121" s="28">
        <f t="shared" si="46"/>
        <v>27600</v>
      </c>
      <c r="I121" s="23"/>
      <c r="J121" s="23"/>
      <c r="K121" s="23"/>
      <c r="L121" s="23"/>
      <c r="M121" s="23"/>
      <c r="N121" s="23"/>
    </row>
    <row r="122" spans="1:14" x14ac:dyDescent="0.25">
      <c r="A122" s="23"/>
      <c r="B122" s="24"/>
      <c r="C122" s="25" t="s">
        <v>7</v>
      </c>
      <c r="D122" s="26">
        <v>1</v>
      </c>
      <c r="E122" s="27">
        <v>1.3</v>
      </c>
      <c r="F122" s="28">
        <f t="shared" si="31"/>
        <v>1300</v>
      </c>
      <c r="G122" s="28">
        <f t="shared" si="45"/>
        <v>1300</v>
      </c>
      <c r="H122" s="28">
        <f t="shared" si="46"/>
        <v>15600</v>
      </c>
      <c r="I122" s="23"/>
      <c r="J122" s="23"/>
      <c r="K122" s="23"/>
      <c r="L122" s="23"/>
      <c r="M122" s="23"/>
      <c r="N122" s="23"/>
    </row>
    <row r="123" spans="1:14" hidden="1" x14ac:dyDescent="0.25">
      <c r="A123" s="45" t="s">
        <v>161</v>
      </c>
      <c r="B123" s="24"/>
      <c r="C123" s="25" t="s">
        <v>7</v>
      </c>
      <c r="D123" s="26">
        <v>0</v>
      </c>
      <c r="E123" s="27">
        <v>0.9</v>
      </c>
      <c r="F123" s="30">
        <f t="shared" si="31"/>
        <v>900</v>
      </c>
      <c r="G123" s="28">
        <f t="shared" si="45"/>
        <v>0</v>
      </c>
      <c r="H123" s="28">
        <f t="shared" si="46"/>
        <v>0</v>
      </c>
      <c r="I123" s="23"/>
      <c r="J123" s="23"/>
      <c r="K123" s="23"/>
      <c r="L123" s="23"/>
      <c r="M123" s="23"/>
      <c r="N123" s="23"/>
    </row>
    <row r="124" spans="1:14" ht="30" x14ac:dyDescent="0.25">
      <c r="A124" s="23"/>
      <c r="B124" s="71" t="s">
        <v>124</v>
      </c>
      <c r="C124" s="172" t="s">
        <v>190</v>
      </c>
      <c r="D124" s="73">
        <f>SUM(D125:D131)</f>
        <v>18</v>
      </c>
      <c r="E124" s="75"/>
      <c r="F124" s="173"/>
      <c r="G124" s="74">
        <f>SUM(G125:G131)</f>
        <v>24800</v>
      </c>
      <c r="H124" s="74">
        <f>SUM(H125:H131)</f>
        <v>297600</v>
      </c>
      <c r="I124" s="23"/>
      <c r="J124" s="23"/>
      <c r="K124" s="23"/>
      <c r="L124" s="23"/>
      <c r="M124" s="23"/>
      <c r="N124" s="23"/>
    </row>
    <row r="125" spans="1:14" x14ac:dyDescent="0.25">
      <c r="A125" s="23"/>
      <c r="B125" s="24"/>
      <c r="C125" s="25" t="s">
        <v>130</v>
      </c>
      <c r="D125" s="26">
        <v>1</v>
      </c>
      <c r="E125" s="27">
        <v>3.1</v>
      </c>
      <c r="F125" s="30">
        <f t="shared" si="31"/>
        <v>3100</v>
      </c>
      <c r="G125" s="28">
        <f t="shared" ref="G125:G131" si="47">D125*F125</f>
        <v>3100</v>
      </c>
      <c r="H125" s="28">
        <f t="shared" ref="H125:H131" si="48">G125*12</f>
        <v>37200</v>
      </c>
      <c r="I125" s="23"/>
      <c r="J125" s="23"/>
      <c r="K125" s="23"/>
      <c r="L125" s="23"/>
      <c r="M125" s="23"/>
      <c r="N125" s="23"/>
    </row>
    <row r="126" spans="1:14" x14ac:dyDescent="0.25">
      <c r="A126" s="23"/>
      <c r="B126" s="24"/>
      <c r="C126" s="25" t="s">
        <v>170</v>
      </c>
      <c r="D126" s="26">
        <v>1</v>
      </c>
      <c r="E126" s="27">
        <v>2.8</v>
      </c>
      <c r="F126" s="30">
        <f t="shared" si="31"/>
        <v>2800</v>
      </c>
      <c r="G126" s="28">
        <f>D126*F126</f>
        <v>2800</v>
      </c>
      <c r="H126" s="28">
        <f>G126*12</f>
        <v>33600</v>
      </c>
      <c r="I126" s="23"/>
      <c r="J126" s="23"/>
      <c r="K126" s="23"/>
      <c r="L126" s="23"/>
      <c r="M126" s="23"/>
      <c r="N126" s="23"/>
    </row>
    <row r="127" spans="1:14" x14ac:dyDescent="0.25">
      <c r="A127" s="23"/>
      <c r="B127" s="24"/>
      <c r="C127" s="25" t="s">
        <v>14</v>
      </c>
      <c r="D127" s="26">
        <f>2+5</f>
        <v>7</v>
      </c>
      <c r="E127" s="27">
        <v>1.4</v>
      </c>
      <c r="F127" s="30">
        <f t="shared" si="31"/>
        <v>1400</v>
      </c>
      <c r="G127" s="28">
        <f t="shared" si="47"/>
        <v>9800</v>
      </c>
      <c r="H127" s="28">
        <f t="shared" si="48"/>
        <v>117600</v>
      </c>
      <c r="I127" s="23"/>
      <c r="J127" s="23"/>
      <c r="K127" s="23"/>
      <c r="L127" s="23"/>
      <c r="M127" s="23"/>
      <c r="N127" s="23"/>
    </row>
    <row r="128" spans="1:14" x14ac:dyDescent="0.25">
      <c r="A128" s="23"/>
      <c r="B128" s="24"/>
      <c r="C128" s="25" t="s">
        <v>6</v>
      </c>
      <c r="D128" s="26">
        <f>2+2</f>
        <v>4</v>
      </c>
      <c r="E128" s="27">
        <v>1.1499999999999999</v>
      </c>
      <c r="F128" s="30">
        <f t="shared" si="31"/>
        <v>1150</v>
      </c>
      <c r="G128" s="28">
        <f t="shared" si="47"/>
        <v>4600</v>
      </c>
      <c r="H128" s="28">
        <f t="shared" si="48"/>
        <v>55200</v>
      </c>
      <c r="I128" s="23"/>
      <c r="J128" s="23"/>
      <c r="K128" s="23"/>
      <c r="L128" s="23"/>
      <c r="M128" s="23"/>
      <c r="N128" s="23"/>
    </row>
    <row r="129" spans="1:14" hidden="1" x14ac:dyDescent="0.25">
      <c r="A129" s="45" t="s">
        <v>161</v>
      </c>
      <c r="B129" s="24"/>
      <c r="C129" s="25" t="s">
        <v>14</v>
      </c>
      <c r="D129" s="26">
        <v>0</v>
      </c>
      <c r="E129" s="27">
        <v>1.1000000000000001</v>
      </c>
      <c r="F129" s="30">
        <f t="shared" si="31"/>
        <v>1100</v>
      </c>
      <c r="G129" s="28">
        <f t="shared" si="47"/>
        <v>0</v>
      </c>
      <c r="H129" s="28">
        <f t="shared" si="48"/>
        <v>0</v>
      </c>
      <c r="I129" s="23"/>
      <c r="J129" s="23"/>
      <c r="K129" s="23"/>
      <c r="L129" s="23"/>
      <c r="M129" s="23"/>
      <c r="N129" s="23"/>
    </row>
    <row r="130" spans="1:14" hidden="1" x14ac:dyDescent="0.25">
      <c r="A130" s="45" t="s">
        <v>161</v>
      </c>
      <c r="B130" s="24"/>
      <c r="C130" s="25" t="s">
        <v>7</v>
      </c>
      <c r="D130" s="26">
        <v>0</v>
      </c>
      <c r="E130" s="27">
        <v>1</v>
      </c>
      <c r="F130" s="30">
        <f t="shared" si="31"/>
        <v>1000</v>
      </c>
      <c r="G130" s="28">
        <f t="shared" si="47"/>
        <v>0</v>
      </c>
      <c r="H130" s="28">
        <f t="shared" si="48"/>
        <v>0</v>
      </c>
      <c r="I130" s="23"/>
      <c r="J130" s="23"/>
      <c r="K130" s="23"/>
      <c r="L130" s="23"/>
      <c r="M130" s="23"/>
      <c r="N130" s="23"/>
    </row>
    <row r="131" spans="1:14" x14ac:dyDescent="0.25">
      <c r="A131" s="93"/>
      <c r="B131" s="24"/>
      <c r="C131" s="25" t="s">
        <v>7</v>
      </c>
      <c r="D131" s="26">
        <f>2+3</f>
        <v>5</v>
      </c>
      <c r="E131" s="27">
        <v>0.9</v>
      </c>
      <c r="F131" s="30">
        <f>E131*1000</f>
        <v>900</v>
      </c>
      <c r="G131" s="28">
        <f t="shared" si="47"/>
        <v>4500</v>
      </c>
      <c r="H131" s="28">
        <f t="shared" si="48"/>
        <v>54000</v>
      </c>
      <c r="I131" s="23"/>
      <c r="J131" s="23"/>
      <c r="K131" s="23"/>
      <c r="L131" s="23"/>
      <c r="M131" s="23"/>
      <c r="N131" s="23"/>
    </row>
    <row r="132" spans="1:14" s="7" customFormat="1" ht="30" x14ac:dyDescent="0.25">
      <c r="A132" s="7" t="s">
        <v>175</v>
      </c>
      <c r="B132" s="71" t="s">
        <v>125</v>
      </c>
      <c r="C132" s="72" t="s">
        <v>176</v>
      </c>
      <c r="D132" s="73">
        <f>D133+D134+D135+D139+D144</f>
        <v>21</v>
      </c>
      <c r="E132" s="75"/>
      <c r="F132" s="74"/>
      <c r="G132" s="74">
        <f>G133+G134+G135+G139+G144</f>
        <v>32950</v>
      </c>
      <c r="H132" s="74">
        <f>H133+H134+H135+H139+H144</f>
        <v>395400</v>
      </c>
      <c r="I132" s="31"/>
      <c r="J132" s="31"/>
      <c r="K132" s="31"/>
      <c r="L132" s="31"/>
      <c r="M132" s="31"/>
      <c r="N132" s="31"/>
    </row>
    <row r="133" spans="1:14" x14ac:dyDescent="0.25">
      <c r="A133" s="7" t="s">
        <v>175</v>
      </c>
      <c r="B133" s="24"/>
      <c r="C133" s="25" t="s">
        <v>17</v>
      </c>
      <c r="D133" s="26">
        <v>1</v>
      </c>
      <c r="E133" s="27">
        <v>3.6</v>
      </c>
      <c r="F133" s="30">
        <f>E133*1000</f>
        <v>3600</v>
      </c>
      <c r="G133" s="30">
        <f>D133*F133</f>
        <v>3600</v>
      </c>
      <c r="H133" s="28">
        <f>G133*12</f>
        <v>43200</v>
      </c>
      <c r="I133" s="23"/>
      <c r="J133" s="23"/>
      <c r="K133" s="23"/>
      <c r="L133" s="23"/>
      <c r="M133" s="23"/>
      <c r="N133" s="23"/>
    </row>
    <row r="134" spans="1:14" x14ac:dyDescent="0.25">
      <c r="A134" s="7" t="s">
        <v>175</v>
      </c>
      <c r="B134" s="24"/>
      <c r="C134" s="25" t="s">
        <v>15</v>
      </c>
      <c r="D134" s="26">
        <v>1</v>
      </c>
      <c r="E134" s="27">
        <v>2.5</v>
      </c>
      <c r="F134" s="30">
        <f>E134*1000</f>
        <v>2500</v>
      </c>
      <c r="G134" s="28">
        <f>D134*F134</f>
        <v>2500</v>
      </c>
      <c r="H134" s="28">
        <f t="shared" ref="H134" si="49">G134*12</f>
        <v>30000</v>
      </c>
      <c r="I134" s="23"/>
      <c r="J134" s="23"/>
      <c r="K134" s="23"/>
      <c r="L134" s="23"/>
      <c r="M134" s="23"/>
      <c r="N134" s="23"/>
    </row>
    <row r="135" spans="1:14" s="8" customFormat="1" x14ac:dyDescent="0.25">
      <c r="A135" s="7" t="s">
        <v>175</v>
      </c>
      <c r="B135" s="32">
        <v>1</v>
      </c>
      <c r="C135" s="18" t="s">
        <v>177</v>
      </c>
      <c r="D135" s="33">
        <f>SUM(D136:D138)</f>
        <v>6</v>
      </c>
      <c r="E135" s="34"/>
      <c r="F135" s="30"/>
      <c r="G135" s="35">
        <f>SUM(G136:G138)</f>
        <v>8400</v>
      </c>
      <c r="H135" s="35">
        <f>SUM(H136:H138)</f>
        <v>100800</v>
      </c>
      <c r="I135" s="31"/>
      <c r="J135" s="31"/>
      <c r="K135" s="31"/>
      <c r="L135" s="31"/>
      <c r="M135" s="31"/>
      <c r="N135" s="31"/>
    </row>
    <row r="136" spans="1:14" x14ac:dyDescent="0.25">
      <c r="A136" s="7" t="s">
        <v>175</v>
      </c>
      <c r="B136" s="24"/>
      <c r="C136" s="25" t="s">
        <v>13</v>
      </c>
      <c r="D136" s="26">
        <v>1</v>
      </c>
      <c r="E136" s="27">
        <v>2.4</v>
      </c>
      <c r="F136" s="30">
        <f t="shared" ref="F136:F147" si="50">E136*1000</f>
        <v>2400</v>
      </c>
      <c r="G136" s="28">
        <f>D136*F136</f>
        <v>2400</v>
      </c>
      <c r="H136" s="28">
        <f t="shared" ref="H136:H138" si="51">G136*12</f>
        <v>28800</v>
      </c>
      <c r="I136" s="23"/>
      <c r="J136" s="23"/>
      <c r="K136" s="23"/>
      <c r="L136" s="23"/>
      <c r="M136" s="23"/>
      <c r="N136" s="23"/>
    </row>
    <row r="137" spans="1:14" x14ac:dyDescent="0.25">
      <c r="A137" s="7" t="s">
        <v>175</v>
      </c>
      <c r="B137" s="24"/>
      <c r="C137" s="25" t="s">
        <v>14</v>
      </c>
      <c r="D137" s="26">
        <v>1</v>
      </c>
      <c r="E137" s="27">
        <v>1.4</v>
      </c>
      <c r="F137" s="30">
        <f t="shared" si="50"/>
        <v>1400</v>
      </c>
      <c r="G137" s="28">
        <f>D137*F137</f>
        <v>1400</v>
      </c>
      <c r="H137" s="28">
        <f t="shared" si="51"/>
        <v>16800</v>
      </c>
      <c r="I137" s="23"/>
      <c r="J137" s="23"/>
      <c r="K137" s="23"/>
      <c r="L137" s="23"/>
      <c r="M137" s="23"/>
      <c r="N137" s="23"/>
    </row>
    <row r="138" spans="1:14" x14ac:dyDescent="0.25">
      <c r="A138" s="7" t="s">
        <v>175</v>
      </c>
      <c r="B138" s="24"/>
      <c r="C138" s="25" t="s">
        <v>6</v>
      </c>
      <c r="D138" s="26">
        <v>4</v>
      </c>
      <c r="E138" s="27">
        <v>1.1499999999999999</v>
      </c>
      <c r="F138" s="30">
        <f t="shared" si="50"/>
        <v>1150</v>
      </c>
      <c r="G138" s="28">
        <f>D138*F138</f>
        <v>4600</v>
      </c>
      <c r="H138" s="28">
        <f t="shared" si="51"/>
        <v>55200</v>
      </c>
      <c r="I138" s="23"/>
      <c r="J138" s="23"/>
      <c r="K138" s="23"/>
      <c r="L138" s="23"/>
      <c r="M138" s="23"/>
      <c r="N138" s="23"/>
    </row>
    <row r="139" spans="1:14" s="8" customFormat="1" ht="30" x14ac:dyDescent="0.25">
      <c r="A139" s="7" t="s">
        <v>175</v>
      </c>
      <c r="B139" s="32">
        <v>2</v>
      </c>
      <c r="C139" s="18" t="s">
        <v>178</v>
      </c>
      <c r="D139" s="33">
        <f>SUM(D140:D143)</f>
        <v>9</v>
      </c>
      <c r="E139" s="34"/>
      <c r="F139" s="30"/>
      <c r="G139" s="35">
        <f t="shared" ref="G139:H139" si="52">SUM(G140:G143)</f>
        <v>12350</v>
      </c>
      <c r="H139" s="35">
        <f t="shared" si="52"/>
        <v>148200</v>
      </c>
      <c r="I139" s="31"/>
      <c r="J139" s="31"/>
      <c r="K139" s="31"/>
      <c r="L139" s="31"/>
      <c r="M139" s="31"/>
      <c r="N139" s="31"/>
    </row>
    <row r="140" spans="1:14" x14ac:dyDescent="0.25">
      <c r="A140" s="7" t="s">
        <v>175</v>
      </c>
      <c r="B140" s="24"/>
      <c r="C140" s="25" t="s">
        <v>13</v>
      </c>
      <c r="D140" s="26">
        <v>1</v>
      </c>
      <c r="E140" s="27">
        <v>2.4</v>
      </c>
      <c r="F140" s="30">
        <f t="shared" si="50"/>
        <v>2400</v>
      </c>
      <c r="G140" s="28">
        <f>D140*F140</f>
        <v>2400</v>
      </c>
      <c r="H140" s="28">
        <f t="shared" ref="H140:H143" si="53">G140*12</f>
        <v>28800</v>
      </c>
      <c r="I140" s="23"/>
      <c r="J140" s="23"/>
      <c r="K140" s="23"/>
      <c r="L140" s="23"/>
      <c r="M140" s="23"/>
      <c r="N140" s="23"/>
    </row>
    <row r="141" spans="1:14" x14ac:dyDescent="0.25">
      <c r="A141" s="7" t="s">
        <v>175</v>
      </c>
      <c r="B141" s="24"/>
      <c r="C141" s="25" t="s">
        <v>14</v>
      </c>
      <c r="D141" s="26">
        <v>5</v>
      </c>
      <c r="E141" s="27">
        <v>1.4</v>
      </c>
      <c r="F141" s="30">
        <f t="shared" si="50"/>
        <v>1400</v>
      </c>
      <c r="G141" s="28">
        <f>D141*F141</f>
        <v>7000</v>
      </c>
      <c r="H141" s="28">
        <f t="shared" si="53"/>
        <v>84000</v>
      </c>
      <c r="I141" s="23"/>
      <c r="J141" s="23"/>
      <c r="K141" s="23"/>
      <c r="L141" s="23"/>
      <c r="M141" s="23"/>
      <c r="N141" s="23"/>
    </row>
    <row r="142" spans="1:14" x14ac:dyDescent="0.25">
      <c r="A142" s="7" t="s">
        <v>175</v>
      </c>
      <c r="B142" s="24"/>
      <c r="C142" s="25" t="s">
        <v>6</v>
      </c>
      <c r="D142" s="26">
        <v>1</v>
      </c>
      <c r="E142" s="27">
        <v>1.1499999999999999</v>
      </c>
      <c r="F142" s="30">
        <f t="shared" si="50"/>
        <v>1150</v>
      </c>
      <c r="G142" s="28">
        <f>D142*F142</f>
        <v>1150</v>
      </c>
      <c r="H142" s="28">
        <f t="shared" si="53"/>
        <v>13800</v>
      </c>
      <c r="I142" s="23"/>
      <c r="J142" s="23"/>
      <c r="K142" s="23"/>
      <c r="L142" s="23"/>
      <c r="M142" s="23"/>
      <c r="N142" s="23"/>
    </row>
    <row r="143" spans="1:14" x14ac:dyDescent="0.25">
      <c r="A143" s="7" t="s">
        <v>175</v>
      </c>
      <c r="B143" s="24"/>
      <c r="C143" s="25" t="s">
        <v>7</v>
      </c>
      <c r="D143" s="26">
        <v>2</v>
      </c>
      <c r="E143" s="27">
        <v>0.9</v>
      </c>
      <c r="F143" s="30">
        <f t="shared" si="50"/>
        <v>900</v>
      </c>
      <c r="G143" s="28">
        <f>D143*F143</f>
        <v>1800</v>
      </c>
      <c r="H143" s="28">
        <f t="shared" si="53"/>
        <v>21600</v>
      </c>
      <c r="I143" s="23"/>
      <c r="J143" s="23"/>
      <c r="K143" s="23"/>
      <c r="L143" s="23"/>
      <c r="M143" s="23"/>
      <c r="N143" s="23"/>
    </row>
    <row r="144" spans="1:14" s="8" customFormat="1" ht="30" x14ac:dyDescent="0.25">
      <c r="A144" s="7" t="s">
        <v>175</v>
      </c>
      <c r="B144" s="32">
        <v>3</v>
      </c>
      <c r="C144" s="18" t="s">
        <v>179</v>
      </c>
      <c r="D144" s="33">
        <f>SUM(D145:D147)</f>
        <v>4</v>
      </c>
      <c r="E144" s="34"/>
      <c r="F144" s="30"/>
      <c r="G144" s="35">
        <f t="shared" ref="G144:H144" si="54">SUM(G145:G147)</f>
        <v>6100</v>
      </c>
      <c r="H144" s="35">
        <f t="shared" si="54"/>
        <v>73200</v>
      </c>
      <c r="I144" s="31"/>
      <c r="J144" s="31"/>
      <c r="K144" s="31"/>
      <c r="L144" s="31"/>
      <c r="M144" s="31"/>
      <c r="N144" s="31"/>
    </row>
    <row r="145" spans="1:18" x14ac:dyDescent="0.25">
      <c r="A145" s="7" t="s">
        <v>175</v>
      </c>
      <c r="B145" s="24"/>
      <c r="C145" s="25" t="s">
        <v>13</v>
      </c>
      <c r="D145" s="26">
        <v>1</v>
      </c>
      <c r="E145" s="27">
        <v>2.4</v>
      </c>
      <c r="F145" s="30">
        <f t="shared" si="50"/>
        <v>2400</v>
      </c>
      <c r="G145" s="28">
        <f>D145*F145</f>
        <v>2400</v>
      </c>
      <c r="H145" s="28">
        <f t="shared" ref="H145:H147" si="55">G145*12</f>
        <v>28800</v>
      </c>
      <c r="I145" s="23"/>
      <c r="J145" s="23"/>
      <c r="K145" s="23"/>
      <c r="L145" s="23"/>
      <c r="M145" s="23"/>
      <c r="N145" s="23"/>
    </row>
    <row r="146" spans="1:18" x14ac:dyDescent="0.25">
      <c r="A146" s="7" t="s">
        <v>175</v>
      </c>
      <c r="B146" s="24"/>
      <c r="C146" s="25" t="s">
        <v>14</v>
      </c>
      <c r="D146" s="26">
        <v>1</v>
      </c>
      <c r="E146" s="27">
        <v>1.4</v>
      </c>
      <c r="F146" s="30">
        <f t="shared" si="50"/>
        <v>1400</v>
      </c>
      <c r="G146" s="28">
        <f>D146*F146</f>
        <v>1400</v>
      </c>
      <c r="H146" s="28">
        <f t="shared" si="55"/>
        <v>16800</v>
      </c>
      <c r="I146" s="23"/>
      <c r="J146" s="23"/>
      <c r="K146" s="23"/>
      <c r="L146" s="23"/>
      <c r="M146" s="23"/>
      <c r="N146" s="23"/>
    </row>
    <row r="147" spans="1:18" x14ac:dyDescent="0.25">
      <c r="A147" s="7" t="s">
        <v>175</v>
      </c>
      <c r="B147" s="24"/>
      <c r="C147" s="25" t="s">
        <v>6</v>
      </c>
      <c r="D147" s="26">
        <v>2</v>
      </c>
      <c r="E147" s="27">
        <v>1.1499999999999999</v>
      </c>
      <c r="F147" s="30">
        <f t="shared" si="50"/>
        <v>1150</v>
      </c>
      <c r="G147" s="28">
        <f>D147*F147</f>
        <v>2300</v>
      </c>
      <c r="H147" s="28">
        <f t="shared" si="55"/>
        <v>27600</v>
      </c>
      <c r="I147" s="23"/>
      <c r="J147" s="23"/>
      <c r="K147" s="23"/>
      <c r="L147" s="23"/>
      <c r="M147" s="23"/>
      <c r="N147" s="23"/>
    </row>
    <row r="148" spans="1:18" s="8" customFormat="1" x14ac:dyDescent="0.25">
      <c r="A148" s="31"/>
      <c r="B148" s="100"/>
      <c r="C148" s="101" t="s">
        <v>19</v>
      </c>
      <c r="D148" s="100">
        <f>D4+D5+D6+D7+D8+D9+D10+D24+D34+D47+D57+D74+D85+D104+D110+D124+D132</f>
        <v>308</v>
      </c>
      <c r="E148" s="100"/>
      <c r="F148" s="100"/>
      <c r="G148" s="102">
        <f>G4+G5+G6+G7+G8+G9+G10+G24+G34+G47+G57+G74+G85+G104+G110+G124+G132</f>
        <v>474300</v>
      </c>
      <c r="H148" s="102">
        <f>H4+H5+H6+H7+H8+H9+H10+H24+H34+H47+H57+H74+H85+H104+H110+H124+H132</f>
        <v>5691600</v>
      </c>
      <c r="I148" s="23"/>
      <c r="J148" s="23"/>
      <c r="K148" s="23"/>
      <c r="L148" s="23"/>
      <c r="M148" s="23"/>
      <c r="N148" s="23"/>
    </row>
    <row r="149" spans="1:18" x14ac:dyDescent="0.25">
      <c r="A149" s="23"/>
      <c r="B149" s="24"/>
      <c r="C149" s="40"/>
      <c r="D149" s="41"/>
      <c r="E149" s="42"/>
      <c r="F149" s="43"/>
      <c r="G149" s="43"/>
      <c r="H149" s="44"/>
      <c r="I149" s="23"/>
      <c r="J149" s="23"/>
      <c r="K149" s="23"/>
      <c r="L149" s="23"/>
      <c r="M149" s="23"/>
      <c r="N149" s="23"/>
    </row>
    <row r="150" spans="1:18" x14ac:dyDescent="0.25">
      <c r="A150" s="23"/>
      <c r="B150" s="94"/>
      <c r="C150" s="95"/>
      <c r="D150" s="96"/>
      <c r="E150" s="97"/>
      <c r="F150" s="98"/>
      <c r="G150" s="98"/>
      <c r="H150" s="99"/>
      <c r="I150" s="23"/>
      <c r="J150" s="23"/>
      <c r="K150" s="23"/>
      <c r="L150" s="23"/>
      <c r="M150" s="23"/>
      <c r="N150" s="23"/>
    </row>
    <row r="151" spans="1:18" ht="29.25" customHeight="1" x14ac:dyDescent="0.25">
      <c r="A151" s="93"/>
      <c r="B151" s="103"/>
      <c r="C151" s="104"/>
      <c r="D151" s="104"/>
      <c r="E151" s="104" t="s">
        <v>144</v>
      </c>
      <c r="F151" s="104"/>
      <c r="G151" s="104"/>
      <c r="H151" s="105"/>
      <c r="I151" s="23"/>
      <c r="J151" s="23"/>
      <c r="K151" s="23"/>
      <c r="L151" s="23"/>
      <c r="M151" s="23"/>
      <c r="N151" s="23"/>
    </row>
    <row r="152" spans="1:18" s="117" customFormat="1" ht="75" hidden="1" x14ac:dyDescent="0.25">
      <c r="A152" s="45" t="s">
        <v>161</v>
      </c>
      <c r="B152" s="119" t="s">
        <v>114</v>
      </c>
      <c r="C152" s="120" t="s">
        <v>109</v>
      </c>
      <c r="D152" s="121" t="s">
        <v>0</v>
      </c>
      <c r="E152" s="122" t="s">
        <v>110</v>
      </c>
      <c r="F152" s="121" t="s">
        <v>111</v>
      </c>
      <c r="G152" s="121" t="s">
        <v>112</v>
      </c>
      <c r="H152" s="121" t="s">
        <v>113</v>
      </c>
      <c r="I152" s="114"/>
      <c r="J152" s="114"/>
      <c r="K152" s="114"/>
      <c r="L152" s="114"/>
      <c r="M152" s="114"/>
      <c r="N152" s="118"/>
      <c r="O152" s="1"/>
      <c r="P152" s="1"/>
      <c r="Q152" s="1"/>
      <c r="R152" s="1"/>
    </row>
    <row r="153" spans="1:18" s="177" customFormat="1" ht="30" x14ac:dyDescent="0.25">
      <c r="A153" s="45"/>
      <c r="B153" s="77" t="s">
        <v>115</v>
      </c>
      <c r="C153" s="165" t="s">
        <v>103</v>
      </c>
      <c r="D153" s="77">
        <f>SUM(D154:D156)</f>
        <v>5</v>
      </c>
      <c r="E153" s="77"/>
      <c r="F153" s="166"/>
      <c r="G153" s="78">
        <f>SUM(G154:G156)</f>
        <v>6350</v>
      </c>
      <c r="H153" s="78">
        <f>SUM(H154:H156)</f>
        <v>76200</v>
      </c>
      <c r="I153" s="45"/>
      <c r="J153" s="45"/>
      <c r="K153" s="45"/>
      <c r="L153" s="45"/>
      <c r="M153" s="45"/>
      <c r="N153" s="23"/>
    </row>
    <row r="154" spans="1:18" s="177" customFormat="1" x14ac:dyDescent="0.25">
      <c r="A154" s="45"/>
      <c r="B154" s="45"/>
      <c r="C154" s="46" t="s">
        <v>1</v>
      </c>
      <c r="D154" s="21">
        <v>1</v>
      </c>
      <c r="E154" s="27">
        <v>1.8</v>
      </c>
      <c r="F154" s="47">
        <f>E154*1000</f>
        <v>1800</v>
      </c>
      <c r="G154" s="47">
        <f>D154*F154</f>
        <v>1800</v>
      </c>
      <c r="H154" s="47">
        <f>G154*12</f>
        <v>21600</v>
      </c>
      <c r="I154" s="45"/>
      <c r="J154" s="45"/>
      <c r="K154" s="45"/>
      <c r="L154" s="45"/>
      <c r="M154" s="45"/>
      <c r="N154" s="23"/>
    </row>
    <row r="155" spans="1:18" s="177" customFormat="1" x14ac:dyDescent="0.25">
      <c r="A155" s="45"/>
      <c r="B155" s="45"/>
      <c r="C155" s="162" t="s">
        <v>169</v>
      </c>
      <c r="D155" s="21">
        <v>3</v>
      </c>
      <c r="E155" s="27">
        <v>1.3</v>
      </c>
      <c r="F155" s="47">
        <f t="shared" ref="F155:F156" si="56">E155*1000</f>
        <v>1300</v>
      </c>
      <c r="G155" s="47">
        <f>D155*F155</f>
        <v>3900</v>
      </c>
      <c r="H155" s="47">
        <f>G155*12</f>
        <v>46800</v>
      </c>
      <c r="I155" s="45"/>
      <c r="J155" s="45"/>
      <c r="K155" s="45"/>
      <c r="L155" s="45"/>
      <c r="M155" s="45"/>
      <c r="N155" s="23"/>
    </row>
    <row r="156" spans="1:18" s="177" customFormat="1" x14ac:dyDescent="0.25">
      <c r="A156" s="45"/>
      <c r="B156" s="45"/>
      <c r="C156" s="162" t="s">
        <v>4</v>
      </c>
      <c r="D156" s="21">
        <v>1</v>
      </c>
      <c r="E156" s="27">
        <v>0.65</v>
      </c>
      <c r="F156" s="47">
        <f t="shared" si="56"/>
        <v>650</v>
      </c>
      <c r="G156" s="47">
        <f>D156*F156</f>
        <v>650</v>
      </c>
      <c r="H156" s="47">
        <f>G156*12</f>
        <v>7800</v>
      </c>
      <c r="I156" s="45"/>
      <c r="J156" s="45"/>
      <c r="K156" s="45"/>
      <c r="L156" s="45"/>
      <c r="M156" s="45"/>
      <c r="N156" s="23"/>
    </row>
    <row r="157" spans="1:18" s="12" customFormat="1" ht="19.5" customHeight="1" x14ac:dyDescent="0.25">
      <c r="A157" s="48"/>
      <c r="B157" s="77" t="s">
        <v>116</v>
      </c>
      <c r="C157" s="72" t="s">
        <v>104</v>
      </c>
      <c r="D157" s="77">
        <f>SUM(D158:D164)</f>
        <v>36</v>
      </c>
      <c r="E157" s="77"/>
      <c r="F157" s="78"/>
      <c r="G157" s="78">
        <f>SUM(G158:G164)</f>
        <v>31900</v>
      </c>
      <c r="H157" s="78">
        <f>SUM(H158:H164)</f>
        <v>382800</v>
      </c>
      <c r="I157" s="52"/>
      <c r="J157" s="52"/>
      <c r="K157" s="52"/>
      <c r="L157" s="52"/>
      <c r="M157" s="52"/>
      <c r="N157" s="23"/>
    </row>
    <row r="158" spans="1:18" s="13" customFormat="1" hidden="1" x14ac:dyDescent="0.25">
      <c r="A158" s="45" t="s">
        <v>161</v>
      </c>
      <c r="B158" s="49"/>
      <c r="C158" s="46" t="s">
        <v>148</v>
      </c>
      <c r="D158" s="50">
        <v>0</v>
      </c>
      <c r="E158" s="51">
        <v>1.1499999999999999</v>
      </c>
      <c r="F158" s="47">
        <f>E158*1000</f>
        <v>1150</v>
      </c>
      <c r="G158" s="47">
        <f>D158*F158</f>
        <v>0</v>
      </c>
      <c r="H158" s="47">
        <f>G158*12</f>
        <v>0</v>
      </c>
      <c r="I158" s="52"/>
      <c r="J158" s="52"/>
      <c r="K158" s="52"/>
      <c r="L158" s="52"/>
      <c r="M158" s="52"/>
      <c r="N158" s="23"/>
    </row>
    <row r="159" spans="1:18" s="13" customFormat="1" hidden="1" x14ac:dyDescent="0.25">
      <c r="A159" s="45" t="s">
        <v>161</v>
      </c>
      <c r="B159" s="49"/>
      <c r="C159" s="52" t="s">
        <v>9</v>
      </c>
      <c r="D159" s="50">
        <v>0</v>
      </c>
      <c r="E159" s="51">
        <v>0.8</v>
      </c>
      <c r="F159" s="47">
        <v>800</v>
      </c>
      <c r="G159" s="47">
        <f>D159*F159</f>
        <v>0</v>
      </c>
      <c r="H159" s="47">
        <f>G159*12</f>
        <v>0</v>
      </c>
      <c r="I159" s="46"/>
      <c r="J159" s="46"/>
      <c r="K159" s="46"/>
      <c r="L159" s="46"/>
      <c r="M159" s="46"/>
      <c r="N159" s="23"/>
      <c r="Q159" s="13">
        <v>1</v>
      </c>
    </row>
    <row r="160" spans="1:18" s="13" customFormat="1" x14ac:dyDescent="0.25">
      <c r="A160" s="46"/>
      <c r="B160" s="49"/>
      <c r="C160" s="46" t="s">
        <v>2</v>
      </c>
      <c r="D160" s="50">
        <f>SUM(I160:N160)</f>
        <v>5</v>
      </c>
      <c r="E160" s="51">
        <v>0.85</v>
      </c>
      <c r="F160" s="47">
        <f t="shared" ref="F160:F166" si="57">E160*1000</f>
        <v>850</v>
      </c>
      <c r="G160" s="47">
        <f t="shared" ref="G160:G162" si="58">D160*F160</f>
        <v>4250</v>
      </c>
      <c r="H160" s="47">
        <f t="shared" ref="H160:H162" si="59">G160*12</f>
        <v>51000</v>
      </c>
      <c r="I160" s="52">
        <v>3</v>
      </c>
      <c r="J160" s="52">
        <v>1</v>
      </c>
      <c r="K160" s="52">
        <v>1</v>
      </c>
      <c r="L160" s="52"/>
      <c r="M160" s="52"/>
      <c r="N160" s="23"/>
    </row>
    <row r="161" spans="1:19" s="13" customFormat="1" x14ac:dyDescent="0.25">
      <c r="A161" s="52"/>
      <c r="B161" s="53"/>
      <c r="C161" s="52" t="s">
        <v>3</v>
      </c>
      <c r="D161" s="50">
        <f>SUM(I161:N161)</f>
        <v>10</v>
      </c>
      <c r="E161" s="51">
        <v>0.75</v>
      </c>
      <c r="F161" s="47">
        <f t="shared" si="57"/>
        <v>750</v>
      </c>
      <c r="G161" s="47">
        <f>D161*F161</f>
        <v>7500</v>
      </c>
      <c r="H161" s="47">
        <f t="shared" si="59"/>
        <v>90000</v>
      </c>
      <c r="I161" s="52">
        <v>8</v>
      </c>
      <c r="J161" s="52">
        <v>1</v>
      </c>
      <c r="K161" s="52">
        <v>1</v>
      </c>
      <c r="L161" s="52"/>
      <c r="M161" s="52"/>
      <c r="N161" s="23"/>
      <c r="O161" s="13">
        <v>8</v>
      </c>
    </row>
    <row r="162" spans="1:19" s="13" customFormat="1" x14ac:dyDescent="0.25">
      <c r="A162" s="46"/>
      <c r="B162" s="49"/>
      <c r="C162" s="46" t="s">
        <v>4</v>
      </c>
      <c r="D162" s="50">
        <f>SUM(I162:N162)</f>
        <v>7</v>
      </c>
      <c r="E162" s="51">
        <v>0.65</v>
      </c>
      <c r="F162" s="47">
        <f t="shared" si="57"/>
        <v>650</v>
      </c>
      <c r="G162" s="47">
        <f t="shared" si="58"/>
        <v>4550</v>
      </c>
      <c r="H162" s="47">
        <f t="shared" si="59"/>
        <v>54600</v>
      </c>
      <c r="I162" s="52">
        <v>2</v>
      </c>
      <c r="J162" s="145">
        <v>1</v>
      </c>
      <c r="K162" s="52"/>
      <c r="L162" s="52"/>
      <c r="M162" s="52">
        <v>2</v>
      </c>
      <c r="N162" s="23">
        <v>2</v>
      </c>
      <c r="O162" s="13">
        <v>4</v>
      </c>
    </row>
    <row r="163" spans="1:19" s="13" customFormat="1" x14ac:dyDescent="0.25">
      <c r="A163" s="46" t="s">
        <v>175</v>
      </c>
      <c r="B163" s="49"/>
      <c r="C163" s="46" t="s">
        <v>180</v>
      </c>
      <c r="D163" s="50">
        <v>2</v>
      </c>
      <c r="E163" s="51">
        <v>1.2</v>
      </c>
      <c r="F163" s="47">
        <f>E163*1000</f>
        <v>1200</v>
      </c>
      <c r="G163" s="47">
        <f>D163*F163</f>
        <v>2400</v>
      </c>
      <c r="H163" s="47">
        <f>G163*12</f>
        <v>28800</v>
      </c>
      <c r="I163" s="52"/>
      <c r="J163" s="145"/>
      <c r="K163" s="52"/>
      <c r="L163" s="52"/>
      <c r="M163" s="52"/>
      <c r="N163" s="23"/>
    </row>
    <row r="164" spans="1:19" s="13" customFormat="1" x14ac:dyDescent="0.25">
      <c r="A164" s="46" t="s">
        <v>175</v>
      </c>
      <c r="B164" s="49"/>
      <c r="C164" s="46" t="s">
        <v>181</v>
      </c>
      <c r="D164" s="50">
        <v>12</v>
      </c>
      <c r="E164" s="51">
        <v>1.1000000000000001</v>
      </c>
      <c r="F164" s="47">
        <f t="shared" si="57"/>
        <v>1100</v>
      </c>
      <c r="G164" s="47">
        <f>D164*F164</f>
        <v>13200</v>
      </c>
      <c r="H164" s="47">
        <f>G164*12</f>
        <v>158400</v>
      </c>
      <c r="I164" s="52"/>
      <c r="J164" s="145"/>
      <c r="K164" s="52"/>
      <c r="L164" s="52"/>
      <c r="M164" s="52"/>
      <c r="N164" s="23"/>
    </row>
    <row r="165" spans="1:19" s="12" customFormat="1" ht="22.5" customHeight="1" x14ac:dyDescent="0.25">
      <c r="A165" s="48"/>
      <c r="B165" s="77" t="s">
        <v>117</v>
      </c>
      <c r="C165" s="72" t="s">
        <v>127</v>
      </c>
      <c r="D165" s="77">
        <f>SUM(D166:D172)</f>
        <v>46</v>
      </c>
      <c r="E165" s="77"/>
      <c r="F165" s="77"/>
      <c r="G165" s="78">
        <f>SUM(G166:G172)</f>
        <v>41750</v>
      </c>
      <c r="H165" s="78">
        <f>SUM(H166:H172)</f>
        <v>501000</v>
      </c>
      <c r="I165" s="52"/>
      <c r="J165" s="52"/>
      <c r="K165" s="52"/>
      <c r="L165" s="52"/>
      <c r="M165" s="52"/>
      <c r="N165" s="23"/>
    </row>
    <row r="166" spans="1:19" s="13" customFormat="1" hidden="1" x14ac:dyDescent="0.25">
      <c r="A166" s="45" t="s">
        <v>161</v>
      </c>
      <c r="B166" s="53"/>
      <c r="C166" s="52" t="s">
        <v>148</v>
      </c>
      <c r="D166" s="50">
        <v>0</v>
      </c>
      <c r="E166" s="51">
        <v>1.1499999999999999</v>
      </c>
      <c r="F166" s="47">
        <f t="shared" si="57"/>
        <v>1150</v>
      </c>
      <c r="G166" s="47">
        <f>D166*F166</f>
        <v>0</v>
      </c>
      <c r="H166" s="47">
        <f>G166*12</f>
        <v>0</v>
      </c>
      <c r="I166" s="52"/>
      <c r="J166" s="52"/>
      <c r="K166" s="52"/>
      <c r="L166" s="52"/>
      <c r="M166" s="52"/>
      <c r="N166" s="23"/>
    </row>
    <row r="167" spans="1:19" s="13" customFormat="1" hidden="1" x14ac:dyDescent="0.25">
      <c r="A167" s="45" t="s">
        <v>161</v>
      </c>
      <c r="B167" s="53"/>
      <c r="C167" s="52" t="s">
        <v>9</v>
      </c>
      <c r="D167" s="50">
        <v>0</v>
      </c>
      <c r="E167" s="51">
        <v>0.8</v>
      </c>
      <c r="F167" s="47">
        <v>800</v>
      </c>
      <c r="G167" s="47">
        <f t="shared" ref="G167" si="60">D167*F167</f>
        <v>0</v>
      </c>
      <c r="H167" s="47">
        <f t="shared" ref="H167" si="61">G167*12</f>
        <v>0</v>
      </c>
      <c r="I167" s="52"/>
      <c r="J167" s="52"/>
      <c r="K167" s="52"/>
      <c r="L167" s="52"/>
      <c r="M167" s="52"/>
      <c r="N167" s="23"/>
      <c r="Q167" s="13">
        <v>1</v>
      </c>
    </row>
    <row r="168" spans="1:19" s="13" customFormat="1" x14ac:dyDescent="0.25">
      <c r="A168" s="52"/>
      <c r="B168" s="53"/>
      <c r="C168" s="52" t="s">
        <v>2</v>
      </c>
      <c r="D168" s="50">
        <f>SUM(I168:N168)</f>
        <v>5</v>
      </c>
      <c r="E168" s="51">
        <v>0.85</v>
      </c>
      <c r="F168" s="47">
        <f t="shared" ref="F168:F174" si="62">E168*1000</f>
        <v>850</v>
      </c>
      <c r="G168" s="47">
        <f t="shared" ref="G168:G171" si="63">D168*F168</f>
        <v>4250</v>
      </c>
      <c r="H168" s="47">
        <f t="shared" ref="H168:H171" si="64">G168*12</f>
        <v>51000</v>
      </c>
      <c r="I168" s="83">
        <v>3</v>
      </c>
      <c r="J168" s="83">
        <v>2</v>
      </c>
      <c r="K168" s="83"/>
      <c r="L168" s="83"/>
      <c r="M168" s="83"/>
      <c r="N168" s="23"/>
    </row>
    <row r="169" spans="1:19" s="13" customFormat="1" x14ac:dyDescent="0.25">
      <c r="A169" s="52"/>
      <c r="B169" s="53"/>
      <c r="C169" s="52" t="s">
        <v>3</v>
      </c>
      <c r="D169" s="50">
        <f>SUM(I169:N169)</f>
        <v>12</v>
      </c>
      <c r="E169" s="51">
        <v>0.75</v>
      </c>
      <c r="F169" s="47">
        <f t="shared" si="62"/>
        <v>750</v>
      </c>
      <c r="G169" s="47">
        <f t="shared" si="63"/>
        <v>9000</v>
      </c>
      <c r="H169" s="47">
        <f t="shared" si="64"/>
        <v>108000</v>
      </c>
      <c r="I169" s="85">
        <v>8</v>
      </c>
      <c r="J169" s="83">
        <v>2</v>
      </c>
      <c r="K169" s="83">
        <v>2</v>
      </c>
      <c r="L169" s="83"/>
      <c r="M169" s="83"/>
      <c r="N169" s="23"/>
      <c r="O169" s="13">
        <v>4</v>
      </c>
    </row>
    <row r="170" spans="1:19" s="13" customFormat="1" x14ac:dyDescent="0.25">
      <c r="A170" s="52"/>
      <c r="B170" s="53"/>
      <c r="C170" s="52" t="s">
        <v>4</v>
      </c>
      <c r="D170" s="50">
        <f>SUM(I170:N170)</f>
        <v>8</v>
      </c>
      <c r="E170" s="51">
        <v>0.65</v>
      </c>
      <c r="F170" s="47">
        <f t="shared" si="62"/>
        <v>650</v>
      </c>
      <c r="G170" s="47">
        <f t="shared" si="63"/>
        <v>5200</v>
      </c>
      <c r="H170" s="47">
        <f t="shared" si="64"/>
        <v>62400</v>
      </c>
      <c r="I170" s="83">
        <v>2</v>
      </c>
      <c r="J170" s="84">
        <v>1</v>
      </c>
      <c r="K170" s="83"/>
      <c r="L170" s="83"/>
      <c r="M170" s="83">
        <v>3</v>
      </c>
      <c r="N170" s="23">
        <v>2</v>
      </c>
      <c r="O170" s="13">
        <v>3</v>
      </c>
      <c r="S170" s="86"/>
    </row>
    <row r="171" spans="1:19" s="13" customFormat="1" x14ac:dyDescent="0.25">
      <c r="A171" s="52" t="s">
        <v>175</v>
      </c>
      <c r="B171" s="53"/>
      <c r="C171" s="46" t="s">
        <v>180</v>
      </c>
      <c r="D171" s="50">
        <v>2</v>
      </c>
      <c r="E171" s="51">
        <v>1.2</v>
      </c>
      <c r="F171" s="47">
        <f t="shared" si="62"/>
        <v>1200</v>
      </c>
      <c r="G171" s="47">
        <f t="shared" si="63"/>
        <v>2400</v>
      </c>
      <c r="H171" s="47">
        <f t="shared" si="64"/>
        <v>28800</v>
      </c>
      <c r="I171" s="83"/>
      <c r="J171" s="84"/>
      <c r="K171" s="83"/>
      <c r="L171" s="83"/>
      <c r="M171" s="83"/>
      <c r="N171" s="23"/>
      <c r="O171" s="86"/>
    </row>
    <row r="172" spans="1:19" s="13" customFormat="1" x14ac:dyDescent="0.25">
      <c r="A172" s="52" t="s">
        <v>175</v>
      </c>
      <c r="B172" s="53"/>
      <c r="C172" s="46" t="s">
        <v>181</v>
      </c>
      <c r="D172" s="50">
        <v>19</v>
      </c>
      <c r="E172" s="51">
        <v>1.1000000000000001</v>
      </c>
      <c r="F172" s="47">
        <f>E172*1000</f>
        <v>1100</v>
      </c>
      <c r="G172" s="47">
        <f>D172*F172</f>
        <v>20900</v>
      </c>
      <c r="H172" s="47">
        <f>G172*12</f>
        <v>250800</v>
      </c>
      <c r="I172" s="83"/>
      <c r="J172" s="84"/>
      <c r="K172" s="83"/>
      <c r="L172" s="83"/>
      <c r="M172" s="83"/>
      <c r="N172" s="23"/>
      <c r="O172" s="86"/>
    </row>
    <row r="173" spans="1:19" s="12" customFormat="1" ht="17.25" customHeight="1" x14ac:dyDescent="0.25">
      <c r="A173" s="48"/>
      <c r="B173" s="77" t="s">
        <v>118</v>
      </c>
      <c r="C173" s="72" t="s">
        <v>126</v>
      </c>
      <c r="D173" s="77">
        <f>SUM(D174:D181)</f>
        <v>47</v>
      </c>
      <c r="E173" s="77"/>
      <c r="F173" s="77"/>
      <c r="G173" s="78">
        <f>SUM(G174:G181)</f>
        <v>42650</v>
      </c>
      <c r="H173" s="78">
        <f>SUM(H174:H181)</f>
        <v>511800</v>
      </c>
      <c r="I173" s="52"/>
      <c r="J173" s="52"/>
      <c r="K173" s="52"/>
      <c r="L173" s="52"/>
      <c r="M173" s="52"/>
      <c r="N173" s="23"/>
    </row>
    <row r="174" spans="1:19" s="13" customFormat="1" hidden="1" x14ac:dyDescent="0.25">
      <c r="A174" s="45" t="s">
        <v>161</v>
      </c>
      <c r="B174" s="53"/>
      <c r="C174" s="52" t="s">
        <v>148</v>
      </c>
      <c r="D174" s="50">
        <v>0</v>
      </c>
      <c r="E174" s="51">
        <v>1.1499999999999999</v>
      </c>
      <c r="F174" s="47">
        <f t="shared" si="62"/>
        <v>1150</v>
      </c>
      <c r="G174" s="47">
        <f>D174*F174</f>
        <v>0</v>
      </c>
      <c r="H174" s="47">
        <f>G174*12</f>
        <v>0</v>
      </c>
      <c r="I174" s="52"/>
      <c r="J174" s="52"/>
      <c r="K174" s="52"/>
      <c r="L174" s="52"/>
      <c r="M174" s="52"/>
      <c r="N174" s="23"/>
    </row>
    <row r="175" spans="1:19" s="13" customFormat="1" hidden="1" x14ac:dyDescent="0.25">
      <c r="A175" s="45" t="s">
        <v>161</v>
      </c>
      <c r="B175" s="53"/>
      <c r="C175" s="52" t="s">
        <v>9</v>
      </c>
      <c r="D175" s="50">
        <v>0</v>
      </c>
      <c r="E175" s="51">
        <v>0.8</v>
      </c>
      <c r="F175" s="47">
        <v>800</v>
      </c>
      <c r="G175" s="47">
        <f t="shared" ref="G175" si="65">D175*F175</f>
        <v>0</v>
      </c>
      <c r="H175" s="47">
        <f t="shared" ref="H175" si="66">G175*12</f>
        <v>0</v>
      </c>
      <c r="I175" s="52"/>
      <c r="J175" s="52"/>
      <c r="K175" s="52"/>
      <c r="L175" s="52"/>
      <c r="M175" s="52"/>
      <c r="N175" s="23"/>
      <c r="Q175" s="13">
        <v>1</v>
      </c>
    </row>
    <row r="176" spans="1:19" s="13" customFormat="1" x14ac:dyDescent="0.25">
      <c r="A176" s="52"/>
      <c r="B176" s="53"/>
      <c r="C176" s="52" t="s">
        <v>2</v>
      </c>
      <c r="D176" s="50">
        <f>SUM(I176:N176)</f>
        <v>6</v>
      </c>
      <c r="E176" s="51">
        <v>0.85</v>
      </c>
      <c r="F176" s="47">
        <f t="shared" ref="F176:F183" si="67">E176*1000</f>
        <v>850</v>
      </c>
      <c r="G176" s="47">
        <f t="shared" ref="G176:G181" si="68">D176*F176</f>
        <v>5100</v>
      </c>
      <c r="H176" s="47">
        <f t="shared" ref="H176:H181" si="69">G176*12</f>
        <v>61200</v>
      </c>
      <c r="I176" s="52">
        <v>3</v>
      </c>
      <c r="J176" s="52">
        <v>2</v>
      </c>
      <c r="K176" s="52">
        <v>1</v>
      </c>
      <c r="L176" s="52"/>
      <c r="M176" s="52"/>
      <c r="N176" s="23"/>
      <c r="O176" s="13">
        <v>1</v>
      </c>
    </row>
    <row r="177" spans="1:17" s="13" customFormat="1" x14ac:dyDescent="0.25">
      <c r="A177" s="52"/>
      <c r="B177" s="53"/>
      <c r="C177" s="52" t="s">
        <v>3</v>
      </c>
      <c r="D177" s="50">
        <f>SUM(I177:N177)</f>
        <v>11</v>
      </c>
      <c r="E177" s="51">
        <v>0.75</v>
      </c>
      <c r="F177" s="47">
        <f t="shared" si="67"/>
        <v>750</v>
      </c>
      <c r="G177" s="47">
        <f t="shared" si="68"/>
        <v>8250</v>
      </c>
      <c r="H177" s="47">
        <f t="shared" si="69"/>
        <v>99000</v>
      </c>
      <c r="I177" s="52">
        <v>8</v>
      </c>
      <c r="J177" s="52">
        <v>2</v>
      </c>
      <c r="K177" s="52">
        <v>1</v>
      </c>
      <c r="L177" s="52"/>
      <c r="M177" s="52"/>
      <c r="N177" s="23"/>
      <c r="O177" s="13">
        <v>9</v>
      </c>
    </row>
    <row r="178" spans="1:17" s="13" customFormat="1" x14ac:dyDescent="0.25">
      <c r="A178" s="52"/>
      <c r="B178" s="53"/>
      <c r="C178" s="52" t="s">
        <v>4</v>
      </c>
      <c r="D178" s="50">
        <f>SUM(I178:N178)</f>
        <v>8</v>
      </c>
      <c r="E178" s="51">
        <v>0.65</v>
      </c>
      <c r="F178" s="47">
        <f t="shared" si="67"/>
        <v>650</v>
      </c>
      <c r="G178" s="47">
        <f t="shared" si="68"/>
        <v>5200</v>
      </c>
      <c r="H178" s="47">
        <f t="shared" si="69"/>
        <v>62400</v>
      </c>
      <c r="I178" s="52">
        <v>2</v>
      </c>
      <c r="J178" s="145">
        <v>1</v>
      </c>
      <c r="K178" s="52"/>
      <c r="L178" s="52"/>
      <c r="M178" s="52">
        <v>3</v>
      </c>
      <c r="N178" s="23">
        <v>2</v>
      </c>
      <c r="O178" s="13">
        <v>6</v>
      </c>
    </row>
    <row r="179" spans="1:17" s="13" customFormat="1" x14ac:dyDescent="0.25">
      <c r="A179" s="52" t="s">
        <v>175</v>
      </c>
      <c r="B179" s="53"/>
      <c r="C179" s="46" t="s">
        <v>180</v>
      </c>
      <c r="D179" s="50">
        <v>2</v>
      </c>
      <c r="E179" s="51">
        <v>1.2</v>
      </c>
      <c r="F179" s="47">
        <f t="shared" si="67"/>
        <v>1200</v>
      </c>
      <c r="G179" s="47">
        <f t="shared" si="68"/>
        <v>2400</v>
      </c>
      <c r="H179" s="47">
        <f t="shared" si="69"/>
        <v>28800</v>
      </c>
      <c r="I179" s="52"/>
      <c r="J179" s="145"/>
      <c r="K179" s="52"/>
      <c r="L179" s="52"/>
      <c r="M179" s="52"/>
      <c r="N179" s="23"/>
    </row>
    <row r="180" spans="1:17" s="13" customFormat="1" x14ac:dyDescent="0.25">
      <c r="A180" s="52" t="s">
        <v>175</v>
      </c>
      <c r="B180" s="53"/>
      <c r="C180" s="46" t="s">
        <v>181</v>
      </c>
      <c r="D180" s="50">
        <v>19</v>
      </c>
      <c r="E180" s="51">
        <v>1.1000000000000001</v>
      </c>
      <c r="F180" s="47">
        <f t="shared" si="67"/>
        <v>1100</v>
      </c>
      <c r="G180" s="47">
        <f t="shared" si="68"/>
        <v>20900</v>
      </c>
      <c r="H180" s="47">
        <f t="shared" si="69"/>
        <v>250800</v>
      </c>
      <c r="I180" s="52"/>
      <c r="J180" s="145"/>
      <c r="K180" s="52"/>
      <c r="L180" s="52"/>
      <c r="M180" s="52"/>
      <c r="N180" s="23"/>
    </row>
    <row r="181" spans="1:17" s="13" customFormat="1" x14ac:dyDescent="0.25">
      <c r="A181" s="52" t="s">
        <v>175</v>
      </c>
      <c r="B181" s="53"/>
      <c r="C181" s="52" t="s">
        <v>182</v>
      </c>
      <c r="D181" s="50">
        <v>1</v>
      </c>
      <c r="E181" s="51">
        <v>0.8</v>
      </c>
      <c r="F181" s="47">
        <f t="shared" si="67"/>
        <v>800</v>
      </c>
      <c r="G181" s="47">
        <f t="shared" si="68"/>
        <v>800</v>
      </c>
      <c r="H181" s="47">
        <f t="shared" si="69"/>
        <v>9600</v>
      </c>
      <c r="I181" s="52"/>
      <c r="J181" s="145"/>
      <c r="K181" s="52"/>
      <c r="L181" s="52"/>
      <c r="M181" s="52"/>
      <c r="N181" s="23"/>
    </row>
    <row r="182" spans="1:17" s="12" customFormat="1" x14ac:dyDescent="0.25">
      <c r="A182" s="48"/>
      <c r="B182" s="77" t="s">
        <v>119</v>
      </c>
      <c r="C182" s="72" t="s">
        <v>128</v>
      </c>
      <c r="D182" s="77">
        <f>SUM(D183:D189)</f>
        <v>26</v>
      </c>
      <c r="E182" s="77"/>
      <c r="F182" s="77"/>
      <c r="G182" s="79">
        <f>SUM(G183:G189)</f>
        <v>22900</v>
      </c>
      <c r="H182" s="79">
        <f>SUM(H183:H189)</f>
        <v>274800</v>
      </c>
      <c r="I182" s="52"/>
      <c r="J182" s="52"/>
      <c r="K182" s="52"/>
      <c r="L182" s="52"/>
      <c r="M182" s="52"/>
      <c r="N182" s="23"/>
    </row>
    <row r="183" spans="1:17" s="13" customFormat="1" hidden="1" x14ac:dyDescent="0.25">
      <c r="A183" s="45" t="s">
        <v>161</v>
      </c>
      <c r="B183" s="53"/>
      <c r="C183" s="52" t="s">
        <v>148</v>
      </c>
      <c r="D183" s="50">
        <v>0</v>
      </c>
      <c r="E183" s="51">
        <v>1.1499999999999999</v>
      </c>
      <c r="F183" s="47">
        <f t="shared" si="67"/>
        <v>1150</v>
      </c>
      <c r="G183" s="47">
        <f>D183*F183</f>
        <v>0</v>
      </c>
      <c r="H183" s="47">
        <f>G183*12</f>
        <v>0</v>
      </c>
      <c r="I183" s="52"/>
      <c r="J183" s="52"/>
      <c r="K183" s="52"/>
      <c r="L183" s="52"/>
      <c r="M183" s="52"/>
      <c r="N183" s="23"/>
    </row>
    <row r="184" spans="1:17" s="13" customFormat="1" hidden="1" x14ac:dyDescent="0.25">
      <c r="A184" s="45" t="s">
        <v>161</v>
      </c>
      <c r="B184" s="53"/>
      <c r="C184" s="52" t="s">
        <v>9</v>
      </c>
      <c r="D184" s="50">
        <v>0</v>
      </c>
      <c r="E184" s="51">
        <v>0.8</v>
      </c>
      <c r="F184" s="47">
        <v>800</v>
      </c>
      <c r="G184" s="47">
        <f t="shared" ref="G184" si="70">D184*F184</f>
        <v>0</v>
      </c>
      <c r="H184" s="47">
        <f t="shared" ref="H184" si="71">G184*12</f>
        <v>0</v>
      </c>
      <c r="I184" s="52"/>
      <c r="J184" s="52"/>
      <c r="K184" s="52"/>
      <c r="L184" s="52"/>
      <c r="M184" s="52"/>
      <c r="N184" s="23"/>
      <c r="Q184" s="13">
        <v>1</v>
      </c>
    </row>
    <row r="185" spans="1:17" s="13" customFormat="1" x14ac:dyDescent="0.25">
      <c r="A185" s="52"/>
      <c r="B185" s="53"/>
      <c r="C185" s="52" t="s">
        <v>2</v>
      </c>
      <c r="D185" s="50">
        <f>SUM(I185:N185)</f>
        <v>4</v>
      </c>
      <c r="E185" s="51">
        <v>0.85</v>
      </c>
      <c r="F185" s="47">
        <f t="shared" ref="F185:F191" si="72">E185*1000</f>
        <v>850</v>
      </c>
      <c r="G185" s="47">
        <f t="shared" ref="G185:G189" si="73">D185*F185</f>
        <v>3400</v>
      </c>
      <c r="H185" s="47">
        <f t="shared" ref="H185:H189" si="74">G185*12</f>
        <v>40800</v>
      </c>
      <c r="I185" s="52">
        <v>2</v>
      </c>
      <c r="J185" s="52">
        <v>1</v>
      </c>
      <c r="K185" s="52">
        <v>1</v>
      </c>
      <c r="L185" s="52"/>
      <c r="M185" s="52"/>
      <c r="N185" s="23"/>
      <c r="O185" s="13">
        <v>1</v>
      </c>
    </row>
    <row r="186" spans="1:17" s="13" customFormat="1" x14ac:dyDescent="0.25">
      <c r="A186" s="52"/>
      <c r="B186" s="53"/>
      <c r="C186" s="52" t="s">
        <v>6</v>
      </c>
      <c r="D186" s="50">
        <f>SUM(I186:N186)</f>
        <v>6</v>
      </c>
      <c r="E186" s="51">
        <v>0.75</v>
      </c>
      <c r="F186" s="47">
        <f t="shared" si="72"/>
        <v>750</v>
      </c>
      <c r="G186" s="47">
        <f t="shared" si="73"/>
        <v>4500</v>
      </c>
      <c r="H186" s="47">
        <f t="shared" si="74"/>
        <v>54000</v>
      </c>
      <c r="I186" s="52">
        <v>4</v>
      </c>
      <c r="J186" s="52">
        <v>1</v>
      </c>
      <c r="K186" s="52">
        <v>1</v>
      </c>
      <c r="L186" s="52"/>
      <c r="M186" s="52"/>
      <c r="N186" s="23"/>
      <c r="O186" s="13">
        <v>9</v>
      </c>
    </row>
    <row r="187" spans="1:17" s="13" customFormat="1" x14ac:dyDescent="0.25">
      <c r="A187" s="52"/>
      <c r="B187" s="53"/>
      <c r="C187" s="52" t="s">
        <v>4</v>
      </c>
      <c r="D187" s="50">
        <f>SUM(I187:N187)</f>
        <v>6</v>
      </c>
      <c r="E187" s="51">
        <v>0.65</v>
      </c>
      <c r="F187" s="47">
        <f t="shared" si="72"/>
        <v>650</v>
      </c>
      <c r="G187" s="47">
        <f t="shared" si="73"/>
        <v>3900</v>
      </c>
      <c r="H187" s="47">
        <f t="shared" si="74"/>
        <v>46800</v>
      </c>
      <c r="I187" s="52">
        <v>1</v>
      </c>
      <c r="J187" s="145">
        <v>1</v>
      </c>
      <c r="K187" s="52"/>
      <c r="L187" s="52"/>
      <c r="M187" s="52">
        <v>2</v>
      </c>
      <c r="N187" s="23">
        <v>2</v>
      </c>
      <c r="O187" s="13">
        <v>4</v>
      </c>
    </row>
    <row r="188" spans="1:17" s="13" customFormat="1" x14ac:dyDescent="0.25">
      <c r="A188" s="52" t="s">
        <v>175</v>
      </c>
      <c r="B188" s="53"/>
      <c r="C188" s="46" t="s">
        <v>180</v>
      </c>
      <c r="D188" s="50">
        <v>1</v>
      </c>
      <c r="E188" s="51">
        <v>1.2</v>
      </c>
      <c r="F188" s="47">
        <f t="shared" si="72"/>
        <v>1200</v>
      </c>
      <c r="G188" s="47">
        <f t="shared" si="73"/>
        <v>1200</v>
      </c>
      <c r="H188" s="47">
        <f t="shared" si="74"/>
        <v>14400</v>
      </c>
      <c r="I188" s="52"/>
      <c r="J188" s="145"/>
      <c r="K188" s="52"/>
      <c r="L188" s="52"/>
      <c r="M188" s="52"/>
      <c r="N188" s="23"/>
    </row>
    <row r="189" spans="1:17" s="13" customFormat="1" x14ac:dyDescent="0.25">
      <c r="A189" s="52" t="s">
        <v>175</v>
      </c>
      <c r="B189" s="53"/>
      <c r="C189" s="46" t="s">
        <v>181</v>
      </c>
      <c r="D189" s="50">
        <v>9</v>
      </c>
      <c r="E189" s="51">
        <v>1.1000000000000001</v>
      </c>
      <c r="F189" s="47">
        <f t="shared" si="72"/>
        <v>1100</v>
      </c>
      <c r="G189" s="47">
        <f t="shared" si="73"/>
        <v>9900</v>
      </c>
      <c r="H189" s="47">
        <f t="shared" si="74"/>
        <v>118800</v>
      </c>
      <c r="I189" s="52"/>
      <c r="J189" s="145"/>
      <c r="K189" s="52"/>
      <c r="L189" s="52"/>
      <c r="M189" s="52"/>
      <c r="N189" s="23"/>
    </row>
    <row r="190" spans="1:17" s="12" customFormat="1" x14ac:dyDescent="0.25">
      <c r="A190" s="48"/>
      <c r="B190" s="77" t="s">
        <v>120</v>
      </c>
      <c r="C190" s="72" t="s">
        <v>129</v>
      </c>
      <c r="D190" s="77">
        <f>SUM(D191:D198)</f>
        <v>27</v>
      </c>
      <c r="E190" s="77"/>
      <c r="F190" s="77"/>
      <c r="G190" s="79">
        <f>SUM(G191:G198)</f>
        <v>23800</v>
      </c>
      <c r="H190" s="79">
        <f>SUM(H191:H198)</f>
        <v>285600</v>
      </c>
      <c r="I190" s="52"/>
      <c r="J190" s="52"/>
      <c r="K190" s="52"/>
      <c r="L190" s="52"/>
      <c r="M190" s="52"/>
      <c r="N190" s="23"/>
    </row>
    <row r="191" spans="1:17" s="13" customFormat="1" hidden="1" x14ac:dyDescent="0.25">
      <c r="A191" s="45" t="s">
        <v>161</v>
      </c>
      <c r="B191" s="53"/>
      <c r="C191" s="52" t="s">
        <v>148</v>
      </c>
      <c r="D191" s="50">
        <v>0</v>
      </c>
      <c r="E191" s="51">
        <v>1.1499999999999999</v>
      </c>
      <c r="F191" s="47">
        <f t="shared" si="72"/>
        <v>1150</v>
      </c>
      <c r="G191" s="47">
        <f>D191*F191</f>
        <v>0</v>
      </c>
      <c r="H191" s="47">
        <f>G191*12</f>
        <v>0</v>
      </c>
      <c r="I191" s="52"/>
      <c r="J191" s="52"/>
      <c r="K191" s="52"/>
      <c r="L191" s="52"/>
      <c r="M191" s="52"/>
      <c r="N191" s="23"/>
    </row>
    <row r="192" spans="1:17" s="13" customFormat="1" hidden="1" x14ac:dyDescent="0.25">
      <c r="A192" s="45" t="s">
        <v>161</v>
      </c>
      <c r="B192" s="53"/>
      <c r="C192" s="52" t="s">
        <v>9</v>
      </c>
      <c r="D192" s="50">
        <v>0</v>
      </c>
      <c r="E192" s="51">
        <v>0.8</v>
      </c>
      <c r="F192" s="47">
        <v>800</v>
      </c>
      <c r="G192" s="47">
        <f t="shared" ref="G192" si="75">D192*F192</f>
        <v>0</v>
      </c>
      <c r="H192" s="47">
        <f t="shared" ref="H192" si="76">G192*12</f>
        <v>0</v>
      </c>
      <c r="I192" s="52"/>
      <c r="J192" s="52"/>
      <c r="K192" s="52"/>
      <c r="L192" s="52"/>
      <c r="M192" s="52"/>
      <c r="N192" s="23"/>
      <c r="Q192" s="13">
        <v>1</v>
      </c>
    </row>
    <row r="193" spans="1:18" s="13" customFormat="1" x14ac:dyDescent="0.25">
      <c r="A193" s="52"/>
      <c r="B193" s="53"/>
      <c r="C193" s="52" t="s">
        <v>2</v>
      </c>
      <c r="D193" s="50">
        <f>SUM(I193:N193)</f>
        <v>4</v>
      </c>
      <c r="E193" s="51">
        <v>0.85</v>
      </c>
      <c r="F193" s="47">
        <f t="shared" ref="F193:F198" si="77">E193*1000</f>
        <v>850</v>
      </c>
      <c r="G193" s="47">
        <f t="shared" ref="G193:G198" si="78">D193*F193</f>
        <v>3400</v>
      </c>
      <c r="H193" s="47">
        <f t="shared" ref="H193:H198" si="79">G193*12</f>
        <v>40800</v>
      </c>
      <c r="I193" s="52">
        <v>2</v>
      </c>
      <c r="J193" s="52">
        <v>1</v>
      </c>
      <c r="K193" s="52">
        <v>1</v>
      </c>
      <c r="L193" s="52"/>
      <c r="M193" s="52"/>
      <c r="N193" s="23"/>
      <c r="R193" s="13">
        <v>1</v>
      </c>
    </row>
    <row r="194" spans="1:18" s="13" customFormat="1" x14ac:dyDescent="0.25">
      <c r="A194" s="52"/>
      <c r="B194" s="53"/>
      <c r="C194" s="52" t="s">
        <v>3</v>
      </c>
      <c r="D194" s="50">
        <f>SUM(I194:N194)</f>
        <v>6</v>
      </c>
      <c r="E194" s="51">
        <v>0.75</v>
      </c>
      <c r="F194" s="47">
        <f t="shared" si="77"/>
        <v>750</v>
      </c>
      <c r="G194" s="47">
        <f t="shared" si="78"/>
        <v>4500</v>
      </c>
      <c r="H194" s="47">
        <f t="shared" si="79"/>
        <v>54000</v>
      </c>
      <c r="I194" s="52">
        <v>4</v>
      </c>
      <c r="J194" s="52">
        <v>1</v>
      </c>
      <c r="K194" s="52">
        <v>1</v>
      </c>
      <c r="L194" s="52"/>
      <c r="M194" s="52"/>
      <c r="N194" s="23"/>
      <c r="O194" s="13">
        <v>4</v>
      </c>
    </row>
    <row r="195" spans="1:18" s="13" customFormat="1" x14ac:dyDescent="0.25">
      <c r="A195" s="52"/>
      <c r="B195" s="53"/>
      <c r="C195" s="52" t="s">
        <v>4</v>
      </c>
      <c r="D195" s="50">
        <f>SUM(I195:N195)</f>
        <v>6</v>
      </c>
      <c r="E195" s="51">
        <v>0.65</v>
      </c>
      <c r="F195" s="47">
        <f t="shared" si="77"/>
        <v>650</v>
      </c>
      <c r="G195" s="47">
        <f t="shared" si="78"/>
        <v>3900</v>
      </c>
      <c r="H195" s="47">
        <f t="shared" si="79"/>
        <v>46800</v>
      </c>
      <c r="I195" s="52">
        <v>1</v>
      </c>
      <c r="J195" s="145">
        <v>1</v>
      </c>
      <c r="K195" s="52"/>
      <c r="L195" s="52"/>
      <c r="M195" s="52">
        <v>2</v>
      </c>
      <c r="N195" s="23">
        <v>2</v>
      </c>
    </row>
    <row r="196" spans="1:18" s="13" customFormat="1" x14ac:dyDescent="0.25">
      <c r="A196" s="52" t="s">
        <v>175</v>
      </c>
      <c r="B196" s="53"/>
      <c r="C196" s="46" t="s">
        <v>180</v>
      </c>
      <c r="D196" s="50">
        <v>2</v>
      </c>
      <c r="E196" s="51">
        <v>1.2</v>
      </c>
      <c r="F196" s="47">
        <f t="shared" si="77"/>
        <v>1200</v>
      </c>
      <c r="G196" s="47">
        <f t="shared" si="78"/>
        <v>2400</v>
      </c>
      <c r="H196" s="47">
        <f t="shared" si="79"/>
        <v>28800</v>
      </c>
      <c r="I196" s="52"/>
      <c r="J196" s="145"/>
      <c r="K196" s="52"/>
      <c r="L196" s="52"/>
      <c r="M196" s="52"/>
      <c r="N196" s="23"/>
    </row>
    <row r="197" spans="1:18" s="13" customFormat="1" x14ac:dyDescent="0.25">
      <c r="A197" s="52" t="s">
        <v>175</v>
      </c>
      <c r="B197" s="53"/>
      <c r="C197" s="46" t="s">
        <v>181</v>
      </c>
      <c r="D197" s="50">
        <v>8</v>
      </c>
      <c r="E197" s="51">
        <v>1.1000000000000001</v>
      </c>
      <c r="F197" s="47">
        <f t="shared" si="77"/>
        <v>1100</v>
      </c>
      <c r="G197" s="47">
        <f t="shared" si="78"/>
        <v>8800</v>
      </c>
      <c r="H197" s="47">
        <f t="shared" si="79"/>
        <v>105600</v>
      </c>
      <c r="I197" s="52"/>
      <c r="J197" s="145"/>
      <c r="K197" s="52"/>
      <c r="L197" s="52"/>
      <c r="M197" s="52"/>
      <c r="N197" s="23"/>
    </row>
    <row r="198" spans="1:18" s="13" customFormat="1" x14ac:dyDescent="0.25">
      <c r="A198" s="52" t="s">
        <v>175</v>
      </c>
      <c r="B198" s="53"/>
      <c r="C198" s="52" t="s">
        <v>182</v>
      </c>
      <c r="D198" s="50">
        <v>1</v>
      </c>
      <c r="E198" s="51">
        <v>0.8</v>
      </c>
      <c r="F198" s="47">
        <f t="shared" si="77"/>
        <v>800</v>
      </c>
      <c r="G198" s="47">
        <f t="shared" si="78"/>
        <v>800</v>
      </c>
      <c r="H198" s="47">
        <f t="shared" si="79"/>
        <v>9600</v>
      </c>
      <c r="I198" s="52"/>
      <c r="J198" s="145"/>
      <c r="K198" s="52"/>
      <c r="L198" s="52"/>
      <c r="M198" s="52"/>
      <c r="N198" s="23"/>
    </row>
    <row r="199" spans="1:18" s="14" customFormat="1" ht="21" customHeight="1" x14ac:dyDescent="0.25">
      <c r="A199" s="54"/>
      <c r="B199" s="107"/>
      <c r="C199" s="101" t="s">
        <v>8</v>
      </c>
      <c r="D199" s="108">
        <f>D153+D157+D165++D173+D182+D190</f>
        <v>187</v>
      </c>
      <c r="E199" s="108"/>
      <c r="F199" s="109"/>
      <c r="G199" s="109">
        <f>G153+G157+G165++G173+G182+G190</f>
        <v>169350</v>
      </c>
      <c r="H199" s="109">
        <f>H153+H157+H165++H173+H182+H190</f>
        <v>2032200</v>
      </c>
      <c r="I199" s="89"/>
      <c r="J199" s="89"/>
      <c r="K199" s="89"/>
      <c r="L199" s="89"/>
      <c r="M199" s="89"/>
      <c r="N199" s="23"/>
    </row>
    <row r="200" spans="1:18" x14ac:dyDescent="0.25">
      <c r="A200" s="23"/>
      <c r="B200" s="24"/>
      <c r="C200" s="40"/>
      <c r="D200" s="41"/>
      <c r="E200" s="42"/>
      <c r="F200" s="43"/>
      <c r="G200" s="43"/>
      <c r="H200" s="44"/>
      <c r="I200" s="23"/>
      <c r="J200" s="23"/>
      <c r="K200" s="23"/>
      <c r="L200" s="23"/>
      <c r="M200" s="23"/>
      <c r="N200" s="23"/>
    </row>
    <row r="201" spans="1:18" ht="30.75" customHeight="1" x14ac:dyDescent="0.25">
      <c r="A201" s="23"/>
      <c r="B201" s="103"/>
      <c r="C201" s="104" t="s">
        <v>167</v>
      </c>
      <c r="D201" s="104"/>
      <c r="E201" s="104" t="s">
        <v>168</v>
      </c>
      <c r="F201" s="104"/>
      <c r="G201" s="104"/>
      <c r="H201" s="105"/>
      <c r="I201" s="23"/>
      <c r="J201" s="23"/>
      <c r="K201" s="23"/>
      <c r="L201" s="23"/>
      <c r="M201" s="23"/>
      <c r="N201" s="23"/>
    </row>
    <row r="202" spans="1:18" s="1" customFormat="1" ht="75" hidden="1" x14ac:dyDescent="0.25">
      <c r="A202" s="45" t="s">
        <v>161</v>
      </c>
      <c r="B202" s="124"/>
      <c r="C202" s="115" t="s">
        <v>109</v>
      </c>
      <c r="D202" s="59" t="s">
        <v>0</v>
      </c>
      <c r="E202" s="116" t="s">
        <v>110</v>
      </c>
      <c r="F202" s="115" t="s">
        <v>111</v>
      </c>
      <c r="G202" s="115" t="s">
        <v>112</v>
      </c>
      <c r="H202" s="115" t="s">
        <v>113</v>
      </c>
      <c r="I202" s="125"/>
      <c r="J202" s="125"/>
      <c r="K202" s="125"/>
      <c r="L202" s="125"/>
      <c r="M202" s="125"/>
      <c r="N202" s="118"/>
    </row>
    <row r="203" spans="1:18" s="132" customFormat="1" ht="39.75" customHeight="1" x14ac:dyDescent="0.25">
      <c r="A203" s="130"/>
      <c r="B203" s="71" t="s">
        <v>115</v>
      </c>
      <c r="C203" s="80" t="s">
        <v>24</v>
      </c>
      <c r="D203" s="77">
        <f>SUM(D204:D216)</f>
        <v>48</v>
      </c>
      <c r="E203" s="77"/>
      <c r="F203" s="78"/>
      <c r="G203" s="78">
        <f>SUM(G204:G216)</f>
        <v>43800</v>
      </c>
      <c r="H203" s="78">
        <f>SUM(H204:H216)</f>
        <v>525600</v>
      </c>
      <c r="I203" s="87"/>
      <c r="J203" s="87"/>
      <c r="K203" s="87"/>
      <c r="L203" s="87"/>
      <c r="M203" s="87"/>
      <c r="N203" s="23"/>
    </row>
    <row r="204" spans="1:18" s="91" customFormat="1" ht="15.75" x14ac:dyDescent="0.25">
      <c r="A204" s="87"/>
      <c r="B204" s="24"/>
      <c r="C204" s="40" t="s">
        <v>25</v>
      </c>
      <c r="D204" s="50">
        <v>1</v>
      </c>
      <c r="E204" s="51">
        <v>1.8</v>
      </c>
      <c r="F204" s="47">
        <f>E204*1000</f>
        <v>1800</v>
      </c>
      <c r="G204" s="47">
        <f t="shared" ref="G204:G216" si="80">F204*D204</f>
        <v>1800</v>
      </c>
      <c r="H204" s="47">
        <f>G204*12</f>
        <v>21600</v>
      </c>
      <c r="I204" s="87"/>
      <c r="J204" s="87"/>
      <c r="K204" s="87"/>
      <c r="L204" s="87"/>
      <c r="M204" s="87"/>
      <c r="N204" s="23"/>
      <c r="P204" s="91">
        <v>7</v>
      </c>
    </row>
    <row r="205" spans="1:18" s="2" customFormat="1" x14ac:dyDescent="0.25">
      <c r="A205" s="45" t="s">
        <v>175</v>
      </c>
      <c r="B205" s="24"/>
      <c r="C205" s="55" t="s">
        <v>183</v>
      </c>
      <c r="D205" s="50">
        <v>1</v>
      </c>
      <c r="E205" s="51">
        <v>1.3</v>
      </c>
      <c r="F205" s="47">
        <v>1300</v>
      </c>
      <c r="G205" s="47">
        <f t="shared" si="80"/>
        <v>1300</v>
      </c>
      <c r="H205" s="47">
        <f t="shared" ref="H205:H216" si="81">G205*12</f>
        <v>15600</v>
      </c>
      <c r="I205" s="176"/>
      <c r="J205" s="176"/>
      <c r="K205" s="176"/>
      <c r="L205" s="176"/>
      <c r="M205" s="176"/>
      <c r="N205" s="23"/>
      <c r="O205" s="2">
        <v>3</v>
      </c>
    </row>
    <row r="206" spans="1:18" s="91" customFormat="1" ht="15.75" x14ac:dyDescent="0.25">
      <c r="A206" s="87"/>
      <c r="B206" s="24"/>
      <c r="C206" s="40" t="s">
        <v>26</v>
      </c>
      <c r="D206" s="50">
        <v>1</v>
      </c>
      <c r="E206" s="51">
        <v>0.85</v>
      </c>
      <c r="F206" s="47">
        <f t="shared" ref="F206:F207" si="82">E206*1000</f>
        <v>850</v>
      </c>
      <c r="G206" s="47">
        <f t="shared" si="80"/>
        <v>850</v>
      </c>
      <c r="H206" s="47">
        <f t="shared" si="81"/>
        <v>10200</v>
      </c>
      <c r="I206" s="87"/>
      <c r="J206" s="87"/>
      <c r="K206" s="87"/>
      <c r="L206" s="87"/>
      <c r="M206" s="87"/>
      <c r="N206" s="23"/>
    </row>
    <row r="207" spans="1:18" s="91" customFormat="1" ht="15.75" x14ac:dyDescent="0.25">
      <c r="A207" s="87"/>
      <c r="B207" s="24"/>
      <c r="C207" s="55" t="s">
        <v>9</v>
      </c>
      <c r="D207" s="50">
        <f>1+1</f>
        <v>2</v>
      </c>
      <c r="E207" s="51">
        <v>0.8</v>
      </c>
      <c r="F207" s="47">
        <f t="shared" si="82"/>
        <v>800</v>
      </c>
      <c r="G207" s="47">
        <f t="shared" si="80"/>
        <v>1600</v>
      </c>
      <c r="H207" s="47">
        <f t="shared" si="81"/>
        <v>19200</v>
      </c>
      <c r="I207" s="87"/>
      <c r="J207" s="87"/>
      <c r="K207" s="87"/>
      <c r="L207" s="87"/>
      <c r="M207" s="87"/>
      <c r="N207" s="23"/>
      <c r="R207" s="91">
        <v>1</v>
      </c>
    </row>
    <row r="208" spans="1:18" s="2" customFormat="1" ht="15.75" hidden="1" customHeight="1" x14ac:dyDescent="0.25">
      <c r="A208" s="45" t="s">
        <v>161</v>
      </c>
      <c r="B208" s="24"/>
      <c r="C208" s="40" t="s">
        <v>27</v>
      </c>
      <c r="D208" s="50">
        <v>0</v>
      </c>
      <c r="E208" s="51">
        <v>0.8</v>
      </c>
      <c r="F208" s="47">
        <v>800</v>
      </c>
      <c r="G208" s="47">
        <f t="shared" si="80"/>
        <v>0</v>
      </c>
      <c r="H208" s="47">
        <f t="shared" si="81"/>
        <v>0</v>
      </c>
      <c r="I208" s="176"/>
      <c r="J208" s="176"/>
      <c r="K208" s="176"/>
      <c r="L208" s="176"/>
      <c r="M208" s="176"/>
      <c r="N208" s="23"/>
      <c r="O208" s="2">
        <v>1</v>
      </c>
    </row>
    <row r="209" spans="1:18" s="91" customFormat="1" ht="15.75" x14ac:dyDescent="0.25">
      <c r="A209" s="87"/>
      <c r="B209" s="24"/>
      <c r="C209" s="40" t="s">
        <v>10</v>
      </c>
      <c r="D209" s="50">
        <v>1</v>
      </c>
      <c r="E209" s="51">
        <v>0.9</v>
      </c>
      <c r="F209" s="47">
        <f t="shared" ref="F209:F295" si="83">E209*1000</f>
        <v>900</v>
      </c>
      <c r="G209" s="47">
        <f t="shared" si="80"/>
        <v>900</v>
      </c>
      <c r="H209" s="47">
        <f t="shared" si="81"/>
        <v>10800</v>
      </c>
      <c r="I209" s="87"/>
      <c r="J209" s="87"/>
      <c r="K209" s="87"/>
      <c r="L209" s="87"/>
      <c r="M209" s="87"/>
      <c r="N209" s="23"/>
    </row>
    <row r="210" spans="1:18" s="91" customFormat="1" ht="15.75" x14ac:dyDescent="0.25">
      <c r="A210" s="87"/>
      <c r="B210" s="24"/>
      <c r="C210" s="55" t="s">
        <v>2</v>
      </c>
      <c r="D210" s="50">
        <f>SUM(I210:N210)</f>
        <v>5</v>
      </c>
      <c r="E210" s="51">
        <v>0.85</v>
      </c>
      <c r="F210" s="47">
        <f t="shared" si="83"/>
        <v>850</v>
      </c>
      <c r="G210" s="47">
        <f t="shared" si="80"/>
        <v>4250</v>
      </c>
      <c r="H210" s="47">
        <f t="shared" si="81"/>
        <v>51000</v>
      </c>
      <c r="I210" s="87">
        <v>1</v>
      </c>
      <c r="J210" s="87">
        <v>1</v>
      </c>
      <c r="K210" s="87">
        <v>3</v>
      </c>
      <c r="L210" s="87"/>
      <c r="M210" s="87"/>
      <c r="N210" s="23"/>
      <c r="O210" s="91">
        <v>3</v>
      </c>
    </row>
    <row r="211" spans="1:18" s="91" customFormat="1" ht="15.75" x14ac:dyDescent="0.25">
      <c r="A211" s="87"/>
      <c r="B211" s="24"/>
      <c r="C211" s="55" t="s">
        <v>6</v>
      </c>
      <c r="D211" s="50">
        <f>SUM(I211:N211)</f>
        <v>6</v>
      </c>
      <c r="E211" s="51">
        <v>0.75</v>
      </c>
      <c r="F211" s="47">
        <f t="shared" si="83"/>
        <v>750</v>
      </c>
      <c r="G211" s="47">
        <f t="shared" si="80"/>
        <v>4500</v>
      </c>
      <c r="H211" s="47">
        <f t="shared" si="81"/>
        <v>54000</v>
      </c>
      <c r="I211" s="87">
        <v>2</v>
      </c>
      <c r="J211" s="87">
        <v>2</v>
      </c>
      <c r="K211" s="87">
        <v>2</v>
      </c>
      <c r="L211" s="87"/>
      <c r="M211" s="87"/>
      <c r="N211" s="23"/>
      <c r="O211" s="91">
        <v>8</v>
      </c>
    </row>
    <row r="212" spans="1:18" s="91" customFormat="1" ht="15.75" x14ac:dyDescent="0.25">
      <c r="A212" s="87"/>
      <c r="B212" s="24"/>
      <c r="C212" s="55" t="s">
        <v>7</v>
      </c>
      <c r="D212" s="50">
        <f>SUM(I212:N212)</f>
        <v>10</v>
      </c>
      <c r="E212" s="51">
        <v>0.65</v>
      </c>
      <c r="F212" s="47">
        <f t="shared" si="83"/>
        <v>650</v>
      </c>
      <c r="G212" s="47">
        <f t="shared" si="80"/>
        <v>6500</v>
      </c>
      <c r="H212" s="47">
        <f t="shared" si="81"/>
        <v>78000</v>
      </c>
      <c r="I212" s="87">
        <v>1</v>
      </c>
      <c r="J212" s="87"/>
      <c r="K212" s="87">
        <v>3</v>
      </c>
      <c r="L212" s="87">
        <v>3</v>
      </c>
      <c r="M212" s="87">
        <v>2</v>
      </c>
      <c r="N212" s="23">
        <v>1</v>
      </c>
      <c r="O212" s="91">
        <v>4</v>
      </c>
    </row>
    <row r="213" spans="1:18" s="91" customFormat="1" ht="15.75" x14ac:dyDescent="0.25">
      <c r="A213" s="45" t="s">
        <v>175</v>
      </c>
      <c r="B213" s="24"/>
      <c r="C213" s="55" t="s">
        <v>184</v>
      </c>
      <c r="D213" s="50">
        <v>1</v>
      </c>
      <c r="E213" s="51">
        <v>0.5</v>
      </c>
      <c r="F213" s="47">
        <f t="shared" si="83"/>
        <v>500</v>
      </c>
      <c r="G213" s="47">
        <f t="shared" si="80"/>
        <v>500</v>
      </c>
      <c r="H213" s="47">
        <f t="shared" si="81"/>
        <v>6000</v>
      </c>
      <c r="I213" s="87"/>
      <c r="J213" s="87"/>
      <c r="K213" s="87"/>
      <c r="L213" s="87"/>
      <c r="M213" s="87"/>
      <c r="N213" s="23"/>
    </row>
    <row r="214" spans="1:18" s="91" customFormat="1" ht="15.75" x14ac:dyDescent="0.25">
      <c r="A214" s="45" t="s">
        <v>175</v>
      </c>
      <c r="B214" s="24"/>
      <c r="C214" s="55" t="s">
        <v>180</v>
      </c>
      <c r="D214" s="50">
        <v>2</v>
      </c>
      <c r="E214" s="51">
        <v>1.2</v>
      </c>
      <c r="F214" s="47">
        <f t="shared" si="83"/>
        <v>1200</v>
      </c>
      <c r="G214" s="47">
        <f t="shared" si="80"/>
        <v>2400</v>
      </c>
      <c r="H214" s="47">
        <f t="shared" si="81"/>
        <v>28800</v>
      </c>
      <c r="I214" s="87"/>
      <c r="J214" s="87"/>
      <c r="K214" s="87"/>
      <c r="L214" s="87"/>
      <c r="M214" s="87"/>
      <c r="N214" s="23"/>
    </row>
    <row r="215" spans="1:18" s="91" customFormat="1" ht="15.75" x14ac:dyDescent="0.25">
      <c r="A215" s="45" t="s">
        <v>175</v>
      </c>
      <c r="B215" s="24"/>
      <c r="C215" s="55" t="s">
        <v>181</v>
      </c>
      <c r="D215" s="50">
        <v>16</v>
      </c>
      <c r="E215" s="51">
        <v>1.1000000000000001</v>
      </c>
      <c r="F215" s="47">
        <f>E215*1000</f>
        <v>1100</v>
      </c>
      <c r="G215" s="47">
        <f>F215*D215</f>
        <v>17600</v>
      </c>
      <c r="H215" s="47">
        <f>G215*12</f>
        <v>211200</v>
      </c>
      <c r="I215" s="87"/>
      <c r="J215" s="87"/>
      <c r="K215" s="87"/>
      <c r="L215" s="87"/>
      <c r="M215" s="87"/>
      <c r="N215" s="23"/>
    </row>
    <row r="216" spans="1:18" s="91" customFormat="1" ht="15.75" x14ac:dyDescent="0.25">
      <c r="A216" s="45" t="s">
        <v>175</v>
      </c>
      <c r="B216" s="24"/>
      <c r="C216" s="55" t="s">
        <v>182</v>
      </c>
      <c r="D216" s="50">
        <v>2</v>
      </c>
      <c r="E216" s="51">
        <v>0.8</v>
      </c>
      <c r="F216" s="47">
        <f t="shared" si="83"/>
        <v>800</v>
      </c>
      <c r="G216" s="47">
        <f t="shared" si="80"/>
        <v>1600</v>
      </c>
      <c r="H216" s="47">
        <f t="shared" si="81"/>
        <v>19200</v>
      </c>
      <c r="I216" s="87"/>
      <c r="J216" s="87"/>
      <c r="K216" s="87"/>
      <c r="L216" s="87"/>
      <c r="M216" s="87"/>
      <c r="N216" s="23"/>
    </row>
    <row r="217" spans="1:18" s="132" customFormat="1" ht="15.75" x14ac:dyDescent="0.25">
      <c r="A217" s="131"/>
      <c r="B217" s="32">
        <v>1</v>
      </c>
      <c r="C217" s="56" t="s">
        <v>28</v>
      </c>
      <c r="D217" s="57">
        <f>SUM(D218:D223)</f>
        <v>8</v>
      </c>
      <c r="E217" s="57"/>
      <c r="F217" s="47"/>
      <c r="G217" s="58">
        <f>SUM(G218:G223)</f>
        <v>6750</v>
      </c>
      <c r="H217" s="58">
        <f>SUM(H218:H223)</f>
        <v>81000</v>
      </c>
      <c r="I217" s="87"/>
      <c r="J217" s="87"/>
      <c r="K217" s="87"/>
      <c r="L217" s="87"/>
      <c r="M217" s="87"/>
      <c r="N217" s="23"/>
    </row>
    <row r="218" spans="1:18" s="91" customFormat="1" ht="15.75" x14ac:dyDescent="0.25">
      <c r="A218" s="87"/>
      <c r="B218" s="24"/>
      <c r="C218" s="55" t="s">
        <v>29</v>
      </c>
      <c r="D218" s="50">
        <v>1</v>
      </c>
      <c r="E218" s="51">
        <v>1.1000000000000001</v>
      </c>
      <c r="F218" s="47">
        <f t="shared" si="83"/>
        <v>1100</v>
      </c>
      <c r="G218" s="47">
        <f t="shared" ref="G218:G221" si="84">D218*F218</f>
        <v>1100</v>
      </c>
      <c r="H218" s="47">
        <f t="shared" ref="H218:H221" si="85">G218*12</f>
        <v>13200</v>
      </c>
      <c r="I218" s="87"/>
      <c r="J218" s="87"/>
      <c r="K218" s="87"/>
      <c r="L218" s="87"/>
      <c r="M218" s="87"/>
      <c r="N218" s="23"/>
      <c r="Q218" s="91">
        <v>1</v>
      </c>
    </row>
    <row r="219" spans="1:18" s="91" customFormat="1" ht="15.75" x14ac:dyDescent="0.25">
      <c r="A219" s="87"/>
      <c r="B219" s="24"/>
      <c r="C219" s="55" t="s">
        <v>2</v>
      </c>
      <c r="D219" s="50">
        <f>SUM(I219:N219)</f>
        <v>1</v>
      </c>
      <c r="E219" s="51">
        <v>0.85</v>
      </c>
      <c r="F219" s="47">
        <f t="shared" si="83"/>
        <v>850</v>
      </c>
      <c r="G219" s="47">
        <f t="shared" si="84"/>
        <v>850</v>
      </c>
      <c r="H219" s="47">
        <f t="shared" si="85"/>
        <v>10200</v>
      </c>
      <c r="I219" s="87">
        <v>1</v>
      </c>
      <c r="J219" s="87"/>
      <c r="K219" s="87"/>
      <c r="L219" s="87"/>
      <c r="M219" s="87"/>
      <c r="N219" s="23"/>
    </row>
    <row r="220" spans="1:18" s="91" customFormat="1" ht="15.75" x14ac:dyDescent="0.25">
      <c r="A220" s="87"/>
      <c r="B220" s="24"/>
      <c r="C220" s="55" t="s">
        <v>30</v>
      </c>
      <c r="D220" s="50">
        <f>SUM(I220:N220)</f>
        <v>3</v>
      </c>
      <c r="E220" s="51">
        <v>0.75</v>
      </c>
      <c r="F220" s="47">
        <f t="shared" si="83"/>
        <v>750</v>
      </c>
      <c r="G220" s="47">
        <f t="shared" si="84"/>
        <v>2250</v>
      </c>
      <c r="H220" s="47">
        <f t="shared" si="85"/>
        <v>27000</v>
      </c>
      <c r="I220" s="87">
        <v>1</v>
      </c>
      <c r="J220" s="87">
        <v>2</v>
      </c>
      <c r="K220" s="87"/>
      <c r="L220" s="87"/>
      <c r="M220" s="87"/>
      <c r="N220" s="23"/>
    </row>
    <row r="221" spans="1:18" s="91" customFormat="1" ht="15.75" x14ac:dyDescent="0.25">
      <c r="A221" s="87"/>
      <c r="B221" s="24"/>
      <c r="C221" s="55" t="s">
        <v>7</v>
      </c>
      <c r="D221" s="50">
        <f>SUM(I221:N221)</f>
        <v>1</v>
      </c>
      <c r="E221" s="51">
        <v>0.65</v>
      </c>
      <c r="F221" s="47">
        <f t="shared" si="83"/>
        <v>650</v>
      </c>
      <c r="G221" s="47">
        <f t="shared" si="84"/>
        <v>650</v>
      </c>
      <c r="H221" s="47">
        <f t="shared" si="85"/>
        <v>7800</v>
      </c>
      <c r="I221" s="87"/>
      <c r="J221" s="87">
        <v>1</v>
      </c>
      <c r="K221" s="87"/>
      <c r="L221" s="87"/>
      <c r="M221" s="87"/>
      <c r="N221" s="23"/>
      <c r="O221" s="91">
        <v>1</v>
      </c>
    </row>
    <row r="222" spans="1:18" s="91" customFormat="1" ht="15.75" x14ac:dyDescent="0.25">
      <c r="A222" s="87"/>
      <c r="B222" s="24"/>
      <c r="C222" s="55" t="s">
        <v>10</v>
      </c>
      <c r="D222" s="50">
        <v>1</v>
      </c>
      <c r="E222" s="51">
        <v>0.8</v>
      </c>
      <c r="F222" s="47">
        <f>E222*1000</f>
        <v>800</v>
      </c>
      <c r="G222" s="47">
        <f>D222*F222</f>
        <v>800</v>
      </c>
      <c r="H222" s="47">
        <f>G222*12</f>
        <v>9600</v>
      </c>
      <c r="I222" s="87"/>
      <c r="J222" s="87"/>
      <c r="K222" s="87"/>
      <c r="L222" s="87"/>
      <c r="M222" s="87"/>
      <c r="N222" s="23"/>
      <c r="R222" s="91">
        <v>1</v>
      </c>
    </row>
    <row r="223" spans="1:18" s="91" customFormat="1" ht="15.75" x14ac:dyDescent="0.25">
      <c r="A223" s="45" t="s">
        <v>175</v>
      </c>
      <c r="B223" s="24"/>
      <c r="C223" s="55" t="s">
        <v>181</v>
      </c>
      <c r="D223" s="50">
        <v>1</v>
      </c>
      <c r="E223" s="51">
        <v>1.1000000000000001</v>
      </c>
      <c r="F223" s="47">
        <f>E223*1000</f>
        <v>1100</v>
      </c>
      <c r="G223" s="47">
        <f t="shared" ref="G223" si="86">F223*D223</f>
        <v>1100</v>
      </c>
      <c r="H223" s="47">
        <f>G223*12</f>
        <v>13200</v>
      </c>
      <c r="I223" s="87"/>
      <c r="J223" s="87"/>
      <c r="K223" s="87"/>
      <c r="L223" s="87"/>
      <c r="M223" s="87"/>
      <c r="N223" s="23"/>
    </row>
    <row r="224" spans="1:18" s="132" customFormat="1" ht="15.75" x14ac:dyDescent="0.25">
      <c r="A224" s="131"/>
      <c r="B224" s="32">
        <v>2</v>
      </c>
      <c r="C224" s="56" t="s">
        <v>31</v>
      </c>
      <c r="D224" s="57">
        <f>SUM(D225:D230)</f>
        <v>11</v>
      </c>
      <c r="E224" s="57"/>
      <c r="F224" s="47"/>
      <c r="G224" s="58">
        <f>SUM(G225:G230)</f>
        <v>9700</v>
      </c>
      <c r="H224" s="58">
        <f>SUM(H225:H230)</f>
        <v>116400</v>
      </c>
      <c r="I224" s="87"/>
      <c r="J224" s="87"/>
      <c r="K224" s="87"/>
      <c r="L224" s="87"/>
      <c r="M224" s="87"/>
      <c r="N224" s="23"/>
    </row>
    <row r="225" spans="1:18" s="91" customFormat="1" ht="15.75" x14ac:dyDescent="0.25">
      <c r="A225" s="87"/>
      <c r="B225" s="24"/>
      <c r="C225" s="55" t="s">
        <v>29</v>
      </c>
      <c r="D225" s="50">
        <v>1</v>
      </c>
      <c r="E225" s="51">
        <v>1.1000000000000001</v>
      </c>
      <c r="F225" s="47">
        <f t="shared" si="83"/>
        <v>1100</v>
      </c>
      <c r="G225" s="47">
        <f t="shared" ref="G225:G228" si="87">D225*F225</f>
        <v>1100</v>
      </c>
      <c r="H225" s="47">
        <f t="shared" ref="H225:H228" si="88">G225*12</f>
        <v>13200</v>
      </c>
      <c r="I225" s="87"/>
      <c r="J225" s="87"/>
      <c r="K225" s="87"/>
      <c r="L225" s="87"/>
      <c r="M225" s="87"/>
      <c r="N225" s="23"/>
      <c r="Q225" s="91">
        <v>1</v>
      </c>
    </row>
    <row r="226" spans="1:18" s="91" customFormat="1" ht="15.75" x14ac:dyDescent="0.25">
      <c r="A226" s="87"/>
      <c r="B226" s="24"/>
      <c r="C226" s="55" t="s">
        <v>2</v>
      </c>
      <c r="D226" s="50">
        <f>SUM(I226:N226)</f>
        <v>2</v>
      </c>
      <c r="E226" s="51">
        <v>0.85</v>
      </c>
      <c r="F226" s="47">
        <f t="shared" si="83"/>
        <v>850</v>
      </c>
      <c r="G226" s="47">
        <f t="shared" si="87"/>
        <v>1700</v>
      </c>
      <c r="H226" s="47">
        <f t="shared" si="88"/>
        <v>20400</v>
      </c>
      <c r="I226" s="87">
        <v>1</v>
      </c>
      <c r="J226" s="87">
        <v>1</v>
      </c>
      <c r="K226" s="87"/>
      <c r="L226" s="87"/>
      <c r="M226" s="87"/>
      <c r="N226" s="23"/>
    </row>
    <row r="227" spans="1:18" s="91" customFormat="1" ht="15.75" x14ac:dyDescent="0.25">
      <c r="A227" s="87"/>
      <c r="B227" s="24"/>
      <c r="C227" s="55" t="s">
        <v>3</v>
      </c>
      <c r="D227" s="50">
        <f>SUM(I227:N227)</f>
        <v>2</v>
      </c>
      <c r="E227" s="51">
        <v>0.75</v>
      </c>
      <c r="F227" s="47">
        <f t="shared" si="83"/>
        <v>750</v>
      </c>
      <c r="G227" s="47">
        <f t="shared" si="87"/>
        <v>1500</v>
      </c>
      <c r="H227" s="47">
        <f t="shared" si="88"/>
        <v>18000</v>
      </c>
      <c r="I227" s="87">
        <v>1</v>
      </c>
      <c r="J227" s="87">
        <v>1</v>
      </c>
      <c r="K227" s="87"/>
      <c r="L227" s="87"/>
      <c r="M227" s="87"/>
      <c r="N227" s="23"/>
      <c r="O227" s="91">
        <v>3</v>
      </c>
    </row>
    <row r="228" spans="1:18" s="91" customFormat="1" ht="15.75" x14ac:dyDescent="0.25">
      <c r="A228" s="87"/>
      <c r="B228" s="24"/>
      <c r="C228" s="55" t="s">
        <v>7</v>
      </c>
      <c r="D228" s="50">
        <f>SUM(I228:N228)</f>
        <v>2</v>
      </c>
      <c r="E228" s="51">
        <v>0.65</v>
      </c>
      <c r="F228" s="47">
        <f t="shared" si="83"/>
        <v>650</v>
      </c>
      <c r="G228" s="47">
        <f t="shared" si="87"/>
        <v>1300</v>
      </c>
      <c r="H228" s="47">
        <f t="shared" si="88"/>
        <v>15600</v>
      </c>
      <c r="I228" s="87">
        <v>1</v>
      </c>
      <c r="J228" s="87">
        <v>1</v>
      </c>
      <c r="K228" s="87"/>
      <c r="L228" s="87"/>
      <c r="M228" s="87"/>
      <c r="N228" s="23"/>
      <c r="O228" s="91">
        <v>2</v>
      </c>
    </row>
    <row r="229" spans="1:18" s="91" customFormat="1" ht="15.75" x14ac:dyDescent="0.25">
      <c r="A229" s="87"/>
      <c r="B229" s="24"/>
      <c r="C229" s="55" t="s">
        <v>10</v>
      </c>
      <c r="D229" s="50">
        <v>1</v>
      </c>
      <c r="E229" s="51">
        <v>0.8</v>
      </c>
      <c r="F229" s="47">
        <f>E229*1000</f>
        <v>800</v>
      </c>
      <c r="G229" s="47">
        <f>D229*F229</f>
        <v>800</v>
      </c>
      <c r="H229" s="47">
        <f>G229*12</f>
        <v>9600</v>
      </c>
      <c r="I229" s="87"/>
      <c r="J229" s="87"/>
      <c r="K229" s="87"/>
      <c r="L229" s="87"/>
      <c r="M229" s="87"/>
      <c r="N229" s="23"/>
      <c r="R229" s="91">
        <v>1</v>
      </c>
    </row>
    <row r="230" spans="1:18" s="91" customFormat="1" ht="15.75" x14ac:dyDescent="0.25">
      <c r="A230" s="45" t="s">
        <v>175</v>
      </c>
      <c r="B230" s="24"/>
      <c r="C230" s="55" t="s">
        <v>181</v>
      </c>
      <c r="D230" s="50">
        <v>3</v>
      </c>
      <c r="E230" s="51">
        <v>1.1000000000000001</v>
      </c>
      <c r="F230" s="47">
        <f>E230*1000</f>
        <v>1100</v>
      </c>
      <c r="G230" s="47">
        <f t="shared" ref="G230" si="89">F230*D230</f>
        <v>3300</v>
      </c>
      <c r="H230" s="47">
        <f>G230*12</f>
        <v>39600</v>
      </c>
      <c r="I230" s="87"/>
      <c r="J230" s="87"/>
      <c r="K230" s="87"/>
      <c r="L230" s="87"/>
      <c r="M230" s="87"/>
      <c r="N230" s="23"/>
    </row>
    <row r="231" spans="1:18" s="132" customFormat="1" ht="15.75" x14ac:dyDescent="0.25">
      <c r="A231" s="131"/>
      <c r="B231" s="32">
        <v>3</v>
      </c>
      <c r="C231" s="56" t="s">
        <v>32</v>
      </c>
      <c r="D231" s="57">
        <f>SUM(D232:D237)</f>
        <v>10</v>
      </c>
      <c r="E231" s="57"/>
      <c r="F231" s="47"/>
      <c r="G231" s="58">
        <f>SUM(G232:G237)</f>
        <v>8700</v>
      </c>
      <c r="H231" s="58">
        <f>SUM(H232:H237)</f>
        <v>104400</v>
      </c>
      <c r="I231" s="87"/>
      <c r="J231" s="87"/>
      <c r="K231" s="87"/>
      <c r="L231" s="87"/>
      <c r="M231" s="87"/>
      <c r="N231" s="23"/>
    </row>
    <row r="232" spans="1:18" s="91" customFormat="1" ht="15.75" x14ac:dyDescent="0.25">
      <c r="A232" s="87"/>
      <c r="B232" s="24"/>
      <c r="C232" s="55" t="s">
        <v>29</v>
      </c>
      <c r="D232" s="50">
        <v>1</v>
      </c>
      <c r="E232" s="51">
        <v>1.1000000000000001</v>
      </c>
      <c r="F232" s="47">
        <f t="shared" si="83"/>
        <v>1100</v>
      </c>
      <c r="G232" s="47">
        <f t="shared" ref="G232:G235" si="90">D232*F232</f>
        <v>1100</v>
      </c>
      <c r="H232" s="47">
        <f t="shared" ref="H232:H235" si="91">G232*12</f>
        <v>13200</v>
      </c>
      <c r="I232" s="87"/>
      <c r="J232" s="87"/>
      <c r="K232" s="87"/>
      <c r="L232" s="87"/>
      <c r="M232" s="87"/>
      <c r="N232" s="23"/>
      <c r="Q232" s="91">
        <v>1</v>
      </c>
    </row>
    <row r="233" spans="1:18" s="91" customFormat="1" ht="15.75" x14ac:dyDescent="0.25">
      <c r="A233" s="87"/>
      <c r="B233" s="24"/>
      <c r="C233" s="55" t="s">
        <v>2</v>
      </c>
      <c r="D233" s="50">
        <f>SUM(I233:N233)</f>
        <v>2</v>
      </c>
      <c r="E233" s="51">
        <v>0.85</v>
      </c>
      <c r="F233" s="47">
        <f t="shared" si="83"/>
        <v>850</v>
      </c>
      <c r="G233" s="47">
        <f t="shared" si="90"/>
        <v>1700</v>
      </c>
      <c r="H233" s="47">
        <f t="shared" si="91"/>
        <v>20400</v>
      </c>
      <c r="I233" s="87">
        <v>1</v>
      </c>
      <c r="J233" s="87">
        <v>1</v>
      </c>
      <c r="K233" s="87"/>
      <c r="L233" s="87"/>
      <c r="M233" s="87"/>
      <c r="N233" s="23"/>
    </row>
    <row r="234" spans="1:18" s="91" customFormat="1" ht="15.75" x14ac:dyDescent="0.25">
      <c r="A234" s="87"/>
      <c r="B234" s="24"/>
      <c r="C234" s="55" t="s">
        <v>3</v>
      </c>
      <c r="D234" s="50">
        <f>SUM(I234:N234)</f>
        <v>3</v>
      </c>
      <c r="E234" s="51">
        <v>0.75</v>
      </c>
      <c r="F234" s="47">
        <f t="shared" si="83"/>
        <v>750</v>
      </c>
      <c r="G234" s="47">
        <f t="shared" si="90"/>
        <v>2250</v>
      </c>
      <c r="H234" s="47">
        <f t="shared" si="91"/>
        <v>27000</v>
      </c>
      <c r="I234" s="87">
        <v>1</v>
      </c>
      <c r="J234" s="87">
        <v>2</v>
      </c>
      <c r="K234" s="87"/>
      <c r="L234" s="87"/>
      <c r="M234" s="87"/>
      <c r="N234" s="23"/>
    </row>
    <row r="235" spans="1:18" s="91" customFormat="1" ht="15.75" x14ac:dyDescent="0.25">
      <c r="A235" s="87"/>
      <c r="B235" s="24"/>
      <c r="C235" s="55" t="s">
        <v>7</v>
      </c>
      <c r="D235" s="50">
        <f>SUM(I235:N235)</f>
        <v>1</v>
      </c>
      <c r="E235" s="51">
        <v>0.65</v>
      </c>
      <c r="F235" s="47">
        <f t="shared" si="83"/>
        <v>650</v>
      </c>
      <c r="G235" s="47">
        <f t="shared" si="90"/>
        <v>650</v>
      </c>
      <c r="H235" s="47">
        <f t="shared" si="91"/>
        <v>7800</v>
      </c>
      <c r="I235" s="87">
        <v>1</v>
      </c>
      <c r="J235" s="87"/>
      <c r="K235" s="87"/>
      <c r="L235" s="87"/>
      <c r="M235" s="87"/>
      <c r="N235" s="23"/>
      <c r="O235" s="91">
        <v>1</v>
      </c>
    </row>
    <row r="236" spans="1:18" s="91" customFormat="1" ht="15.75" x14ac:dyDescent="0.25">
      <c r="A236" s="87"/>
      <c r="B236" s="24"/>
      <c r="C236" s="55" t="s">
        <v>10</v>
      </c>
      <c r="D236" s="50">
        <v>1</v>
      </c>
      <c r="E236" s="51">
        <v>0.8</v>
      </c>
      <c r="F236" s="47">
        <f>E236*1000</f>
        <v>800</v>
      </c>
      <c r="G236" s="47">
        <f>D236*F236</f>
        <v>800</v>
      </c>
      <c r="H236" s="47">
        <f>G236*12</f>
        <v>9600</v>
      </c>
      <c r="I236" s="87"/>
      <c r="J236" s="87"/>
      <c r="K236" s="87"/>
      <c r="L236" s="87"/>
      <c r="M236" s="87"/>
      <c r="N236" s="23"/>
      <c r="R236" s="91">
        <v>1</v>
      </c>
    </row>
    <row r="237" spans="1:18" s="91" customFormat="1" ht="15.75" x14ac:dyDescent="0.25">
      <c r="A237" s="45" t="s">
        <v>175</v>
      </c>
      <c r="B237" s="24"/>
      <c r="C237" s="55" t="s">
        <v>181</v>
      </c>
      <c r="D237" s="50">
        <v>2</v>
      </c>
      <c r="E237" s="51">
        <v>1.1000000000000001</v>
      </c>
      <c r="F237" s="47">
        <f>E237*1000</f>
        <v>1100</v>
      </c>
      <c r="G237" s="47">
        <f t="shared" ref="G237" si="92">F237*D237</f>
        <v>2200</v>
      </c>
      <c r="H237" s="47">
        <f>G237*12</f>
        <v>26400</v>
      </c>
      <c r="I237" s="87"/>
      <c r="J237" s="87"/>
      <c r="K237" s="87"/>
      <c r="L237" s="87"/>
      <c r="M237" s="87"/>
      <c r="N237" s="23"/>
    </row>
    <row r="238" spans="1:18" s="132" customFormat="1" ht="15.75" x14ac:dyDescent="0.25">
      <c r="A238" s="131"/>
      <c r="B238" s="32">
        <v>4</v>
      </c>
      <c r="C238" s="56" t="s">
        <v>33</v>
      </c>
      <c r="D238" s="57">
        <f>SUM(D239:D244)</f>
        <v>6</v>
      </c>
      <c r="E238" s="57"/>
      <c r="F238" s="47"/>
      <c r="G238" s="58">
        <f>SUM(G239:G244)</f>
        <v>5300</v>
      </c>
      <c r="H238" s="58">
        <f>SUM(H239:H244)</f>
        <v>63600</v>
      </c>
      <c r="I238" s="87"/>
      <c r="J238" s="87"/>
      <c r="K238" s="87"/>
      <c r="L238" s="87"/>
      <c r="M238" s="87"/>
      <c r="N238" s="23"/>
    </row>
    <row r="239" spans="1:18" s="91" customFormat="1" ht="15.75" x14ac:dyDescent="0.25">
      <c r="A239" s="87"/>
      <c r="B239" s="24"/>
      <c r="C239" s="55" t="s">
        <v>29</v>
      </c>
      <c r="D239" s="50">
        <v>1</v>
      </c>
      <c r="E239" s="51">
        <v>1.1000000000000001</v>
      </c>
      <c r="F239" s="47">
        <f t="shared" si="83"/>
        <v>1100</v>
      </c>
      <c r="G239" s="47">
        <f t="shared" ref="G239:G242" si="93">D239*F239</f>
        <v>1100</v>
      </c>
      <c r="H239" s="47">
        <f t="shared" ref="H239:H242" si="94">G239*12</f>
        <v>13200</v>
      </c>
      <c r="I239" s="87"/>
      <c r="J239" s="87"/>
      <c r="K239" s="87"/>
      <c r="L239" s="87"/>
      <c r="M239" s="87"/>
      <c r="N239" s="23"/>
      <c r="Q239" s="91">
        <v>1</v>
      </c>
    </row>
    <row r="240" spans="1:18" s="91" customFormat="1" ht="15.75" x14ac:dyDescent="0.25">
      <c r="A240" s="87"/>
      <c r="B240" s="24"/>
      <c r="C240" s="55" t="s">
        <v>2</v>
      </c>
      <c r="D240" s="50">
        <f>SUM(I240:N240)</f>
        <v>1</v>
      </c>
      <c r="E240" s="51">
        <v>0.85</v>
      </c>
      <c r="F240" s="47">
        <f t="shared" si="83"/>
        <v>850</v>
      </c>
      <c r="G240" s="47">
        <f t="shared" si="93"/>
        <v>850</v>
      </c>
      <c r="H240" s="47">
        <f t="shared" si="94"/>
        <v>10200</v>
      </c>
      <c r="I240" s="87">
        <v>1</v>
      </c>
      <c r="J240" s="87"/>
      <c r="K240" s="87"/>
      <c r="L240" s="87"/>
      <c r="M240" s="87"/>
      <c r="N240" s="23"/>
    </row>
    <row r="241" spans="1:18" s="91" customFormat="1" ht="15.75" x14ac:dyDescent="0.25">
      <c r="A241" s="87"/>
      <c r="B241" s="24"/>
      <c r="C241" s="55" t="s">
        <v>3</v>
      </c>
      <c r="D241" s="50">
        <f>SUM(I241:N241)</f>
        <v>3</v>
      </c>
      <c r="E241" s="51">
        <v>0.75</v>
      </c>
      <c r="F241" s="47">
        <f t="shared" si="83"/>
        <v>750</v>
      </c>
      <c r="G241" s="47">
        <f t="shared" si="93"/>
        <v>2250</v>
      </c>
      <c r="H241" s="47">
        <f t="shared" si="94"/>
        <v>27000</v>
      </c>
      <c r="I241" s="87">
        <v>1</v>
      </c>
      <c r="J241" s="87">
        <v>2</v>
      </c>
      <c r="K241" s="87"/>
      <c r="L241" s="87"/>
      <c r="M241" s="87"/>
      <c r="N241" s="23"/>
    </row>
    <row r="242" spans="1:18" s="91" customFormat="1" ht="15.75" hidden="1" x14ac:dyDescent="0.25">
      <c r="A242" s="45" t="s">
        <v>161</v>
      </c>
      <c r="B242" s="24"/>
      <c r="C242" s="55" t="s">
        <v>7</v>
      </c>
      <c r="D242" s="50">
        <f>SUM(I242:N242)</f>
        <v>0</v>
      </c>
      <c r="E242" s="51">
        <v>0.65</v>
      </c>
      <c r="F242" s="47">
        <f t="shared" si="83"/>
        <v>650</v>
      </c>
      <c r="G242" s="47">
        <f t="shared" si="93"/>
        <v>0</v>
      </c>
      <c r="H242" s="47">
        <f t="shared" si="94"/>
        <v>0</v>
      </c>
      <c r="I242" s="87"/>
      <c r="J242" s="87"/>
      <c r="K242" s="87"/>
      <c r="L242" s="87"/>
      <c r="M242" s="87"/>
      <c r="N242" s="23"/>
      <c r="O242" s="91">
        <v>2</v>
      </c>
    </row>
    <row r="243" spans="1:18" s="91" customFormat="1" ht="15.75" hidden="1" x14ac:dyDescent="0.25">
      <c r="A243" s="45" t="s">
        <v>161</v>
      </c>
      <c r="B243" s="24"/>
      <c r="C243" s="55" t="s">
        <v>10</v>
      </c>
      <c r="D243" s="50">
        <v>0</v>
      </c>
      <c r="E243" s="51">
        <v>0.8</v>
      </c>
      <c r="F243" s="47">
        <f>E243*1000</f>
        <v>800</v>
      </c>
      <c r="G243" s="47">
        <f>D243*F243</f>
        <v>0</v>
      </c>
      <c r="H243" s="47">
        <f>G243*12</f>
        <v>0</v>
      </c>
      <c r="I243" s="87"/>
      <c r="J243" s="87"/>
      <c r="K243" s="87"/>
      <c r="L243" s="87"/>
      <c r="M243" s="87"/>
      <c r="N243" s="23"/>
      <c r="R243" s="91">
        <v>1</v>
      </c>
    </row>
    <row r="244" spans="1:18" s="91" customFormat="1" ht="15.75" x14ac:dyDescent="0.25">
      <c r="A244" s="45" t="s">
        <v>175</v>
      </c>
      <c r="B244" s="24"/>
      <c r="C244" s="55" t="s">
        <v>181</v>
      </c>
      <c r="D244" s="50">
        <v>1</v>
      </c>
      <c r="E244" s="51">
        <v>1.1000000000000001</v>
      </c>
      <c r="F244" s="47">
        <f>E244*1000</f>
        <v>1100</v>
      </c>
      <c r="G244" s="47">
        <f t="shared" ref="G244" si="95">F244*D244</f>
        <v>1100</v>
      </c>
      <c r="H244" s="47">
        <f>G244*12</f>
        <v>13200</v>
      </c>
      <c r="I244" s="87"/>
      <c r="J244" s="87"/>
      <c r="K244" s="87"/>
      <c r="L244" s="87"/>
      <c r="M244" s="87"/>
      <c r="N244" s="23"/>
    </row>
    <row r="245" spans="1:18" s="132" customFormat="1" ht="15.75" x14ac:dyDescent="0.25">
      <c r="A245" s="131"/>
      <c r="B245" s="32">
        <v>5</v>
      </c>
      <c r="C245" s="56" t="s">
        <v>34</v>
      </c>
      <c r="D245" s="57">
        <f>SUM(D246:D251)</f>
        <v>8</v>
      </c>
      <c r="E245" s="57"/>
      <c r="F245" s="47"/>
      <c r="G245" s="58">
        <f>SUM(G246:G251)</f>
        <v>7300</v>
      </c>
      <c r="H245" s="58">
        <f>SUM(H246:H251)</f>
        <v>87600</v>
      </c>
      <c r="I245" s="87"/>
      <c r="J245" s="87"/>
      <c r="K245" s="87"/>
      <c r="L245" s="87"/>
      <c r="M245" s="87"/>
      <c r="N245" s="23"/>
    </row>
    <row r="246" spans="1:18" s="91" customFormat="1" ht="15.75" x14ac:dyDescent="0.25">
      <c r="A246" s="87"/>
      <c r="B246" s="24"/>
      <c r="C246" s="55" t="s">
        <v>29</v>
      </c>
      <c r="D246" s="50">
        <v>1</v>
      </c>
      <c r="E246" s="51">
        <v>1.1000000000000001</v>
      </c>
      <c r="F246" s="47">
        <f t="shared" si="83"/>
        <v>1100</v>
      </c>
      <c r="G246" s="47">
        <f t="shared" ref="G246:G249" si="96">D246*F246</f>
        <v>1100</v>
      </c>
      <c r="H246" s="47">
        <f t="shared" ref="H246:H249" si="97">G246*12</f>
        <v>13200</v>
      </c>
      <c r="I246" s="87"/>
      <c r="J246" s="87"/>
      <c r="K246" s="87"/>
      <c r="L246" s="87"/>
      <c r="M246" s="87"/>
      <c r="N246" s="23"/>
      <c r="Q246" s="91">
        <v>1</v>
      </c>
    </row>
    <row r="247" spans="1:18" s="91" customFormat="1" ht="15.75" x14ac:dyDescent="0.25">
      <c r="A247" s="87"/>
      <c r="B247" s="24"/>
      <c r="C247" s="55" t="s">
        <v>2</v>
      </c>
      <c r="D247" s="50">
        <f>SUM(I247:N247)</f>
        <v>2</v>
      </c>
      <c r="E247" s="51">
        <v>0.85</v>
      </c>
      <c r="F247" s="47">
        <f t="shared" si="83"/>
        <v>850</v>
      </c>
      <c r="G247" s="47">
        <f t="shared" si="96"/>
        <v>1700</v>
      </c>
      <c r="H247" s="47">
        <f t="shared" si="97"/>
        <v>20400</v>
      </c>
      <c r="I247" s="87">
        <v>1</v>
      </c>
      <c r="J247" s="87">
        <v>1</v>
      </c>
      <c r="K247" s="87"/>
      <c r="L247" s="87"/>
      <c r="M247" s="87"/>
      <c r="N247" s="23"/>
    </row>
    <row r="248" spans="1:18" s="91" customFormat="1" ht="15.75" x14ac:dyDescent="0.25">
      <c r="A248" s="87"/>
      <c r="B248" s="24"/>
      <c r="C248" s="55" t="s">
        <v>3</v>
      </c>
      <c r="D248" s="50">
        <f>SUM(I248:N248)</f>
        <v>2</v>
      </c>
      <c r="E248" s="51">
        <v>0.75</v>
      </c>
      <c r="F248" s="47">
        <f t="shared" si="83"/>
        <v>750</v>
      </c>
      <c r="G248" s="47">
        <f t="shared" si="96"/>
        <v>1500</v>
      </c>
      <c r="H248" s="47">
        <f t="shared" si="97"/>
        <v>18000</v>
      </c>
      <c r="I248" s="87">
        <v>1</v>
      </c>
      <c r="J248" s="87">
        <v>1</v>
      </c>
      <c r="K248" s="87"/>
      <c r="L248" s="87"/>
      <c r="M248" s="87"/>
      <c r="N248" s="23"/>
      <c r="O248" s="91">
        <v>1</v>
      </c>
    </row>
    <row r="249" spans="1:18" s="91" customFormat="1" ht="15.75" hidden="1" x14ac:dyDescent="0.25">
      <c r="A249" s="45" t="s">
        <v>161</v>
      </c>
      <c r="B249" s="24"/>
      <c r="C249" s="55" t="s">
        <v>7</v>
      </c>
      <c r="D249" s="50">
        <f>SUM(I249:N249)</f>
        <v>0</v>
      </c>
      <c r="E249" s="51">
        <v>0.65</v>
      </c>
      <c r="F249" s="47">
        <f t="shared" si="83"/>
        <v>650</v>
      </c>
      <c r="G249" s="47">
        <f t="shared" si="96"/>
        <v>0</v>
      </c>
      <c r="H249" s="47">
        <f t="shared" si="97"/>
        <v>0</v>
      </c>
      <c r="I249" s="87"/>
      <c r="J249" s="87"/>
      <c r="K249" s="87"/>
      <c r="L249" s="87"/>
      <c r="M249" s="87"/>
      <c r="N249" s="23"/>
      <c r="O249" s="91">
        <v>2</v>
      </c>
    </row>
    <row r="250" spans="1:18" s="91" customFormat="1" ht="15.75" x14ac:dyDescent="0.25">
      <c r="A250" s="87"/>
      <c r="B250" s="24"/>
      <c r="C250" s="55" t="s">
        <v>10</v>
      </c>
      <c r="D250" s="50">
        <v>1</v>
      </c>
      <c r="E250" s="51">
        <v>0.8</v>
      </c>
      <c r="F250" s="47">
        <f>E250*1000</f>
        <v>800</v>
      </c>
      <c r="G250" s="47">
        <f>D250*F250</f>
        <v>800</v>
      </c>
      <c r="H250" s="47">
        <f>G250*12</f>
        <v>9600</v>
      </c>
      <c r="I250" s="87"/>
      <c r="J250" s="87"/>
      <c r="K250" s="87"/>
      <c r="L250" s="87"/>
      <c r="M250" s="87"/>
      <c r="N250" s="23"/>
      <c r="R250" s="91">
        <v>1</v>
      </c>
    </row>
    <row r="251" spans="1:18" s="91" customFormat="1" ht="15.75" x14ac:dyDescent="0.25">
      <c r="A251" s="45" t="s">
        <v>175</v>
      </c>
      <c r="B251" s="24"/>
      <c r="C251" s="55" t="s">
        <v>181</v>
      </c>
      <c r="D251" s="50">
        <v>2</v>
      </c>
      <c r="E251" s="51">
        <v>1.1000000000000001</v>
      </c>
      <c r="F251" s="47">
        <f>E251*1000</f>
        <v>1100</v>
      </c>
      <c r="G251" s="47">
        <f t="shared" ref="G251" si="98">F251*D251</f>
        <v>2200</v>
      </c>
      <c r="H251" s="47">
        <f>G251*12</f>
        <v>26400</v>
      </c>
      <c r="I251" s="87"/>
      <c r="J251" s="87"/>
      <c r="K251" s="87"/>
      <c r="L251" s="87"/>
      <c r="M251" s="87"/>
      <c r="N251" s="23"/>
    </row>
    <row r="252" spans="1:18" s="132" customFormat="1" ht="15.75" x14ac:dyDescent="0.25">
      <c r="A252" s="131"/>
      <c r="B252" s="32">
        <v>6</v>
      </c>
      <c r="C252" s="56" t="s">
        <v>35</v>
      </c>
      <c r="D252" s="57">
        <f>SUM(D253:D258)</f>
        <v>6</v>
      </c>
      <c r="E252" s="57"/>
      <c r="F252" s="47"/>
      <c r="G252" s="58">
        <f>SUM(G253:G258)</f>
        <v>5300</v>
      </c>
      <c r="H252" s="58">
        <f>SUM(H253:H258)</f>
        <v>63600</v>
      </c>
      <c r="I252" s="87"/>
      <c r="J252" s="87"/>
      <c r="K252" s="87"/>
      <c r="L252" s="87"/>
      <c r="M252" s="87"/>
      <c r="N252" s="23"/>
    </row>
    <row r="253" spans="1:18" s="91" customFormat="1" ht="15.75" x14ac:dyDescent="0.25">
      <c r="A253" s="87"/>
      <c r="B253" s="24"/>
      <c r="C253" s="55" t="s">
        <v>29</v>
      </c>
      <c r="D253" s="50">
        <v>1</v>
      </c>
      <c r="E253" s="51">
        <v>1.1000000000000001</v>
      </c>
      <c r="F253" s="47">
        <f t="shared" si="83"/>
        <v>1100</v>
      </c>
      <c r="G253" s="47">
        <f t="shared" ref="G253:G256" si="99">D253*F253</f>
        <v>1100</v>
      </c>
      <c r="H253" s="47">
        <f t="shared" ref="H253:H256" si="100">G253*12</f>
        <v>13200</v>
      </c>
      <c r="I253" s="87"/>
      <c r="J253" s="87"/>
      <c r="K253" s="87"/>
      <c r="L253" s="87"/>
      <c r="M253" s="87"/>
      <c r="N253" s="23"/>
      <c r="Q253" s="91">
        <v>1</v>
      </c>
    </row>
    <row r="254" spans="1:18" s="91" customFormat="1" ht="15.75" x14ac:dyDescent="0.25">
      <c r="A254" s="87"/>
      <c r="B254" s="24"/>
      <c r="C254" s="55" t="s">
        <v>2</v>
      </c>
      <c r="D254" s="50">
        <f>SUM(I254:N254)</f>
        <v>1</v>
      </c>
      <c r="E254" s="51">
        <v>0.85</v>
      </c>
      <c r="F254" s="47">
        <f t="shared" si="83"/>
        <v>850</v>
      </c>
      <c r="G254" s="47">
        <f t="shared" si="99"/>
        <v>850</v>
      </c>
      <c r="H254" s="47">
        <f t="shared" si="100"/>
        <v>10200</v>
      </c>
      <c r="I254" s="87">
        <v>1</v>
      </c>
      <c r="J254" s="87"/>
      <c r="K254" s="87"/>
      <c r="L254" s="87"/>
      <c r="M254" s="87"/>
      <c r="N254" s="23"/>
    </row>
    <row r="255" spans="1:18" s="91" customFormat="1" ht="15.75" x14ac:dyDescent="0.25">
      <c r="A255" s="87"/>
      <c r="B255" s="24"/>
      <c r="C255" s="55" t="s">
        <v>3</v>
      </c>
      <c r="D255" s="50">
        <f>SUM(I255:N255)</f>
        <v>3</v>
      </c>
      <c r="E255" s="51">
        <v>0.75</v>
      </c>
      <c r="F255" s="47">
        <f t="shared" si="83"/>
        <v>750</v>
      </c>
      <c r="G255" s="47">
        <f t="shared" si="99"/>
        <v>2250</v>
      </c>
      <c r="H255" s="47">
        <f t="shared" si="100"/>
        <v>27000</v>
      </c>
      <c r="I255" s="87">
        <v>1</v>
      </c>
      <c r="J255" s="87">
        <v>2</v>
      </c>
      <c r="K255" s="87"/>
      <c r="L255" s="87"/>
      <c r="M255" s="87"/>
      <c r="N255" s="23"/>
      <c r="O255" s="91">
        <v>1</v>
      </c>
    </row>
    <row r="256" spans="1:18" s="91" customFormat="1" ht="15.75" hidden="1" x14ac:dyDescent="0.25">
      <c r="A256" s="45" t="s">
        <v>161</v>
      </c>
      <c r="B256" s="24"/>
      <c r="C256" s="55" t="s">
        <v>7</v>
      </c>
      <c r="D256" s="50">
        <f>SUM(I256:N256)</f>
        <v>0</v>
      </c>
      <c r="E256" s="51">
        <v>0.65</v>
      </c>
      <c r="F256" s="47">
        <f t="shared" si="83"/>
        <v>650</v>
      </c>
      <c r="G256" s="47">
        <f t="shared" si="99"/>
        <v>0</v>
      </c>
      <c r="H256" s="47">
        <f t="shared" si="100"/>
        <v>0</v>
      </c>
      <c r="I256" s="87"/>
      <c r="J256" s="87"/>
      <c r="K256" s="87"/>
      <c r="L256" s="87"/>
      <c r="M256" s="87"/>
      <c r="N256" s="23"/>
      <c r="O256" s="91">
        <v>3</v>
      </c>
    </row>
    <row r="257" spans="1:18" s="91" customFormat="1" ht="15.75" hidden="1" x14ac:dyDescent="0.25">
      <c r="A257" s="45" t="s">
        <v>161</v>
      </c>
      <c r="B257" s="24"/>
      <c r="C257" s="55" t="s">
        <v>10</v>
      </c>
      <c r="D257" s="50">
        <v>0</v>
      </c>
      <c r="E257" s="51">
        <v>0.8</v>
      </c>
      <c r="F257" s="47">
        <f>E257*1000</f>
        <v>800</v>
      </c>
      <c r="G257" s="47">
        <f>D257*F257</f>
        <v>0</v>
      </c>
      <c r="H257" s="47">
        <f>G257*12</f>
        <v>0</v>
      </c>
      <c r="I257" s="87"/>
      <c r="J257" s="87"/>
      <c r="K257" s="87"/>
      <c r="L257" s="87"/>
      <c r="M257" s="87"/>
      <c r="N257" s="23"/>
      <c r="R257" s="91">
        <v>1</v>
      </c>
    </row>
    <row r="258" spans="1:18" s="91" customFormat="1" ht="15.75" x14ac:dyDescent="0.25">
      <c r="A258" s="45" t="s">
        <v>175</v>
      </c>
      <c r="B258" s="24"/>
      <c r="C258" s="55" t="s">
        <v>181</v>
      </c>
      <c r="D258" s="50">
        <v>1</v>
      </c>
      <c r="E258" s="51">
        <v>1.1000000000000001</v>
      </c>
      <c r="F258" s="47">
        <f>E258*1000</f>
        <v>1100</v>
      </c>
      <c r="G258" s="47">
        <f t="shared" ref="G258" si="101">F258*D258</f>
        <v>1100</v>
      </c>
      <c r="H258" s="47">
        <f>G258*12</f>
        <v>13200</v>
      </c>
      <c r="I258" s="87"/>
      <c r="J258" s="87"/>
      <c r="K258" s="87"/>
      <c r="L258" s="87"/>
      <c r="M258" s="87"/>
      <c r="N258" s="23"/>
    </row>
    <row r="259" spans="1:18" s="132" customFormat="1" ht="15.75" x14ac:dyDescent="0.25">
      <c r="A259" s="131"/>
      <c r="B259" s="32">
        <v>7</v>
      </c>
      <c r="C259" s="56" t="s">
        <v>36</v>
      </c>
      <c r="D259" s="57">
        <f>SUM(D260:D265)</f>
        <v>9</v>
      </c>
      <c r="E259" s="57"/>
      <c r="F259" s="47"/>
      <c r="G259" s="58">
        <f>SUM(G260:G265)</f>
        <v>7950</v>
      </c>
      <c r="H259" s="58">
        <f>SUM(H260:H265)</f>
        <v>95400</v>
      </c>
      <c r="I259" s="87"/>
      <c r="J259" s="87"/>
      <c r="K259" s="87"/>
      <c r="L259" s="87"/>
      <c r="M259" s="87"/>
      <c r="N259" s="23"/>
    </row>
    <row r="260" spans="1:18" s="91" customFormat="1" ht="15.75" x14ac:dyDescent="0.25">
      <c r="A260" s="87"/>
      <c r="B260" s="24"/>
      <c r="C260" s="55" t="s">
        <v>29</v>
      </c>
      <c r="D260" s="50">
        <v>1</v>
      </c>
      <c r="E260" s="51">
        <v>1.1000000000000001</v>
      </c>
      <c r="F260" s="47">
        <f t="shared" si="83"/>
        <v>1100</v>
      </c>
      <c r="G260" s="47">
        <f t="shared" ref="G260:G263" si="102">D260*F260</f>
        <v>1100</v>
      </c>
      <c r="H260" s="47">
        <f t="shared" ref="H260:H263" si="103">G260*12</f>
        <v>13200</v>
      </c>
      <c r="I260" s="87"/>
      <c r="J260" s="87"/>
      <c r="K260" s="87"/>
      <c r="L260" s="87"/>
      <c r="M260" s="87"/>
      <c r="N260" s="23"/>
      <c r="Q260" s="91">
        <v>1</v>
      </c>
    </row>
    <row r="261" spans="1:18" s="91" customFormat="1" ht="15.75" x14ac:dyDescent="0.25">
      <c r="A261" s="87"/>
      <c r="B261" s="24"/>
      <c r="C261" s="55" t="s">
        <v>2</v>
      </c>
      <c r="D261" s="50">
        <f>SUM(I261:N261)</f>
        <v>2</v>
      </c>
      <c r="E261" s="51">
        <v>0.85</v>
      </c>
      <c r="F261" s="47">
        <f t="shared" si="83"/>
        <v>850</v>
      </c>
      <c r="G261" s="47">
        <f t="shared" si="102"/>
        <v>1700</v>
      </c>
      <c r="H261" s="47">
        <f t="shared" si="103"/>
        <v>20400</v>
      </c>
      <c r="I261" s="87">
        <v>1</v>
      </c>
      <c r="J261" s="87">
        <v>1</v>
      </c>
      <c r="K261" s="87"/>
      <c r="L261" s="87"/>
      <c r="M261" s="87"/>
      <c r="N261" s="23"/>
    </row>
    <row r="262" spans="1:18" s="91" customFormat="1" ht="15.75" x14ac:dyDescent="0.25">
      <c r="A262" s="87"/>
      <c r="B262" s="24"/>
      <c r="C262" s="55" t="s">
        <v>3</v>
      </c>
      <c r="D262" s="50">
        <f>SUM(I262:N262)</f>
        <v>2</v>
      </c>
      <c r="E262" s="51">
        <v>0.75</v>
      </c>
      <c r="F262" s="47">
        <f t="shared" si="83"/>
        <v>750</v>
      </c>
      <c r="G262" s="47">
        <f t="shared" si="102"/>
        <v>1500</v>
      </c>
      <c r="H262" s="47">
        <f t="shared" si="103"/>
        <v>18000</v>
      </c>
      <c r="I262" s="87">
        <v>1</v>
      </c>
      <c r="J262" s="87">
        <v>1</v>
      </c>
      <c r="K262" s="87"/>
      <c r="L262" s="87"/>
      <c r="M262" s="87"/>
      <c r="N262" s="23"/>
      <c r="O262" s="91">
        <v>2</v>
      </c>
    </row>
    <row r="263" spans="1:18" s="91" customFormat="1" ht="15.75" x14ac:dyDescent="0.25">
      <c r="A263" s="87"/>
      <c r="B263" s="24"/>
      <c r="C263" s="55" t="s">
        <v>7</v>
      </c>
      <c r="D263" s="50">
        <f>SUM(I263:N263)</f>
        <v>1</v>
      </c>
      <c r="E263" s="51">
        <v>0.65</v>
      </c>
      <c r="F263" s="47">
        <f t="shared" si="83"/>
        <v>650</v>
      </c>
      <c r="G263" s="47">
        <f t="shared" si="102"/>
        <v>650</v>
      </c>
      <c r="H263" s="47">
        <f t="shared" si="103"/>
        <v>7800</v>
      </c>
      <c r="I263" s="87">
        <v>1</v>
      </c>
      <c r="J263" s="87"/>
      <c r="K263" s="87"/>
      <c r="L263" s="87"/>
      <c r="M263" s="87"/>
      <c r="N263" s="23"/>
      <c r="O263" s="91">
        <v>2</v>
      </c>
    </row>
    <row r="264" spans="1:18" s="91" customFormat="1" ht="15.75" x14ac:dyDescent="0.25">
      <c r="A264" s="87"/>
      <c r="B264" s="24"/>
      <c r="C264" s="55" t="s">
        <v>10</v>
      </c>
      <c r="D264" s="50">
        <v>1</v>
      </c>
      <c r="E264" s="51">
        <v>0.8</v>
      </c>
      <c r="F264" s="47">
        <f>E264*1000</f>
        <v>800</v>
      </c>
      <c r="G264" s="47">
        <f>D264*F264</f>
        <v>800</v>
      </c>
      <c r="H264" s="47">
        <f>G264*12</f>
        <v>9600</v>
      </c>
      <c r="I264" s="87"/>
      <c r="J264" s="87"/>
      <c r="K264" s="87"/>
      <c r="L264" s="87"/>
      <c r="M264" s="87"/>
      <c r="N264" s="23"/>
      <c r="R264" s="91">
        <v>1</v>
      </c>
    </row>
    <row r="265" spans="1:18" s="91" customFormat="1" ht="15.75" x14ac:dyDescent="0.25">
      <c r="A265" s="45" t="s">
        <v>175</v>
      </c>
      <c r="B265" s="24"/>
      <c r="C265" s="55" t="s">
        <v>181</v>
      </c>
      <c r="D265" s="50">
        <v>2</v>
      </c>
      <c r="E265" s="51">
        <v>1.1000000000000001</v>
      </c>
      <c r="F265" s="47">
        <f>E265*1000</f>
        <v>1100</v>
      </c>
      <c r="G265" s="47">
        <f>F265*D265</f>
        <v>2200</v>
      </c>
      <c r="H265" s="47">
        <f>G265*12</f>
        <v>26400</v>
      </c>
      <c r="I265" s="87"/>
      <c r="J265" s="87"/>
      <c r="K265" s="87"/>
      <c r="L265" s="87"/>
      <c r="M265" s="87"/>
      <c r="N265" s="23"/>
    </row>
    <row r="266" spans="1:18" s="132" customFormat="1" ht="15.75" x14ac:dyDescent="0.25">
      <c r="A266" s="131"/>
      <c r="B266" s="32">
        <v>8</v>
      </c>
      <c r="C266" s="56" t="s">
        <v>37</v>
      </c>
      <c r="D266" s="57">
        <f>SUM(D267:D272)</f>
        <v>9</v>
      </c>
      <c r="E266" s="57"/>
      <c r="F266" s="47"/>
      <c r="G266" s="58">
        <f>SUM(G267:G272)</f>
        <v>8200</v>
      </c>
      <c r="H266" s="58">
        <f>SUM(H267:H272)</f>
        <v>98400</v>
      </c>
      <c r="I266" s="87"/>
      <c r="J266" s="87"/>
      <c r="K266" s="87"/>
      <c r="L266" s="87"/>
      <c r="M266" s="87"/>
      <c r="N266" s="23"/>
    </row>
    <row r="267" spans="1:18" s="91" customFormat="1" ht="15.75" x14ac:dyDescent="0.25">
      <c r="A267" s="87"/>
      <c r="B267" s="24"/>
      <c r="C267" s="55" t="s">
        <v>29</v>
      </c>
      <c r="D267" s="50">
        <v>1</v>
      </c>
      <c r="E267" s="51">
        <v>1.1000000000000001</v>
      </c>
      <c r="F267" s="47">
        <f t="shared" si="83"/>
        <v>1100</v>
      </c>
      <c r="G267" s="47">
        <f t="shared" ref="G267:G270" si="104">D267*F267</f>
        <v>1100</v>
      </c>
      <c r="H267" s="47">
        <f t="shared" ref="H267:H270" si="105">G267*12</f>
        <v>13200</v>
      </c>
      <c r="I267" s="87"/>
      <c r="J267" s="87"/>
      <c r="K267" s="87"/>
      <c r="L267" s="87"/>
      <c r="M267" s="87"/>
      <c r="N267" s="23"/>
      <c r="Q267" s="91">
        <v>1</v>
      </c>
    </row>
    <row r="268" spans="1:18" s="91" customFormat="1" ht="15.75" x14ac:dyDescent="0.25">
      <c r="A268" s="87"/>
      <c r="B268" s="24"/>
      <c r="C268" s="55" t="s">
        <v>2</v>
      </c>
      <c r="D268" s="50">
        <f>SUM(I268:N268)</f>
        <v>1</v>
      </c>
      <c r="E268" s="51">
        <v>0.85</v>
      </c>
      <c r="F268" s="47">
        <f t="shared" si="83"/>
        <v>850</v>
      </c>
      <c r="G268" s="47">
        <f t="shared" si="104"/>
        <v>850</v>
      </c>
      <c r="H268" s="47">
        <f t="shared" si="105"/>
        <v>10200</v>
      </c>
      <c r="I268" s="87">
        <v>1</v>
      </c>
      <c r="J268" s="87"/>
      <c r="K268" s="87"/>
      <c r="L268" s="87"/>
      <c r="M268" s="87"/>
      <c r="N268" s="23"/>
    </row>
    <row r="269" spans="1:18" s="91" customFormat="1" ht="15.75" x14ac:dyDescent="0.25">
      <c r="A269" s="87"/>
      <c r="B269" s="24"/>
      <c r="C269" s="55" t="s">
        <v>3</v>
      </c>
      <c r="D269" s="50">
        <f>SUM(I269:N269)</f>
        <v>2</v>
      </c>
      <c r="E269" s="51">
        <v>0.75</v>
      </c>
      <c r="F269" s="47">
        <f t="shared" si="83"/>
        <v>750</v>
      </c>
      <c r="G269" s="47">
        <f t="shared" si="104"/>
        <v>1500</v>
      </c>
      <c r="H269" s="47">
        <f t="shared" si="105"/>
        <v>18000</v>
      </c>
      <c r="I269" s="87">
        <v>1</v>
      </c>
      <c r="J269" s="87">
        <v>1</v>
      </c>
      <c r="K269" s="87"/>
      <c r="L269" s="87"/>
      <c r="M269" s="87"/>
      <c r="N269" s="23"/>
    </row>
    <row r="270" spans="1:18" s="91" customFormat="1" ht="15.75" x14ac:dyDescent="0.25">
      <c r="A270" s="87"/>
      <c r="B270" s="24"/>
      <c r="C270" s="55" t="s">
        <v>7</v>
      </c>
      <c r="D270" s="50">
        <f>SUM(I270:N270)</f>
        <v>1</v>
      </c>
      <c r="E270" s="51">
        <v>0.65</v>
      </c>
      <c r="F270" s="47">
        <f t="shared" si="83"/>
        <v>650</v>
      </c>
      <c r="G270" s="47">
        <f t="shared" si="104"/>
        <v>650</v>
      </c>
      <c r="H270" s="47">
        <f t="shared" si="105"/>
        <v>7800</v>
      </c>
      <c r="I270" s="87"/>
      <c r="J270" s="87">
        <v>1</v>
      </c>
      <c r="K270" s="87"/>
      <c r="L270" s="87"/>
      <c r="M270" s="87"/>
      <c r="N270" s="23"/>
      <c r="O270" s="91">
        <v>2</v>
      </c>
    </row>
    <row r="271" spans="1:18" s="91" customFormat="1" ht="15.75" x14ac:dyDescent="0.25">
      <c r="A271" s="87"/>
      <c r="B271" s="24"/>
      <c r="C271" s="55" t="s">
        <v>10</v>
      </c>
      <c r="D271" s="50">
        <v>1</v>
      </c>
      <c r="E271" s="51">
        <v>0.8</v>
      </c>
      <c r="F271" s="47">
        <f>E271*1000</f>
        <v>800</v>
      </c>
      <c r="G271" s="47">
        <f>D271*F271</f>
        <v>800</v>
      </c>
      <c r="H271" s="47">
        <f>G271*12</f>
        <v>9600</v>
      </c>
      <c r="I271" s="87"/>
      <c r="J271" s="87"/>
      <c r="K271" s="87"/>
      <c r="L271" s="87"/>
      <c r="M271" s="87"/>
      <c r="N271" s="23"/>
      <c r="R271" s="91">
        <v>1</v>
      </c>
    </row>
    <row r="272" spans="1:18" s="91" customFormat="1" ht="15.75" x14ac:dyDescent="0.25">
      <c r="A272" s="45" t="s">
        <v>175</v>
      </c>
      <c r="B272" s="24"/>
      <c r="C272" s="55" t="s">
        <v>181</v>
      </c>
      <c r="D272" s="50">
        <v>3</v>
      </c>
      <c r="E272" s="51">
        <v>1.1000000000000001</v>
      </c>
      <c r="F272" s="47">
        <f>E272*1000</f>
        <v>1100</v>
      </c>
      <c r="G272" s="47">
        <f>F272*D272</f>
        <v>3300</v>
      </c>
      <c r="H272" s="47">
        <f>G272*12</f>
        <v>39600</v>
      </c>
      <c r="I272" s="87"/>
      <c r="J272" s="87"/>
      <c r="K272" s="87"/>
      <c r="L272" s="87"/>
      <c r="M272" s="87"/>
      <c r="N272" s="23"/>
    </row>
    <row r="273" spans="1:18" s="132" customFormat="1" ht="15.75" x14ac:dyDescent="0.25">
      <c r="A273" s="131"/>
      <c r="B273" s="32">
        <v>9</v>
      </c>
      <c r="C273" s="56" t="s">
        <v>38</v>
      </c>
      <c r="D273" s="57">
        <f>SUM(D274:D279)</f>
        <v>7</v>
      </c>
      <c r="E273" s="57"/>
      <c r="F273" s="47"/>
      <c r="G273" s="58">
        <f>SUM(G274:G279)</f>
        <v>6000</v>
      </c>
      <c r="H273" s="58">
        <f>SUM(H274:H279)</f>
        <v>72000</v>
      </c>
      <c r="I273" s="87"/>
      <c r="J273" s="87"/>
      <c r="K273" s="87"/>
      <c r="L273" s="87"/>
      <c r="M273" s="87"/>
      <c r="N273" s="23"/>
    </row>
    <row r="274" spans="1:18" s="91" customFormat="1" ht="15.75" x14ac:dyDescent="0.25">
      <c r="A274" s="87"/>
      <c r="B274" s="24"/>
      <c r="C274" s="55" t="s">
        <v>29</v>
      </c>
      <c r="D274" s="50">
        <v>1</v>
      </c>
      <c r="E274" s="51">
        <v>1.1000000000000001</v>
      </c>
      <c r="F274" s="47">
        <f t="shared" si="83"/>
        <v>1100</v>
      </c>
      <c r="G274" s="47">
        <f t="shared" ref="G274:G277" si="106">D274*F274</f>
        <v>1100</v>
      </c>
      <c r="H274" s="47">
        <f t="shared" ref="H274:H277" si="107">G274*12</f>
        <v>13200</v>
      </c>
      <c r="I274" s="87"/>
      <c r="J274" s="87"/>
      <c r="K274" s="87"/>
      <c r="L274" s="87"/>
      <c r="M274" s="87"/>
      <c r="N274" s="23"/>
      <c r="Q274" s="91">
        <v>1</v>
      </c>
    </row>
    <row r="275" spans="1:18" s="91" customFormat="1" ht="15.75" x14ac:dyDescent="0.25">
      <c r="A275" s="87"/>
      <c r="B275" s="24"/>
      <c r="C275" s="55" t="s">
        <v>2</v>
      </c>
      <c r="D275" s="50">
        <f>SUM(I275:N275)</f>
        <v>1</v>
      </c>
      <c r="E275" s="51">
        <v>0.85</v>
      </c>
      <c r="F275" s="47">
        <f t="shared" si="83"/>
        <v>850</v>
      </c>
      <c r="G275" s="47">
        <f t="shared" si="106"/>
        <v>850</v>
      </c>
      <c r="H275" s="47">
        <f t="shared" si="107"/>
        <v>10200</v>
      </c>
      <c r="I275" s="87">
        <v>1</v>
      </c>
      <c r="J275" s="87"/>
      <c r="K275" s="87"/>
      <c r="L275" s="87"/>
      <c r="M275" s="87"/>
      <c r="N275" s="23"/>
    </row>
    <row r="276" spans="1:18" s="91" customFormat="1" ht="15.75" x14ac:dyDescent="0.25">
      <c r="A276" s="87"/>
      <c r="B276" s="24"/>
      <c r="C276" s="55" t="s">
        <v>3</v>
      </c>
      <c r="D276" s="50">
        <f>SUM(I276:N276)</f>
        <v>2</v>
      </c>
      <c r="E276" s="51">
        <v>0.75</v>
      </c>
      <c r="F276" s="47">
        <f t="shared" si="83"/>
        <v>750</v>
      </c>
      <c r="G276" s="47">
        <f t="shared" si="106"/>
        <v>1500</v>
      </c>
      <c r="H276" s="47">
        <f t="shared" si="107"/>
        <v>18000</v>
      </c>
      <c r="I276" s="87">
        <v>1</v>
      </c>
      <c r="J276" s="87">
        <v>1</v>
      </c>
      <c r="K276" s="87"/>
      <c r="L276" s="87"/>
      <c r="M276" s="87"/>
      <c r="N276" s="23"/>
    </row>
    <row r="277" spans="1:18" s="91" customFormat="1" ht="15.75" x14ac:dyDescent="0.25">
      <c r="A277" s="87"/>
      <c r="B277" s="24"/>
      <c r="C277" s="55" t="s">
        <v>7</v>
      </c>
      <c r="D277" s="50">
        <f>SUM(I277:N277)</f>
        <v>1</v>
      </c>
      <c r="E277" s="51">
        <v>0.65</v>
      </c>
      <c r="F277" s="47">
        <f t="shared" si="83"/>
        <v>650</v>
      </c>
      <c r="G277" s="47">
        <f t="shared" si="106"/>
        <v>650</v>
      </c>
      <c r="H277" s="47">
        <f t="shared" si="107"/>
        <v>7800</v>
      </c>
      <c r="I277" s="87"/>
      <c r="J277" s="87">
        <v>1</v>
      </c>
      <c r="K277" s="87"/>
      <c r="L277" s="87"/>
      <c r="M277" s="87"/>
      <c r="N277" s="23"/>
      <c r="O277" s="91">
        <v>2</v>
      </c>
    </row>
    <row r="278" spans="1:18" s="91" customFormat="1" ht="15.75" x14ac:dyDescent="0.25">
      <c r="A278" s="87"/>
      <c r="B278" s="24"/>
      <c r="C278" s="55" t="s">
        <v>10</v>
      </c>
      <c r="D278" s="50">
        <v>1</v>
      </c>
      <c r="E278" s="51">
        <v>0.8</v>
      </c>
      <c r="F278" s="47">
        <f>E278*1000</f>
        <v>800</v>
      </c>
      <c r="G278" s="47">
        <f>D278*F278</f>
        <v>800</v>
      </c>
      <c r="H278" s="47">
        <f>G278*12</f>
        <v>9600</v>
      </c>
      <c r="I278" s="87"/>
      <c r="J278" s="87"/>
      <c r="K278" s="87"/>
      <c r="L278" s="87"/>
      <c r="M278" s="87"/>
      <c r="N278" s="23"/>
      <c r="R278" s="91">
        <v>1</v>
      </c>
    </row>
    <row r="279" spans="1:18" s="91" customFormat="1" ht="15.75" x14ac:dyDescent="0.25">
      <c r="A279" s="45" t="s">
        <v>175</v>
      </c>
      <c r="B279" s="24"/>
      <c r="C279" s="55" t="s">
        <v>181</v>
      </c>
      <c r="D279" s="50">
        <v>1</v>
      </c>
      <c r="E279" s="51">
        <v>1.1000000000000001</v>
      </c>
      <c r="F279" s="47">
        <f>E279*1000</f>
        <v>1100</v>
      </c>
      <c r="G279" s="47">
        <f>F279*D279</f>
        <v>1100</v>
      </c>
      <c r="H279" s="47">
        <f>G279*12</f>
        <v>13200</v>
      </c>
      <c r="I279" s="87"/>
      <c r="J279" s="87"/>
      <c r="K279" s="87"/>
      <c r="L279" s="87"/>
      <c r="M279" s="87"/>
      <c r="N279" s="23"/>
    </row>
    <row r="280" spans="1:18" s="132" customFormat="1" ht="15.75" x14ac:dyDescent="0.25">
      <c r="A280" s="131"/>
      <c r="B280" s="32">
        <v>10</v>
      </c>
      <c r="C280" s="56" t="s">
        <v>39</v>
      </c>
      <c r="D280" s="57">
        <f>SUM(D281:D286)</f>
        <v>9</v>
      </c>
      <c r="E280" s="57"/>
      <c r="F280" s="47"/>
      <c r="G280" s="58">
        <f>SUM(G281:G286)</f>
        <v>7950</v>
      </c>
      <c r="H280" s="58">
        <f>SUM(H281:H286)</f>
        <v>95400</v>
      </c>
      <c r="I280" s="87"/>
      <c r="J280" s="87"/>
      <c r="K280" s="87"/>
      <c r="L280" s="87"/>
      <c r="M280" s="87"/>
      <c r="N280" s="23"/>
    </row>
    <row r="281" spans="1:18" s="91" customFormat="1" ht="15.75" x14ac:dyDescent="0.25">
      <c r="A281" s="87"/>
      <c r="B281" s="24"/>
      <c r="C281" s="55" t="s">
        <v>29</v>
      </c>
      <c r="D281" s="50">
        <v>1</v>
      </c>
      <c r="E281" s="51">
        <v>1.1000000000000001</v>
      </c>
      <c r="F281" s="47">
        <f t="shared" si="83"/>
        <v>1100</v>
      </c>
      <c r="G281" s="47">
        <f t="shared" ref="G281:G284" si="108">D281*F281</f>
        <v>1100</v>
      </c>
      <c r="H281" s="47">
        <f t="shared" ref="H281:H284" si="109">G281*12</f>
        <v>13200</v>
      </c>
      <c r="I281" s="87"/>
      <c r="J281" s="87"/>
      <c r="K281" s="87"/>
      <c r="L281" s="87"/>
      <c r="M281" s="87"/>
      <c r="N281" s="23"/>
      <c r="Q281" s="91">
        <v>1</v>
      </c>
    </row>
    <row r="282" spans="1:18" s="91" customFormat="1" ht="15.75" x14ac:dyDescent="0.25">
      <c r="A282" s="87"/>
      <c r="B282" s="24"/>
      <c r="C282" s="55" t="s">
        <v>2</v>
      </c>
      <c r="D282" s="50">
        <f>SUM(I282:N282)</f>
        <v>2</v>
      </c>
      <c r="E282" s="51">
        <v>0.85</v>
      </c>
      <c r="F282" s="47">
        <f t="shared" si="83"/>
        <v>850</v>
      </c>
      <c r="G282" s="47">
        <f t="shared" si="108"/>
        <v>1700</v>
      </c>
      <c r="H282" s="47">
        <f t="shared" si="109"/>
        <v>20400</v>
      </c>
      <c r="I282" s="87">
        <v>1</v>
      </c>
      <c r="J282" s="87">
        <v>1</v>
      </c>
      <c r="K282" s="87"/>
      <c r="L282" s="87"/>
      <c r="M282" s="87"/>
      <c r="N282" s="23"/>
    </row>
    <row r="283" spans="1:18" s="91" customFormat="1" ht="15.75" x14ac:dyDescent="0.25">
      <c r="A283" s="87"/>
      <c r="B283" s="24"/>
      <c r="C283" s="55" t="s">
        <v>3</v>
      </c>
      <c r="D283" s="50">
        <f>SUM(I283:N283)</f>
        <v>2</v>
      </c>
      <c r="E283" s="51">
        <v>0.75</v>
      </c>
      <c r="F283" s="47">
        <f t="shared" si="83"/>
        <v>750</v>
      </c>
      <c r="G283" s="47">
        <f t="shared" si="108"/>
        <v>1500</v>
      </c>
      <c r="H283" s="47">
        <f t="shared" si="109"/>
        <v>18000</v>
      </c>
      <c r="I283" s="87">
        <v>1</v>
      </c>
      <c r="J283" s="87">
        <v>1</v>
      </c>
      <c r="K283" s="87"/>
      <c r="L283" s="87"/>
      <c r="M283" s="87"/>
      <c r="N283" s="23"/>
      <c r="O283" s="91">
        <v>1</v>
      </c>
    </row>
    <row r="284" spans="1:18" s="91" customFormat="1" ht="15.75" x14ac:dyDescent="0.25">
      <c r="A284" s="87"/>
      <c r="B284" s="24"/>
      <c r="C284" s="55" t="s">
        <v>7</v>
      </c>
      <c r="D284" s="50">
        <f>SUM(I284:N284)</f>
        <v>1</v>
      </c>
      <c r="E284" s="51">
        <v>0.65</v>
      </c>
      <c r="F284" s="47">
        <f t="shared" si="83"/>
        <v>650</v>
      </c>
      <c r="G284" s="47">
        <f t="shared" si="108"/>
        <v>650</v>
      </c>
      <c r="H284" s="47">
        <f t="shared" si="109"/>
        <v>7800</v>
      </c>
      <c r="I284" s="87">
        <v>1</v>
      </c>
      <c r="J284" s="87"/>
      <c r="K284" s="87"/>
      <c r="L284" s="87"/>
      <c r="M284" s="87"/>
      <c r="N284" s="23"/>
      <c r="O284" s="91">
        <v>2</v>
      </c>
    </row>
    <row r="285" spans="1:18" s="91" customFormat="1" ht="15.75" x14ac:dyDescent="0.25">
      <c r="A285" s="45"/>
      <c r="B285" s="24"/>
      <c r="C285" s="55" t="s">
        <v>10</v>
      </c>
      <c r="D285" s="50">
        <v>1</v>
      </c>
      <c r="E285" s="51">
        <v>0.8</v>
      </c>
      <c r="F285" s="47">
        <f>E285*1000</f>
        <v>800</v>
      </c>
      <c r="G285" s="47">
        <f>D285*F285</f>
        <v>800</v>
      </c>
      <c r="H285" s="47">
        <f>G285*12</f>
        <v>9600</v>
      </c>
      <c r="I285" s="87"/>
      <c r="J285" s="87"/>
      <c r="K285" s="87"/>
      <c r="L285" s="87"/>
      <c r="M285" s="87"/>
      <c r="N285" s="23"/>
      <c r="R285" s="91">
        <v>1</v>
      </c>
    </row>
    <row r="286" spans="1:18" s="91" customFormat="1" ht="15.75" x14ac:dyDescent="0.25">
      <c r="A286" s="45" t="s">
        <v>175</v>
      </c>
      <c r="B286" s="24"/>
      <c r="C286" s="55" t="s">
        <v>181</v>
      </c>
      <c r="D286" s="50">
        <v>2</v>
      </c>
      <c r="E286" s="51">
        <v>1.1000000000000001</v>
      </c>
      <c r="F286" s="47">
        <f>E286*1000</f>
        <v>1100</v>
      </c>
      <c r="G286" s="47">
        <f>F286*D286</f>
        <v>2200</v>
      </c>
      <c r="H286" s="47">
        <f>G286*12</f>
        <v>26400</v>
      </c>
      <c r="I286" s="87"/>
      <c r="J286" s="87"/>
      <c r="K286" s="87"/>
      <c r="L286" s="87"/>
      <c r="M286" s="87"/>
      <c r="N286" s="23"/>
    </row>
    <row r="287" spans="1:18" s="132" customFormat="1" ht="15.75" x14ac:dyDescent="0.25">
      <c r="A287" s="131"/>
      <c r="B287" s="32">
        <v>11</v>
      </c>
      <c r="C287" s="56" t="s">
        <v>40</v>
      </c>
      <c r="D287" s="57">
        <f>SUM(D288:D293)</f>
        <v>10</v>
      </c>
      <c r="E287" s="57"/>
      <c r="F287" s="47"/>
      <c r="G287" s="58">
        <f>SUM(G288:G293)</f>
        <v>9050</v>
      </c>
      <c r="H287" s="58">
        <f>SUM(H288:H293)</f>
        <v>108600</v>
      </c>
      <c r="I287" s="87"/>
      <c r="J287" s="87"/>
      <c r="K287" s="87"/>
      <c r="L287" s="87"/>
      <c r="M287" s="87"/>
      <c r="N287" s="23"/>
    </row>
    <row r="288" spans="1:18" s="91" customFormat="1" ht="15.75" x14ac:dyDescent="0.25">
      <c r="A288" s="87"/>
      <c r="B288" s="24"/>
      <c r="C288" s="55" t="s">
        <v>29</v>
      </c>
      <c r="D288" s="50">
        <v>1</v>
      </c>
      <c r="E288" s="51">
        <v>1.1000000000000001</v>
      </c>
      <c r="F288" s="47">
        <f t="shared" si="83"/>
        <v>1100</v>
      </c>
      <c r="G288" s="47">
        <f t="shared" ref="G288:G291" si="110">D288*F288</f>
        <v>1100</v>
      </c>
      <c r="H288" s="47">
        <f t="shared" ref="H288:H291" si="111">G288*12</f>
        <v>13200</v>
      </c>
      <c r="I288" s="87"/>
      <c r="J288" s="87"/>
      <c r="K288" s="87"/>
      <c r="L288" s="87"/>
      <c r="M288" s="87"/>
      <c r="N288" s="23"/>
      <c r="Q288" s="91">
        <v>1</v>
      </c>
    </row>
    <row r="289" spans="1:18" s="91" customFormat="1" ht="15.75" x14ac:dyDescent="0.25">
      <c r="A289" s="87"/>
      <c r="B289" s="24"/>
      <c r="C289" s="55" t="s">
        <v>2</v>
      </c>
      <c r="D289" s="50">
        <f>SUM(I289:N289)</f>
        <v>2</v>
      </c>
      <c r="E289" s="51">
        <v>0.85</v>
      </c>
      <c r="F289" s="47">
        <f t="shared" si="83"/>
        <v>850</v>
      </c>
      <c r="G289" s="47">
        <f t="shared" si="110"/>
        <v>1700</v>
      </c>
      <c r="H289" s="47">
        <f t="shared" si="111"/>
        <v>20400</v>
      </c>
      <c r="I289" s="87">
        <v>1</v>
      </c>
      <c r="J289" s="87">
        <v>1</v>
      </c>
      <c r="K289" s="87"/>
      <c r="L289" s="87"/>
      <c r="M289" s="87"/>
      <c r="N289" s="23"/>
    </row>
    <row r="290" spans="1:18" s="91" customFormat="1" ht="15.75" x14ac:dyDescent="0.25">
      <c r="A290" s="87"/>
      <c r="B290" s="24"/>
      <c r="C290" s="55" t="s">
        <v>3</v>
      </c>
      <c r="D290" s="50">
        <f>SUM(I290:N290)</f>
        <v>2</v>
      </c>
      <c r="E290" s="51">
        <v>0.75</v>
      </c>
      <c r="F290" s="47">
        <f t="shared" si="83"/>
        <v>750</v>
      </c>
      <c r="G290" s="47">
        <f t="shared" si="110"/>
        <v>1500</v>
      </c>
      <c r="H290" s="47">
        <f t="shared" si="111"/>
        <v>18000</v>
      </c>
      <c r="I290" s="87">
        <v>1</v>
      </c>
      <c r="J290" s="87">
        <v>1</v>
      </c>
      <c r="K290" s="87"/>
      <c r="L290" s="87"/>
      <c r="M290" s="87"/>
      <c r="N290" s="23"/>
      <c r="O290" s="91">
        <v>2</v>
      </c>
    </row>
    <row r="291" spans="1:18" s="91" customFormat="1" ht="15.75" x14ac:dyDescent="0.25">
      <c r="A291" s="87"/>
      <c r="B291" s="24"/>
      <c r="C291" s="55" t="s">
        <v>7</v>
      </c>
      <c r="D291" s="50">
        <f>SUM(I291:N291)</f>
        <v>1</v>
      </c>
      <c r="E291" s="51">
        <v>0.65</v>
      </c>
      <c r="F291" s="47">
        <f t="shared" si="83"/>
        <v>650</v>
      </c>
      <c r="G291" s="47">
        <f t="shared" si="110"/>
        <v>650</v>
      </c>
      <c r="H291" s="47">
        <f t="shared" si="111"/>
        <v>7800</v>
      </c>
      <c r="I291" s="87">
        <v>1</v>
      </c>
      <c r="J291" s="87"/>
      <c r="K291" s="87"/>
      <c r="L291" s="87"/>
      <c r="M291" s="87"/>
      <c r="N291" s="23"/>
      <c r="O291" s="91">
        <v>3</v>
      </c>
    </row>
    <row r="292" spans="1:18" s="91" customFormat="1" ht="15.75" x14ac:dyDescent="0.25">
      <c r="A292" s="87"/>
      <c r="B292" s="24"/>
      <c r="C292" s="55" t="s">
        <v>10</v>
      </c>
      <c r="D292" s="50">
        <v>1</v>
      </c>
      <c r="E292" s="51">
        <v>0.8</v>
      </c>
      <c r="F292" s="47">
        <f>E292*1000</f>
        <v>800</v>
      </c>
      <c r="G292" s="47">
        <f>D292*F292</f>
        <v>800</v>
      </c>
      <c r="H292" s="47">
        <f>G292*12</f>
        <v>9600</v>
      </c>
      <c r="I292" s="87"/>
      <c r="J292" s="87"/>
      <c r="K292" s="87"/>
      <c r="L292" s="87"/>
      <c r="M292" s="87"/>
      <c r="N292" s="23"/>
      <c r="R292" s="91">
        <v>1</v>
      </c>
    </row>
    <row r="293" spans="1:18" s="91" customFormat="1" ht="15.75" x14ac:dyDescent="0.25">
      <c r="A293" s="45" t="s">
        <v>175</v>
      </c>
      <c r="B293" s="24"/>
      <c r="C293" s="55" t="s">
        <v>181</v>
      </c>
      <c r="D293" s="50">
        <v>3</v>
      </c>
      <c r="E293" s="51">
        <v>1.1000000000000001</v>
      </c>
      <c r="F293" s="47">
        <f>E293*1000</f>
        <v>1100</v>
      </c>
      <c r="G293" s="47">
        <f>F293*D293</f>
        <v>3300</v>
      </c>
      <c r="H293" s="47">
        <f>G293*12</f>
        <v>39600</v>
      </c>
      <c r="I293" s="87"/>
      <c r="J293" s="87"/>
      <c r="K293" s="87"/>
      <c r="L293" s="87"/>
      <c r="M293" s="87"/>
      <c r="N293" s="23"/>
    </row>
    <row r="294" spans="1:18" s="132" customFormat="1" ht="54.75" customHeight="1" x14ac:dyDescent="0.25">
      <c r="A294" s="131"/>
      <c r="B294" s="77" t="s">
        <v>116</v>
      </c>
      <c r="C294" s="80" t="s">
        <v>41</v>
      </c>
      <c r="D294" s="77">
        <f>SUM(D295:D307)</f>
        <v>20</v>
      </c>
      <c r="E294" s="77"/>
      <c r="F294" s="78"/>
      <c r="G294" s="78">
        <f>SUM(G295:G307)</f>
        <v>17700</v>
      </c>
      <c r="H294" s="78">
        <f>SUM(H295:H307)</f>
        <v>212400</v>
      </c>
      <c r="I294" s="87"/>
      <c r="J294" s="87"/>
      <c r="K294" s="87"/>
      <c r="L294" s="87"/>
      <c r="M294" s="87"/>
      <c r="N294" s="23"/>
    </row>
    <row r="295" spans="1:18" s="91" customFormat="1" ht="15.75" x14ac:dyDescent="0.25">
      <c r="A295" s="87"/>
      <c r="B295" s="24"/>
      <c r="C295" s="55" t="s">
        <v>25</v>
      </c>
      <c r="D295" s="50">
        <v>1</v>
      </c>
      <c r="E295" s="51">
        <v>1.8</v>
      </c>
      <c r="F295" s="47">
        <f t="shared" si="83"/>
        <v>1800</v>
      </c>
      <c r="G295" s="47">
        <f t="shared" ref="G295:G303" si="112">D295*F295</f>
        <v>1800</v>
      </c>
      <c r="H295" s="47">
        <f t="shared" ref="H295:H305" si="113">G295*12</f>
        <v>21600</v>
      </c>
      <c r="I295" s="87"/>
      <c r="J295" s="87"/>
      <c r="K295" s="87"/>
      <c r="L295" s="87"/>
      <c r="M295" s="87"/>
      <c r="N295" s="23"/>
      <c r="P295" s="91">
        <v>2</v>
      </c>
    </row>
    <row r="296" spans="1:18" s="2" customFormat="1" x14ac:dyDescent="0.25">
      <c r="A296" s="45" t="s">
        <v>175</v>
      </c>
      <c r="B296" s="24"/>
      <c r="C296" s="55" t="s">
        <v>185</v>
      </c>
      <c r="D296" s="50">
        <v>1</v>
      </c>
      <c r="E296" s="51">
        <v>1.3</v>
      </c>
      <c r="F296" s="47">
        <v>1300</v>
      </c>
      <c r="G296" s="47">
        <f t="shared" si="112"/>
        <v>1300</v>
      </c>
      <c r="H296" s="47">
        <f t="shared" si="113"/>
        <v>15600</v>
      </c>
      <c r="I296" s="176"/>
      <c r="J296" s="176"/>
      <c r="K296" s="176"/>
      <c r="L296" s="176"/>
      <c r="M296" s="176"/>
      <c r="N296" s="23"/>
      <c r="O296" s="2">
        <v>1</v>
      </c>
    </row>
    <row r="297" spans="1:18" s="91" customFormat="1" ht="15.75" x14ac:dyDescent="0.25">
      <c r="A297" s="87"/>
      <c r="B297" s="24"/>
      <c r="C297" s="40" t="s">
        <v>26</v>
      </c>
      <c r="D297" s="50">
        <v>1</v>
      </c>
      <c r="E297" s="51">
        <v>0.85</v>
      </c>
      <c r="F297" s="47">
        <f t="shared" ref="F297:F298" si="114">E297*1000</f>
        <v>850</v>
      </c>
      <c r="G297" s="47">
        <f t="shared" si="112"/>
        <v>850</v>
      </c>
      <c r="H297" s="47">
        <f t="shared" si="113"/>
        <v>10200</v>
      </c>
      <c r="I297" s="87"/>
      <c r="J297" s="87"/>
      <c r="K297" s="87"/>
      <c r="L297" s="87"/>
      <c r="M297" s="87"/>
      <c r="N297" s="23"/>
    </row>
    <row r="298" spans="1:18" s="91" customFormat="1" ht="15.75" x14ac:dyDescent="0.25">
      <c r="A298" s="87"/>
      <c r="B298" s="24"/>
      <c r="C298" s="55" t="s">
        <v>9</v>
      </c>
      <c r="D298" s="50">
        <f>1+1</f>
        <v>2</v>
      </c>
      <c r="E298" s="51">
        <v>0.8</v>
      </c>
      <c r="F298" s="47">
        <f t="shared" si="114"/>
        <v>800</v>
      </c>
      <c r="G298" s="47">
        <f t="shared" si="112"/>
        <v>1600</v>
      </c>
      <c r="H298" s="47">
        <f t="shared" si="113"/>
        <v>19200</v>
      </c>
      <c r="I298" s="87"/>
      <c r="J298" s="87"/>
      <c r="K298" s="87"/>
      <c r="L298" s="87"/>
      <c r="M298" s="87"/>
      <c r="N298" s="23"/>
      <c r="R298" s="91">
        <v>1</v>
      </c>
    </row>
    <row r="299" spans="1:18" s="2" customFormat="1" hidden="1" x14ac:dyDescent="0.25">
      <c r="A299" s="45" t="s">
        <v>161</v>
      </c>
      <c r="B299" s="24"/>
      <c r="C299" s="40" t="s">
        <v>42</v>
      </c>
      <c r="D299" s="50">
        <v>0</v>
      </c>
      <c r="E299" s="51">
        <v>0.8</v>
      </c>
      <c r="F299" s="47">
        <v>800</v>
      </c>
      <c r="G299" s="47">
        <f t="shared" si="112"/>
        <v>0</v>
      </c>
      <c r="H299" s="47">
        <f t="shared" si="113"/>
        <v>0</v>
      </c>
      <c r="I299" s="176"/>
      <c r="J299" s="176"/>
      <c r="K299" s="176"/>
      <c r="L299" s="176"/>
      <c r="M299" s="176"/>
      <c r="N299" s="23"/>
      <c r="O299" s="2">
        <v>1</v>
      </c>
    </row>
    <row r="300" spans="1:18" s="91" customFormat="1" ht="15.75" x14ac:dyDescent="0.25">
      <c r="A300" s="87"/>
      <c r="B300" s="24"/>
      <c r="C300" s="40" t="s">
        <v>43</v>
      </c>
      <c r="D300" s="50">
        <v>1</v>
      </c>
      <c r="E300" s="51">
        <v>0.9</v>
      </c>
      <c r="F300" s="47">
        <f t="shared" ref="F300:F330" si="115">E300*1000</f>
        <v>900</v>
      </c>
      <c r="G300" s="47">
        <f t="shared" si="112"/>
        <v>900</v>
      </c>
      <c r="H300" s="47">
        <f t="shared" si="113"/>
        <v>10800</v>
      </c>
      <c r="I300" s="87"/>
      <c r="J300" s="87"/>
      <c r="K300" s="87"/>
      <c r="L300" s="87"/>
      <c r="M300" s="87"/>
      <c r="N300" s="23"/>
    </row>
    <row r="301" spans="1:18" s="91" customFormat="1" ht="15.75" x14ac:dyDescent="0.25">
      <c r="A301" s="87"/>
      <c r="B301" s="24"/>
      <c r="C301" s="55" t="s">
        <v>2</v>
      </c>
      <c r="D301" s="50">
        <f>SUM(I301:N301)</f>
        <v>2</v>
      </c>
      <c r="E301" s="51">
        <v>0.85</v>
      </c>
      <c r="F301" s="47">
        <f t="shared" si="115"/>
        <v>850</v>
      </c>
      <c r="G301" s="47">
        <f t="shared" si="112"/>
        <v>1700</v>
      </c>
      <c r="H301" s="47">
        <f t="shared" si="113"/>
        <v>20400</v>
      </c>
      <c r="I301" s="87">
        <v>1</v>
      </c>
      <c r="J301" s="87"/>
      <c r="K301" s="87">
        <v>1</v>
      </c>
      <c r="L301" s="87"/>
      <c r="M301" s="87"/>
      <c r="N301" s="23"/>
    </row>
    <row r="302" spans="1:18" s="91" customFormat="1" ht="15.75" x14ac:dyDescent="0.25">
      <c r="A302" s="87"/>
      <c r="B302" s="24"/>
      <c r="C302" s="55" t="s">
        <v>30</v>
      </c>
      <c r="D302" s="50">
        <f>SUM(I302:N302)</f>
        <v>3</v>
      </c>
      <c r="E302" s="51">
        <v>0.75</v>
      </c>
      <c r="F302" s="47">
        <f t="shared" si="115"/>
        <v>750</v>
      </c>
      <c r="G302" s="47">
        <f t="shared" si="112"/>
        <v>2250</v>
      </c>
      <c r="H302" s="47">
        <f t="shared" si="113"/>
        <v>27000</v>
      </c>
      <c r="I302" s="87">
        <v>1</v>
      </c>
      <c r="J302" s="87">
        <v>1</v>
      </c>
      <c r="K302" s="87">
        <v>1</v>
      </c>
      <c r="L302" s="87"/>
      <c r="M302" s="87"/>
      <c r="N302" s="23"/>
    </row>
    <row r="303" spans="1:18" s="91" customFormat="1" ht="15.75" x14ac:dyDescent="0.25">
      <c r="A303" s="87"/>
      <c r="B303" s="24"/>
      <c r="C303" s="55" t="s">
        <v>7</v>
      </c>
      <c r="D303" s="50">
        <f>SUM(I303:N303)</f>
        <v>4</v>
      </c>
      <c r="E303" s="51">
        <v>0.65</v>
      </c>
      <c r="F303" s="47">
        <f t="shared" si="115"/>
        <v>650</v>
      </c>
      <c r="G303" s="47">
        <f t="shared" si="112"/>
        <v>2600</v>
      </c>
      <c r="H303" s="47">
        <f t="shared" si="113"/>
        <v>31200</v>
      </c>
      <c r="I303" s="87"/>
      <c r="J303" s="87">
        <v>1</v>
      </c>
      <c r="K303" s="87"/>
      <c r="L303" s="87">
        <v>1</v>
      </c>
      <c r="M303" s="87">
        <v>1</v>
      </c>
      <c r="N303" s="23">
        <v>1</v>
      </c>
    </row>
    <row r="304" spans="1:18" s="91" customFormat="1" ht="15.75" x14ac:dyDescent="0.25">
      <c r="A304" s="45" t="s">
        <v>175</v>
      </c>
      <c r="B304" s="24"/>
      <c r="C304" s="55" t="s">
        <v>184</v>
      </c>
      <c r="D304" s="50">
        <v>1</v>
      </c>
      <c r="E304" s="51">
        <v>0.5</v>
      </c>
      <c r="F304" s="47">
        <f t="shared" si="115"/>
        <v>500</v>
      </c>
      <c r="G304" s="47">
        <f t="shared" ref="G304:G305" si="116">F304*D304</f>
        <v>500</v>
      </c>
      <c r="H304" s="47">
        <f t="shared" si="113"/>
        <v>6000</v>
      </c>
      <c r="I304" s="87"/>
      <c r="J304" s="87"/>
      <c r="K304" s="87"/>
      <c r="L304" s="87"/>
      <c r="M304" s="87"/>
      <c r="N304" s="23"/>
    </row>
    <row r="305" spans="1:18" s="91" customFormat="1" ht="15.75" x14ac:dyDescent="0.25">
      <c r="A305" s="45" t="s">
        <v>175</v>
      </c>
      <c r="B305" s="24"/>
      <c r="C305" s="55" t="s">
        <v>180</v>
      </c>
      <c r="D305" s="50">
        <v>1</v>
      </c>
      <c r="E305" s="51">
        <v>1.2</v>
      </c>
      <c r="F305" s="47">
        <f t="shared" si="115"/>
        <v>1200</v>
      </c>
      <c r="G305" s="47">
        <f t="shared" si="116"/>
        <v>1200</v>
      </c>
      <c r="H305" s="47">
        <f t="shared" si="113"/>
        <v>14400</v>
      </c>
      <c r="I305" s="87"/>
      <c r="J305" s="87"/>
      <c r="K305" s="87"/>
      <c r="L305" s="87"/>
      <c r="M305" s="87"/>
      <c r="N305" s="23"/>
    </row>
    <row r="306" spans="1:18" s="91" customFormat="1" ht="15.75" x14ac:dyDescent="0.25">
      <c r="A306" s="45" t="s">
        <v>175</v>
      </c>
      <c r="B306" s="24"/>
      <c r="C306" s="55" t="s">
        <v>181</v>
      </c>
      <c r="D306" s="50">
        <v>2</v>
      </c>
      <c r="E306" s="51">
        <v>1.1000000000000001</v>
      </c>
      <c r="F306" s="47">
        <f>E306*1000</f>
        <v>1100</v>
      </c>
      <c r="G306" s="47">
        <f>F306*D306</f>
        <v>2200</v>
      </c>
      <c r="H306" s="47">
        <f>G306*12</f>
        <v>26400</v>
      </c>
      <c r="I306" s="87"/>
      <c r="J306" s="87"/>
      <c r="K306" s="87"/>
      <c r="L306" s="87"/>
      <c r="M306" s="87"/>
      <c r="N306" s="23"/>
    </row>
    <row r="307" spans="1:18" s="91" customFormat="1" ht="15.75" x14ac:dyDescent="0.25">
      <c r="A307" s="45" t="s">
        <v>175</v>
      </c>
      <c r="B307" s="24"/>
      <c r="C307" s="55" t="s">
        <v>182</v>
      </c>
      <c r="D307" s="50">
        <v>1</v>
      </c>
      <c r="E307" s="51">
        <v>0.8</v>
      </c>
      <c r="F307" s="47">
        <f t="shared" ref="F307" si="117">E307*1000</f>
        <v>800</v>
      </c>
      <c r="G307" s="47">
        <f t="shared" ref="G307" si="118">F307*D307</f>
        <v>800</v>
      </c>
      <c r="H307" s="47">
        <f t="shared" ref="H307" si="119">G307*12</f>
        <v>9600</v>
      </c>
      <c r="I307" s="87"/>
      <c r="J307" s="87"/>
      <c r="K307" s="87"/>
      <c r="L307" s="87"/>
      <c r="M307" s="87"/>
      <c r="N307" s="23"/>
    </row>
    <row r="308" spans="1:18" s="132" customFormat="1" ht="15.75" x14ac:dyDescent="0.25">
      <c r="A308" s="131"/>
      <c r="B308" s="32">
        <v>1</v>
      </c>
      <c r="C308" s="56" t="s">
        <v>44</v>
      </c>
      <c r="D308" s="57">
        <f>SUM(D309:D314)</f>
        <v>6</v>
      </c>
      <c r="E308" s="57"/>
      <c r="F308" s="47"/>
      <c r="G308" s="58">
        <f>SUM(G309:G314)</f>
        <v>5200</v>
      </c>
      <c r="H308" s="58">
        <f>SUM(H309:H314)</f>
        <v>62400</v>
      </c>
      <c r="I308" s="87"/>
      <c r="J308" s="87"/>
      <c r="K308" s="87"/>
      <c r="L308" s="87"/>
      <c r="M308" s="87"/>
      <c r="N308" s="23"/>
    </row>
    <row r="309" spans="1:18" s="91" customFormat="1" ht="15.75" x14ac:dyDescent="0.25">
      <c r="A309" s="87"/>
      <c r="B309" s="24"/>
      <c r="C309" s="55" t="s">
        <v>29</v>
      </c>
      <c r="D309" s="50">
        <v>1</v>
      </c>
      <c r="E309" s="51">
        <v>1.1000000000000001</v>
      </c>
      <c r="F309" s="47">
        <f t="shared" si="115"/>
        <v>1100</v>
      </c>
      <c r="G309" s="47">
        <f t="shared" ref="G309:G312" si="120">D309*F309</f>
        <v>1100</v>
      </c>
      <c r="H309" s="47">
        <f t="shared" ref="H309:H312" si="121">G309*12</f>
        <v>13200</v>
      </c>
      <c r="I309" s="87"/>
      <c r="J309" s="87"/>
      <c r="K309" s="87"/>
      <c r="L309" s="87"/>
      <c r="M309" s="87"/>
      <c r="N309" s="23"/>
    </row>
    <row r="310" spans="1:18" s="91" customFormat="1" ht="15.75" x14ac:dyDescent="0.25">
      <c r="A310" s="87"/>
      <c r="B310" s="24"/>
      <c r="C310" s="55" t="s">
        <v>2</v>
      </c>
      <c r="D310" s="50">
        <f>SUM(I310:N310)</f>
        <v>1</v>
      </c>
      <c r="E310" s="51">
        <v>0.85</v>
      </c>
      <c r="F310" s="47">
        <f t="shared" si="115"/>
        <v>850</v>
      </c>
      <c r="G310" s="47">
        <f t="shared" si="120"/>
        <v>850</v>
      </c>
      <c r="H310" s="47">
        <f t="shared" si="121"/>
        <v>10200</v>
      </c>
      <c r="I310" s="87">
        <v>1</v>
      </c>
      <c r="J310" s="87"/>
      <c r="K310" s="87"/>
      <c r="L310" s="87"/>
      <c r="M310" s="87"/>
      <c r="N310" s="23"/>
    </row>
    <row r="311" spans="1:18" s="91" customFormat="1" ht="15.75" x14ac:dyDescent="0.25">
      <c r="A311" s="87"/>
      <c r="B311" s="24"/>
      <c r="C311" s="55" t="s">
        <v>3</v>
      </c>
      <c r="D311" s="50">
        <f>SUM(I311:N311)</f>
        <v>2</v>
      </c>
      <c r="E311" s="51">
        <v>0.75</v>
      </c>
      <c r="F311" s="47">
        <f t="shared" si="115"/>
        <v>750</v>
      </c>
      <c r="G311" s="47">
        <f t="shared" si="120"/>
        <v>1500</v>
      </c>
      <c r="H311" s="47">
        <f t="shared" si="121"/>
        <v>18000</v>
      </c>
      <c r="I311" s="87">
        <v>1</v>
      </c>
      <c r="J311" s="87">
        <v>1</v>
      </c>
      <c r="K311" s="87"/>
      <c r="L311" s="87"/>
      <c r="M311" s="87"/>
      <c r="N311" s="23"/>
      <c r="R311" s="91">
        <v>1</v>
      </c>
    </row>
    <row r="312" spans="1:18" s="91" customFormat="1" ht="15.75" x14ac:dyDescent="0.25">
      <c r="A312" s="87"/>
      <c r="B312" s="24"/>
      <c r="C312" s="55" t="s">
        <v>7</v>
      </c>
      <c r="D312" s="50">
        <f>SUM(I312:N312)</f>
        <v>1</v>
      </c>
      <c r="E312" s="51">
        <v>0.65</v>
      </c>
      <c r="F312" s="47">
        <f t="shared" si="115"/>
        <v>650</v>
      </c>
      <c r="G312" s="47">
        <f t="shared" si="120"/>
        <v>650</v>
      </c>
      <c r="H312" s="47">
        <f t="shared" si="121"/>
        <v>7800</v>
      </c>
      <c r="I312" s="87"/>
      <c r="J312" s="87">
        <v>1</v>
      </c>
      <c r="K312" s="87"/>
      <c r="L312" s="87"/>
      <c r="M312" s="87"/>
      <c r="N312" s="23"/>
      <c r="O312" s="91">
        <v>1</v>
      </c>
    </row>
    <row r="313" spans="1:18" s="91" customFormat="1" ht="15.75" hidden="1" x14ac:dyDescent="0.25">
      <c r="A313" s="45" t="s">
        <v>161</v>
      </c>
      <c r="B313" s="24"/>
      <c r="C313" s="55" t="s">
        <v>10</v>
      </c>
      <c r="D313" s="50">
        <v>0</v>
      </c>
      <c r="E313" s="51">
        <v>0.8</v>
      </c>
      <c r="F313" s="47">
        <f>E313*1000</f>
        <v>800</v>
      </c>
      <c r="G313" s="47">
        <f>D313*F313</f>
        <v>0</v>
      </c>
      <c r="H313" s="47">
        <f>G313*12</f>
        <v>0</v>
      </c>
      <c r="I313" s="87"/>
      <c r="J313" s="87"/>
      <c r="K313" s="87"/>
      <c r="L313" s="87"/>
      <c r="M313" s="87"/>
      <c r="N313" s="23"/>
      <c r="R313" s="91">
        <v>1</v>
      </c>
    </row>
    <row r="314" spans="1:18" s="91" customFormat="1" ht="15.75" x14ac:dyDescent="0.25">
      <c r="A314" s="45" t="s">
        <v>175</v>
      </c>
      <c r="B314" s="24"/>
      <c r="C314" s="55" t="s">
        <v>181</v>
      </c>
      <c r="D314" s="50">
        <v>1</v>
      </c>
      <c r="E314" s="51">
        <v>1.1000000000000001</v>
      </c>
      <c r="F314" s="47">
        <f>E314*1000</f>
        <v>1100</v>
      </c>
      <c r="G314" s="47">
        <f>F314*D314</f>
        <v>1100</v>
      </c>
      <c r="H314" s="47">
        <f>G314*12</f>
        <v>13200</v>
      </c>
      <c r="I314" s="87"/>
      <c r="J314" s="87"/>
      <c r="K314" s="87"/>
      <c r="L314" s="87"/>
      <c r="M314" s="87"/>
      <c r="N314" s="23"/>
    </row>
    <row r="315" spans="1:18" s="132" customFormat="1" ht="15.75" x14ac:dyDescent="0.25">
      <c r="A315" s="131"/>
      <c r="B315" s="32">
        <v>2</v>
      </c>
      <c r="C315" s="56" t="s">
        <v>45</v>
      </c>
      <c r="D315" s="57">
        <f>SUM(D316:D321)</f>
        <v>6</v>
      </c>
      <c r="E315" s="57"/>
      <c r="F315" s="47"/>
      <c r="G315" s="58">
        <f>SUM(G316:G321)</f>
        <v>5200</v>
      </c>
      <c r="H315" s="58">
        <f>SUM(H316:H321)</f>
        <v>62400</v>
      </c>
      <c r="I315" s="87"/>
      <c r="J315" s="87"/>
      <c r="K315" s="87"/>
      <c r="L315" s="87"/>
      <c r="M315" s="87"/>
      <c r="N315" s="23"/>
    </row>
    <row r="316" spans="1:18" s="91" customFormat="1" ht="15.75" x14ac:dyDescent="0.25">
      <c r="A316" s="87"/>
      <c r="B316" s="24"/>
      <c r="C316" s="55" t="s">
        <v>29</v>
      </c>
      <c r="D316" s="50">
        <v>1</v>
      </c>
      <c r="E316" s="51">
        <v>1.1000000000000001</v>
      </c>
      <c r="F316" s="47">
        <f t="shared" si="115"/>
        <v>1100</v>
      </c>
      <c r="G316" s="47">
        <f t="shared" ref="G316:G319" si="122">D316*F316</f>
        <v>1100</v>
      </c>
      <c r="H316" s="47">
        <f t="shared" ref="H316:H319" si="123">G316*12</f>
        <v>13200</v>
      </c>
      <c r="I316" s="87"/>
      <c r="J316" s="87"/>
      <c r="K316" s="87"/>
      <c r="L316" s="87"/>
      <c r="M316" s="87"/>
      <c r="N316" s="23"/>
      <c r="Q316" s="91">
        <v>1</v>
      </c>
    </row>
    <row r="317" spans="1:18" s="91" customFormat="1" ht="15.75" x14ac:dyDescent="0.25">
      <c r="A317" s="87"/>
      <c r="B317" s="24"/>
      <c r="C317" s="55" t="s">
        <v>2</v>
      </c>
      <c r="D317" s="50">
        <f>SUM(I317:N317)</f>
        <v>1</v>
      </c>
      <c r="E317" s="51">
        <v>0.85</v>
      </c>
      <c r="F317" s="47">
        <f t="shared" si="115"/>
        <v>850</v>
      </c>
      <c r="G317" s="47">
        <f t="shared" si="122"/>
        <v>850</v>
      </c>
      <c r="H317" s="47">
        <f t="shared" si="123"/>
        <v>10200</v>
      </c>
      <c r="I317" s="87">
        <v>1</v>
      </c>
      <c r="J317" s="87"/>
      <c r="K317" s="87"/>
      <c r="L317" s="87"/>
      <c r="M317" s="87"/>
      <c r="N317" s="23"/>
    </row>
    <row r="318" spans="1:18" s="91" customFormat="1" ht="15.75" x14ac:dyDescent="0.25">
      <c r="A318" s="87"/>
      <c r="B318" s="24"/>
      <c r="C318" s="55" t="s">
        <v>30</v>
      </c>
      <c r="D318" s="50">
        <f>SUM(I318:N318)</f>
        <v>2</v>
      </c>
      <c r="E318" s="51">
        <v>0.75</v>
      </c>
      <c r="F318" s="47">
        <f t="shared" si="115"/>
        <v>750</v>
      </c>
      <c r="G318" s="47">
        <f t="shared" si="122"/>
        <v>1500</v>
      </c>
      <c r="H318" s="47">
        <f t="shared" si="123"/>
        <v>18000</v>
      </c>
      <c r="I318" s="87">
        <v>1</v>
      </c>
      <c r="J318" s="87">
        <v>1</v>
      </c>
      <c r="K318" s="87"/>
      <c r="L318" s="87"/>
      <c r="M318" s="87"/>
      <c r="N318" s="23"/>
      <c r="R318" s="91">
        <v>1</v>
      </c>
    </row>
    <row r="319" spans="1:18" s="91" customFormat="1" ht="15.75" x14ac:dyDescent="0.25">
      <c r="A319" s="87"/>
      <c r="B319" s="24"/>
      <c r="C319" s="55" t="s">
        <v>7</v>
      </c>
      <c r="D319" s="50">
        <f>SUM(I319:N319)</f>
        <v>1</v>
      </c>
      <c r="E319" s="51">
        <v>0.65</v>
      </c>
      <c r="F319" s="47">
        <f t="shared" si="115"/>
        <v>650</v>
      </c>
      <c r="G319" s="47">
        <f t="shared" si="122"/>
        <v>650</v>
      </c>
      <c r="H319" s="47">
        <f t="shared" si="123"/>
        <v>7800</v>
      </c>
      <c r="I319" s="87"/>
      <c r="J319" s="87">
        <v>1</v>
      </c>
      <c r="K319" s="87"/>
      <c r="L319" s="87"/>
      <c r="M319" s="87"/>
      <c r="N319" s="23"/>
    </row>
    <row r="320" spans="1:18" s="91" customFormat="1" ht="15.75" hidden="1" x14ac:dyDescent="0.25">
      <c r="A320" s="45" t="s">
        <v>161</v>
      </c>
      <c r="B320" s="24"/>
      <c r="C320" s="55" t="s">
        <v>10</v>
      </c>
      <c r="D320" s="50">
        <v>0</v>
      </c>
      <c r="E320" s="51">
        <v>0.8</v>
      </c>
      <c r="F320" s="47">
        <f>E320*1000</f>
        <v>800</v>
      </c>
      <c r="G320" s="47">
        <f>D320*F320</f>
        <v>0</v>
      </c>
      <c r="H320" s="47">
        <f>G320*12</f>
        <v>0</v>
      </c>
      <c r="I320" s="87"/>
      <c r="J320" s="87"/>
      <c r="K320" s="87"/>
      <c r="L320" s="87"/>
      <c r="M320" s="87"/>
      <c r="N320" s="23"/>
      <c r="R320" s="91">
        <v>1</v>
      </c>
    </row>
    <row r="321" spans="1:18" s="91" customFormat="1" ht="15.75" x14ac:dyDescent="0.25">
      <c r="A321" s="45" t="s">
        <v>175</v>
      </c>
      <c r="B321" s="24"/>
      <c r="C321" s="55" t="s">
        <v>181</v>
      </c>
      <c r="D321" s="50">
        <v>1</v>
      </c>
      <c r="E321" s="51">
        <v>1.1000000000000001</v>
      </c>
      <c r="F321" s="47">
        <f>E321*1000</f>
        <v>1100</v>
      </c>
      <c r="G321" s="47">
        <f>F321*D321</f>
        <v>1100</v>
      </c>
      <c r="H321" s="47">
        <f>G321*12</f>
        <v>13200</v>
      </c>
      <c r="I321" s="87"/>
      <c r="J321" s="87"/>
      <c r="K321" s="87"/>
      <c r="L321" s="87"/>
      <c r="M321" s="87"/>
      <c r="N321" s="23"/>
    </row>
    <row r="322" spans="1:18" s="132" customFormat="1" ht="15.75" x14ac:dyDescent="0.25">
      <c r="A322" s="131"/>
      <c r="B322" s="32">
        <v>3</v>
      </c>
      <c r="C322" s="56" t="s">
        <v>46</v>
      </c>
      <c r="D322" s="57">
        <f>SUM(D323:D328)</f>
        <v>7</v>
      </c>
      <c r="E322" s="57"/>
      <c r="F322" s="47"/>
      <c r="G322" s="58">
        <f>SUM(G323:G328)</f>
        <v>6000</v>
      </c>
      <c r="H322" s="58">
        <f>SUM(H323:H328)</f>
        <v>72000</v>
      </c>
      <c r="I322" s="87"/>
      <c r="J322" s="87"/>
      <c r="K322" s="87"/>
      <c r="L322" s="87"/>
      <c r="M322" s="87"/>
      <c r="N322" s="23"/>
      <c r="Q322" s="132">
        <v>1</v>
      </c>
    </row>
    <row r="323" spans="1:18" s="91" customFormat="1" ht="15.75" x14ac:dyDescent="0.25">
      <c r="A323" s="87"/>
      <c r="B323" s="24"/>
      <c r="C323" s="55" t="s">
        <v>29</v>
      </c>
      <c r="D323" s="50">
        <v>1</v>
      </c>
      <c r="E323" s="51">
        <v>1.1000000000000001</v>
      </c>
      <c r="F323" s="47">
        <f t="shared" si="115"/>
        <v>1100</v>
      </c>
      <c r="G323" s="47">
        <f t="shared" ref="G323:G326" si="124">D323*F323</f>
        <v>1100</v>
      </c>
      <c r="H323" s="47">
        <f t="shared" ref="H323:H326" si="125">G323*12</f>
        <v>13200</v>
      </c>
      <c r="I323" s="87"/>
      <c r="J323" s="87"/>
      <c r="K323" s="87"/>
      <c r="L323" s="87"/>
      <c r="M323" s="87"/>
      <c r="N323" s="23"/>
    </row>
    <row r="324" spans="1:18" s="91" customFormat="1" ht="15.75" x14ac:dyDescent="0.25">
      <c r="A324" s="87"/>
      <c r="B324" s="24"/>
      <c r="C324" s="55" t="s">
        <v>2</v>
      </c>
      <c r="D324" s="50">
        <f>SUM(I324:N324)</f>
        <v>1</v>
      </c>
      <c r="E324" s="51">
        <v>0.85</v>
      </c>
      <c r="F324" s="47">
        <f t="shared" si="115"/>
        <v>850</v>
      </c>
      <c r="G324" s="47">
        <f t="shared" si="124"/>
        <v>850</v>
      </c>
      <c r="H324" s="47">
        <f t="shared" si="125"/>
        <v>10200</v>
      </c>
      <c r="I324" s="87">
        <v>1</v>
      </c>
      <c r="J324" s="87"/>
      <c r="K324" s="87"/>
      <c r="L324" s="87"/>
      <c r="M324" s="87"/>
      <c r="N324" s="23"/>
    </row>
    <row r="325" spans="1:18" s="91" customFormat="1" ht="15.75" x14ac:dyDescent="0.25">
      <c r="A325" s="87"/>
      <c r="B325" s="24"/>
      <c r="C325" s="55" t="s">
        <v>3</v>
      </c>
      <c r="D325" s="50">
        <f>SUM(I325:N325)</f>
        <v>2</v>
      </c>
      <c r="E325" s="51">
        <v>0.75</v>
      </c>
      <c r="F325" s="47">
        <f t="shared" si="115"/>
        <v>750</v>
      </c>
      <c r="G325" s="47">
        <f t="shared" si="124"/>
        <v>1500</v>
      </c>
      <c r="H325" s="47">
        <f t="shared" si="125"/>
        <v>18000</v>
      </c>
      <c r="I325" s="87">
        <v>1</v>
      </c>
      <c r="J325" s="87">
        <v>1</v>
      </c>
      <c r="K325" s="87"/>
      <c r="L325" s="87"/>
      <c r="M325" s="87"/>
      <c r="N325" s="23"/>
    </row>
    <row r="326" spans="1:18" s="91" customFormat="1" ht="15.75" x14ac:dyDescent="0.25">
      <c r="A326" s="87"/>
      <c r="B326" s="24"/>
      <c r="C326" s="55" t="s">
        <v>7</v>
      </c>
      <c r="D326" s="50">
        <f>SUM(I326:N326)</f>
        <v>1</v>
      </c>
      <c r="E326" s="51">
        <v>0.65</v>
      </c>
      <c r="F326" s="47">
        <f t="shared" si="115"/>
        <v>650</v>
      </c>
      <c r="G326" s="47">
        <f t="shared" si="124"/>
        <v>650</v>
      </c>
      <c r="H326" s="47">
        <f t="shared" si="125"/>
        <v>7800</v>
      </c>
      <c r="I326" s="87"/>
      <c r="J326" s="87">
        <v>1</v>
      </c>
      <c r="K326" s="87"/>
      <c r="L326" s="87"/>
      <c r="M326" s="87"/>
      <c r="N326" s="23"/>
    </row>
    <row r="327" spans="1:18" s="91" customFormat="1" ht="15.75" x14ac:dyDescent="0.25">
      <c r="A327" s="87"/>
      <c r="B327" s="24"/>
      <c r="C327" s="55" t="s">
        <v>10</v>
      </c>
      <c r="D327" s="50">
        <v>1</v>
      </c>
      <c r="E327" s="51">
        <v>0.8</v>
      </c>
      <c r="F327" s="47">
        <f>E327*1000</f>
        <v>800</v>
      </c>
      <c r="G327" s="47">
        <f>D327*F327</f>
        <v>800</v>
      </c>
      <c r="H327" s="47">
        <f>G327*12</f>
        <v>9600</v>
      </c>
      <c r="I327" s="87"/>
      <c r="J327" s="87"/>
      <c r="K327" s="87"/>
      <c r="L327" s="87"/>
      <c r="M327" s="87"/>
      <c r="N327" s="23"/>
      <c r="R327" s="91">
        <v>1</v>
      </c>
    </row>
    <row r="328" spans="1:18" s="91" customFormat="1" ht="15.75" x14ac:dyDescent="0.25">
      <c r="A328" s="45" t="s">
        <v>175</v>
      </c>
      <c r="B328" s="24"/>
      <c r="C328" s="55" t="s">
        <v>181</v>
      </c>
      <c r="D328" s="50">
        <v>1</v>
      </c>
      <c r="E328" s="51">
        <v>1.1000000000000001</v>
      </c>
      <c r="F328" s="47">
        <f>E328*1000</f>
        <v>1100</v>
      </c>
      <c r="G328" s="47">
        <f>F328*D328</f>
        <v>1100</v>
      </c>
      <c r="H328" s="47">
        <f>G328*12</f>
        <v>13200</v>
      </c>
      <c r="I328" s="87"/>
      <c r="J328" s="87"/>
      <c r="K328" s="87"/>
      <c r="L328" s="87"/>
      <c r="M328" s="87"/>
      <c r="N328" s="23"/>
    </row>
    <row r="329" spans="1:18" s="132" customFormat="1" ht="32.25" customHeight="1" x14ac:dyDescent="0.25">
      <c r="A329" s="131"/>
      <c r="B329" s="77" t="s">
        <v>117</v>
      </c>
      <c r="C329" s="80" t="s">
        <v>47</v>
      </c>
      <c r="D329" s="77">
        <f>SUM(D330:D342)</f>
        <v>25</v>
      </c>
      <c r="E329" s="77"/>
      <c r="F329" s="78"/>
      <c r="G329" s="79">
        <f>SUM(G330:G342)</f>
        <v>21500</v>
      </c>
      <c r="H329" s="79">
        <f>SUM(H330:H342)</f>
        <v>258000</v>
      </c>
      <c r="I329" s="87"/>
      <c r="J329" s="87"/>
      <c r="K329" s="87"/>
      <c r="L329" s="87"/>
      <c r="M329" s="87"/>
      <c r="N329" s="23"/>
    </row>
    <row r="330" spans="1:18" s="91" customFormat="1" ht="15.75" x14ac:dyDescent="0.25">
      <c r="A330" s="87"/>
      <c r="B330" s="24"/>
      <c r="C330" s="55" t="s">
        <v>25</v>
      </c>
      <c r="D330" s="50">
        <v>1</v>
      </c>
      <c r="E330" s="51">
        <v>1.8</v>
      </c>
      <c r="F330" s="47">
        <f t="shared" si="115"/>
        <v>1800</v>
      </c>
      <c r="G330" s="47">
        <f t="shared" ref="G330:G338" si="126">D330*F330</f>
        <v>1800</v>
      </c>
      <c r="H330" s="47">
        <f t="shared" ref="H330:H340" si="127">G330*12</f>
        <v>21600</v>
      </c>
      <c r="I330" s="87"/>
      <c r="J330" s="87"/>
      <c r="K330" s="87"/>
      <c r="L330" s="87"/>
      <c r="M330" s="87"/>
      <c r="N330" s="23"/>
      <c r="P330" s="91">
        <v>3</v>
      </c>
    </row>
    <row r="331" spans="1:18" s="2" customFormat="1" x14ac:dyDescent="0.25">
      <c r="A331" s="45" t="s">
        <v>175</v>
      </c>
      <c r="B331" s="24"/>
      <c r="C331" s="55" t="s">
        <v>185</v>
      </c>
      <c r="D331" s="50">
        <v>1</v>
      </c>
      <c r="E331" s="51">
        <v>1.3</v>
      </c>
      <c r="F331" s="47">
        <v>1300</v>
      </c>
      <c r="G331" s="47">
        <f t="shared" si="126"/>
        <v>1300</v>
      </c>
      <c r="H331" s="47">
        <f t="shared" si="127"/>
        <v>15600</v>
      </c>
      <c r="I331" s="176"/>
      <c r="J331" s="176"/>
      <c r="K331" s="176"/>
      <c r="L331" s="176"/>
      <c r="M331" s="176"/>
      <c r="N331" s="23"/>
      <c r="O331" s="2">
        <v>1</v>
      </c>
    </row>
    <row r="332" spans="1:18" s="91" customFormat="1" ht="15.75" x14ac:dyDescent="0.25">
      <c r="A332" s="87"/>
      <c r="B332" s="24"/>
      <c r="C332" s="40" t="s">
        <v>26</v>
      </c>
      <c r="D332" s="50">
        <v>1</v>
      </c>
      <c r="E332" s="51">
        <v>0.85</v>
      </c>
      <c r="F332" s="47">
        <f t="shared" ref="F332:F333" si="128">E332*1000</f>
        <v>850</v>
      </c>
      <c r="G332" s="47">
        <f t="shared" si="126"/>
        <v>850</v>
      </c>
      <c r="H332" s="47">
        <f t="shared" si="127"/>
        <v>10200</v>
      </c>
      <c r="I332" s="87"/>
      <c r="J332" s="87"/>
      <c r="K332" s="87"/>
      <c r="L332" s="87"/>
      <c r="M332" s="87"/>
      <c r="N332" s="23"/>
    </row>
    <row r="333" spans="1:18" s="91" customFormat="1" ht="15.75" x14ac:dyDescent="0.25">
      <c r="A333" s="87"/>
      <c r="B333" s="24"/>
      <c r="C333" s="55" t="s">
        <v>9</v>
      </c>
      <c r="D333" s="50">
        <f>1+1</f>
        <v>2</v>
      </c>
      <c r="E333" s="51">
        <v>0.8</v>
      </c>
      <c r="F333" s="47">
        <f t="shared" si="128"/>
        <v>800</v>
      </c>
      <c r="G333" s="47">
        <f t="shared" si="126"/>
        <v>1600</v>
      </c>
      <c r="H333" s="47">
        <f t="shared" si="127"/>
        <v>19200</v>
      </c>
      <c r="I333" s="87"/>
      <c r="J333" s="87"/>
      <c r="K333" s="87"/>
      <c r="L333" s="87"/>
      <c r="M333" s="87"/>
      <c r="N333" s="23"/>
      <c r="R333" s="91">
        <v>1</v>
      </c>
    </row>
    <row r="334" spans="1:18" s="2" customFormat="1" hidden="1" x14ac:dyDescent="0.25">
      <c r="A334" s="45" t="s">
        <v>161</v>
      </c>
      <c r="B334" s="24"/>
      <c r="C334" s="40" t="s">
        <v>42</v>
      </c>
      <c r="D334" s="50">
        <v>0</v>
      </c>
      <c r="E334" s="51">
        <v>0.8</v>
      </c>
      <c r="F334" s="47">
        <v>800</v>
      </c>
      <c r="G334" s="47">
        <f t="shared" si="126"/>
        <v>0</v>
      </c>
      <c r="H334" s="47">
        <f t="shared" si="127"/>
        <v>0</v>
      </c>
      <c r="I334" s="176"/>
      <c r="J334" s="176"/>
      <c r="K334" s="176"/>
      <c r="L334" s="176"/>
      <c r="M334" s="176"/>
      <c r="N334" s="23"/>
      <c r="O334" s="2">
        <v>1</v>
      </c>
    </row>
    <row r="335" spans="1:18" s="91" customFormat="1" ht="15.75" x14ac:dyDescent="0.25">
      <c r="A335" s="87"/>
      <c r="B335" s="24"/>
      <c r="C335" s="40" t="s">
        <v>43</v>
      </c>
      <c r="D335" s="50">
        <v>1</v>
      </c>
      <c r="E335" s="51">
        <v>0.9</v>
      </c>
      <c r="F335" s="47">
        <f t="shared" ref="F335:F358" si="129">E335*1000</f>
        <v>900</v>
      </c>
      <c r="G335" s="47">
        <f t="shared" si="126"/>
        <v>900</v>
      </c>
      <c r="H335" s="47">
        <f t="shared" si="127"/>
        <v>10800</v>
      </c>
      <c r="I335" s="87"/>
      <c r="J335" s="87"/>
      <c r="K335" s="87"/>
      <c r="L335" s="87"/>
      <c r="M335" s="87"/>
      <c r="N335" s="23"/>
    </row>
    <row r="336" spans="1:18" s="91" customFormat="1" ht="15.75" x14ac:dyDescent="0.25">
      <c r="A336" s="87"/>
      <c r="B336" s="24"/>
      <c r="C336" s="55" t="s">
        <v>2</v>
      </c>
      <c r="D336" s="50">
        <f>SUM(I336:N336)</f>
        <v>2</v>
      </c>
      <c r="E336" s="51">
        <v>0.85</v>
      </c>
      <c r="F336" s="47">
        <f t="shared" si="129"/>
        <v>850</v>
      </c>
      <c r="G336" s="47">
        <f t="shared" si="126"/>
        <v>1700</v>
      </c>
      <c r="H336" s="47">
        <f t="shared" si="127"/>
        <v>20400</v>
      </c>
      <c r="I336" s="87">
        <v>1</v>
      </c>
      <c r="J336" s="87"/>
      <c r="K336" s="87">
        <v>1</v>
      </c>
      <c r="L336" s="87"/>
      <c r="M336" s="87"/>
      <c r="N336" s="23"/>
    </row>
    <row r="337" spans="1:18" s="91" customFormat="1" ht="15.75" x14ac:dyDescent="0.25">
      <c r="A337" s="87"/>
      <c r="B337" s="24"/>
      <c r="C337" s="55" t="s">
        <v>30</v>
      </c>
      <c r="D337" s="50">
        <f>SUM(I337:N337)</f>
        <v>4</v>
      </c>
      <c r="E337" s="51">
        <v>0.75</v>
      </c>
      <c r="F337" s="47">
        <f t="shared" si="129"/>
        <v>750</v>
      </c>
      <c r="G337" s="47">
        <f t="shared" si="126"/>
        <v>3000</v>
      </c>
      <c r="H337" s="47">
        <f t="shared" si="127"/>
        <v>36000</v>
      </c>
      <c r="I337" s="87">
        <v>1</v>
      </c>
      <c r="J337" s="87">
        <v>2</v>
      </c>
      <c r="K337" s="87">
        <v>1</v>
      </c>
      <c r="L337" s="87"/>
      <c r="M337" s="87"/>
      <c r="N337" s="23"/>
      <c r="O337" s="91">
        <v>2</v>
      </c>
    </row>
    <row r="338" spans="1:18" s="91" customFormat="1" ht="15.75" x14ac:dyDescent="0.25">
      <c r="A338" s="87"/>
      <c r="B338" s="24"/>
      <c r="C338" s="55" t="s">
        <v>7</v>
      </c>
      <c r="D338" s="50">
        <f>SUM(I338:N338)</f>
        <v>7</v>
      </c>
      <c r="E338" s="51">
        <v>0.65</v>
      </c>
      <c r="F338" s="47">
        <f t="shared" si="129"/>
        <v>650</v>
      </c>
      <c r="G338" s="47">
        <f t="shared" si="126"/>
        <v>4550</v>
      </c>
      <c r="H338" s="47">
        <f t="shared" si="127"/>
        <v>54600</v>
      </c>
      <c r="I338" s="87">
        <v>1</v>
      </c>
      <c r="J338" s="87">
        <v>1</v>
      </c>
      <c r="K338" s="87"/>
      <c r="L338" s="87">
        <v>2</v>
      </c>
      <c r="M338" s="87">
        <v>2</v>
      </c>
      <c r="N338" s="23">
        <v>1</v>
      </c>
      <c r="O338" s="91">
        <v>2</v>
      </c>
    </row>
    <row r="339" spans="1:18" s="91" customFormat="1" ht="15.75" x14ac:dyDescent="0.25">
      <c r="A339" s="45" t="s">
        <v>175</v>
      </c>
      <c r="B339" s="24"/>
      <c r="C339" s="55" t="s">
        <v>184</v>
      </c>
      <c r="D339" s="50">
        <v>1</v>
      </c>
      <c r="E339" s="51">
        <v>0.5</v>
      </c>
      <c r="F339" s="47">
        <f t="shared" si="129"/>
        <v>500</v>
      </c>
      <c r="G339" s="47">
        <f t="shared" ref="G339:G340" si="130">F339*D339</f>
        <v>500</v>
      </c>
      <c r="H339" s="47">
        <f t="shared" si="127"/>
        <v>6000</v>
      </c>
      <c r="I339" s="87"/>
      <c r="J339" s="87"/>
      <c r="K339" s="87"/>
      <c r="L339" s="87"/>
      <c r="M339" s="87"/>
      <c r="N339" s="23"/>
    </row>
    <row r="340" spans="1:18" s="91" customFormat="1" ht="15.75" x14ac:dyDescent="0.25">
      <c r="A340" s="45" t="s">
        <v>175</v>
      </c>
      <c r="B340" s="24"/>
      <c r="C340" s="55" t="s">
        <v>180</v>
      </c>
      <c r="D340" s="50">
        <v>1</v>
      </c>
      <c r="E340" s="51">
        <v>1.2</v>
      </c>
      <c r="F340" s="47">
        <f t="shared" si="129"/>
        <v>1200</v>
      </c>
      <c r="G340" s="47">
        <f t="shared" si="130"/>
        <v>1200</v>
      </c>
      <c r="H340" s="47">
        <f t="shared" si="127"/>
        <v>14400</v>
      </c>
      <c r="I340" s="87"/>
      <c r="J340" s="87"/>
      <c r="K340" s="87"/>
      <c r="L340" s="87"/>
      <c r="M340" s="87"/>
      <c r="N340" s="23"/>
    </row>
    <row r="341" spans="1:18" s="91" customFormat="1" ht="15.75" x14ac:dyDescent="0.25">
      <c r="A341" s="45" t="s">
        <v>175</v>
      </c>
      <c r="B341" s="24"/>
      <c r="C341" s="55" t="s">
        <v>181</v>
      </c>
      <c r="D341" s="50">
        <v>3</v>
      </c>
      <c r="E341" s="51">
        <v>1.1000000000000001</v>
      </c>
      <c r="F341" s="47">
        <f>E341*1000</f>
        <v>1100</v>
      </c>
      <c r="G341" s="47">
        <f>F341*D341</f>
        <v>3300</v>
      </c>
      <c r="H341" s="47">
        <f>G341*12</f>
        <v>39600</v>
      </c>
      <c r="I341" s="87"/>
      <c r="J341" s="87"/>
      <c r="K341" s="87"/>
      <c r="L341" s="87"/>
      <c r="M341" s="87"/>
      <c r="N341" s="23"/>
    </row>
    <row r="342" spans="1:18" s="91" customFormat="1" ht="15.75" x14ac:dyDescent="0.25">
      <c r="A342" s="45" t="s">
        <v>175</v>
      </c>
      <c r="B342" s="24"/>
      <c r="C342" s="55" t="s">
        <v>182</v>
      </c>
      <c r="D342" s="50">
        <v>1</v>
      </c>
      <c r="E342" s="51">
        <v>0.8</v>
      </c>
      <c r="F342" s="47">
        <f t="shared" ref="F342" si="131">E342*1000</f>
        <v>800</v>
      </c>
      <c r="G342" s="47">
        <f t="shared" ref="G342" si="132">F342*D342</f>
        <v>800</v>
      </c>
      <c r="H342" s="47">
        <f t="shared" ref="H342" si="133">G342*12</f>
        <v>9600</v>
      </c>
      <c r="I342" s="87"/>
      <c r="J342" s="87"/>
      <c r="K342" s="87"/>
      <c r="L342" s="87"/>
      <c r="M342" s="87"/>
      <c r="N342" s="23"/>
    </row>
    <row r="343" spans="1:18" s="132" customFormat="1" ht="15.75" x14ac:dyDescent="0.25">
      <c r="A343" s="131"/>
      <c r="B343" s="32">
        <v>1</v>
      </c>
      <c r="C343" s="56" t="s">
        <v>48</v>
      </c>
      <c r="D343" s="57">
        <f>SUM(D344:D349)</f>
        <v>9</v>
      </c>
      <c r="E343" s="57"/>
      <c r="F343" s="47"/>
      <c r="G343" s="58">
        <f>SUM(G344:G349)</f>
        <v>8400</v>
      </c>
      <c r="H343" s="58">
        <f>SUM(H344:H349)</f>
        <v>100800</v>
      </c>
      <c r="I343" s="87"/>
      <c r="J343" s="87"/>
      <c r="K343" s="87"/>
      <c r="L343" s="87"/>
      <c r="M343" s="87"/>
      <c r="N343" s="23"/>
    </row>
    <row r="344" spans="1:18" s="91" customFormat="1" ht="15.75" x14ac:dyDescent="0.25">
      <c r="A344" s="87"/>
      <c r="B344" s="24"/>
      <c r="C344" s="55" t="s">
        <v>29</v>
      </c>
      <c r="D344" s="50">
        <v>1</v>
      </c>
      <c r="E344" s="51">
        <v>1.1000000000000001</v>
      </c>
      <c r="F344" s="47">
        <f t="shared" si="129"/>
        <v>1100</v>
      </c>
      <c r="G344" s="47">
        <f t="shared" ref="G344:G347" si="134">D344*F344</f>
        <v>1100</v>
      </c>
      <c r="H344" s="47">
        <f t="shared" ref="H344:H347" si="135">G344*12</f>
        <v>13200</v>
      </c>
      <c r="I344" s="87"/>
      <c r="J344" s="87"/>
      <c r="K344" s="87"/>
      <c r="L344" s="87"/>
      <c r="M344" s="87"/>
      <c r="N344" s="23"/>
      <c r="Q344" s="91">
        <v>1</v>
      </c>
    </row>
    <row r="345" spans="1:18" s="91" customFormat="1" ht="15.75" x14ac:dyDescent="0.25">
      <c r="A345" s="87"/>
      <c r="B345" s="24"/>
      <c r="C345" s="55" t="s">
        <v>2</v>
      </c>
      <c r="D345" s="50">
        <f>SUM(I345:N345)</f>
        <v>2</v>
      </c>
      <c r="E345" s="51">
        <v>0.85</v>
      </c>
      <c r="F345" s="47">
        <f t="shared" si="129"/>
        <v>850</v>
      </c>
      <c r="G345" s="47">
        <f t="shared" si="134"/>
        <v>1700</v>
      </c>
      <c r="H345" s="47">
        <f t="shared" si="135"/>
        <v>20400</v>
      </c>
      <c r="I345" s="87">
        <v>1</v>
      </c>
      <c r="J345" s="87">
        <v>1</v>
      </c>
      <c r="K345" s="87"/>
      <c r="L345" s="87"/>
      <c r="M345" s="87"/>
      <c r="N345" s="23"/>
    </row>
    <row r="346" spans="1:18" s="91" customFormat="1" ht="15.75" x14ac:dyDescent="0.25">
      <c r="A346" s="87"/>
      <c r="B346" s="24"/>
      <c r="C346" s="55" t="s">
        <v>3</v>
      </c>
      <c r="D346" s="50">
        <f>SUM(I346:N346)</f>
        <v>2</v>
      </c>
      <c r="E346" s="51">
        <v>0.75</v>
      </c>
      <c r="F346" s="47">
        <f t="shared" si="129"/>
        <v>750</v>
      </c>
      <c r="G346" s="47">
        <f t="shared" si="134"/>
        <v>1500</v>
      </c>
      <c r="H346" s="47">
        <f t="shared" si="135"/>
        <v>18000</v>
      </c>
      <c r="I346" s="87">
        <v>1</v>
      </c>
      <c r="J346" s="87">
        <v>1</v>
      </c>
      <c r="K346" s="87"/>
      <c r="L346" s="87"/>
      <c r="M346" s="87"/>
      <c r="N346" s="23"/>
      <c r="O346" s="91">
        <v>1</v>
      </c>
    </row>
    <row r="347" spans="1:18" s="91" customFormat="1" ht="15.75" hidden="1" x14ac:dyDescent="0.25">
      <c r="A347" s="45" t="s">
        <v>161</v>
      </c>
      <c r="B347" s="24"/>
      <c r="C347" s="55" t="s">
        <v>7</v>
      </c>
      <c r="D347" s="50">
        <f>SUM(I347:N347)</f>
        <v>0</v>
      </c>
      <c r="E347" s="51">
        <v>0.65</v>
      </c>
      <c r="F347" s="47">
        <f t="shared" si="129"/>
        <v>650</v>
      </c>
      <c r="G347" s="47">
        <f t="shared" si="134"/>
        <v>0</v>
      </c>
      <c r="H347" s="47">
        <f t="shared" si="135"/>
        <v>0</v>
      </c>
      <c r="I347" s="87"/>
      <c r="J347" s="87"/>
      <c r="K347" s="87"/>
      <c r="L347" s="87"/>
      <c r="M347" s="87"/>
      <c r="N347" s="23"/>
      <c r="O347" s="91">
        <v>3</v>
      </c>
    </row>
    <row r="348" spans="1:18" s="91" customFormat="1" ht="15.75" x14ac:dyDescent="0.25">
      <c r="A348" s="87"/>
      <c r="B348" s="24"/>
      <c r="C348" s="55" t="s">
        <v>10</v>
      </c>
      <c r="D348" s="50">
        <v>1</v>
      </c>
      <c r="E348" s="51">
        <v>0.8</v>
      </c>
      <c r="F348" s="47">
        <f>E348*1000</f>
        <v>800</v>
      </c>
      <c r="G348" s="47">
        <f>D348*F348</f>
        <v>800</v>
      </c>
      <c r="H348" s="47">
        <f>G348*12</f>
        <v>9600</v>
      </c>
      <c r="I348" s="87"/>
      <c r="J348" s="87"/>
      <c r="K348" s="87"/>
      <c r="L348" s="87"/>
      <c r="M348" s="87"/>
      <c r="N348" s="23"/>
      <c r="R348" s="91">
        <v>1</v>
      </c>
    </row>
    <row r="349" spans="1:18" s="91" customFormat="1" ht="15.75" x14ac:dyDescent="0.25">
      <c r="A349" s="45" t="s">
        <v>175</v>
      </c>
      <c r="B349" s="24"/>
      <c r="C349" s="55" t="s">
        <v>181</v>
      </c>
      <c r="D349" s="50">
        <v>3</v>
      </c>
      <c r="E349" s="51">
        <v>1.1000000000000001</v>
      </c>
      <c r="F349" s="47">
        <f>E349*1000</f>
        <v>1100</v>
      </c>
      <c r="G349" s="47">
        <f>F349*D349</f>
        <v>3300</v>
      </c>
      <c r="H349" s="47">
        <f>G349*12</f>
        <v>39600</v>
      </c>
      <c r="I349" s="87"/>
      <c r="J349" s="87"/>
      <c r="K349" s="87"/>
      <c r="L349" s="87"/>
      <c r="M349" s="87"/>
      <c r="N349" s="23"/>
    </row>
    <row r="350" spans="1:18" s="132" customFormat="1" ht="15.75" x14ac:dyDescent="0.25">
      <c r="A350" s="131"/>
      <c r="B350" s="32">
        <v>2</v>
      </c>
      <c r="C350" s="56" t="s">
        <v>49</v>
      </c>
      <c r="D350" s="57">
        <f>SUM(D351:D356)</f>
        <v>7</v>
      </c>
      <c r="E350" s="57"/>
      <c r="F350" s="47"/>
      <c r="G350" s="58">
        <f>SUM(G351:G356)</f>
        <v>6000</v>
      </c>
      <c r="H350" s="58">
        <f>SUM(H351:H356)</f>
        <v>72000</v>
      </c>
      <c r="I350" s="87"/>
      <c r="J350" s="87"/>
      <c r="K350" s="87"/>
      <c r="L350" s="87"/>
      <c r="M350" s="87"/>
      <c r="N350" s="23"/>
    </row>
    <row r="351" spans="1:18" s="91" customFormat="1" ht="15.75" x14ac:dyDescent="0.25">
      <c r="A351" s="87"/>
      <c r="B351" s="24"/>
      <c r="C351" s="55" t="s">
        <v>29</v>
      </c>
      <c r="D351" s="50">
        <v>1</v>
      </c>
      <c r="E351" s="51">
        <v>1.1000000000000001</v>
      </c>
      <c r="F351" s="47">
        <f t="shared" si="129"/>
        <v>1100</v>
      </c>
      <c r="G351" s="47">
        <f t="shared" ref="G351:G354" si="136">D351*F351</f>
        <v>1100</v>
      </c>
      <c r="H351" s="47">
        <f t="shared" ref="H351:H354" si="137">G351*12</f>
        <v>13200</v>
      </c>
      <c r="I351" s="87"/>
      <c r="J351" s="87"/>
      <c r="K351" s="87"/>
      <c r="L351" s="87"/>
      <c r="M351" s="87"/>
      <c r="N351" s="23"/>
      <c r="Q351" s="91">
        <v>1</v>
      </c>
    </row>
    <row r="352" spans="1:18" s="91" customFormat="1" ht="15.75" x14ac:dyDescent="0.25">
      <c r="A352" s="87"/>
      <c r="B352" s="24"/>
      <c r="C352" s="55" t="s">
        <v>2</v>
      </c>
      <c r="D352" s="50">
        <f>SUM(I352:N352)</f>
        <v>1</v>
      </c>
      <c r="E352" s="51">
        <v>0.85</v>
      </c>
      <c r="F352" s="47">
        <f t="shared" si="129"/>
        <v>850</v>
      </c>
      <c r="G352" s="47">
        <f t="shared" si="136"/>
        <v>850</v>
      </c>
      <c r="H352" s="47">
        <f t="shared" si="137"/>
        <v>10200</v>
      </c>
      <c r="I352" s="87">
        <v>1</v>
      </c>
      <c r="J352" s="87"/>
      <c r="K352" s="87"/>
      <c r="L352" s="87"/>
      <c r="M352" s="87"/>
      <c r="N352" s="23"/>
    </row>
    <row r="353" spans="1:18" s="91" customFormat="1" ht="15.75" x14ac:dyDescent="0.25">
      <c r="A353" s="87"/>
      <c r="B353" s="24"/>
      <c r="C353" s="55" t="s">
        <v>3</v>
      </c>
      <c r="D353" s="50">
        <f>SUM(I353:N353)</f>
        <v>2</v>
      </c>
      <c r="E353" s="51">
        <v>0.75</v>
      </c>
      <c r="F353" s="47">
        <f t="shared" si="129"/>
        <v>750</v>
      </c>
      <c r="G353" s="47">
        <f t="shared" si="136"/>
        <v>1500</v>
      </c>
      <c r="H353" s="47">
        <f t="shared" si="137"/>
        <v>18000</v>
      </c>
      <c r="I353" s="87">
        <v>1</v>
      </c>
      <c r="J353" s="87">
        <v>1</v>
      </c>
      <c r="K353" s="87"/>
      <c r="L353" s="87"/>
      <c r="M353" s="87"/>
      <c r="N353" s="23"/>
      <c r="O353" s="91">
        <v>1</v>
      </c>
    </row>
    <row r="354" spans="1:18" s="91" customFormat="1" ht="15.75" x14ac:dyDescent="0.25">
      <c r="A354" s="87"/>
      <c r="B354" s="24"/>
      <c r="C354" s="55" t="s">
        <v>7</v>
      </c>
      <c r="D354" s="50">
        <f>SUM(I354:N354)</f>
        <v>1</v>
      </c>
      <c r="E354" s="51">
        <v>0.65</v>
      </c>
      <c r="F354" s="47">
        <f t="shared" si="129"/>
        <v>650</v>
      </c>
      <c r="G354" s="47">
        <f t="shared" si="136"/>
        <v>650</v>
      </c>
      <c r="H354" s="47">
        <f t="shared" si="137"/>
        <v>7800</v>
      </c>
      <c r="I354" s="87"/>
      <c r="J354" s="87">
        <v>1</v>
      </c>
      <c r="K354" s="87"/>
      <c r="L354" s="87"/>
      <c r="M354" s="87"/>
      <c r="N354" s="23"/>
      <c r="O354" s="91">
        <v>1</v>
      </c>
    </row>
    <row r="355" spans="1:18" s="91" customFormat="1" ht="15.75" x14ac:dyDescent="0.25">
      <c r="A355" s="45"/>
      <c r="B355" s="24"/>
      <c r="C355" s="55" t="s">
        <v>10</v>
      </c>
      <c r="D355" s="50">
        <v>1</v>
      </c>
      <c r="E355" s="51">
        <v>0.8</v>
      </c>
      <c r="F355" s="47">
        <f>E355*1000</f>
        <v>800</v>
      </c>
      <c r="G355" s="47">
        <f>D355*F355</f>
        <v>800</v>
      </c>
      <c r="H355" s="47">
        <f>G355*12</f>
        <v>9600</v>
      </c>
      <c r="I355" s="87"/>
      <c r="J355" s="87"/>
      <c r="K355" s="87"/>
      <c r="L355" s="87"/>
      <c r="M355" s="87"/>
      <c r="N355" s="23"/>
      <c r="R355" s="91">
        <v>1</v>
      </c>
    </row>
    <row r="356" spans="1:18" s="91" customFormat="1" ht="15.75" x14ac:dyDescent="0.25">
      <c r="A356" s="45" t="s">
        <v>175</v>
      </c>
      <c r="B356" s="24"/>
      <c r="C356" s="55" t="s">
        <v>181</v>
      </c>
      <c r="D356" s="50">
        <v>1</v>
      </c>
      <c r="E356" s="51">
        <v>1.1000000000000001</v>
      </c>
      <c r="F356" s="47">
        <f>E356*1000</f>
        <v>1100</v>
      </c>
      <c r="G356" s="47">
        <f>F356*D356</f>
        <v>1100</v>
      </c>
      <c r="H356" s="47">
        <f>G356*12</f>
        <v>13200</v>
      </c>
      <c r="I356" s="87"/>
      <c r="J356" s="87"/>
      <c r="K356" s="87"/>
      <c r="L356" s="87"/>
      <c r="M356" s="87"/>
      <c r="N356" s="23"/>
    </row>
    <row r="357" spans="1:18" s="132" customFormat="1" ht="52.5" customHeight="1" x14ac:dyDescent="0.25">
      <c r="A357" s="133"/>
      <c r="B357" s="71" t="s">
        <v>118</v>
      </c>
      <c r="C357" s="80" t="s">
        <v>50</v>
      </c>
      <c r="D357" s="77">
        <f>SUM(D358:D370)</f>
        <v>35</v>
      </c>
      <c r="E357" s="77"/>
      <c r="F357" s="78"/>
      <c r="G357" s="79">
        <f>SUM(G358:G370)</f>
        <v>30150</v>
      </c>
      <c r="H357" s="79">
        <f>SUM(H358:H370)</f>
        <v>361800</v>
      </c>
      <c r="I357" s="87"/>
      <c r="J357" s="87"/>
      <c r="K357" s="87"/>
      <c r="L357" s="87"/>
      <c r="M357" s="87"/>
      <c r="N357" s="23"/>
    </row>
    <row r="358" spans="1:18" s="91" customFormat="1" ht="15.75" x14ac:dyDescent="0.25">
      <c r="A358" s="87"/>
      <c r="B358" s="24"/>
      <c r="C358" s="55" t="s">
        <v>25</v>
      </c>
      <c r="D358" s="50">
        <v>1</v>
      </c>
      <c r="E358" s="51">
        <v>1.8</v>
      </c>
      <c r="F358" s="47">
        <f t="shared" si="129"/>
        <v>1800</v>
      </c>
      <c r="G358" s="47">
        <f t="shared" ref="G358:G366" si="138">D358*F358</f>
        <v>1800</v>
      </c>
      <c r="H358" s="47">
        <f t="shared" ref="H358:H368" si="139">G358*12</f>
        <v>21600</v>
      </c>
      <c r="I358" s="87"/>
      <c r="J358" s="87"/>
      <c r="K358" s="87"/>
      <c r="L358" s="87"/>
      <c r="M358" s="87"/>
      <c r="N358" s="23"/>
      <c r="P358" s="91">
        <v>4</v>
      </c>
    </row>
    <row r="359" spans="1:18" s="2" customFormat="1" x14ac:dyDescent="0.25">
      <c r="A359" s="45" t="s">
        <v>175</v>
      </c>
      <c r="B359" s="24"/>
      <c r="C359" s="55" t="s">
        <v>185</v>
      </c>
      <c r="D359" s="50">
        <v>1</v>
      </c>
      <c r="E359" s="51">
        <v>1.3</v>
      </c>
      <c r="F359" s="47">
        <v>1300</v>
      </c>
      <c r="G359" s="47">
        <f t="shared" si="138"/>
        <v>1300</v>
      </c>
      <c r="H359" s="47">
        <f t="shared" si="139"/>
        <v>15600</v>
      </c>
      <c r="I359" s="176"/>
      <c r="J359" s="176"/>
      <c r="K359" s="176"/>
      <c r="L359" s="176"/>
      <c r="M359" s="176"/>
      <c r="N359" s="23"/>
      <c r="O359" s="2">
        <v>3</v>
      </c>
    </row>
    <row r="360" spans="1:18" s="91" customFormat="1" ht="15.75" x14ac:dyDescent="0.25">
      <c r="A360" s="87"/>
      <c r="B360" s="24"/>
      <c r="C360" s="40" t="s">
        <v>26</v>
      </c>
      <c r="D360" s="50">
        <v>1</v>
      </c>
      <c r="E360" s="51">
        <v>0.85</v>
      </c>
      <c r="F360" s="47">
        <f t="shared" ref="F360:F361" si="140">E360*1000</f>
        <v>850</v>
      </c>
      <c r="G360" s="47">
        <f t="shared" si="138"/>
        <v>850</v>
      </c>
      <c r="H360" s="47">
        <f t="shared" si="139"/>
        <v>10200</v>
      </c>
      <c r="I360" s="87"/>
      <c r="J360" s="87"/>
      <c r="K360" s="87"/>
      <c r="L360" s="87"/>
      <c r="M360" s="87"/>
      <c r="N360" s="23"/>
    </row>
    <row r="361" spans="1:18" s="91" customFormat="1" ht="15.75" x14ac:dyDescent="0.25">
      <c r="A361" s="87"/>
      <c r="B361" s="24"/>
      <c r="C361" s="55" t="s">
        <v>9</v>
      </c>
      <c r="D361" s="50">
        <f>1+1</f>
        <v>2</v>
      </c>
      <c r="E361" s="51">
        <v>0.8</v>
      </c>
      <c r="F361" s="47">
        <f t="shared" si="140"/>
        <v>800</v>
      </c>
      <c r="G361" s="47">
        <f t="shared" si="138"/>
        <v>1600</v>
      </c>
      <c r="H361" s="47">
        <f t="shared" si="139"/>
        <v>19200</v>
      </c>
      <c r="I361" s="87"/>
      <c r="J361" s="87"/>
      <c r="K361" s="87"/>
      <c r="L361" s="87"/>
      <c r="M361" s="87"/>
      <c r="N361" s="23"/>
      <c r="R361" s="91">
        <v>1</v>
      </c>
    </row>
    <row r="362" spans="1:18" s="2" customFormat="1" hidden="1" x14ac:dyDescent="0.25">
      <c r="A362" s="45" t="s">
        <v>161</v>
      </c>
      <c r="B362" s="24"/>
      <c r="C362" s="40" t="s">
        <v>27</v>
      </c>
      <c r="D362" s="50">
        <v>0</v>
      </c>
      <c r="E362" s="51">
        <v>0.8</v>
      </c>
      <c r="F362" s="47">
        <v>800</v>
      </c>
      <c r="G362" s="47">
        <f t="shared" si="138"/>
        <v>0</v>
      </c>
      <c r="H362" s="47">
        <f t="shared" si="139"/>
        <v>0</v>
      </c>
      <c r="I362" s="176"/>
      <c r="J362" s="176"/>
      <c r="K362" s="176"/>
      <c r="L362" s="176"/>
      <c r="M362" s="176"/>
      <c r="N362" s="23"/>
      <c r="O362" s="2">
        <v>1</v>
      </c>
    </row>
    <row r="363" spans="1:18" s="91" customFormat="1" ht="15.75" x14ac:dyDescent="0.25">
      <c r="A363" s="87"/>
      <c r="B363" s="24"/>
      <c r="C363" s="40" t="s">
        <v>43</v>
      </c>
      <c r="D363" s="50">
        <v>1</v>
      </c>
      <c r="E363" s="51">
        <v>0.9</v>
      </c>
      <c r="F363" s="47">
        <f t="shared" ref="F363:F373" si="141">E363*1000</f>
        <v>900</v>
      </c>
      <c r="G363" s="47">
        <f t="shared" si="138"/>
        <v>900</v>
      </c>
      <c r="H363" s="47">
        <f t="shared" si="139"/>
        <v>10800</v>
      </c>
      <c r="I363" s="87"/>
      <c r="J363" s="87"/>
      <c r="K363" s="87"/>
      <c r="L363" s="87"/>
      <c r="M363" s="87"/>
      <c r="N363" s="23"/>
    </row>
    <row r="364" spans="1:18" s="91" customFormat="1" ht="15.75" x14ac:dyDescent="0.25">
      <c r="A364" s="87"/>
      <c r="B364" s="24"/>
      <c r="C364" s="55" t="s">
        <v>2</v>
      </c>
      <c r="D364" s="50">
        <f>SUM(I364:N364)</f>
        <v>5</v>
      </c>
      <c r="E364" s="51">
        <v>0.85</v>
      </c>
      <c r="F364" s="47">
        <f t="shared" si="141"/>
        <v>850</v>
      </c>
      <c r="G364" s="47">
        <f t="shared" si="138"/>
        <v>4250</v>
      </c>
      <c r="H364" s="47">
        <f t="shared" si="139"/>
        <v>51000</v>
      </c>
      <c r="I364" s="87">
        <v>1</v>
      </c>
      <c r="J364" s="87">
        <v>2</v>
      </c>
      <c r="K364" s="87">
        <v>2</v>
      </c>
      <c r="L364" s="87"/>
      <c r="M364" s="87"/>
      <c r="N364" s="23"/>
      <c r="O364" s="91">
        <v>2</v>
      </c>
    </row>
    <row r="365" spans="1:18" s="91" customFormat="1" ht="15.75" x14ac:dyDescent="0.25">
      <c r="A365" s="87"/>
      <c r="B365" s="24"/>
      <c r="C365" s="55" t="s">
        <v>30</v>
      </c>
      <c r="D365" s="50">
        <f>SUM(I365:N365)</f>
        <v>6</v>
      </c>
      <c r="E365" s="51">
        <v>0.75</v>
      </c>
      <c r="F365" s="47">
        <f>E365*1000</f>
        <v>750</v>
      </c>
      <c r="G365" s="47">
        <f t="shared" si="138"/>
        <v>4500</v>
      </c>
      <c r="H365" s="47">
        <f t="shared" si="139"/>
        <v>54000</v>
      </c>
      <c r="I365" s="87">
        <v>2</v>
      </c>
      <c r="J365" s="87">
        <v>2</v>
      </c>
      <c r="K365" s="87">
        <v>2</v>
      </c>
      <c r="L365" s="87"/>
      <c r="M365" s="87"/>
      <c r="N365" s="23"/>
      <c r="O365" s="91">
        <v>4</v>
      </c>
    </row>
    <row r="366" spans="1:18" s="91" customFormat="1" ht="15.75" x14ac:dyDescent="0.25">
      <c r="A366" s="87"/>
      <c r="B366" s="24"/>
      <c r="C366" s="55" t="s">
        <v>7</v>
      </c>
      <c r="D366" s="50">
        <f>SUM(I366:N366)</f>
        <v>9</v>
      </c>
      <c r="E366" s="51">
        <v>0.65</v>
      </c>
      <c r="F366" s="47">
        <f t="shared" si="141"/>
        <v>650</v>
      </c>
      <c r="G366" s="47">
        <f t="shared" si="138"/>
        <v>5850</v>
      </c>
      <c r="H366" s="47">
        <f t="shared" si="139"/>
        <v>70200</v>
      </c>
      <c r="I366" s="87">
        <v>1</v>
      </c>
      <c r="J366" s="87">
        <v>1</v>
      </c>
      <c r="K366" s="87">
        <v>2</v>
      </c>
      <c r="L366" s="87">
        <v>2</v>
      </c>
      <c r="M366" s="87">
        <v>2</v>
      </c>
      <c r="N366" s="23">
        <v>1</v>
      </c>
      <c r="O366" s="91">
        <v>2</v>
      </c>
    </row>
    <row r="367" spans="1:18" s="91" customFormat="1" ht="15.75" x14ac:dyDescent="0.25">
      <c r="A367" s="45" t="s">
        <v>175</v>
      </c>
      <c r="B367" s="24"/>
      <c r="C367" s="55" t="s">
        <v>184</v>
      </c>
      <c r="D367" s="50">
        <v>1</v>
      </c>
      <c r="E367" s="51">
        <v>0.5</v>
      </c>
      <c r="F367" s="47">
        <f t="shared" si="141"/>
        <v>500</v>
      </c>
      <c r="G367" s="47">
        <f t="shared" ref="G367:G368" si="142">F367*D367</f>
        <v>500</v>
      </c>
      <c r="H367" s="47">
        <f t="shared" si="139"/>
        <v>6000</v>
      </c>
      <c r="I367" s="87"/>
      <c r="J367" s="87"/>
      <c r="K367" s="87"/>
      <c r="L367" s="87"/>
      <c r="M367" s="87"/>
      <c r="N367" s="23"/>
    </row>
    <row r="368" spans="1:18" s="91" customFormat="1" ht="15.75" x14ac:dyDescent="0.25">
      <c r="A368" s="45" t="s">
        <v>175</v>
      </c>
      <c r="B368" s="24"/>
      <c r="C368" s="55" t="s">
        <v>180</v>
      </c>
      <c r="D368" s="50">
        <v>1</v>
      </c>
      <c r="E368" s="51">
        <v>1.2</v>
      </c>
      <c r="F368" s="47">
        <f t="shared" si="141"/>
        <v>1200</v>
      </c>
      <c r="G368" s="47">
        <f t="shared" si="142"/>
        <v>1200</v>
      </c>
      <c r="H368" s="47">
        <f t="shared" si="139"/>
        <v>14400</v>
      </c>
      <c r="I368" s="87"/>
      <c r="J368" s="87"/>
      <c r="K368" s="87"/>
      <c r="L368" s="87"/>
      <c r="M368" s="87"/>
      <c r="N368" s="23"/>
    </row>
    <row r="369" spans="1:18" s="91" customFormat="1" ht="15.75" x14ac:dyDescent="0.25">
      <c r="A369" s="45" t="s">
        <v>175</v>
      </c>
      <c r="B369" s="24"/>
      <c r="C369" s="55" t="s">
        <v>181</v>
      </c>
      <c r="D369" s="50">
        <v>6</v>
      </c>
      <c r="E369" s="51">
        <v>1.1000000000000001</v>
      </c>
      <c r="F369" s="47">
        <f>E369*1000</f>
        <v>1100</v>
      </c>
      <c r="G369" s="47">
        <f>F369*D369</f>
        <v>6600</v>
      </c>
      <c r="H369" s="47">
        <f>G369*12</f>
        <v>79200</v>
      </c>
      <c r="I369" s="87"/>
      <c r="J369" s="87"/>
      <c r="K369" s="87"/>
      <c r="L369" s="87"/>
      <c r="M369" s="87"/>
      <c r="N369" s="23"/>
    </row>
    <row r="370" spans="1:18" s="91" customFormat="1" ht="15.75" x14ac:dyDescent="0.25">
      <c r="A370" s="45" t="s">
        <v>175</v>
      </c>
      <c r="B370" s="24"/>
      <c r="C370" s="55" t="s">
        <v>182</v>
      </c>
      <c r="D370" s="50">
        <v>1</v>
      </c>
      <c r="E370" s="51">
        <v>0.8</v>
      </c>
      <c r="F370" s="47">
        <f t="shared" ref="F370" si="143">E370*1000</f>
        <v>800</v>
      </c>
      <c r="G370" s="47">
        <f t="shared" ref="G370" si="144">F370*D370</f>
        <v>800</v>
      </c>
      <c r="H370" s="47">
        <f t="shared" ref="H370" si="145">G370*12</f>
        <v>9600</v>
      </c>
      <c r="I370" s="87"/>
      <c r="J370" s="87"/>
      <c r="K370" s="87"/>
      <c r="L370" s="87"/>
      <c r="M370" s="87"/>
      <c r="N370" s="23"/>
    </row>
    <row r="371" spans="1:18" s="132" customFormat="1" ht="15.75" x14ac:dyDescent="0.25">
      <c r="A371" s="131"/>
      <c r="B371" s="32">
        <v>1</v>
      </c>
      <c r="C371" s="56" t="s">
        <v>51</v>
      </c>
      <c r="D371" s="57">
        <f>SUM(D372:D377)</f>
        <v>7</v>
      </c>
      <c r="E371" s="57"/>
      <c r="F371" s="47"/>
      <c r="G371" s="58">
        <f>SUM(G372:G377)</f>
        <v>6100</v>
      </c>
      <c r="H371" s="58">
        <f>SUM(H372:H377)</f>
        <v>73200</v>
      </c>
      <c r="I371" s="87"/>
      <c r="J371" s="87"/>
      <c r="K371" s="87"/>
      <c r="L371" s="87"/>
      <c r="M371" s="87"/>
      <c r="N371" s="23"/>
    </row>
    <row r="372" spans="1:18" s="91" customFormat="1" ht="15.75" x14ac:dyDescent="0.25">
      <c r="A372" s="87"/>
      <c r="B372" s="24"/>
      <c r="C372" s="55" t="s">
        <v>29</v>
      </c>
      <c r="D372" s="50">
        <v>1</v>
      </c>
      <c r="E372" s="51">
        <v>1.1000000000000001</v>
      </c>
      <c r="F372" s="47">
        <f t="shared" si="141"/>
        <v>1100</v>
      </c>
      <c r="G372" s="47">
        <f t="shared" ref="G372:G375" si="146">D372*F372</f>
        <v>1100</v>
      </c>
      <c r="H372" s="47">
        <f t="shared" ref="H372:H375" si="147">G372*12</f>
        <v>13200</v>
      </c>
      <c r="I372" s="87"/>
      <c r="J372" s="87"/>
      <c r="K372" s="87"/>
      <c r="L372" s="87"/>
      <c r="M372" s="87"/>
      <c r="N372" s="23"/>
      <c r="Q372" s="91">
        <v>1</v>
      </c>
    </row>
    <row r="373" spans="1:18" s="91" customFormat="1" ht="15.75" x14ac:dyDescent="0.25">
      <c r="A373" s="87"/>
      <c r="B373" s="24"/>
      <c r="C373" s="55" t="s">
        <v>14</v>
      </c>
      <c r="D373" s="50">
        <f>SUM(I373:N373)</f>
        <v>1</v>
      </c>
      <c r="E373" s="51">
        <v>0.85</v>
      </c>
      <c r="F373" s="47">
        <f t="shared" si="141"/>
        <v>850</v>
      </c>
      <c r="G373" s="47">
        <f t="shared" si="146"/>
        <v>850</v>
      </c>
      <c r="H373" s="47">
        <f t="shared" si="147"/>
        <v>10200</v>
      </c>
      <c r="I373" s="87">
        <v>1</v>
      </c>
      <c r="J373" s="87"/>
      <c r="K373" s="87"/>
      <c r="L373" s="87"/>
      <c r="M373" s="87"/>
      <c r="N373" s="23"/>
    </row>
    <row r="374" spans="1:18" s="91" customFormat="1" ht="15.75" x14ac:dyDescent="0.25">
      <c r="A374" s="87"/>
      <c r="B374" s="24"/>
      <c r="C374" s="55" t="s">
        <v>3</v>
      </c>
      <c r="D374" s="50">
        <f>SUM(I374:N374)</f>
        <v>3</v>
      </c>
      <c r="E374" s="51">
        <v>0.75</v>
      </c>
      <c r="F374" s="47">
        <f>E374*1000</f>
        <v>750</v>
      </c>
      <c r="G374" s="47">
        <f t="shared" si="146"/>
        <v>2250</v>
      </c>
      <c r="H374" s="47">
        <f>G374*12</f>
        <v>27000</v>
      </c>
      <c r="I374" s="87">
        <v>1</v>
      </c>
      <c r="J374" s="87">
        <v>2</v>
      </c>
      <c r="K374" s="87"/>
      <c r="L374" s="87"/>
      <c r="M374" s="87"/>
      <c r="N374" s="23"/>
    </row>
    <row r="375" spans="1:18" s="2" customFormat="1" hidden="1" x14ac:dyDescent="0.25">
      <c r="A375" s="45" t="s">
        <v>161</v>
      </c>
      <c r="B375" s="24"/>
      <c r="C375" s="55" t="s">
        <v>7</v>
      </c>
      <c r="D375" s="123">
        <f>SUM(I375:N375)</f>
        <v>0</v>
      </c>
      <c r="E375" s="51">
        <v>0.65</v>
      </c>
      <c r="F375" s="47">
        <f>E375*1000</f>
        <v>650</v>
      </c>
      <c r="G375" s="47">
        <f t="shared" si="146"/>
        <v>0</v>
      </c>
      <c r="H375" s="47">
        <f t="shared" si="147"/>
        <v>0</v>
      </c>
      <c r="I375" s="176"/>
      <c r="J375" s="176"/>
      <c r="K375" s="176"/>
      <c r="L375" s="176"/>
      <c r="M375" s="176"/>
      <c r="N375" s="23"/>
      <c r="O375" s="2">
        <v>2</v>
      </c>
    </row>
    <row r="376" spans="1:18" s="2" customFormat="1" x14ac:dyDescent="0.25">
      <c r="A376" s="45"/>
      <c r="B376" s="24"/>
      <c r="C376" s="55" t="s">
        <v>10</v>
      </c>
      <c r="D376" s="123">
        <v>1</v>
      </c>
      <c r="E376" s="51">
        <v>0.8</v>
      </c>
      <c r="F376" s="47">
        <f>E376*1000</f>
        <v>800</v>
      </c>
      <c r="G376" s="47">
        <f>D376*F376</f>
        <v>800</v>
      </c>
      <c r="H376" s="47">
        <f>G376*12</f>
        <v>9600</v>
      </c>
      <c r="I376" s="176"/>
      <c r="J376" s="176"/>
      <c r="K376" s="176"/>
      <c r="L376" s="176"/>
      <c r="M376" s="176"/>
      <c r="N376" s="23"/>
      <c r="R376" s="2">
        <v>1</v>
      </c>
    </row>
    <row r="377" spans="1:18" s="91" customFormat="1" ht="15.75" x14ac:dyDescent="0.25">
      <c r="A377" s="45" t="s">
        <v>175</v>
      </c>
      <c r="B377" s="24"/>
      <c r="C377" s="55" t="s">
        <v>181</v>
      </c>
      <c r="D377" s="50">
        <v>1</v>
      </c>
      <c r="E377" s="51">
        <v>1.1000000000000001</v>
      </c>
      <c r="F377" s="47">
        <f>E377*1000</f>
        <v>1100</v>
      </c>
      <c r="G377" s="47">
        <f>F377*D377</f>
        <v>1100</v>
      </c>
      <c r="H377" s="47">
        <f>G377*12</f>
        <v>13200</v>
      </c>
      <c r="I377" s="87"/>
      <c r="J377" s="87"/>
      <c r="K377" s="87"/>
      <c r="L377" s="87"/>
      <c r="M377" s="87"/>
      <c r="N377" s="23"/>
    </row>
    <row r="378" spans="1:18" s="132" customFormat="1" ht="15.75" x14ac:dyDescent="0.25">
      <c r="A378" s="131"/>
      <c r="B378" s="32">
        <v>2</v>
      </c>
      <c r="C378" s="56" t="s">
        <v>52</v>
      </c>
      <c r="D378" s="57">
        <f>SUM(D379:D384)</f>
        <v>9</v>
      </c>
      <c r="E378" s="57"/>
      <c r="F378" s="47"/>
      <c r="G378" s="58">
        <f>SUM(G379:G384)</f>
        <v>8300</v>
      </c>
      <c r="H378" s="58">
        <f>SUM(H379:H384)</f>
        <v>99600</v>
      </c>
      <c r="I378" s="87"/>
      <c r="J378" s="87"/>
      <c r="K378" s="87"/>
      <c r="L378" s="87"/>
      <c r="M378" s="87"/>
      <c r="N378" s="23"/>
    </row>
    <row r="379" spans="1:18" s="91" customFormat="1" ht="15.75" x14ac:dyDescent="0.25">
      <c r="A379" s="87"/>
      <c r="B379" s="24"/>
      <c r="C379" s="55" t="s">
        <v>29</v>
      </c>
      <c r="D379" s="50">
        <v>1</v>
      </c>
      <c r="E379" s="51">
        <v>1.1000000000000001</v>
      </c>
      <c r="F379" s="47">
        <f t="shared" ref="F379:F428" si="148">E379*1000</f>
        <v>1100</v>
      </c>
      <c r="G379" s="47">
        <f t="shared" ref="G379:G382" si="149">D379*F379</f>
        <v>1100</v>
      </c>
      <c r="H379" s="47">
        <f t="shared" ref="H379:H382" si="150">G379*12</f>
        <v>13200</v>
      </c>
      <c r="I379" s="87"/>
      <c r="J379" s="87"/>
      <c r="K379" s="87"/>
      <c r="L379" s="87"/>
      <c r="M379" s="87"/>
      <c r="N379" s="23"/>
      <c r="Q379" s="91">
        <v>1</v>
      </c>
    </row>
    <row r="380" spans="1:18" s="91" customFormat="1" ht="15.75" x14ac:dyDescent="0.25">
      <c r="A380" s="87"/>
      <c r="B380" s="24"/>
      <c r="C380" s="55" t="s">
        <v>2</v>
      </c>
      <c r="D380" s="50">
        <f>SUM(I380:N380)</f>
        <v>1</v>
      </c>
      <c r="E380" s="51">
        <v>0.85</v>
      </c>
      <c r="F380" s="47">
        <f t="shared" si="148"/>
        <v>850</v>
      </c>
      <c r="G380" s="47">
        <f t="shared" si="149"/>
        <v>850</v>
      </c>
      <c r="H380" s="47">
        <f t="shared" si="150"/>
        <v>10200</v>
      </c>
      <c r="I380" s="87">
        <v>1</v>
      </c>
      <c r="J380" s="87"/>
      <c r="K380" s="87"/>
      <c r="L380" s="87"/>
      <c r="M380" s="87"/>
      <c r="N380" s="23"/>
    </row>
    <row r="381" spans="1:18" s="91" customFormat="1" ht="15.75" x14ac:dyDescent="0.25">
      <c r="A381" s="87"/>
      <c r="B381" s="24"/>
      <c r="C381" s="55" t="s">
        <v>3</v>
      </c>
      <c r="D381" s="50">
        <f>SUM(I381:N381)</f>
        <v>3</v>
      </c>
      <c r="E381" s="51">
        <v>0.75</v>
      </c>
      <c r="F381" s="47">
        <f t="shared" si="148"/>
        <v>750</v>
      </c>
      <c r="G381" s="47">
        <f t="shared" si="149"/>
        <v>2250</v>
      </c>
      <c r="H381" s="47">
        <f t="shared" si="150"/>
        <v>27000</v>
      </c>
      <c r="I381" s="87">
        <v>1</v>
      </c>
      <c r="J381" s="87">
        <v>2</v>
      </c>
      <c r="K381" s="87"/>
      <c r="L381" s="87"/>
      <c r="M381" s="87"/>
      <c r="N381" s="23"/>
      <c r="R381" s="91">
        <v>1</v>
      </c>
    </row>
    <row r="382" spans="1:18" s="91" customFormat="1" ht="15.75" hidden="1" x14ac:dyDescent="0.25">
      <c r="A382" s="45" t="s">
        <v>161</v>
      </c>
      <c r="B382" s="24"/>
      <c r="C382" s="55" t="s">
        <v>7</v>
      </c>
      <c r="D382" s="50">
        <f>SUM(I382:N382)</f>
        <v>0</v>
      </c>
      <c r="E382" s="51">
        <v>0.65</v>
      </c>
      <c r="F382" s="47">
        <f t="shared" si="148"/>
        <v>650</v>
      </c>
      <c r="G382" s="47">
        <f t="shared" si="149"/>
        <v>0</v>
      </c>
      <c r="H382" s="47">
        <f t="shared" si="150"/>
        <v>0</v>
      </c>
      <c r="I382" s="87"/>
      <c r="J382" s="87"/>
      <c r="K382" s="87"/>
      <c r="L382" s="87"/>
      <c r="M382" s="87"/>
      <c r="N382" s="23"/>
      <c r="O382" s="91">
        <v>2</v>
      </c>
    </row>
    <row r="383" spans="1:18" s="91" customFormat="1" ht="15.75" x14ac:dyDescent="0.25">
      <c r="A383" s="45"/>
      <c r="B383" s="24"/>
      <c r="C383" s="55" t="s">
        <v>10</v>
      </c>
      <c r="D383" s="50">
        <v>1</v>
      </c>
      <c r="E383" s="51">
        <v>0.8</v>
      </c>
      <c r="F383" s="47">
        <f>E383*1000</f>
        <v>800</v>
      </c>
      <c r="G383" s="47">
        <f>D383*F383</f>
        <v>800</v>
      </c>
      <c r="H383" s="47">
        <f>G383*12</f>
        <v>9600</v>
      </c>
      <c r="I383" s="87"/>
      <c r="J383" s="87"/>
      <c r="K383" s="87"/>
      <c r="L383" s="87"/>
      <c r="M383" s="87"/>
      <c r="N383" s="23"/>
      <c r="R383" s="91">
        <v>1</v>
      </c>
    </row>
    <row r="384" spans="1:18" s="91" customFormat="1" ht="15.75" x14ac:dyDescent="0.25">
      <c r="A384" s="45" t="s">
        <v>175</v>
      </c>
      <c r="B384" s="24"/>
      <c r="C384" s="55" t="s">
        <v>181</v>
      </c>
      <c r="D384" s="50">
        <v>3</v>
      </c>
      <c r="E384" s="51">
        <v>1.1000000000000001</v>
      </c>
      <c r="F384" s="47">
        <f>E384*1000</f>
        <v>1100</v>
      </c>
      <c r="G384" s="47">
        <f>F384*D384</f>
        <v>3300</v>
      </c>
      <c r="H384" s="47">
        <f>G384*12</f>
        <v>39600</v>
      </c>
      <c r="I384" s="87"/>
      <c r="J384" s="87"/>
      <c r="K384" s="87"/>
      <c r="L384" s="87"/>
      <c r="M384" s="87"/>
      <c r="N384" s="23"/>
    </row>
    <row r="385" spans="1:18" s="132" customFormat="1" ht="15.75" x14ac:dyDescent="0.25">
      <c r="A385" s="131"/>
      <c r="B385" s="32">
        <v>3</v>
      </c>
      <c r="C385" s="56" t="s">
        <v>53</v>
      </c>
      <c r="D385" s="57">
        <f>SUM(D386:D391)</f>
        <v>10</v>
      </c>
      <c r="E385" s="57"/>
      <c r="F385" s="47"/>
      <c r="G385" s="58">
        <f>SUM(G386:G391)</f>
        <v>8600</v>
      </c>
      <c r="H385" s="58">
        <f>SUM(H386:H391)</f>
        <v>103200</v>
      </c>
      <c r="I385" s="87"/>
      <c r="J385" s="87"/>
      <c r="K385" s="87"/>
      <c r="L385" s="87"/>
      <c r="M385" s="87"/>
      <c r="N385" s="23"/>
    </row>
    <row r="386" spans="1:18" s="91" customFormat="1" ht="15.75" x14ac:dyDescent="0.25">
      <c r="A386" s="87"/>
      <c r="B386" s="24"/>
      <c r="C386" s="55" t="s">
        <v>29</v>
      </c>
      <c r="D386" s="50">
        <v>1</v>
      </c>
      <c r="E386" s="51">
        <v>1.1000000000000001</v>
      </c>
      <c r="F386" s="47">
        <f t="shared" si="148"/>
        <v>1100</v>
      </c>
      <c r="G386" s="47">
        <f t="shared" ref="G386:G389" si="151">D386*F386</f>
        <v>1100</v>
      </c>
      <c r="H386" s="47">
        <f t="shared" ref="H386:H389" si="152">G386*12</f>
        <v>13200</v>
      </c>
      <c r="I386" s="87"/>
      <c r="J386" s="87"/>
      <c r="K386" s="87"/>
      <c r="L386" s="87"/>
      <c r="M386" s="87"/>
      <c r="N386" s="23"/>
      <c r="Q386" s="91">
        <v>1</v>
      </c>
    </row>
    <row r="387" spans="1:18" s="91" customFormat="1" ht="15.75" x14ac:dyDescent="0.25">
      <c r="A387" s="87"/>
      <c r="B387" s="24"/>
      <c r="C387" s="55" t="s">
        <v>2</v>
      </c>
      <c r="D387" s="50">
        <f>SUM(I387:N387)</f>
        <v>2</v>
      </c>
      <c r="E387" s="51">
        <v>0.85</v>
      </c>
      <c r="F387" s="47">
        <f t="shared" si="148"/>
        <v>850</v>
      </c>
      <c r="G387" s="47">
        <f t="shared" si="151"/>
        <v>1700</v>
      </c>
      <c r="H387" s="47">
        <f t="shared" si="152"/>
        <v>20400</v>
      </c>
      <c r="I387" s="87">
        <v>1</v>
      </c>
      <c r="J387" s="87">
        <v>1</v>
      </c>
      <c r="K387" s="87"/>
      <c r="L387" s="87"/>
      <c r="M387" s="87"/>
      <c r="N387" s="23"/>
    </row>
    <row r="388" spans="1:18" s="91" customFormat="1" ht="15.75" x14ac:dyDescent="0.25">
      <c r="A388" s="87"/>
      <c r="B388" s="24"/>
      <c r="C388" s="55" t="s">
        <v>3</v>
      </c>
      <c r="D388" s="50">
        <f>SUM(I388:N388)</f>
        <v>2</v>
      </c>
      <c r="E388" s="51">
        <v>0.75</v>
      </c>
      <c r="F388" s="47">
        <f t="shared" si="148"/>
        <v>750</v>
      </c>
      <c r="G388" s="47">
        <f t="shared" si="151"/>
        <v>1500</v>
      </c>
      <c r="H388" s="47">
        <f t="shared" si="152"/>
        <v>18000</v>
      </c>
      <c r="I388" s="87">
        <v>1</v>
      </c>
      <c r="J388" s="87">
        <v>1</v>
      </c>
      <c r="K388" s="87"/>
      <c r="L388" s="87"/>
      <c r="M388" s="87"/>
      <c r="N388" s="23"/>
      <c r="O388" s="91">
        <v>2</v>
      </c>
    </row>
    <row r="389" spans="1:18" s="91" customFormat="1" ht="15.75" x14ac:dyDescent="0.25">
      <c r="A389" s="87"/>
      <c r="B389" s="24"/>
      <c r="C389" s="55" t="s">
        <v>7</v>
      </c>
      <c r="D389" s="50">
        <f>SUM(I389:N389)</f>
        <v>2</v>
      </c>
      <c r="E389" s="51">
        <v>0.65</v>
      </c>
      <c r="F389" s="47">
        <f t="shared" si="148"/>
        <v>650</v>
      </c>
      <c r="G389" s="47">
        <f t="shared" si="151"/>
        <v>1300</v>
      </c>
      <c r="H389" s="47">
        <f t="shared" si="152"/>
        <v>15600</v>
      </c>
      <c r="I389" s="87">
        <v>1</v>
      </c>
      <c r="J389" s="87">
        <v>1</v>
      </c>
      <c r="K389" s="87"/>
      <c r="L389" s="87"/>
      <c r="M389" s="87"/>
      <c r="N389" s="23"/>
      <c r="O389" s="91">
        <v>1</v>
      </c>
    </row>
    <row r="390" spans="1:18" s="91" customFormat="1" ht="15.75" x14ac:dyDescent="0.25">
      <c r="A390" s="87"/>
      <c r="B390" s="24"/>
      <c r="C390" s="55" t="s">
        <v>10</v>
      </c>
      <c r="D390" s="50">
        <v>1</v>
      </c>
      <c r="E390" s="51">
        <v>0.8</v>
      </c>
      <c r="F390" s="47">
        <f>E390*1000</f>
        <v>800</v>
      </c>
      <c r="G390" s="47">
        <f>D390*F390</f>
        <v>800</v>
      </c>
      <c r="H390" s="47">
        <f>G390*12</f>
        <v>9600</v>
      </c>
      <c r="I390" s="87"/>
      <c r="J390" s="87"/>
      <c r="K390" s="87"/>
      <c r="L390" s="87"/>
      <c r="M390" s="87"/>
      <c r="N390" s="23"/>
      <c r="R390" s="91">
        <v>1</v>
      </c>
    </row>
    <row r="391" spans="1:18" s="91" customFormat="1" ht="15.75" x14ac:dyDescent="0.25">
      <c r="A391" s="45" t="s">
        <v>175</v>
      </c>
      <c r="B391" s="24"/>
      <c r="C391" s="55" t="s">
        <v>181</v>
      </c>
      <c r="D391" s="50">
        <v>2</v>
      </c>
      <c r="E391" s="51">
        <v>1.1000000000000001</v>
      </c>
      <c r="F391" s="47">
        <f>E391*1000</f>
        <v>1100</v>
      </c>
      <c r="G391" s="47">
        <f>F391*D391</f>
        <v>2200</v>
      </c>
      <c r="H391" s="47">
        <f>G391*12</f>
        <v>26400</v>
      </c>
      <c r="I391" s="87"/>
      <c r="J391" s="87"/>
      <c r="K391" s="87"/>
      <c r="L391" s="87"/>
      <c r="M391" s="87"/>
      <c r="N391" s="23"/>
    </row>
    <row r="392" spans="1:18" s="132" customFormat="1" ht="15.75" x14ac:dyDescent="0.25">
      <c r="A392" s="131"/>
      <c r="B392" s="32">
        <v>4</v>
      </c>
      <c r="C392" s="56" t="s">
        <v>54</v>
      </c>
      <c r="D392" s="57">
        <f>SUM(D393:D398)</f>
        <v>7</v>
      </c>
      <c r="E392" s="57"/>
      <c r="F392" s="47"/>
      <c r="G392" s="58">
        <f>SUM(G393:G398)</f>
        <v>6400</v>
      </c>
      <c r="H392" s="58">
        <f>SUM(H393:H398)</f>
        <v>76800</v>
      </c>
      <c r="I392" s="87"/>
      <c r="J392" s="87"/>
      <c r="K392" s="87"/>
      <c r="L392" s="87"/>
      <c r="M392" s="87"/>
      <c r="N392" s="23"/>
    </row>
    <row r="393" spans="1:18" s="91" customFormat="1" ht="15.75" x14ac:dyDescent="0.25">
      <c r="A393" s="87"/>
      <c r="B393" s="24"/>
      <c r="C393" s="55" t="s">
        <v>29</v>
      </c>
      <c r="D393" s="50">
        <v>1</v>
      </c>
      <c r="E393" s="51">
        <v>1.1000000000000001</v>
      </c>
      <c r="F393" s="47">
        <f t="shared" si="148"/>
        <v>1100</v>
      </c>
      <c r="G393" s="47">
        <f t="shared" ref="G393:G396" si="153">D393*F393</f>
        <v>1100</v>
      </c>
      <c r="H393" s="47">
        <f t="shared" ref="H393:H396" si="154">G393*12</f>
        <v>13200</v>
      </c>
      <c r="I393" s="87"/>
      <c r="J393" s="87"/>
      <c r="K393" s="87"/>
      <c r="L393" s="87"/>
      <c r="M393" s="87"/>
      <c r="N393" s="23"/>
      <c r="Q393" s="91">
        <v>1</v>
      </c>
    </row>
    <row r="394" spans="1:18" s="91" customFormat="1" ht="15.75" x14ac:dyDescent="0.25">
      <c r="A394" s="87"/>
      <c r="B394" s="24"/>
      <c r="C394" s="55" t="s">
        <v>2</v>
      </c>
      <c r="D394" s="50">
        <f>SUM(I394:N394)</f>
        <v>1</v>
      </c>
      <c r="E394" s="51">
        <v>0.85</v>
      </c>
      <c r="F394" s="47">
        <f t="shared" si="148"/>
        <v>850</v>
      </c>
      <c r="G394" s="47">
        <f t="shared" si="153"/>
        <v>850</v>
      </c>
      <c r="H394" s="47">
        <f t="shared" si="154"/>
        <v>10200</v>
      </c>
      <c r="I394" s="87">
        <v>1</v>
      </c>
      <c r="J394" s="87"/>
      <c r="K394" s="87"/>
      <c r="L394" s="87"/>
      <c r="M394" s="87"/>
      <c r="N394" s="23"/>
    </row>
    <row r="395" spans="1:18" s="91" customFormat="1" ht="15.75" x14ac:dyDescent="0.25">
      <c r="A395" s="87"/>
      <c r="B395" s="24"/>
      <c r="C395" s="55" t="s">
        <v>3</v>
      </c>
      <c r="D395" s="50">
        <f>SUM(I395:N395)</f>
        <v>3</v>
      </c>
      <c r="E395" s="51">
        <v>0.75</v>
      </c>
      <c r="F395" s="47">
        <f t="shared" si="148"/>
        <v>750</v>
      </c>
      <c r="G395" s="47">
        <f t="shared" si="153"/>
        <v>2250</v>
      </c>
      <c r="H395" s="47">
        <f t="shared" si="154"/>
        <v>27000</v>
      </c>
      <c r="I395" s="87">
        <v>1</v>
      </c>
      <c r="J395" s="87">
        <v>2</v>
      </c>
      <c r="K395" s="87"/>
      <c r="L395" s="87"/>
      <c r="M395" s="87"/>
      <c r="N395" s="23"/>
    </row>
    <row r="396" spans="1:18" s="91" customFormat="1" ht="15.75" hidden="1" x14ac:dyDescent="0.25">
      <c r="A396" s="45" t="s">
        <v>161</v>
      </c>
      <c r="B396" s="24"/>
      <c r="C396" s="55" t="s">
        <v>7</v>
      </c>
      <c r="D396" s="50">
        <f>SUM(I396:N396)</f>
        <v>0</v>
      </c>
      <c r="E396" s="51">
        <v>0.65</v>
      </c>
      <c r="F396" s="47">
        <f t="shared" si="148"/>
        <v>650</v>
      </c>
      <c r="G396" s="47">
        <f t="shared" si="153"/>
        <v>0</v>
      </c>
      <c r="H396" s="47">
        <f t="shared" si="154"/>
        <v>0</v>
      </c>
      <c r="I396" s="87"/>
      <c r="J396" s="87"/>
      <c r="K396" s="87"/>
      <c r="L396" s="87"/>
      <c r="M396" s="87"/>
      <c r="N396" s="23"/>
      <c r="O396" s="91">
        <v>3</v>
      </c>
    </row>
    <row r="397" spans="1:18" s="91" customFormat="1" ht="15.75" hidden="1" x14ac:dyDescent="0.25">
      <c r="A397" s="45" t="s">
        <v>161</v>
      </c>
      <c r="B397" s="24"/>
      <c r="C397" s="55" t="s">
        <v>10</v>
      </c>
      <c r="D397" s="50">
        <v>0</v>
      </c>
      <c r="E397" s="51">
        <v>0.8</v>
      </c>
      <c r="F397" s="47">
        <f>E397*1000</f>
        <v>800</v>
      </c>
      <c r="G397" s="47">
        <f>D397*F397</f>
        <v>0</v>
      </c>
      <c r="H397" s="47">
        <f>G397*12</f>
        <v>0</v>
      </c>
      <c r="I397" s="87"/>
      <c r="J397" s="87"/>
      <c r="K397" s="87"/>
      <c r="L397" s="87"/>
      <c r="M397" s="87"/>
      <c r="N397" s="23"/>
      <c r="R397" s="91">
        <v>1</v>
      </c>
    </row>
    <row r="398" spans="1:18" s="91" customFormat="1" ht="15.75" x14ac:dyDescent="0.25">
      <c r="A398" s="45" t="s">
        <v>175</v>
      </c>
      <c r="B398" s="24"/>
      <c r="C398" s="55" t="s">
        <v>181</v>
      </c>
      <c r="D398" s="50">
        <v>2</v>
      </c>
      <c r="E398" s="51">
        <v>1.1000000000000001</v>
      </c>
      <c r="F398" s="47">
        <f>E398*1000</f>
        <v>1100</v>
      </c>
      <c r="G398" s="47">
        <f>F398*D398</f>
        <v>2200</v>
      </c>
      <c r="H398" s="47">
        <f>G398*12</f>
        <v>26400</v>
      </c>
      <c r="I398" s="87"/>
      <c r="J398" s="87"/>
      <c r="K398" s="87"/>
      <c r="L398" s="87"/>
      <c r="M398" s="87"/>
      <c r="N398" s="23"/>
    </row>
    <row r="399" spans="1:18" s="132" customFormat="1" ht="15.75" x14ac:dyDescent="0.25">
      <c r="A399" s="131"/>
      <c r="B399" s="32">
        <v>5</v>
      </c>
      <c r="C399" s="56" t="s">
        <v>55</v>
      </c>
      <c r="D399" s="57">
        <f>SUM(D400:D405)</f>
        <v>10</v>
      </c>
      <c r="E399" s="57"/>
      <c r="F399" s="47"/>
      <c r="G399" s="58">
        <f>SUM(G400:G405)</f>
        <v>8600</v>
      </c>
      <c r="H399" s="58">
        <f>SUM(H400:H405)</f>
        <v>103200</v>
      </c>
      <c r="I399" s="87"/>
      <c r="J399" s="87"/>
      <c r="K399" s="87"/>
      <c r="L399" s="87"/>
      <c r="M399" s="87"/>
      <c r="N399" s="23"/>
    </row>
    <row r="400" spans="1:18" s="91" customFormat="1" ht="15.75" x14ac:dyDescent="0.25">
      <c r="A400" s="87"/>
      <c r="B400" s="24"/>
      <c r="C400" s="55" t="s">
        <v>29</v>
      </c>
      <c r="D400" s="50">
        <v>1</v>
      </c>
      <c r="E400" s="51">
        <v>1.1000000000000001</v>
      </c>
      <c r="F400" s="47">
        <f t="shared" si="148"/>
        <v>1100</v>
      </c>
      <c r="G400" s="47">
        <f t="shared" ref="G400:G403" si="155">D400*F400</f>
        <v>1100</v>
      </c>
      <c r="H400" s="47">
        <f t="shared" ref="H400:H403" si="156">G400*12</f>
        <v>13200</v>
      </c>
      <c r="I400" s="87"/>
      <c r="J400" s="87"/>
      <c r="K400" s="87"/>
      <c r="L400" s="87"/>
      <c r="M400" s="87"/>
      <c r="N400" s="23"/>
      <c r="Q400" s="91">
        <v>1</v>
      </c>
    </row>
    <row r="401" spans="1:18" s="91" customFormat="1" ht="15.75" x14ac:dyDescent="0.25">
      <c r="A401" s="87"/>
      <c r="B401" s="24"/>
      <c r="C401" s="55" t="s">
        <v>2</v>
      </c>
      <c r="D401" s="50">
        <f>SUM(I401:N401)</f>
        <v>2</v>
      </c>
      <c r="E401" s="51">
        <v>0.85</v>
      </c>
      <c r="F401" s="47">
        <f t="shared" si="148"/>
        <v>850</v>
      </c>
      <c r="G401" s="47">
        <f t="shared" si="155"/>
        <v>1700</v>
      </c>
      <c r="H401" s="47">
        <f t="shared" si="156"/>
        <v>20400</v>
      </c>
      <c r="I401" s="87">
        <v>1</v>
      </c>
      <c r="J401" s="87">
        <v>1</v>
      </c>
      <c r="K401" s="87"/>
      <c r="L401" s="87"/>
      <c r="M401" s="87"/>
      <c r="N401" s="23"/>
    </row>
    <row r="402" spans="1:18" s="91" customFormat="1" ht="15.75" x14ac:dyDescent="0.25">
      <c r="A402" s="87"/>
      <c r="B402" s="24"/>
      <c r="C402" s="55" t="s">
        <v>3</v>
      </c>
      <c r="D402" s="50">
        <f>SUM(I402:N402)</f>
        <v>2</v>
      </c>
      <c r="E402" s="51">
        <v>0.75</v>
      </c>
      <c r="F402" s="47">
        <f t="shared" si="148"/>
        <v>750</v>
      </c>
      <c r="G402" s="47">
        <f t="shared" si="155"/>
        <v>1500</v>
      </c>
      <c r="H402" s="47">
        <f t="shared" si="156"/>
        <v>18000</v>
      </c>
      <c r="I402" s="87">
        <v>1</v>
      </c>
      <c r="J402" s="87">
        <v>1</v>
      </c>
      <c r="K402" s="87"/>
      <c r="L402" s="87"/>
      <c r="M402" s="87"/>
      <c r="N402" s="23"/>
      <c r="O402" s="91">
        <v>2</v>
      </c>
    </row>
    <row r="403" spans="1:18" s="91" customFormat="1" ht="15.75" x14ac:dyDescent="0.25">
      <c r="A403" s="87"/>
      <c r="B403" s="24"/>
      <c r="C403" s="55" t="s">
        <v>7</v>
      </c>
      <c r="D403" s="50">
        <f>SUM(I403:N403)</f>
        <v>2</v>
      </c>
      <c r="E403" s="51">
        <v>0.65</v>
      </c>
      <c r="F403" s="47">
        <f t="shared" si="148"/>
        <v>650</v>
      </c>
      <c r="G403" s="47">
        <f t="shared" si="155"/>
        <v>1300</v>
      </c>
      <c r="H403" s="47">
        <f t="shared" si="156"/>
        <v>15600</v>
      </c>
      <c r="I403" s="87">
        <v>1</v>
      </c>
      <c r="J403" s="87">
        <v>1</v>
      </c>
      <c r="K403" s="87"/>
      <c r="L403" s="87"/>
      <c r="M403" s="87"/>
      <c r="N403" s="23"/>
      <c r="O403" s="91">
        <v>1</v>
      </c>
    </row>
    <row r="404" spans="1:18" s="91" customFormat="1" ht="15.75" x14ac:dyDescent="0.25">
      <c r="A404" s="87"/>
      <c r="B404" s="24"/>
      <c r="C404" s="55" t="s">
        <v>10</v>
      </c>
      <c r="D404" s="50">
        <v>1</v>
      </c>
      <c r="E404" s="51">
        <v>0.8</v>
      </c>
      <c r="F404" s="47">
        <f>E404*1000</f>
        <v>800</v>
      </c>
      <c r="G404" s="47">
        <f>D404*F404</f>
        <v>800</v>
      </c>
      <c r="H404" s="47">
        <f>G404*12</f>
        <v>9600</v>
      </c>
      <c r="I404" s="87"/>
      <c r="J404" s="87"/>
      <c r="K404" s="87"/>
      <c r="L404" s="87"/>
      <c r="M404" s="87"/>
      <c r="N404" s="23"/>
      <c r="R404" s="91">
        <v>1</v>
      </c>
    </row>
    <row r="405" spans="1:18" s="91" customFormat="1" ht="15.75" x14ac:dyDescent="0.25">
      <c r="A405" s="45" t="s">
        <v>175</v>
      </c>
      <c r="B405" s="24"/>
      <c r="C405" s="55" t="s">
        <v>181</v>
      </c>
      <c r="D405" s="50">
        <v>2</v>
      </c>
      <c r="E405" s="51">
        <v>1.1000000000000001</v>
      </c>
      <c r="F405" s="47">
        <f>E405*1000</f>
        <v>1100</v>
      </c>
      <c r="G405" s="47">
        <f>F405*D405</f>
        <v>2200</v>
      </c>
      <c r="H405" s="47">
        <f>G405*12</f>
        <v>26400</v>
      </c>
      <c r="I405" s="87"/>
      <c r="J405" s="87"/>
      <c r="K405" s="87"/>
      <c r="L405" s="87"/>
      <c r="M405" s="87"/>
      <c r="N405" s="23"/>
    </row>
    <row r="406" spans="1:18" s="132" customFormat="1" ht="15.75" x14ac:dyDescent="0.25">
      <c r="A406" s="131"/>
      <c r="B406" s="32">
        <v>6</v>
      </c>
      <c r="C406" s="56" t="s">
        <v>56</v>
      </c>
      <c r="D406" s="57">
        <f>SUM(D407:D412)</f>
        <v>8</v>
      </c>
      <c r="E406" s="57"/>
      <c r="F406" s="47"/>
      <c r="G406" s="58">
        <f>SUM(G407:G412)</f>
        <v>7200</v>
      </c>
      <c r="H406" s="58">
        <f>SUM(H407:H412)</f>
        <v>86400</v>
      </c>
      <c r="I406" s="87"/>
      <c r="J406" s="87"/>
      <c r="K406" s="87"/>
      <c r="L406" s="87"/>
      <c r="M406" s="87"/>
      <c r="N406" s="23"/>
    </row>
    <row r="407" spans="1:18" s="91" customFormat="1" ht="15.75" x14ac:dyDescent="0.25">
      <c r="A407" s="87"/>
      <c r="B407" s="24"/>
      <c r="C407" s="55" t="s">
        <v>29</v>
      </c>
      <c r="D407" s="50">
        <v>1</v>
      </c>
      <c r="E407" s="51">
        <v>1.1000000000000001</v>
      </c>
      <c r="F407" s="47">
        <f t="shared" si="148"/>
        <v>1100</v>
      </c>
      <c r="G407" s="47">
        <f t="shared" ref="G407:G410" si="157">D407*F407</f>
        <v>1100</v>
      </c>
      <c r="H407" s="47">
        <f t="shared" ref="H407:H410" si="158">G407*12</f>
        <v>13200</v>
      </c>
      <c r="I407" s="87"/>
      <c r="J407" s="87"/>
      <c r="K407" s="87"/>
      <c r="L407" s="87"/>
      <c r="M407" s="87"/>
      <c r="N407" s="23"/>
      <c r="Q407" s="91">
        <v>1</v>
      </c>
    </row>
    <row r="408" spans="1:18" s="91" customFormat="1" ht="15.75" x14ac:dyDescent="0.25">
      <c r="A408" s="87"/>
      <c r="B408" s="24"/>
      <c r="C408" s="55" t="s">
        <v>2</v>
      </c>
      <c r="D408" s="50">
        <f>SUM(I408:N408)</f>
        <v>1</v>
      </c>
      <c r="E408" s="51">
        <v>0.85</v>
      </c>
      <c r="F408" s="47">
        <f t="shared" si="148"/>
        <v>850</v>
      </c>
      <c r="G408" s="47">
        <f t="shared" si="157"/>
        <v>850</v>
      </c>
      <c r="H408" s="47">
        <f t="shared" si="158"/>
        <v>10200</v>
      </c>
      <c r="I408" s="87">
        <v>1</v>
      </c>
      <c r="J408" s="87"/>
      <c r="K408" s="87"/>
      <c r="L408" s="87"/>
      <c r="M408" s="87"/>
      <c r="N408" s="23"/>
    </row>
    <row r="409" spans="1:18" s="91" customFormat="1" ht="15.75" x14ac:dyDescent="0.25">
      <c r="A409" s="87"/>
      <c r="B409" s="24"/>
      <c r="C409" s="55" t="s">
        <v>3</v>
      </c>
      <c r="D409" s="50">
        <f>SUM(I409:N409)</f>
        <v>3</v>
      </c>
      <c r="E409" s="51">
        <v>0.75</v>
      </c>
      <c r="F409" s="47">
        <f t="shared" si="148"/>
        <v>750</v>
      </c>
      <c r="G409" s="47">
        <f t="shared" si="157"/>
        <v>2250</v>
      </c>
      <c r="H409" s="47">
        <f t="shared" si="158"/>
        <v>27000</v>
      </c>
      <c r="I409" s="87">
        <v>1</v>
      </c>
      <c r="J409" s="87">
        <v>2</v>
      </c>
      <c r="K409" s="87"/>
      <c r="L409" s="87"/>
      <c r="M409" s="87"/>
      <c r="N409" s="23"/>
      <c r="R409" s="91">
        <v>1</v>
      </c>
    </row>
    <row r="410" spans="1:18" s="91" customFormat="1" ht="15.75" hidden="1" x14ac:dyDescent="0.25">
      <c r="A410" s="45" t="s">
        <v>161</v>
      </c>
      <c r="B410" s="24"/>
      <c r="C410" s="55" t="s">
        <v>7</v>
      </c>
      <c r="D410" s="50">
        <f>SUM(I410:N410)</f>
        <v>0</v>
      </c>
      <c r="E410" s="51">
        <v>0.65</v>
      </c>
      <c r="F410" s="47">
        <f t="shared" si="148"/>
        <v>650</v>
      </c>
      <c r="G410" s="47">
        <f t="shared" si="157"/>
        <v>0</v>
      </c>
      <c r="H410" s="47">
        <f t="shared" si="158"/>
        <v>0</v>
      </c>
      <c r="I410" s="87"/>
      <c r="J410" s="87"/>
      <c r="K410" s="87"/>
      <c r="L410" s="87"/>
      <c r="M410" s="87"/>
      <c r="N410" s="23"/>
      <c r="O410" s="91">
        <v>2</v>
      </c>
    </row>
    <row r="411" spans="1:18" s="91" customFormat="1" ht="15.75" x14ac:dyDescent="0.25">
      <c r="A411" s="87"/>
      <c r="B411" s="24"/>
      <c r="C411" s="55" t="s">
        <v>10</v>
      </c>
      <c r="D411" s="50">
        <v>1</v>
      </c>
      <c r="E411" s="51">
        <v>0.8</v>
      </c>
      <c r="F411" s="47">
        <f>E411*1000</f>
        <v>800</v>
      </c>
      <c r="G411" s="47">
        <f>D411*F411</f>
        <v>800</v>
      </c>
      <c r="H411" s="47">
        <f>G411*12</f>
        <v>9600</v>
      </c>
      <c r="I411" s="87"/>
      <c r="J411" s="87"/>
      <c r="K411" s="87"/>
      <c r="L411" s="87"/>
      <c r="M411" s="87"/>
      <c r="N411" s="23"/>
      <c r="R411" s="91">
        <v>1</v>
      </c>
    </row>
    <row r="412" spans="1:18" s="91" customFormat="1" ht="15.75" x14ac:dyDescent="0.25">
      <c r="A412" s="45" t="s">
        <v>175</v>
      </c>
      <c r="B412" s="24"/>
      <c r="C412" s="55" t="s">
        <v>181</v>
      </c>
      <c r="D412" s="50">
        <v>2</v>
      </c>
      <c r="E412" s="51">
        <v>1.1000000000000001</v>
      </c>
      <c r="F412" s="47">
        <f>E412*1000</f>
        <v>1100</v>
      </c>
      <c r="G412" s="47">
        <f>F412*D412</f>
        <v>2200</v>
      </c>
      <c r="H412" s="47">
        <f>G412*12</f>
        <v>26400</v>
      </c>
      <c r="I412" s="87"/>
      <c r="J412" s="87"/>
      <c r="K412" s="87"/>
      <c r="L412" s="87"/>
      <c r="M412" s="87"/>
      <c r="N412" s="23"/>
    </row>
    <row r="413" spans="1:18" s="132" customFormat="1" ht="15.75" x14ac:dyDescent="0.25">
      <c r="A413" s="131"/>
      <c r="B413" s="32">
        <v>7</v>
      </c>
      <c r="C413" s="56" t="s">
        <v>57</v>
      </c>
      <c r="D413" s="57">
        <f>SUM(D414:D419)</f>
        <v>6</v>
      </c>
      <c r="E413" s="57"/>
      <c r="F413" s="47"/>
      <c r="G413" s="58">
        <f>SUM(G414:G419)</f>
        <v>5300</v>
      </c>
      <c r="H413" s="58">
        <f>SUM(H414:H419)</f>
        <v>63600</v>
      </c>
      <c r="I413" s="87"/>
      <c r="J413" s="87"/>
      <c r="K413" s="87"/>
      <c r="L413" s="87"/>
      <c r="M413" s="87"/>
      <c r="N413" s="23"/>
    </row>
    <row r="414" spans="1:18" s="91" customFormat="1" ht="15.75" x14ac:dyDescent="0.25">
      <c r="A414" s="87"/>
      <c r="B414" s="24"/>
      <c r="C414" s="55" t="s">
        <v>29</v>
      </c>
      <c r="D414" s="50">
        <v>1</v>
      </c>
      <c r="E414" s="51">
        <v>1.1000000000000001</v>
      </c>
      <c r="F414" s="47">
        <f t="shared" si="148"/>
        <v>1100</v>
      </c>
      <c r="G414" s="47">
        <f t="shared" ref="G414:G417" si="159">D414*F414</f>
        <v>1100</v>
      </c>
      <c r="H414" s="47">
        <f t="shared" ref="H414:H417" si="160">G414*12</f>
        <v>13200</v>
      </c>
      <c r="I414" s="87"/>
      <c r="J414" s="87"/>
      <c r="K414" s="87"/>
      <c r="L414" s="87"/>
      <c r="M414" s="87"/>
      <c r="N414" s="23"/>
      <c r="Q414" s="91">
        <v>1</v>
      </c>
    </row>
    <row r="415" spans="1:18" s="91" customFormat="1" ht="15.75" x14ac:dyDescent="0.25">
      <c r="A415" s="87"/>
      <c r="B415" s="24"/>
      <c r="C415" s="55" t="s">
        <v>2</v>
      </c>
      <c r="D415" s="50">
        <f>SUM(I415:N415)</f>
        <v>1</v>
      </c>
      <c r="E415" s="51">
        <v>0.85</v>
      </c>
      <c r="F415" s="47">
        <f t="shared" si="148"/>
        <v>850</v>
      </c>
      <c r="G415" s="47">
        <f t="shared" si="159"/>
        <v>850</v>
      </c>
      <c r="H415" s="47">
        <f t="shared" si="160"/>
        <v>10200</v>
      </c>
      <c r="I415" s="87">
        <v>1</v>
      </c>
      <c r="J415" s="87"/>
      <c r="K415" s="87"/>
      <c r="L415" s="87"/>
      <c r="M415" s="87"/>
      <c r="N415" s="23"/>
    </row>
    <row r="416" spans="1:18" s="91" customFormat="1" ht="15.75" x14ac:dyDescent="0.25">
      <c r="A416" s="87"/>
      <c r="B416" s="24"/>
      <c r="C416" s="55" t="s">
        <v>3</v>
      </c>
      <c r="D416" s="50">
        <f>SUM(I416:N416)</f>
        <v>3</v>
      </c>
      <c r="E416" s="51">
        <v>0.75</v>
      </c>
      <c r="F416" s="47">
        <f t="shared" si="148"/>
        <v>750</v>
      </c>
      <c r="G416" s="47">
        <f t="shared" si="159"/>
        <v>2250</v>
      </c>
      <c r="H416" s="47">
        <f t="shared" si="160"/>
        <v>27000</v>
      </c>
      <c r="I416" s="87">
        <v>1</v>
      </c>
      <c r="J416" s="87">
        <v>2</v>
      </c>
      <c r="K416" s="87"/>
      <c r="L416" s="87"/>
      <c r="M416" s="87"/>
      <c r="N416" s="23"/>
      <c r="R416" s="91">
        <v>2</v>
      </c>
    </row>
    <row r="417" spans="1:18" s="91" customFormat="1" ht="15.75" hidden="1" x14ac:dyDescent="0.25">
      <c r="A417" s="45" t="s">
        <v>161</v>
      </c>
      <c r="B417" s="24"/>
      <c r="C417" s="55" t="s">
        <v>7</v>
      </c>
      <c r="D417" s="50">
        <f>SUM(I417:N417)</f>
        <v>0</v>
      </c>
      <c r="E417" s="51">
        <v>0.65</v>
      </c>
      <c r="F417" s="47">
        <f t="shared" si="148"/>
        <v>650</v>
      </c>
      <c r="G417" s="47">
        <f t="shared" si="159"/>
        <v>0</v>
      </c>
      <c r="H417" s="47">
        <f t="shared" si="160"/>
        <v>0</v>
      </c>
      <c r="I417" s="87"/>
      <c r="J417" s="87"/>
      <c r="K417" s="87"/>
      <c r="L417" s="87"/>
      <c r="M417" s="87"/>
      <c r="N417" s="23"/>
      <c r="O417" s="91">
        <v>1</v>
      </c>
    </row>
    <row r="418" spans="1:18" s="91" customFormat="1" ht="15.75" hidden="1" x14ac:dyDescent="0.25">
      <c r="A418" s="45" t="s">
        <v>161</v>
      </c>
      <c r="B418" s="24"/>
      <c r="C418" s="55" t="s">
        <v>10</v>
      </c>
      <c r="D418" s="50">
        <v>0</v>
      </c>
      <c r="E418" s="51">
        <v>0.8</v>
      </c>
      <c r="F418" s="47">
        <f>E418*1000</f>
        <v>800</v>
      </c>
      <c r="G418" s="47">
        <f>D418*F418</f>
        <v>0</v>
      </c>
      <c r="H418" s="47">
        <f>G418*12</f>
        <v>0</v>
      </c>
      <c r="I418" s="87"/>
      <c r="J418" s="87"/>
      <c r="K418" s="87"/>
      <c r="L418" s="87"/>
      <c r="M418" s="87"/>
      <c r="N418" s="23"/>
      <c r="R418" s="91">
        <v>1</v>
      </c>
    </row>
    <row r="419" spans="1:18" s="91" customFormat="1" ht="15.75" x14ac:dyDescent="0.25">
      <c r="A419" s="45" t="s">
        <v>175</v>
      </c>
      <c r="B419" s="24"/>
      <c r="C419" s="55" t="s">
        <v>181</v>
      </c>
      <c r="D419" s="50">
        <v>1</v>
      </c>
      <c r="E419" s="51">
        <v>1.1000000000000001</v>
      </c>
      <c r="F419" s="47">
        <f>E419*1000</f>
        <v>1100</v>
      </c>
      <c r="G419" s="47">
        <f>F419*D419</f>
        <v>1100</v>
      </c>
      <c r="H419" s="47">
        <f>G419*12</f>
        <v>13200</v>
      </c>
      <c r="I419" s="87"/>
      <c r="J419" s="87"/>
      <c r="K419" s="87"/>
      <c r="L419" s="87"/>
      <c r="M419" s="87"/>
      <c r="N419" s="23"/>
    </row>
    <row r="420" spans="1:18" s="132" customFormat="1" ht="15.75" x14ac:dyDescent="0.25">
      <c r="A420" s="131"/>
      <c r="B420" s="32">
        <v>8</v>
      </c>
      <c r="C420" s="56" t="s">
        <v>58</v>
      </c>
      <c r="D420" s="57">
        <f>SUM(D421:D426)</f>
        <v>9</v>
      </c>
      <c r="E420" s="57"/>
      <c r="F420" s="47"/>
      <c r="G420" s="58">
        <f>SUM(G421:G426)</f>
        <v>7850</v>
      </c>
      <c r="H420" s="58">
        <f>SUM(H421:H426)</f>
        <v>94200</v>
      </c>
      <c r="I420" s="87"/>
      <c r="J420" s="87"/>
      <c r="K420" s="87"/>
      <c r="L420" s="87"/>
      <c r="M420" s="87"/>
      <c r="N420" s="23"/>
    </row>
    <row r="421" spans="1:18" s="91" customFormat="1" ht="15.75" x14ac:dyDescent="0.25">
      <c r="A421" s="87"/>
      <c r="B421" s="24"/>
      <c r="C421" s="55" t="s">
        <v>59</v>
      </c>
      <c r="D421" s="50">
        <v>1</v>
      </c>
      <c r="E421" s="51">
        <v>1.1000000000000001</v>
      </c>
      <c r="F421" s="47">
        <f t="shared" si="148"/>
        <v>1100</v>
      </c>
      <c r="G421" s="47">
        <f t="shared" ref="G421:G424" si="161">D421*F421</f>
        <v>1100</v>
      </c>
      <c r="H421" s="47">
        <f t="shared" ref="H421:H424" si="162">G421*12</f>
        <v>13200</v>
      </c>
      <c r="I421" s="87"/>
      <c r="J421" s="87"/>
      <c r="K421" s="87"/>
      <c r="L421" s="87"/>
      <c r="M421" s="87"/>
      <c r="N421" s="23"/>
      <c r="Q421" s="91">
        <v>1</v>
      </c>
    </row>
    <row r="422" spans="1:18" s="91" customFormat="1" ht="15.75" x14ac:dyDescent="0.25">
      <c r="A422" s="87"/>
      <c r="B422" s="24"/>
      <c r="C422" s="55" t="s">
        <v>2</v>
      </c>
      <c r="D422" s="50">
        <f>SUM(I422:N422)</f>
        <v>1</v>
      </c>
      <c r="E422" s="51">
        <v>0.85</v>
      </c>
      <c r="F422" s="47">
        <f t="shared" si="148"/>
        <v>850</v>
      </c>
      <c r="G422" s="47">
        <f t="shared" si="161"/>
        <v>850</v>
      </c>
      <c r="H422" s="47">
        <f t="shared" si="162"/>
        <v>10200</v>
      </c>
      <c r="I422" s="87">
        <v>1</v>
      </c>
      <c r="J422" s="87"/>
      <c r="K422" s="87"/>
      <c r="L422" s="87"/>
      <c r="M422" s="87"/>
      <c r="N422" s="23"/>
    </row>
    <row r="423" spans="1:18" s="91" customFormat="1" ht="15.75" x14ac:dyDescent="0.25">
      <c r="A423" s="87"/>
      <c r="B423" s="24"/>
      <c r="C423" s="55" t="s">
        <v>3</v>
      </c>
      <c r="D423" s="50">
        <f>SUM(I423:N423)</f>
        <v>3</v>
      </c>
      <c r="E423" s="51">
        <v>0.75</v>
      </c>
      <c r="F423" s="47">
        <f t="shared" si="148"/>
        <v>750</v>
      </c>
      <c r="G423" s="47">
        <f t="shared" si="161"/>
        <v>2250</v>
      </c>
      <c r="H423" s="47">
        <f t="shared" si="162"/>
        <v>27000</v>
      </c>
      <c r="I423" s="87">
        <v>1</v>
      </c>
      <c r="J423" s="87">
        <v>2</v>
      </c>
      <c r="K423" s="87"/>
      <c r="L423" s="87"/>
      <c r="M423" s="87"/>
      <c r="N423" s="23"/>
    </row>
    <row r="424" spans="1:18" s="91" customFormat="1" ht="15.75" x14ac:dyDescent="0.25">
      <c r="A424" s="87"/>
      <c r="B424" s="24"/>
      <c r="C424" s="55" t="s">
        <v>7</v>
      </c>
      <c r="D424" s="50">
        <f>SUM(I424:N424)</f>
        <v>1</v>
      </c>
      <c r="E424" s="51">
        <v>0.65</v>
      </c>
      <c r="F424" s="47">
        <f t="shared" si="148"/>
        <v>650</v>
      </c>
      <c r="G424" s="47">
        <f t="shared" si="161"/>
        <v>650</v>
      </c>
      <c r="H424" s="47">
        <f t="shared" si="162"/>
        <v>7800</v>
      </c>
      <c r="I424" s="87">
        <v>1</v>
      </c>
      <c r="J424" s="87"/>
      <c r="K424" s="87"/>
      <c r="L424" s="87"/>
      <c r="M424" s="87"/>
      <c r="N424" s="23"/>
      <c r="O424" s="91">
        <v>2</v>
      </c>
    </row>
    <row r="425" spans="1:18" s="91" customFormat="1" ht="15.75" x14ac:dyDescent="0.25">
      <c r="A425" s="87"/>
      <c r="B425" s="24"/>
      <c r="C425" s="55" t="s">
        <v>10</v>
      </c>
      <c r="D425" s="50">
        <v>1</v>
      </c>
      <c r="E425" s="51">
        <v>0.8</v>
      </c>
      <c r="F425" s="47">
        <f>E425*1000</f>
        <v>800</v>
      </c>
      <c r="G425" s="47">
        <f>D425*F425</f>
        <v>800</v>
      </c>
      <c r="H425" s="47">
        <f>G425*12</f>
        <v>9600</v>
      </c>
      <c r="I425" s="87"/>
      <c r="J425" s="87"/>
      <c r="K425" s="87"/>
      <c r="L425" s="87"/>
      <c r="M425" s="87"/>
      <c r="N425" s="23"/>
      <c r="R425" s="91">
        <v>1</v>
      </c>
    </row>
    <row r="426" spans="1:18" s="91" customFormat="1" ht="15.75" x14ac:dyDescent="0.25">
      <c r="A426" s="45" t="s">
        <v>175</v>
      </c>
      <c r="B426" s="24"/>
      <c r="C426" s="55" t="s">
        <v>181</v>
      </c>
      <c r="D426" s="50">
        <v>2</v>
      </c>
      <c r="E426" s="51">
        <v>1.1000000000000001</v>
      </c>
      <c r="F426" s="47">
        <f>E426*1000</f>
        <v>1100</v>
      </c>
      <c r="G426" s="47">
        <f>F426*D426</f>
        <v>2200</v>
      </c>
      <c r="H426" s="47">
        <f>G426*12</f>
        <v>26400</v>
      </c>
      <c r="I426" s="87"/>
      <c r="J426" s="87"/>
      <c r="K426" s="87"/>
      <c r="L426" s="87"/>
      <c r="M426" s="87"/>
      <c r="N426" s="23"/>
    </row>
    <row r="427" spans="1:18" s="132" customFormat="1" ht="36" customHeight="1" x14ac:dyDescent="0.25">
      <c r="A427" s="131"/>
      <c r="B427" s="77" t="s">
        <v>119</v>
      </c>
      <c r="C427" s="80" t="s">
        <v>60</v>
      </c>
      <c r="D427" s="77">
        <f>SUM(D428:D440)</f>
        <v>35</v>
      </c>
      <c r="E427" s="77"/>
      <c r="F427" s="78"/>
      <c r="G427" s="78">
        <f>SUM(G428:G440)</f>
        <v>32150</v>
      </c>
      <c r="H427" s="78">
        <f>SUM(H428:H440)</f>
        <v>385800</v>
      </c>
      <c r="I427" s="87"/>
      <c r="J427" s="87"/>
      <c r="K427" s="87"/>
      <c r="L427" s="87"/>
      <c r="M427" s="87"/>
      <c r="N427" s="23"/>
    </row>
    <row r="428" spans="1:18" s="91" customFormat="1" ht="15.75" x14ac:dyDescent="0.25">
      <c r="A428" s="87"/>
      <c r="B428" s="24"/>
      <c r="C428" s="55" t="s">
        <v>25</v>
      </c>
      <c r="D428" s="50">
        <v>1</v>
      </c>
      <c r="E428" s="51">
        <v>1.8</v>
      </c>
      <c r="F428" s="47">
        <f t="shared" si="148"/>
        <v>1800</v>
      </c>
      <c r="G428" s="47">
        <f t="shared" ref="G428:G436" si="163">D428*F428</f>
        <v>1800</v>
      </c>
      <c r="H428" s="47">
        <f t="shared" ref="H428:H438" si="164">G428*12</f>
        <v>21600</v>
      </c>
      <c r="I428" s="87"/>
      <c r="J428" s="87"/>
      <c r="K428" s="87"/>
      <c r="L428" s="87"/>
      <c r="M428" s="87"/>
      <c r="N428" s="23"/>
      <c r="P428" s="91">
        <v>6</v>
      </c>
    </row>
    <row r="429" spans="1:18" s="2" customFormat="1" x14ac:dyDescent="0.25">
      <c r="A429" s="45" t="s">
        <v>175</v>
      </c>
      <c r="B429" s="24"/>
      <c r="C429" s="55" t="s">
        <v>185</v>
      </c>
      <c r="D429" s="50">
        <v>1</v>
      </c>
      <c r="E429" s="51">
        <v>1.3</v>
      </c>
      <c r="F429" s="47">
        <v>1300</v>
      </c>
      <c r="G429" s="47">
        <f t="shared" si="163"/>
        <v>1300</v>
      </c>
      <c r="H429" s="47">
        <f t="shared" si="164"/>
        <v>15600</v>
      </c>
      <c r="I429" s="176"/>
      <c r="J429" s="176"/>
      <c r="K429" s="176"/>
      <c r="L429" s="176"/>
      <c r="M429" s="176"/>
      <c r="N429" s="23"/>
      <c r="O429" s="2">
        <v>2</v>
      </c>
    </row>
    <row r="430" spans="1:18" s="91" customFormat="1" ht="15.75" x14ac:dyDescent="0.25">
      <c r="A430" s="87"/>
      <c r="B430" s="24"/>
      <c r="C430" s="40" t="s">
        <v>26</v>
      </c>
      <c r="D430" s="50">
        <v>1</v>
      </c>
      <c r="E430" s="51">
        <v>0.85</v>
      </c>
      <c r="F430" s="47">
        <f t="shared" ref="F430:F431" si="165">E430*1000</f>
        <v>850</v>
      </c>
      <c r="G430" s="47">
        <f t="shared" si="163"/>
        <v>850</v>
      </c>
      <c r="H430" s="47">
        <f t="shared" si="164"/>
        <v>10200</v>
      </c>
      <c r="I430" s="87"/>
      <c r="J430" s="87"/>
      <c r="K430" s="87"/>
      <c r="L430" s="87"/>
      <c r="M430" s="87"/>
      <c r="N430" s="23"/>
    </row>
    <row r="431" spans="1:18" s="91" customFormat="1" ht="15.75" x14ac:dyDescent="0.25">
      <c r="A431" s="87"/>
      <c r="B431" s="24"/>
      <c r="C431" s="55" t="s">
        <v>9</v>
      </c>
      <c r="D431" s="50">
        <f>1+1</f>
        <v>2</v>
      </c>
      <c r="E431" s="51">
        <v>0.8</v>
      </c>
      <c r="F431" s="47">
        <f t="shared" si="165"/>
        <v>800</v>
      </c>
      <c r="G431" s="47">
        <f t="shared" si="163"/>
        <v>1600</v>
      </c>
      <c r="H431" s="47">
        <f t="shared" si="164"/>
        <v>19200</v>
      </c>
      <c r="I431" s="87"/>
      <c r="J431" s="87"/>
      <c r="K431" s="87"/>
      <c r="L431" s="87"/>
      <c r="M431" s="87"/>
      <c r="N431" s="23"/>
      <c r="R431" s="91">
        <v>1</v>
      </c>
    </row>
    <row r="432" spans="1:18" s="2" customFormat="1" hidden="1" x14ac:dyDescent="0.25">
      <c r="A432" s="45" t="s">
        <v>161</v>
      </c>
      <c r="B432" s="24"/>
      <c r="C432" s="40" t="s">
        <v>42</v>
      </c>
      <c r="D432" s="50">
        <v>0</v>
      </c>
      <c r="E432" s="51">
        <v>0.8</v>
      </c>
      <c r="F432" s="47">
        <v>800</v>
      </c>
      <c r="G432" s="47">
        <f t="shared" si="163"/>
        <v>0</v>
      </c>
      <c r="H432" s="47">
        <f t="shared" si="164"/>
        <v>0</v>
      </c>
      <c r="I432" s="176"/>
      <c r="J432" s="176"/>
      <c r="K432" s="176"/>
      <c r="L432" s="176"/>
      <c r="M432" s="176"/>
      <c r="N432" s="23"/>
      <c r="O432" s="2">
        <v>1</v>
      </c>
    </row>
    <row r="433" spans="1:18" s="91" customFormat="1" ht="15.75" x14ac:dyDescent="0.25">
      <c r="A433" s="87"/>
      <c r="B433" s="24"/>
      <c r="C433" s="40" t="s">
        <v>43</v>
      </c>
      <c r="D433" s="50">
        <v>1</v>
      </c>
      <c r="E433" s="51">
        <v>0.9</v>
      </c>
      <c r="F433" s="47">
        <f t="shared" ref="F433:F491" si="166">E433*1000</f>
        <v>900</v>
      </c>
      <c r="G433" s="47">
        <f t="shared" si="163"/>
        <v>900</v>
      </c>
      <c r="H433" s="47">
        <f t="shared" si="164"/>
        <v>10800</v>
      </c>
      <c r="I433" s="87"/>
      <c r="J433" s="87"/>
      <c r="K433" s="87"/>
      <c r="L433" s="87"/>
      <c r="M433" s="87"/>
      <c r="N433" s="23"/>
    </row>
    <row r="434" spans="1:18" s="91" customFormat="1" ht="15.75" x14ac:dyDescent="0.25">
      <c r="A434" s="87"/>
      <c r="B434" s="24"/>
      <c r="C434" s="55" t="s">
        <v>2</v>
      </c>
      <c r="D434" s="50">
        <f>SUM(I434:N434)</f>
        <v>3</v>
      </c>
      <c r="E434" s="51">
        <v>0.85</v>
      </c>
      <c r="F434" s="47">
        <f t="shared" si="166"/>
        <v>850</v>
      </c>
      <c r="G434" s="47">
        <f t="shared" si="163"/>
        <v>2550</v>
      </c>
      <c r="H434" s="47">
        <f t="shared" si="164"/>
        <v>30600</v>
      </c>
      <c r="I434" s="87">
        <v>1</v>
      </c>
      <c r="J434" s="87">
        <v>1</v>
      </c>
      <c r="K434" s="87">
        <v>1</v>
      </c>
      <c r="L434" s="87"/>
      <c r="M434" s="87"/>
      <c r="N434" s="23"/>
    </row>
    <row r="435" spans="1:18" s="91" customFormat="1" ht="15.75" x14ac:dyDescent="0.25">
      <c r="A435" s="87"/>
      <c r="B435" s="24"/>
      <c r="C435" s="55" t="s">
        <v>30</v>
      </c>
      <c r="D435" s="50">
        <f>SUM(I435:N435)</f>
        <v>3</v>
      </c>
      <c r="E435" s="51">
        <v>0.75</v>
      </c>
      <c r="F435" s="47">
        <f t="shared" si="166"/>
        <v>750</v>
      </c>
      <c r="G435" s="47">
        <f t="shared" si="163"/>
        <v>2250</v>
      </c>
      <c r="H435" s="47">
        <f t="shared" si="164"/>
        <v>27000</v>
      </c>
      <c r="I435" s="87">
        <v>1</v>
      </c>
      <c r="J435" s="87">
        <v>1</v>
      </c>
      <c r="K435" s="87">
        <v>1</v>
      </c>
      <c r="L435" s="87"/>
      <c r="M435" s="87"/>
      <c r="N435" s="23"/>
      <c r="O435" s="91">
        <v>2</v>
      </c>
    </row>
    <row r="436" spans="1:18" s="91" customFormat="1" ht="15.75" x14ac:dyDescent="0.25">
      <c r="A436" s="87"/>
      <c r="B436" s="24"/>
      <c r="C436" s="55" t="s">
        <v>7</v>
      </c>
      <c r="D436" s="50">
        <f>SUM(I436:N436)</f>
        <v>8</v>
      </c>
      <c r="E436" s="51">
        <v>0.65</v>
      </c>
      <c r="F436" s="47">
        <f t="shared" si="166"/>
        <v>650</v>
      </c>
      <c r="G436" s="47">
        <f t="shared" si="163"/>
        <v>5200</v>
      </c>
      <c r="H436" s="47">
        <f t="shared" si="164"/>
        <v>62400</v>
      </c>
      <c r="I436" s="87">
        <v>1</v>
      </c>
      <c r="J436" s="87">
        <v>1</v>
      </c>
      <c r="K436" s="87">
        <v>1</v>
      </c>
      <c r="L436" s="87">
        <v>2</v>
      </c>
      <c r="M436" s="87">
        <v>2</v>
      </c>
      <c r="N436" s="23">
        <v>1</v>
      </c>
      <c r="O436" s="91">
        <v>2</v>
      </c>
    </row>
    <row r="437" spans="1:18" s="91" customFormat="1" ht="15.75" x14ac:dyDescent="0.25">
      <c r="A437" s="45" t="s">
        <v>175</v>
      </c>
      <c r="B437" s="24"/>
      <c r="C437" s="55" t="s">
        <v>184</v>
      </c>
      <c r="D437" s="50">
        <v>1</v>
      </c>
      <c r="E437" s="51">
        <v>0.5</v>
      </c>
      <c r="F437" s="47">
        <f t="shared" si="166"/>
        <v>500</v>
      </c>
      <c r="G437" s="47">
        <f t="shared" ref="G437:G438" si="167">F437*D437</f>
        <v>500</v>
      </c>
      <c r="H437" s="47">
        <f t="shared" si="164"/>
        <v>6000</v>
      </c>
      <c r="I437" s="87"/>
      <c r="J437" s="87"/>
      <c r="K437" s="87"/>
      <c r="L437" s="87"/>
      <c r="M437" s="87"/>
      <c r="N437" s="23"/>
    </row>
    <row r="438" spans="1:18" s="91" customFormat="1" ht="15.75" x14ac:dyDescent="0.25">
      <c r="A438" s="45" t="s">
        <v>175</v>
      </c>
      <c r="B438" s="24"/>
      <c r="C438" s="55" t="s">
        <v>180</v>
      </c>
      <c r="D438" s="50">
        <v>1</v>
      </c>
      <c r="E438" s="51">
        <v>1.2</v>
      </c>
      <c r="F438" s="47">
        <f t="shared" si="166"/>
        <v>1200</v>
      </c>
      <c r="G438" s="47">
        <f t="shared" si="167"/>
        <v>1200</v>
      </c>
      <c r="H438" s="47">
        <f t="shared" si="164"/>
        <v>14400</v>
      </c>
      <c r="I438" s="87"/>
      <c r="J438" s="87"/>
      <c r="K438" s="87"/>
      <c r="L438" s="87"/>
      <c r="M438" s="87"/>
      <c r="N438" s="23"/>
    </row>
    <row r="439" spans="1:18" s="91" customFormat="1" ht="15.75" x14ac:dyDescent="0.25">
      <c r="A439" s="45" t="s">
        <v>175</v>
      </c>
      <c r="B439" s="24"/>
      <c r="C439" s="55" t="s">
        <v>181</v>
      </c>
      <c r="D439" s="50">
        <v>12</v>
      </c>
      <c r="E439" s="51">
        <v>1.1000000000000001</v>
      </c>
      <c r="F439" s="47">
        <f>E439*1000</f>
        <v>1100</v>
      </c>
      <c r="G439" s="47">
        <f>F439*D439</f>
        <v>13200</v>
      </c>
      <c r="H439" s="47">
        <f>G439*12</f>
        <v>158400</v>
      </c>
      <c r="I439" s="87"/>
      <c r="J439" s="87"/>
      <c r="K439" s="87"/>
      <c r="L439" s="87"/>
      <c r="M439" s="87"/>
      <c r="N439" s="23"/>
    </row>
    <row r="440" spans="1:18" s="91" customFormat="1" ht="15.75" x14ac:dyDescent="0.25">
      <c r="A440" s="45" t="s">
        <v>175</v>
      </c>
      <c r="B440" s="24"/>
      <c r="C440" s="55" t="s">
        <v>182</v>
      </c>
      <c r="D440" s="50">
        <v>1</v>
      </c>
      <c r="E440" s="51">
        <v>0.8</v>
      </c>
      <c r="F440" s="47">
        <f t="shared" ref="F440" si="168">E440*1000</f>
        <v>800</v>
      </c>
      <c r="G440" s="47">
        <f t="shared" ref="G440" si="169">F440*D440</f>
        <v>800</v>
      </c>
      <c r="H440" s="47">
        <f t="shared" ref="H440" si="170">G440*12</f>
        <v>9600</v>
      </c>
      <c r="I440" s="87"/>
      <c r="J440" s="87"/>
      <c r="K440" s="87"/>
      <c r="L440" s="87"/>
      <c r="M440" s="87"/>
      <c r="N440" s="23"/>
    </row>
    <row r="441" spans="1:18" s="132" customFormat="1" ht="15.75" x14ac:dyDescent="0.25">
      <c r="A441" s="131"/>
      <c r="B441" s="32">
        <v>1</v>
      </c>
      <c r="C441" s="56" t="s">
        <v>61</v>
      </c>
      <c r="D441" s="57">
        <f>SUM(D442:D447)</f>
        <v>9</v>
      </c>
      <c r="E441" s="57"/>
      <c r="F441" s="47"/>
      <c r="G441" s="58">
        <f>SUM(G442:G447)</f>
        <v>7850</v>
      </c>
      <c r="H441" s="58">
        <f>SUM(H442:H447)</f>
        <v>94200</v>
      </c>
      <c r="I441" s="87"/>
      <c r="J441" s="87"/>
      <c r="K441" s="87"/>
      <c r="L441" s="87"/>
      <c r="M441" s="87"/>
      <c r="N441" s="23"/>
    </row>
    <row r="442" spans="1:18" s="91" customFormat="1" ht="15.75" x14ac:dyDescent="0.25">
      <c r="A442" s="87"/>
      <c r="B442" s="24"/>
      <c r="C442" s="55" t="s">
        <v>29</v>
      </c>
      <c r="D442" s="50">
        <v>1</v>
      </c>
      <c r="E442" s="51">
        <v>1.1000000000000001</v>
      </c>
      <c r="F442" s="47">
        <f t="shared" si="166"/>
        <v>1100</v>
      </c>
      <c r="G442" s="47">
        <f t="shared" ref="G442:G445" si="171">D442*F442</f>
        <v>1100</v>
      </c>
      <c r="H442" s="47">
        <f t="shared" ref="H442:H445" si="172">G442*12</f>
        <v>13200</v>
      </c>
      <c r="I442" s="87"/>
      <c r="J442" s="87"/>
      <c r="K442" s="87"/>
      <c r="L442" s="87"/>
      <c r="M442" s="87"/>
      <c r="N442" s="23"/>
      <c r="Q442" s="91">
        <v>1</v>
      </c>
    </row>
    <row r="443" spans="1:18" s="91" customFormat="1" ht="15.75" x14ac:dyDescent="0.25">
      <c r="A443" s="87"/>
      <c r="B443" s="24"/>
      <c r="C443" s="55" t="s">
        <v>2</v>
      </c>
      <c r="D443" s="50">
        <f>SUM(I443:N443)</f>
        <v>1</v>
      </c>
      <c r="E443" s="51">
        <v>0.85</v>
      </c>
      <c r="F443" s="47">
        <f t="shared" si="166"/>
        <v>850</v>
      </c>
      <c r="G443" s="47">
        <f t="shared" si="171"/>
        <v>850</v>
      </c>
      <c r="H443" s="47">
        <f t="shared" si="172"/>
        <v>10200</v>
      </c>
      <c r="I443" s="87">
        <v>1</v>
      </c>
      <c r="J443" s="87"/>
      <c r="K443" s="87"/>
      <c r="L443" s="87"/>
      <c r="M443" s="87"/>
      <c r="N443" s="23"/>
    </row>
    <row r="444" spans="1:18" s="91" customFormat="1" ht="15.75" x14ac:dyDescent="0.25">
      <c r="A444" s="87"/>
      <c r="B444" s="24"/>
      <c r="C444" s="55" t="s">
        <v>3</v>
      </c>
      <c r="D444" s="50">
        <f>SUM(I444:N444)</f>
        <v>3</v>
      </c>
      <c r="E444" s="51">
        <v>0.75</v>
      </c>
      <c r="F444" s="47">
        <f t="shared" si="166"/>
        <v>750</v>
      </c>
      <c r="G444" s="47">
        <f t="shared" si="171"/>
        <v>2250</v>
      </c>
      <c r="H444" s="47">
        <f t="shared" si="172"/>
        <v>27000</v>
      </c>
      <c r="I444" s="87">
        <v>1</v>
      </c>
      <c r="J444" s="87">
        <v>2</v>
      </c>
      <c r="K444" s="87"/>
      <c r="L444" s="87"/>
      <c r="M444" s="87"/>
      <c r="N444" s="23"/>
      <c r="O444" s="91">
        <v>1</v>
      </c>
    </row>
    <row r="445" spans="1:18" s="91" customFormat="1" ht="15.75" x14ac:dyDescent="0.25">
      <c r="A445" s="87"/>
      <c r="B445" s="24"/>
      <c r="C445" s="55" t="s">
        <v>7</v>
      </c>
      <c r="D445" s="50">
        <f>SUM(I445:N445)</f>
        <v>1</v>
      </c>
      <c r="E445" s="51">
        <v>0.65</v>
      </c>
      <c r="F445" s="47">
        <f t="shared" si="166"/>
        <v>650</v>
      </c>
      <c r="G445" s="47">
        <f t="shared" si="171"/>
        <v>650</v>
      </c>
      <c r="H445" s="47">
        <f t="shared" si="172"/>
        <v>7800</v>
      </c>
      <c r="I445" s="87"/>
      <c r="J445" s="87">
        <v>1</v>
      </c>
      <c r="K445" s="87"/>
      <c r="L445" s="87"/>
      <c r="M445" s="87"/>
      <c r="N445" s="23"/>
      <c r="O445" s="91">
        <v>1</v>
      </c>
    </row>
    <row r="446" spans="1:18" s="91" customFormat="1" ht="15.75" x14ac:dyDescent="0.25">
      <c r="A446" s="45"/>
      <c r="B446" s="24"/>
      <c r="C446" s="55" t="s">
        <v>10</v>
      </c>
      <c r="D446" s="50">
        <v>1</v>
      </c>
      <c r="E446" s="51">
        <v>0.8</v>
      </c>
      <c r="F446" s="47">
        <f>E446*1000</f>
        <v>800</v>
      </c>
      <c r="G446" s="47">
        <f>D446*F446</f>
        <v>800</v>
      </c>
      <c r="H446" s="47">
        <f>G446*12</f>
        <v>9600</v>
      </c>
      <c r="I446" s="87"/>
      <c r="J446" s="87"/>
      <c r="K446" s="87"/>
      <c r="L446" s="87"/>
      <c r="M446" s="87"/>
      <c r="N446" s="23"/>
      <c r="R446" s="91">
        <v>1</v>
      </c>
    </row>
    <row r="447" spans="1:18" s="91" customFormat="1" ht="15.75" x14ac:dyDescent="0.25">
      <c r="A447" s="45" t="s">
        <v>175</v>
      </c>
      <c r="B447" s="24"/>
      <c r="C447" s="55" t="s">
        <v>181</v>
      </c>
      <c r="D447" s="50">
        <v>2</v>
      </c>
      <c r="E447" s="51">
        <v>1.1000000000000001</v>
      </c>
      <c r="F447" s="47">
        <f>E447*1000</f>
        <v>1100</v>
      </c>
      <c r="G447" s="47">
        <f>F447*D447</f>
        <v>2200</v>
      </c>
      <c r="H447" s="47">
        <f>G447*12</f>
        <v>26400</v>
      </c>
      <c r="I447" s="87"/>
      <c r="J447" s="87"/>
      <c r="K447" s="87"/>
      <c r="L447" s="87"/>
      <c r="M447" s="87"/>
      <c r="N447" s="23"/>
    </row>
    <row r="448" spans="1:18" s="132" customFormat="1" ht="15.75" x14ac:dyDescent="0.25">
      <c r="A448" s="131"/>
      <c r="B448" s="32">
        <v>2</v>
      </c>
      <c r="C448" s="56" t="s">
        <v>62</v>
      </c>
      <c r="D448" s="57">
        <f>SUM(D449:D454)</f>
        <v>8</v>
      </c>
      <c r="E448" s="57"/>
      <c r="F448" s="47"/>
      <c r="G448" s="58">
        <f>SUM(G449:G454)</f>
        <v>7100</v>
      </c>
      <c r="H448" s="58">
        <f>SUM(H449:H454)</f>
        <v>85200</v>
      </c>
      <c r="I448" s="87"/>
      <c r="J448" s="87"/>
      <c r="K448" s="87"/>
      <c r="L448" s="87"/>
      <c r="M448" s="87"/>
      <c r="N448" s="23"/>
    </row>
    <row r="449" spans="1:18" s="91" customFormat="1" ht="15.75" x14ac:dyDescent="0.25">
      <c r="A449" s="87"/>
      <c r="B449" s="24"/>
      <c r="C449" s="55" t="s">
        <v>29</v>
      </c>
      <c r="D449" s="50">
        <v>1</v>
      </c>
      <c r="E449" s="51">
        <v>1.1000000000000001</v>
      </c>
      <c r="F449" s="47">
        <f t="shared" si="166"/>
        <v>1100</v>
      </c>
      <c r="G449" s="47">
        <f t="shared" ref="G449:G452" si="173">D449*F449</f>
        <v>1100</v>
      </c>
      <c r="H449" s="47">
        <f t="shared" ref="H449:H452" si="174">G449*12</f>
        <v>13200</v>
      </c>
      <c r="I449" s="87"/>
      <c r="J449" s="87"/>
      <c r="K449" s="87"/>
      <c r="L449" s="87"/>
      <c r="M449" s="87"/>
      <c r="N449" s="23"/>
      <c r="Q449" s="91">
        <v>1</v>
      </c>
    </row>
    <row r="450" spans="1:18" s="91" customFormat="1" ht="15.75" x14ac:dyDescent="0.25">
      <c r="A450" s="87"/>
      <c r="B450" s="24"/>
      <c r="C450" s="55" t="s">
        <v>2</v>
      </c>
      <c r="D450" s="50">
        <f>SUM(I450:N450)</f>
        <v>1</v>
      </c>
      <c r="E450" s="51">
        <v>0.85</v>
      </c>
      <c r="F450" s="47">
        <f t="shared" si="166"/>
        <v>850</v>
      </c>
      <c r="G450" s="47">
        <f t="shared" si="173"/>
        <v>850</v>
      </c>
      <c r="H450" s="47">
        <f t="shared" si="174"/>
        <v>10200</v>
      </c>
      <c r="I450" s="87">
        <v>1</v>
      </c>
      <c r="J450" s="87"/>
      <c r="K450" s="87"/>
      <c r="L450" s="87"/>
      <c r="M450" s="87"/>
      <c r="N450" s="23"/>
    </row>
    <row r="451" spans="1:18" s="91" customFormat="1" ht="15.75" x14ac:dyDescent="0.25">
      <c r="A451" s="87"/>
      <c r="B451" s="24"/>
      <c r="C451" s="55" t="s">
        <v>3</v>
      </c>
      <c r="D451" s="50">
        <f>SUM(I451:N451)</f>
        <v>2</v>
      </c>
      <c r="E451" s="51">
        <v>0.75</v>
      </c>
      <c r="F451" s="47">
        <f t="shared" si="166"/>
        <v>750</v>
      </c>
      <c r="G451" s="47">
        <f t="shared" si="173"/>
        <v>1500</v>
      </c>
      <c r="H451" s="47">
        <f t="shared" si="174"/>
        <v>18000</v>
      </c>
      <c r="I451" s="87">
        <v>1</v>
      </c>
      <c r="J451" s="87">
        <v>1</v>
      </c>
      <c r="K451" s="87"/>
      <c r="L451" s="87"/>
      <c r="M451" s="87"/>
      <c r="N451" s="23"/>
      <c r="O451" s="91">
        <v>1</v>
      </c>
    </row>
    <row r="452" spans="1:18" s="91" customFormat="1" ht="15.75" x14ac:dyDescent="0.25">
      <c r="A452" s="87"/>
      <c r="B452" s="24"/>
      <c r="C452" s="55" t="s">
        <v>7</v>
      </c>
      <c r="D452" s="50">
        <f>SUM(I452:N452)</f>
        <v>1</v>
      </c>
      <c r="E452" s="51">
        <v>0.65</v>
      </c>
      <c r="F452" s="47">
        <f t="shared" si="166"/>
        <v>650</v>
      </c>
      <c r="G452" s="47">
        <f t="shared" si="173"/>
        <v>650</v>
      </c>
      <c r="H452" s="47">
        <f t="shared" si="174"/>
        <v>7800</v>
      </c>
      <c r="I452" s="87"/>
      <c r="J452" s="87">
        <v>1</v>
      </c>
      <c r="K452" s="87"/>
      <c r="L452" s="87"/>
      <c r="M452" s="87"/>
      <c r="N452" s="23"/>
    </row>
    <row r="453" spans="1:18" s="91" customFormat="1" ht="15.75" x14ac:dyDescent="0.25">
      <c r="A453" s="87"/>
      <c r="B453" s="24"/>
      <c r="C453" s="55" t="s">
        <v>10</v>
      </c>
      <c r="D453" s="50">
        <v>1</v>
      </c>
      <c r="E453" s="51">
        <v>0.8</v>
      </c>
      <c r="F453" s="47">
        <f>E453*1000</f>
        <v>800</v>
      </c>
      <c r="G453" s="47">
        <f>D453*F453</f>
        <v>800</v>
      </c>
      <c r="H453" s="47">
        <f>G453*12</f>
        <v>9600</v>
      </c>
      <c r="I453" s="87"/>
      <c r="J453" s="87"/>
      <c r="K453" s="87"/>
      <c r="L453" s="87"/>
      <c r="M453" s="87"/>
      <c r="N453" s="23"/>
      <c r="R453" s="91">
        <v>1</v>
      </c>
    </row>
    <row r="454" spans="1:18" s="91" customFormat="1" ht="15.75" x14ac:dyDescent="0.25">
      <c r="A454" s="45" t="s">
        <v>175</v>
      </c>
      <c r="B454" s="24"/>
      <c r="C454" s="55" t="s">
        <v>181</v>
      </c>
      <c r="D454" s="50">
        <v>2</v>
      </c>
      <c r="E454" s="51">
        <v>1.1000000000000001</v>
      </c>
      <c r="F454" s="47">
        <f>E454*1000</f>
        <v>1100</v>
      </c>
      <c r="G454" s="47">
        <f>F454*D454</f>
        <v>2200</v>
      </c>
      <c r="H454" s="47">
        <f>G454*12</f>
        <v>26400</v>
      </c>
      <c r="I454" s="87"/>
      <c r="J454" s="87"/>
      <c r="K454" s="87"/>
      <c r="L454" s="87"/>
      <c r="M454" s="87"/>
      <c r="N454" s="23"/>
    </row>
    <row r="455" spans="1:18" s="132" customFormat="1" ht="15.75" x14ac:dyDescent="0.25">
      <c r="A455" s="131"/>
      <c r="B455" s="32">
        <v>3</v>
      </c>
      <c r="C455" s="56" t="s">
        <v>63</v>
      </c>
      <c r="D455" s="57">
        <f>SUM(D456:D461)</f>
        <v>12</v>
      </c>
      <c r="E455" s="57"/>
      <c r="F455" s="47"/>
      <c r="G455" s="58">
        <f>SUM(G456:G461)</f>
        <v>10700</v>
      </c>
      <c r="H455" s="58">
        <f>SUM(H456:H461)</f>
        <v>128400</v>
      </c>
      <c r="I455" s="87"/>
      <c r="J455" s="87"/>
      <c r="K455" s="87"/>
      <c r="L455" s="87"/>
      <c r="M455" s="87"/>
      <c r="N455" s="23"/>
    </row>
    <row r="456" spans="1:18" s="91" customFormat="1" ht="15.75" x14ac:dyDescent="0.25">
      <c r="A456" s="87"/>
      <c r="B456" s="24"/>
      <c r="C456" s="55" t="s">
        <v>29</v>
      </c>
      <c r="D456" s="50">
        <v>1</v>
      </c>
      <c r="E456" s="51">
        <v>1.1000000000000001</v>
      </c>
      <c r="F456" s="47">
        <f t="shared" si="166"/>
        <v>1100</v>
      </c>
      <c r="G456" s="47">
        <f t="shared" ref="G456:G459" si="175">D456*F456</f>
        <v>1100</v>
      </c>
      <c r="H456" s="47">
        <f t="shared" ref="H456:H459" si="176">G456*12</f>
        <v>13200</v>
      </c>
      <c r="I456" s="87"/>
      <c r="J456" s="87"/>
      <c r="K456" s="87"/>
      <c r="L456" s="87"/>
      <c r="M456" s="87"/>
      <c r="N456" s="23"/>
      <c r="Q456" s="91">
        <v>1</v>
      </c>
    </row>
    <row r="457" spans="1:18" s="91" customFormat="1" ht="15.75" x14ac:dyDescent="0.25">
      <c r="A457" s="87"/>
      <c r="B457" s="24"/>
      <c r="C457" s="55" t="s">
        <v>2</v>
      </c>
      <c r="D457" s="50">
        <f>SUM(I457:N457)</f>
        <v>1</v>
      </c>
      <c r="E457" s="51">
        <v>0.85</v>
      </c>
      <c r="F457" s="47">
        <f t="shared" si="166"/>
        <v>850</v>
      </c>
      <c r="G457" s="47">
        <f t="shared" si="175"/>
        <v>850</v>
      </c>
      <c r="H457" s="47">
        <f t="shared" si="176"/>
        <v>10200</v>
      </c>
      <c r="I457" s="87">
        <v>1</v>
      </c>
      <c r="J457" s="87"/>
      <c r="K457" s="87"/>
      <c r="L457" s="87"/>
      <c r="M457" s="87"/>
      <c r="N457" s="23"/>
    </row>
    <row r="458" spans="1:18" s="91" customFormat="1" ht="15.75" x14ac:dyDescent="0.25">
      <c r="A458" s="87"/>
      <c r="B458" s="24"/>
      <c r="C458" s="55" t="s">
        <v>3</v>
      </c>
      <c r="D458" s="50">
        <f>SUM(I458:N458)</f>
        <v>3</v>
      </c>
      <c r="E458" s="51">
        <v>0.75</v>
      </c>
      <c r="F458" s="47">
        <f t="shared" si="166"/>
        <v>750</v>
      </c>
      <c r="G458" s="47">
        <f t="shared" si="175"/>
        <v>2250</v>
      </c>
      <c r="H458" s="47">
        <f t="shared" si="176"/>
        <v>27000</v>
      </c>
      <c r="I458" s="87">
        <v>1</v>
      </c>
      <c r="J458" s="87">
        <v>2</v>
      </c>
      <c r="K458" s="87"/>
      <c r="L458" s="87"/>
      <c r="M458" s="87"/>
      <c r="N458" s="23"/>
    </row>
    <row r="459" spans="1:18" s="91" customFormat="1" ht="15.75" x14ac:dyDescent="0.25">
      <c r="A459" s="87"/>
      <c r="B459" s="24"/>
      <c r="C459" s="55" t="s">
        <v>7</v>
      </c>
      <c r="D459" s="50">
        <f>SUM(I459:N459)</f>
        <v>2</v>
      </c>
      <c r="E459" s="51">
        <v>0.65</v>
      </c>
      <c r="F459" s="47">
        <f t="shared" si="166"/>
        <v>650</v>
      </c>
      <c r="G459" s="47">
        <f t="shared" si="175"/>
        <v>1300</v>
      </c>
      <c r="H459" s="47">
        <f t="shared" si="176"/>
        <v>15600</v>
      </c>
      <c r="I459" s="87">
        <v>1</v>
      </c>
      <c r="J459" s="87">
        <v>1</v>
      </c>
      <c r="K459" s="87"/>
      <c r="L459" s="87"/>
      <c r="M459" s="87"/>
      <c r="N459" s="23"/>
      <c r="O459" s="91">
        <v>1</v>
      </c>
    </row>
    <row r="460" spans="1:18" s="91" customFormat="1" ht="15.75" x14ac:dyDescent="0.25">
      <c r="A460" s="87"/>
      <c r="B460" s="24"/>
      <c r="C460" s="55" t="s">
        <v>10</v>
      </c>
      <c r="D460" s="50">
        <v>1</v>
      </c>
      <c r="E460" s="51">
        <v>0.8</v>
      </c>
      <c r="F460" s="47">
        <f>E460*1000</f>
        <v>800</v>
      </c>
      <c r="G460" s="47">
        <f>D460*F460</f>
        <v>800</v>
      </c>
      <c r="H460" s="47">
        <f>G460*12</f>
        <v>9600</v>
      </c>
      <c r="I460" s="87"/>
      <c r="J460" s="87"/>
      <c r="K460" s="87"/>
      <c r="L460" s="87"/>
      <c r="M460" s="87"/>
      <c r="N460" s="23"/>
      <c r="R460" s="91">
        <v>1</v>
      </c>
    </row>
    <row r="461" spans="1:18" s="91" customFormat="1" ht="15.75" x14ac:dyDescent="0.25">
      <c r="A461" s="45" t="s">
        <v>175</v>
      </c>
      <c r="B461" s="24"/>
      <c r="C461" s="55" t="s">
        <v>181</v>
      </c>
      <c r="D461" s="50">
        <v>4</v>
      </c>
      <c r="E461" s="51">
        <v>1.1000000000000001</v>
      </c>
      <c r="F461" s="47">
        <f>E461*1000</f>
        <v>1100</v>
      </c>
      <c r="G461" s="47">
        <f>F461*D461</f>
        <v>4400</v>
      </c>
      <c r="H461" s="47">
        <f>G461*12</f>
        <v>52800</v>
      </c>
      <c r="I461" s="87"/>
      <c r="J461" s="87"/>
      <c r="K461" s="87"/>
      <c r="L461" s="87"/>
      <c r="M461" s="87"/>
      <c r="N461" s="23"/>
    </row>
    <row r="462" spans="1:18" s="132" customFormat="1" ht="15.75" x14ac:dyDescent="0.25">
      <c r="A462" s="131"/>
      <c r="B462" s="32">
        <v>4</v>
      </c>
      <c r="C462" s="56" t="s">
        <v>64</v>
      </c>
      <c r="D462" s="57">
        <f>SUM(D463:D468)</f>
        <v>9</v>
      </c>
      <c r="E462" s="57"/>
      <c r="F462" s="47"/>
      <c r="G462" s="58">
        <f>SUM(G463:G468)</f>
        <v>8700</v>
      </c>
      <c r="H462" s="58">
        <f>SUM(H463:H468)</f>
        <v>104400</v>
      </c>
      <c r="I462" s="87"/>
      <c r="J462" s="87"/>
      <c r="K462" s="87"/>
      <c r="L462" s="87"/>
      <c r="M462" s="87"/>
      <c r="N462" s="23"/>
    </row>
    <row r="463" spans="1:18" s="91" customFormat="1" ht="15.75" x14ac:dyDescent="0.25">
      <c r="A463" s="87"/>
      <c r="B463" s="24"/>
      <c r="C463" s="55" t="s">
        <v>29</v>
      </c>
      <c r="D463" s="50">
        <v>1</v>
      </c>
      <c r="E463" s="51">
        <v>1.1000000000000001</v>
      </c>
      <c r="F463" s="47">
        <f t="shared" si="166"/>
        <v>1100</v>
      </c>
      <c r="G463" s="47">
        <f t="shared" ref="G463:G466" si="177">D463*F463</f>
        <v>1100</v>
      </c>
      <c r="H463" s="47">
        <f t="shared" ref="H463:H466" si="178">G463*12</f>
        <v>13200</v>
      </c>
      <c r="I463" s="87"/>
      <c r="J463" s="87"/>
      <c r="K463" s="87"/>
      <c r="L463" s="87"/>
      <c r="M463" s="87"/>
      <c r="N463" s="23"/>
      <c r="Q463" s="91">
        <v>1</v>
      </c>
    </row>
    <row r="464" spans="1:18" s="91" customFormat="1" ht="15.75" x14ac:dyDescent="0.25">
      <c r="A464" s="87"/>
      <c r="B464" s="24"/>
      <c r="C464" s="55" t="s">
        <v>2</v>
      </c>
      <c r="D464" s="50">
        <f>SUM(I464:N464)</f>
        <v>2</v>
      </c>
      <c r="E464" s="51">
        <v>0.85</v>
      </c>
      <c r="F464" s="47">
        <f t="shared" si="166"/>
        <v>850</v>
      </c>
      <c r="G464" s="47">
        <f t="shared" si="177"/>
        <v>1700</v>
      </c>
      <c r="H464" s="47">
        <f t="shared" si="178"/>
        <v>20400</v>
      </c>
      <c r="I464" s="87">
        <v>1</v>
      </c>
      <c r="J464" s="87">
        <v>1</v>
      </c>
      <c r="K464" s="87"/>
      <c r="L464" s="87"/>
      <c r="M464" s="87"/>
      <c r="N464" s="23"/>
    </row>
    <row r="465" spans="1:18" s="91" customFormat="1" ht="15.75" x14ac:dyDescent="0.25">
      <c r="A465" s="87"/>
      <c r="B465" s="24"/>
      <c r="C465" s="55" t="s">
        <v>3</v>
      </c>
      <c r="D465" s="50">
        <f>SUM(I465:N465)</f>
        <v>2</v>
      </c>
      <c r="E465" s="51">
        <v>0.75</v>
      </c>
      <c r="F465" s="47">
        <f t="shared" si="166"/>
        <v>750</v>
      </c>
      <c r="G465" s="47">
        <f t="shared" si="177"/>
        <v>1500</v>
      </c>
      <c r="H465" s="47">
        <f t="shared" si="178"/>
        <v>18000</v>
      </c>
      <c r="I465" s="87">
        <v>1</v>
      </c>
      <c r="J465" s="87">
        <v>1</v>
      </c>
      <c r="K465" s="87"/>
      <c r="L465" s="87"/>
      <c r="M465" s="87"/>
      <c r="N465" s="23"/>
      <c r="O465" s="91">
        <v>2</v>
      </c>
    </row>
    <row r="466" spans="1:18" s="91" customFormat="1" ht="15.75" hidden="1" x14ac:dyDescent="0.25">
      <c r="A466" s="45" t="s">
        <v>161</v>
      </c>
      <c r="B466" s="24"/>
      <c r="C466" s="55" t="s">
        <v>7</v>
      </c>
      <c r="D466" s="50">
        <f>SUM(I466:N466)</f>
        <v>0</v>
      </c>
      <c r="E466" s="51">
        <v>0.65</v>
      </c>
      <c r="F466" s="47">
        <f t="shared" si="166"/>
        <v>650</v>
      </c>
      <c r="G466" s="47">
        <f t="shared" si="177"/>
        <v>0</v>
      </c>
      <c r="H466" s="47">
        <f t="shared" si="178"/>
        <v>0</v>
      </c>
      <c r="I466" s="87"/>
      <c r="J466" s="87"/>
      <c r="K466" s="87"/>
      <c r="L466" s="87"/>
      <c r="M466" s="87"/>
      <c r="N466" s="23"/>
      <c r="O466" s="91">
        <v>2</v>
      </c>
    </row>
    <row r="467" spans="1:18" s="91" customFormat="1" ht="15.75" hidden="1" x14ac:dyDescent="0.25">
      <c r="A467" s="45" t="s">
        <v>161</v>
      </c>
      <c r="B467" s="24"/>
      <c r="C467" s="55" t="s">
        <v>10</v>
      </c>
      <c r="D467" s="50">
        <v>0</v>
      </c>
      <c r="E467" s="51">
        <v>0.8</v>
      </c>
      <c r="F467" s="47">
        <f>E467*1000</f>
        <v>800</v>
      </c>
      <c r="G467" s="47">
        <f>D467*F467</f>
        <v>0</v>
      </c>
      <c r="H467" s="47">
        <f>G467*12</f>
        <v>0</v>
      </c>
      <c r="I467" s="87"/>
      <c r="J467" s="87"/>
      <c r="K467" s="87"/>
      <c r="L467" s="87"/>
      <c r="M467" s="87"/>
      <c r="N467" s="23"/>
    </row>
    <row r="468" spans="1:18" s="91" customFormat="1" ht="15.75" x14ac:dyDescent="0.25">
      <c r="A468" s="45" t="s">
        <v>175</v>
      </c>
      <c r="B468" s="24"/>
      <c r="C468" s="55" t="s">
        <v>181</v>
      </c>
      <c r="D468" s="50">
        <v>4</v>
      </c>
      <c r="E468" s="51">
        <v>1.1000000000000001</v>
      </c>
      <c r="F468" s="47">
        <f>E468*1000</f>
        <v>1100</v>
      </c>
      <c r="G468" s="47">
        <f>F468*D468</f>
        <v>4400</v>
      </c>
      <c r="H468" s="47">
        <f>G468*12</f>
        <v>52800</v>
      </c>
      <c r="I468" s="87"/>
      <c r="J468" s="87"/>
      <c r="K468" s="87"/>
      <c r="L468" s="87"/>
      <c r="M468" s="87"/>
      <c r="N468" s="23"/>
    </row>
    <row r="469" spans="1:18" s="132" customFormat="1" ht="30" x14ac:dyDescent="0.25">
      <c r="A469" s="131"/>
      <c r="B469" s="32">
        <v>5</v>
      </c>
      <c r="C469" s="56" t="s">
        <v>65</v>
      </c>
      <c r="D469" s="57">
        <f>SUM(D470:D475)</f>
        <v>8</v>
      </c>
      <c r="E469" s="57"/>
      <c r="F469" s="47"/>
      <c r="G469" s="58">
        <f>SUM(G470:G475)</f>
        <v>7100</v>
      </c>
      <c r="H469" s="58">
        <f>SUM(H470:H475)</f>
        <v>85200</v>
      </c>
      <c r="I469" s="87"/>
      <c r="J469" s="87"/>
      <c r="K469" s="87"/>
      <c r="L469" s="87"/>
      <c r="M469" s="87"/>
      <c r="N469" s="23"/>
    </row>
    <row r="470" spans="1:18" s="91" customFormat="1" ht="15.75" x14ac:dyDescent="0.25">
      <c r="A470" s="87"/>
      <c r="B470" s="24"/>
      <c r="C470" s="55" t="s">
        <v>29</v>
      </c>
      <c r="D470" s="50">
        <v>1</v>
      </c>
      <c r="E470" s="51">
        <v>1.1000000000000001</v>
      </c>
      <c r="F470" s="47">
        <f t="shared" si="166"/>
        <v>1100</v>
      </c>
      <c r="G470" s="47">
        <f t="shared" ref="G470:G473" si="179">D470*F470</f>
        <v>1100</v>
      </c>
      <c r="H470" s="47">
        <f t="shared" ref="H470:H473" si="180">G470*12</f>
        <v>13200</v>
      </c>
      <c r="I470" s="87"/>
      <c r="J470" s="87"/>
      <c r="K470" s="87"/>
      <c r="L470" s="87"/>
      <c r="M470" s="87"/>
      <c r="N470" s="23"/>
      <c r="Q470" s="91">
        <v>1</v>
      </c>
    </row>
    <row r="471" spans="1:18" s="91" customFormat="1" ht="15.75" x14ac:dyDescent="0.25">
      <c r="A471" s="87"/>
      <c r="B471" s="24"/>
      <c r="C471" s="55" t="s">
        <v>2</v>
      </c>
      <c r="D471" s="50">
        <f>SUM(I471:N471)</f>
        <v>1</v>
      </c>
      <c r="E471" s="51">
        <v>0.85</v>
      </c>
      <c r="F471" s="47">
        <f t="shared" si="166"/>
        <v>850</v>
      </c>
      <c r="G471" s="47">
        <f t="shared" si="179"/>
        <v>850</v>
      </c>
      <c r="H471" s="47">
        <f t="shared" si="180"/>
        <v>10200</v>
      </c>
      <c r="I471" s="87">
        <v>1</v>
      </c>
      <c r="J471" s="87"/>
      <c r="K471" s="87"/>
      <c r="L471" s="87"/>
      <c r="M471" s="87"/>
      <c r="N471" s="23"/>
    </row>
    <row r="472" spans="1:18" s="91" customFormat="1" ht="15.75" x14ac:dyDescent="0.25">
      <c r="A472" s="87"/>
      <c r="B472" s="24"/>
      <c r="C472" s="55" t="s">
        <v>30</v>
      </c>
      <c r="D472" s="50">
        <f>SUM(I472:N472)</f>
        <v>2</v>
      </c>
      <c r="E472" s="51">
        <v>0.75</v>
      </c>
      <c r="F472" s="47">
        <f t="shared" si="166"/>
        <v>750</v>
      </c>
      <c r="G472" s="47">
        <f t="shared" si="179"/>
        <v>1500</v>
      </c>
      <c r="H472" s="47">
        <f t="shared" si="180"/>
        <v>18000</v>
      </c>
      <c r="I472" s="87">
        <v>1</v>
      </c>
      <c r="J472" s="87">
        <v>1</v>
      </c>
      <c r="K472" s="87"/>
      <c r="L472" s="87"/>
      <c r="M472" s="87"/>
      <c r="N472" s="23"/>
    </row>
    <row r="473" spans="1:18" s="91" customFormat="1" ht="15.75" x14ac:dyDescent="0.25">
      <c r="A473" s="87"/>
      <c r="B473" s="24"/>
      <c r="C473" s="55" t="s">
        <v>7</v>
      </c>
      <c r="D473" s="50">
        <f>SUM(I473:N473)</f>
        <v>1</v>
      </c>
      <c r="E473" s="51">
        <v>0.65</v>
      </c>
      <c r="F473" s="47">
        <f>E473*1000</f>
        <v>650</v>
      </c>
      <c r="G473" s="47">
        <f t="shared" si="179"/>
        <v>650</v>
      </c>
      <c r="H473" s="47">
        <f t="shared" si="180"/>
        <v>7800</v>
      </c>
      <c r="I473" s="87"/>
      <c r="J473" s="87">
        <v>1</v>
      </c>
      <c r="K473" s="87"/>
      <c r="L473" s="87"/>
      <c r="M473" s="87"/>
      <c r="N473" s="23"/>
      <c r="O473" s="91">
        <v>1</v>
      </c>
    </row>
    <row r="474" spans="1:18" s="91" customFormat="1" ht="15.75" x14ac:dyDescent="0.25">
      <c r="A474" s="87"/>
      <c r="B474" s="24"/>
      <c r="C474" s="55" t="s">
        <v>10</v>
      </c>
      <c r="D474" s="50">
        <v>1</v>
      </c>
      <c r="E474" s="51">
        <v>0.8</v>
      </c>
      <c r="F474" s="47">
        <f>E474*1000</f>
        <v>800</v>
      </c>
      <c r="G474" s="47">
        <f>D474*F474</f>
        <v>800</v>
      </c>
      <c r="H474" s="47">
        <f>G474*12</f>
        <v>9600</v>
      </c>
      <c r="I474" s="87"/>
      <c r="J474" s="87"/>
      <c r="K474" s="87"/>
      <c r="L474" s="87"/>
      <c r="M474" s="87"/>
      <c r="N474" s="23"/>
      <c r="R474" s="91">
        <v>1</v>
      </c>
    </row>
    <row r="475" spans="1:18" s="91" customFormat="1" ht="15.75" x14ac:dyDescent="0.25">
      <c r="A475" s="45" t="s">
        <v>175</v>
      </c>
      <c r="B475" s="24"/>
      <c r="C475" s="55" t="s">
        <v>181</v>
      </c>
      <c r="D475" s="50">
        <v>2</v>
      </c>
      <c r="E475" s="51">
        <v>1.1000000000000001</v>
      </c>
      <c r="F475" s="47">
        <f>E475*1000</f>
        <v>1100</v>
      </c>
      <c r="G475" s="47">
        <f>F475*D475</f>
        <v>2200</v>
      </c>
      <c r="H475" s="47">
        <f>G475*12</f>
        <v>26400</v>
      </c>
      <c r="I475" s="87"/>
      <c r="J475" s="87"/>
      <c r="K475" s="87"/>
      <c r="L475" s="87"/>
      <c r="M475" s="87"/>
      <c r="N475" s="23"/>
    </row>
    <row r="476" spans="1:18" s="132" customFormat="1" ht="15.75" x14ac:dyDescent="0.25">
      <c r="A476" s="131"/>
      <c r="B476" s="32">
        <v>6</v>
      </c>
      <c r="C476" s="56" t="s">
        <v>66</v>
      </c>
      <c r="D476" s="57">
        <f>SUM(D477:D482)</f>
        <v>9</v>
      </c>
      <c r="E476" s="57"/>
      <c r="F476" s="47"/>
      <c r="G476" s="58">
        <f>SUM(G477:G482)</f>
        <v>8400</v>
      </c>
      <c r="H476" s="58">
        <f>SUM(H477:H482)</f>
        <v>100800</v>
      </c>
      <c r="I476" s="87"/>
      <c r="J476" s="87"/>
      <c r="K476" s="87"/>
      <c r="L476" s="87"/>
      <c r="M476" s="87"/>
      <c r="N476" s="23"/>
    </row>
    <row r="477" spans="1:18" s="91" customFormat="1" ht="15.75" x14ac:dyDescent="0.25">
      <c r="A477" s="87"/>
      <c r="B477" s="24"/>
      <c r="C477" s="55" t="s">
        <v>29</v>
      </c>
      <c r="D477" s="50">
        <v>1</v>
      </c>
      <c r="E477" s="51">
        <v>1.1000000000000001</v>
      </c>
      <c r="F477" s="47">
        <f t="shared" si="166"/>
        <v>1100</v>
      </c>
      <c r="G477" s="47">
        <f t="shared" ref="G477:G480" si="181">D477*F477</f>
        <v>1100</v>
      </c>
      <c r="H477" s="47">
        <f t="shared" ref="H477:H480" si="182">G477*12</f>
        <v>13200</v>
      </c>
      <c r="I477" s="87"/>
      <c r="J477" s="87"/>
      <c r="K477" s="87"/>
      <c r="L477" s="87"/>
      <c r="M477" s="87"/>
      <c r="N477" s="23"/>
      <c r="Q477" s="91">
        <v>1</v>
      </c>
    </row>
    <row r="478" spans="1:18" s="91" customFormat="1" ht="15.75" x14ac:dyDescent="0.25">
      <c r="A478" s="87"/>
      <c r="B478" s="24"/>
      <c r="C478" s="55" t="s">
        <v>2</v>
      </c>
      <c r="D478" s="50">
        <f>SUM(I478:N478)</f>
        <v>2</v>
      </c>
      <c r="E478" s="51">
        <v>0.85</v>
      </c>
      <c r="F478" s="47">
        <f t="shared" si="166"/>
        <v>850</v>
      </c>
      <c r="G478" s="47">
        <f t="shared" si="181"/>
        <v>1700</v>
      </c>
      <c r="H478" s="47">
        <f t="shared" si="182"/>
        <v>20400</v>
      </c>
      <c r="I478" s="87">
        <v>1</v>
      </c>
      <c r="J478" s="87">
        <v>1</v>
      </c>
      <c r="K478" s="87"/>
      <c r="L478" s="87"/>
      <c r="M478" s="87"/>
      <c r="N478" s="23"/>
    </row>
    <row r="479" spans="1:18" s="91" customFormat="1" ht="15.75" x14ac:dyDescent="0.25">
      <c r="A479" s="87"/>
      <c r="B479" s="24"/>
      <c r="C479" s="55" t="s">
        <v>30</v>
      </c>
      <c r="D479" s="50">
        <f>SUM(I479:N479)</f>
        <v>2</v>
      </c>
      <c r="E479" s="51">
        <v>0.75</v>
      </c>
      <c r="F479" s="47">
        <f t="shared" si="166"/>
        <v>750</v>
      </c>
      <c r="G479" s="47">
        <f t="shared" si="181"/>
        <v>1500</v>
      </c>
      <c r="H479" s="47">
        <f t="shared" si="182"/>
        <v>18000</v>
      </c>
      <c r="I479" s="87">
        <v>1</v>
      </c>
      <c r="J479" s="87">
        <v>1</v>
      </c>
      <c r="K479" s="87"/>
      <c r="L479" s="87"/>
      <c r="M479" s="87"/>
      <c r="N479" s="23"/>
      <c r="O479" s="91">
        <v>1</v>
      </c>
    </row>
    <row r="480" spans="1:18" s="91" customFormat="1" ht="15.75" hidden="1" x14ac:dyDescent="0.25">
      <c r="A480" s="45" t="s">
        <v>161</v>
      </c>
      <c r="B480" s="24"/>
      <c r="C480" s="55" t="s">
        <v>7</v>
      </c>
      <c r="D480" s="50">
        <f>SUM(I480:N480)</f>
        <v>0</v>
      </c>
      <c r="E480" s="51">
        <v>0.65</v>
      </c>
      <c r="F480" s="47">
        <f t="shared" si="166"/>
        <v>650</v>
      </c>
      <c r="G480" s="47">
        <f t="shared" si="181"/>
        <v>0</v>
      </c>
      <c r="H480" s="47">
        <f t="shared" si="182"/>
        <v>0</v>
      </c>
      <c r="I480" s="87"/>
      <c r="J480" s="87"/>
      <c r="K480" s="87"/>
      <c r="L480" s="87"/>
      <c r="M480" s="87"/>
      <c r="N480" s="23"/>
      <c r="O480" s="91">
        <v>1</v>
      </c>
    </row>
    <row r="481" spans="1:18" s="91" customFormat="1" ht="15.75" x14ac:dyDescent="0.25">
      <c r="A481" s="87"/>
      <c r="B481" s="24"/>
      <c r="C481" s="55" t="s">
        <v>10</v>
      </c>
      <c r="D481" s="50">
        <v>1</v>
      </c>
      <c r="E481" s="51">
        <v>0.8</v>
      </c>
      <c r="F481" s="47">
        <f t="shared" si="166"/>
        <v>800</v>
      </c>
      <c r="G481" s="47">
        <f>D481*F481</f>
        <v>800</v>
      </c>
      <c r="H481" s="47">
        <f>G481*12</f>
        <v>9600</v>
      </c>
      <c r="I481" s="87"/>
      <c r="J481" s="87"/>
      <c r="K481" s="87"/>
      <c r="L481" s="87"/>
      <c r="M481" s="87"/>
      <c r="N481" s="23"/>
      <c r="R481" s="91">
        <v>1</v>
      </c>
    </row>
    <row r="482" spans="1:18" s="91" customFormat="1" ht="15.75" x14ac:dyDescent="0.25">
      <c r="A482" s="45" t="s">
        <v>175</v>
      </c>
      <c r="B482" s="24"/>
      <c r="C482" s="55" t="s">
        <v>181</v>
      </c>
      <c r="D482" s="50">
        <v>3</v>
      </c>
      <c r="E482" s="51">
        <v>1.1000000000000001</v>
      </c>
      <c r="F482" s="47">
        <f>E482*1000</f>
        <v>1100</v>
      </c>
      <c r="G482" s="47">
        <f>F482*D482</f>
        <v>3300</v>
      </c>
      <c r="H482" s="47">
        <f>G482*12</f>
        <v>39600</v>
      </c>
      <c r="I482" s="87"/>
      <c r="J482" s="87"/>
      <c r="K482" s="87"/>
      <c r="L482" s="87"/>
      <c r="M482" s="87"/>
      <c r="N482" s="23"/>
    </row>
    <row r="483" spans="1:18" s="132" customFormat="1" ht="15.75" x14ac:dyDescent="0.25">
      <c r="A483" s="131"/>
      <c r="B483" s="32">
        <v>7</v>
      </c>
      <c r="C483" s="56" t="s">
        <v>67</v>
      </c>
      <c r="D483" s="57">
        <f>SUM(D484:D489)</f>
        <v>8</v>
      </c>
      <c r="E483" s="57"/>
      <c r="F483" s="47"/>
      <c r="G483" s="58">
        <f>SUM(G484:G489)</f>
        <v>7300</v>
      </c>
      <c r="H483" s="58">
        <f>SUM(H484:H489)</f>
        <v>87600</v>
      </c>
      <c r="I483" s="87"/>
      <c r="J483" s="87"/>
      <c r="K483" s="87"/>
      <c r="L483" s="87"/>
      <c r="M483" s="87"/>
      <c r="N483" s="23"/>
    </row>
    <row r="484" spans="1:18" s="91" customFormat="1" ht="15.75" x14ac:dyDescent="0.25">
      <c r="A484" s="87"/>
      <c r="B484" s="24"/>
      <c r="C484" s="55" t="s">
        <v>29</v>
      </c>
      <c r="D484" s="50">
        <v>1</v>
      </c>
      <c r="E484" s="51">
        <v>1.1000000000000001</v>
      </c>
      <c r="F484" s="47">
        <f t="shared" si="166"/>
        <v>1100</v>
      </c>
      <c r="G484" s="47">
        <f t="shared" ref="G484:G487" si="183">D484*F484</f>
        <v>1100</v>
      </c>
      <c r="H484" s="47">
        <f t="shared" ref="H484:H487" si="184">G484*12</f>
        <v>13200</v>
      </c>
      <c r="I484" s="87"/>
      <c r="J484" s="87"/>
      <c r="K484" s="87"/>
      <c r="L484" s="87"/>
      <c r="M484" s="87"/>
      <c r="N484" s="23"/>
      <c r="Q484" s="91">
        <v>1</v>
      </c>
    </row>
    <row r="485" spans="1:18" s="91" customFormat="1" ht="15.75" x14ac:dyDescent="0.25">
      <c r="A485" s="87"/>
      <c r="B485" s="24"/>
      <c r="C485" s="55" t="s">
        <v>14</v>
      </c>
      <c r="D485" s="50">
        <f>SUM(I485:N485)</f>
        <v>2</v>
      </c>
      <c r="E485" s="51">
        <v>0.85</v>
      </c>
      <c r="F485" s="47">
        <f t="shared" si="166"/>
        <v>850</v>
      </c>
      <c r="G485" s="47">
        <f t="shared" si="183"/>
        <v>1700</v>
      </c>
      <c r="H485" s="47">
        <f t="shared" si="184"/>
        <v>20400</v>
      </c>
      <c r="I485" s="87">
        <v>1</v>
      </c>
      <c r="J485" s="87">
        <v>1</v>
      </c>
      <c r="K485" s="87"/>
      <c r="L485" s="87"/>
      <c r="M485" s="87"/>
      <c r="N485" s="23"/>
    </row>
    <row r="486" spans="1:18" s="91" customFormat="1" ht="15.75" x14ac:dyDescent="0.25">
      <c r="A486" s="87"/>
      <c r="B486" s="24"/>
      <c r="C486" s="55" t="s">
        <v>30</v>
      </c>
      <c r="D486" s="50">
        <f>SUM(I486:N486)</f>
        <v>2</v>
      </c>
      <c r="E486" s="51">
        <v>0.75</v>
      </c>
      <c r="F486" s="47">
        <f t="shared" si="166"/>
        <v>750</v>
      </c>
      <c r="G486" s="47">
        <f t="shared" si="183"/>
        <v>1500</v>
      </c>
      <c r="H486" s="47">
        <f t="shared" si="184"/>
        <v>18000</v>
      </c>
      <c r="I486" s="87">
        <v>1</v>
      </c>
      <c r="J486" s="87">
        <v>1</v>
      </c>
      <c r="K486" s="87"/>
      <c r="L486" s="87"/>
      <c r="M486" s="87"/>
      <c r="N486" s="23"/>
      <c r="O486" s="91">
        <v>3</v>
      </c>
    </row>
    <row r="487" spans="1:18" s="91" customFormat="1" ht="15.75" hidden="1" x14ac:dyDescent="0.25">
      <c r="A487" s="45" t="s">
        <v>161</v>
      </c>
      <c r="B487" s="24"/>
      <c r="C487" s="55" t="s">
        <v>7</v>
      </c>
      <c r="D487" s="50">
        <f>SUM(I487:N487)</f>
        <v>0</v>
      </c>
      <c r="E487" s="51">
        <v>0.65</v>
      </c>
      <c r="F487" s="47">
        <f t="shared" si="166"/>
        <v>650</v>
      </c>
      <c r="G487" s="47">
        <f t="shared" si="183"/>
        <v>0</v>
      </c>
      <c r="H487" s="47">
        <f t="shared" si="184"/>
        <v>0</v>
      </c>
      <c r="I487" s="87"/>
      <c r="J487" s="87"/>
      <c r="K487" s="87"/>
      <c r="L487" s="87"/>
      <c r="M487" s="87"/>
      <c r="N487" s="23"/>
      <c r="O487" s="91">
        <v>2</v>
      </c>
    </row>
    <row r="488" spans="1:18" s="91" customFormat="1" ht="15.75" x14ac:dyDescent="0.25">
      <c r="A488" s="87"/>
      <c r="B488" s="24"/>
      <c r="C488" s="55" t="s">
        <v>10</v>
      </c>
      <c r="D488" s="50">
        <v>1</v>
      </c>
      <c r="E488" s="51">
        <v>0.8</v>
      </c>
      <c r="F488" s="47">
        <f>E488*1000</f>
        <v>800</v>
      </c>
      <c r="G488" s="47">
        <f>D488*F488</f>
        <v>800</v>
      </c>
      <c r="H488" s="47">
        <f>G488*12</f>
        <v>9600</v>
      </c>
      <c r="I488" s="87"/>
      <c r="J488" s="87"/>
      <c r="K488" s="87"/>
      <c r="L488" s="87"/>
      <c r="M488" s="87"/>
      <c r="N488" s="23"/>
      <c r="R488" s="91">
        <v>1</v>
      </c>
    </row>
    <row r="489" spans="1:18" s="91" customFormat="1" ht="15.75" x14ac:dyDescent="0.25">
      <c r="A489" s="45" t="s">
        <v>175</v>
      </c>
      <c r="B489" s="24"/>
      <c r="C489" s="55" t="s">
        <v>181</v>
      </c>
      <c r="D489" s="50">
        <v>2</v>
      </c>
      <c r="E489" s="51">
        <v>1.1000000000000001</v>
      </c>
      <c r="F489" s="47">
        <f>E489*1000</f>
        <v>1100</v>
      </c>
      <c r="G489" s="47">
        <f>F489*D489</f>
        <v>2200</v>
      </c>
      <c r="H489" s="47">
        <f>G489*12</f>
        <v>26400</v>
      </c>
      <c r="I489" s="87"/>
      <c r="J489" s="87"/>
      <c r="K489" s="87"/>
      <c r="L489" s="87"/>
      <c r="M489" s="87"/>
      <c r="N489" s="23"/>
    </row>
    <row r="490" spans="1:18" s="132" customFormat="1" ht="25.5" customHeight="1" x14ac:dyDescent="0.25">
      <c r="A490" s="131"/>
      <c r="B490" s="77" t="s">
        <v>120</v>
      </c>
      <c r="C490" s="80" t="s">
        <v>68</v>
      </c>
      <c r="D490" s="77">
        <f>SUM(D491:D503)</f>
        <v>22</v>
      </c>
      <c r="E490" s="77"/>
      <c r="F490" s="78"/>
      <c r="G490" s="78">
        <f>SUM(G491:G503)</f>
        <v>19550</v>
      </c>
      <c r="H490" s="78">
        <f>SUM(H491:H503)</f>
        <v>234600</v>
      </c>
      <c r="I490" s="87"/>
      <c r="J490" s="87"/>
      <c r="K490" s="87"/>
      <c r="L490" s="87"/>
      <c r="M490" s="87"/>
      <c r="N490" s="23"/>
    </row>
    <row r="491" spans="1:18" s="91" customFormat="1" ht="15.75" x14ac:dyDescent="0.25">
      <c r="A491" s="87"/>
      <c r="B491" s="24"/>
      <c r="C491" s="55" t="s">
        <v>25</v>
      </c>
      <c r="D491" s="50">
        <v>1</v>
      </c>
      <c r="E491" s="51">
        <v>1.8</v>
      </c>
      <c r="F491" s="47">
        <f t="shared" si="166"/>
        <v>1800</v>
      </c>
      <c r="G491" s="47">
        <f t="shared" ref="G491:G499" si="185">D491*F491</f>
        <v>1800</v>
      </c>
      <c r="H491" s="47">
        <f t="shared" ref="H491:H501" si="186">G491*12</f>
        <v>21600</v>
      </c>
      <c r="I491" s="87"/>
      <c r="J491" s="87"/>
      <c r="K491" s="87"/>
      <c r="L491" s="87"/>
      <c r="M491" s="87"/>
      <c r="N491" s="23"/>
      <c r="P491" s="91">
        <v>4</v>
      </c>
    </row>
    <row r="492" spans="1:18" s="2" customFormat="1" x14ac:dyDescent="0.25">
      <c r="A492" s="45" t="s">
        <v>175</v>
      </c>
      <c r="B492" s="24"/>
      <c r="C492" s="55" t="s">
        <v>185</v>
      </c>
      <c r="D492" s="50">
        <v>1</v>
      </c>
      <c r="E492" s="51">
        <v>1.3</v>
      </c>
      <c r="F492" s="47">
        <v>1300</v>
      </c>
      <c r="G492" s="47">
        <f t="shared" si="185"/>
        <v>1300</v>
      </c>
      <c r="H492" s="47">
        <f t="shared" si="186"/>
        <v>15600</v>
      </c>
      <c r="I492" s="176"/>
      <c r="J492" s="176"/>
      <c r="K492" s="176"/>
      <c r="L492" s="176"/>
      <c r="M492" s="176"/>
      <c r="N492" s="23"/>
      <c r="O492" s="2">
        <v>1</v>
      </c>
    </row>
    <row r="493" spans="1:18" s="91" customFormat="1" ht="15.75" x14ac:dyDescent="0.25">
      <c r="A493" s="87"/>
      <c r="B493" s="24"/>
      <c r="C493" s="40" t="s">
        <v>26</v>
      </c>
      <c r="D493" s="50">
        <v>1</v>
      </c>
      <c r="E493" s="51">
        <v>0.85</v>
      </c>
      <c r="F493" s="47">
        <f t="shared" ref="F493:F494" si="187">E493*1000</f>
        <v>850</v>
      </c>
      <c r="G493" s="47">
        <f t="shared" si="185"/>
        <v>850</v>
      </c>
      <c r="H493" s="47">
        <f t="shared" si="186"/>
        <v>10200</v>
      </c>
      <c r="I493" s="87"/>
      <c r="J493" s="87"/>
      <c r="K493" s="87"/>
      <c r="L493" s="87"/>
      <c r="M493" s="87"/>
      <c r="N493" s="23"/>
    </row>
    <row r="494" spans="1:18" s="91" customFormat="1" ht="15.75" x14ac:dyDescent="0.25">
      <c r="A494" s="87"/>
      <c r="B494" s="24"/>
      <c r="C494" s="55" t="s">
        <v>9</v>
      </c>
      <c r="D494" s="50">
        <f>1+1</f>
        <v>2</v>
      </c>
      <c r="E494" s="51">
        <v>0.8</v>
      </c>
      <c r="F494" s="47">
        <f t="shared" si="187"/>
        <v>800</v>
      </c>
      <c r="G494" s="47">
        <f t="shared" si="185"/>
        <v>1600</v>
      </c>
      <c r="H494" s="47">
        <f t="shared" si="186"/>
        <v>19200</v>
      </c>
      <c r="I494" s="87"/>
      <c r="J494" s="87"/>
      <c r="K494" s="87"/>
      <c r="L494" s="87"/>
      <c r="M494" s="87"/>
      <c r="N494" s="23"/>
      <c r="R494" s="91">
        <v>1</v>
      </c>
    </row>
    <row r="495" spans="1:18" s="2" customFormat="1" hidden="1" x14ac:dyDescent="0.25">
      <c r="A495" s="45" t="s">
        <v>161</v>
      </c>
      <c r="B495" s="24"/>
      <c r="C495" s="40" t="s">
        <v>27</v>
      </c>
      <c r="D495" s="50">
        <v>0</v>
      </c>
      <c r="E495" s="51">
        <v>0.8</v>
      </c>
      <c r="F495" s="47">
        <v>800</v>
      </c>
      <c r="G495" s="47">
        <f t="shared" si="185"/>
        <v>0</v>
      </c>
      <c r="H495" s="47">
        <f t="shared" si="186"/>
        <v>0</v>
      </c>
      <c r="I495" s="176"/>
      <c r="J495" s="176"/>
      <c r="K495" s="176"/>
      <c r="L495" s="176"/>
      <c r="M495" s="176"/>
      <c r="N495" s="23"/>
      <c r="O495" s="2">
        <v>1</v>
      </c>
    </row>
    <row r="496" spans="1:18" s="91" customFormat="1" ht="15.75" x14ac:dyDescent="0.25">
      <c r="A496" s="87"/>
      <c r="B496" s="24"/>
      <c r="C496" s="40" t="s">
        <v>43</v>
      </c>
      <c r="D496" s="50">
        <v>1</v>
      </c>
      <c r="E496" s="51">
        <v>0.9</v>
      </c>
      <c r="F496" s="47">
        <f t="shared" ref="F496:F507" si="188">E496*1000</f>
        <v>900</v>
      </c>
      <c r="G496" s="47">
        <f t="shared" si="185"/>
        <v>900</v>
      </c>
      <c r="H496" s="47">
        <f t="shared" si="186"/>
        <v>10800</v>
      </c>
      <c r="I496" s="87"/>
      <c r="J496" s="87"/>
      <c r="K496" s="87"/>
      <c r="L496" s="87"/>
      <c r="M496" s="87"/>
      <c r="N496" s="23"/>
    </row>
    <row r="497" spans="1:18" s="91" customFormat="1" ht="15.75" x14ac:dyDescent="0.25">
      <c r="A497" s="87"/>
      <c r="B497" s="24"/>
      <c r="C497" s="55" t="s">
        <v>2</v>
      </c>
      <c r="D497" s="50">
        <f>SUM(I497:N497)</f>
        <v>2</v>
      </c>
      <c r="E497" s="51">
        <v>0.85</v>
      </c>
      <c r="F497" s="47">
        <f t="shared" si="188"/>
        <v>850</v>
      </c>
      <c r="G497" s="47">
        <f t="shared" si="185"/>
        <v>1700</v>
      </c>
      <c r="H497" s="47">
        <f t="shared" si="186"/>
        <v>20400</v>
      </c>
      <c r="I497" s="87">
        <v>1</v>
      </c>
      <c r="J497" s="87"/>
      <c r="K497" s="87">
        <v>1</v>
      </c>
      <c r="L497" s="87"/>
      <c r="M497" s="87"/>
      <c r="N497" s="23"/>
      <c r="O497" s="91">
        <v>1</v>
      </c>
    </row>
    <row r="498" spans="1:18" s="91" customFormat="1" ht="15.75" x14ac:dyDescent="0.25">
      <c r="A498" s="87"/>
      <c r="B498" s="24"/>
      <c r="C498" s="55" t="s">
        <v>30</v>
      </c>
      <c r="D498" s="50">
        <f>SUM(I498:N498)</f>
        <v>4</v>
      </c>
      <c r="E498" s="51">
        <v>0.75</v>
      </c>
      <c r="F498" s="47">
        <f t="shared" si="188"/>
        <v>750</v>
      </c>
      <c r="G498" s="47">
        <f t="shared" si="185"/>
        <v>3000</v>
      </c>
      <c r="H498" s="47">
        <f t="shared" si="186"/>
        <v>36000</v>
      </c>
      <c r="I498" s="87">
        <v>1</v>
      </c>
      <c r="J498" s="87">
        <v>2</v>
      </c>
      <c r="K498" s="87">
        <v>1</v>
      </c>
      <c r="L498" s="87"/>
      <c r="M498" s="87"/>
      <c r="N498" s="23"/>
      <c r="O498" s="91">
        <v>2</v>
      </c>
    </row>
    <row r="499" spans="1:18" s="91" customFormat="1" ht="15.75" x14ac:dyDescent="0.25">
      <c r="A499" s="87"/>
      <c r="B499" s="24"/>
      <c r="C499" s="55" t="s">
        <v>7</v>
      </c>
      <c r="D499" s="50">
        <f>SUM(I499:N499)</f>
        <v>4</v>
      </c>
      <c r="E499" s="51">
        <v>0.65</v>
      </c>
      <c r="F499" s="47">
        <f t="shared" si="188"/>
        <v>650</v>
      </c>
      <c r="G499" s="47">
        <f t="shared" si="185"/>
        <v>2600</v>
      </c>
      <c r="H499" s="47">
        <f t="shared" si="186"/>
        <v>31200</v>
      </c>
      <c r="I499" s="87"/>
      <c r="J499" s="87"/>
      <c r="K499" s="87"/>
      <c r="L499" s="87">
        <v>2</v>
      </c>
      <c r="M499" s="87">
        <v>1</v>
      </c>
      <c r="N499" s="23">
        <v>1</v>
      </c>
      <c r="O499" s="91">
        <v>3</v>
      </c>
    </row>
    <row r="500" spans="1:18" s="91" customFormat="1" ht="15.75" x14ac:dyDescent="0.25">
      <c r="A500" s="45" t="s">
        <v>175</v>
      </c>
      <c r="B500" s="24"/>
      <c r="C500" s="55" t="s">
        <v>184</v>
      </c>
      <c r="D500" s="50">
        <v>1</v>
      </c>
      <c r="E500" s="51">
        <v>0.5</v>
      </c>
      <c r="F500" s="47">
        <f t="shared" si="188"/>
        <v>500</v>
      </c>
      <c r="G500" s="47">
        <f t="shared" ref="G500:G501" si="189">F500*D500</f>
        <v>500</v>
      </c>
      <c r="H500" s="47">
        <f t="shared" si="186"/>
        <v>6000</v>
      </c>
      <c r="I500" s="87"/>
      <c r="J500" s="87"/>
      <c r="K500" s="87"/>
      <c r="L500" s="87"/>
      <c r="M500" s="87"/>
      <c r="N500" s="23"/>
    </row>
    <row r="501" spans="1:18" s="91" customFormat="1" ht="15.75" x14ac:dyDescent="0.25">
      <c r="A501" s="45" t="s">
        <v>175</v>
      </c>
      <c r="B501" s="24"/>
      <c r="C501" s="55" t="s">
        <v>180</v>
      </c>
      <c r="D501" s="50">
        <v>1</v>
      </c>
      <c r="E501" s="51">
        <v>1.2</v>
      </c>
      <c r="F501" s="47">
        <f t="shared" si="188"/>
        <v>1200</v>
      </c>
      <c r="G501" s="47">
        <f t="shared" si="189"/>
        <v>1200</v>
      </c>
      <c r="H501" s="47">
        <f t="shared" si="186"/>
        <v>14400</v>
      </c>
      <c r="I501" s="87"/>
      <c r="J501" s="87"/>
      <c r="K501" s="87"/>
      <c r="L501" s="87"/>
      <c r="M501" s="87"/>
      <c r="N501" s="23"/>
    </row>
    <row r="502" spans="1:18" s="91" customFormat="1" ht="15.75" x14ac:dyDescent="0.25">
      <c r="A502" s="45" t="s">
        <v>175</v>
      </c>
      <c r="B502" s="24"/>
      <c r="C502" s="55" t="s">
        <v>181</v>
      </c>
      <c r="D502" s="50">
        <v>3</v>
      </c>
      <c r="E502" s="51">
        <v>1.1000000000000001</v>
      </c>
      <c r="F502" s="47">
        <f>E502*1000</f>
        <v>1100</v>
      </c>
      <c r="G502" s="47">
        <f>F502*D502</f>
        <v>3300</v>
      </c>
      <c r="H502" s="47">
        <f>G502*12</f>
        <v>39600</v>
      </c>
      <c r="I502" s="87"/>
      <c r="J502" s="87"/>
      <c r="K502" s="87"/>
      <c r="L502" s="87"/>
      <c r="M502" s="87"/>
      <c r="N502" s="23"/>
    </row>
    <row r="503" spans="1:18" s="91" customFormat="1" ht="15.75" x14ac:dyDescent="0.25">
      <c r="A503" s="45" t="s">
        <v>175</v>
      </c>
      <c r="B503" s="24"/>
      <c r="C503" s="55" t="s">
        <v>182</v>
      </c>
      <c r="D503" s="50">
        <v>1</v>
      </c>
      <c r="E503" s="51">
        <v>0.8</v>
      </c>
      <c r="F503" s="47">
        <f t="shared" ref="F503" si="190">E503*1000</f>
        <v>800</v>
      </c>
      <c r="G503" s="47">
        <f t="shared" ref="G503" si="191">F503*D503</f>
        <v>800</v>
      </c>
      <c r="H503" s="47">
        <f t="shared" ref="H503" si="192">G503*12</f>
        <v>9600</v>
      </c>
      <c r="I503" s="87"/>
      <c r="J503" s="87"/>
      <c r="K503" s="87"/>
      <c r="L503" s="87"/>
      <c r="M503" s="87"/>
      <c r="N503" s="23"/>
    </row>
    <row r="504" spans="1:18" s="132" customFormat="1" ht="15.75" x14ac:dyDescent="0.25">
      <c r="A504" s="131"/>
      <c r="B504" s="32">
        <v>1</v>
      </c>
      <c r="C504" s="56" t="s">
        <v>69</v>
      </c>
      <c r="D504" s="57">
        <f>SUM(D505:D510)</f>
        <v>7</v>
      </c>
      <c r="E504" s="57"/>
      <c r="F504" s="47"/>
      <c r="G504" s="58">
        <f>SUM(G505:G510)</f>
        <v>6100</v>
      </c>
      <c r="H504" s="58">
        <f>SUM(H505:H510)</f>
        <v>73200</v>
      </c>
      <c r="I504" s="87"/>
      <c r="J504" s="87"/>
      <c r="K504" s="87"/>
      <c r="L504" s="87"/>
      <c r="M504" s="87"/>
      <c r="N504" s="23"/>
    </row>
    <row r="505" spans="1:18" s="91" customFormat="1" ht="15.75" x14ac:dyDescent="0.25">
      <c r="A505" s="87"/>
      <c r="B505" s="24"/>
      <c r="C505" s="55" t="s">
        <v>29</v>
      </c>
      <c r="D505" s="50">
        <v>1</v>
      </c>
      <c r="E505" s="51">
        <v>1.1000000000000001</v>
      </c>
      <c r="F505" s="47">
        <f t="shared" si="188"/>
        <v>1100</v>
      </c>
      <c r="G505" s="47">
        <f t="shared" ref="G505:G508" si="193">D505*F505</f>
        <v>1100</v>
      </c>
      <c r="H505" s="47">
        <f t="shared" ref="H505:H508" si="194">G505*12</f>
        <v>13200</v>
      </c>
      <c r="I505" s="87"/>
      <c r="J505" s="87"/>
      <c r="K505" s="87"/>
      <c r="L505" s="87"/>
      <c r="M505" s="87"/>
      <c r="N505" s="23"/>
      <c r="Q505" s="91">
        <v>1</v>
      </c>
    </row>
    <row r="506" spans="1:18" s="91" customFormat="1" ht="15.75" x14ac:dyDescent="0.25">
      <c r="A506" s="87"/>
      <c r="B506" s="24"/>
      <c r="C506" s="55" t="s">
        <v>2</v>
      </c>
      <c r="D506" s="50">
        <f>SUM(I506:N506)</f>
        <v>1</v>
      </c>
      <c r="E506" s="51">
        <v>0.85</v>
      </c>
      <c r="F506" s="47">
        <f t="shared" si="188"/>
        <v>850</v>
      </c>
      <c r="G506" s="47">
        <f t="shared" si="193"/>
        <v>850</v>
      </c>
      <c r="H506" s="47">
        <f t="shared" si="194"/>
        <v>10200</v>
      </c>
      <c r="I506" s="87">
        <v>1</v>
      </c>
      <c r="J506" s="87"/>
      <c r="K506" s="87"/>
      <c r="L506" s="87"/>
      <c r="M506" s="87"/>
      <c r="N506" s="23"/>
    </row>
    <row r="507" spans="1:18" s="91" customFormat="1" ht="15.75" x14ac:dyDescent="0.25">
      <c r="A507" s="87"/>
      <c r="B507" s="24"/>
      <c r="C507" s="55" t="s">
        <v>3</v>
      </c>
      <c r="D507" s="50">
        <f>SUM(I507:N507)</f>
        <v>3</v>
      </c>
      <c r="E507" s="51">
        <v>0.75</v>
      </c>
      <c r="F507" s="47">
        <f t="shared" si="188"/>
        <v>750</v>
      </c>
      <c r="G507" s="47">
        <f t="shared" si="193"/>
        <v>2250</v>
      </c>
      <c r="H507" s="47">
        <f>G507*12</f>
        <v>27000</v>
      </c>
      <c r="I507" s="87">
        <v>1</v>
      </c>
      <c r="J507" s="87">
        <v>2</v>
      </c>
      <c r="K507" s="87"/>
      <c r="L507" s="87"/>
      <c r="M507" s="87"/>
      <c r="N507" s="23"/>
      <c r="O507" s="91">
        <v>2</v>
      </c>
    </row>
    <row r="508" spans="1:18" s="2" customFormat="1" hidden="1" x14ac:dyDescent="0.25">
      <c r="A508" s="45" t="s">
        <v>161</v>
      </c>
      <c r="B508" s="24"/>
      <c r="C508" s="55" t="s">
        <v>7</v>
      </c>
      <c r="D508" s="123">
        <f>SUM(I508:N508)</f>
        <v>0</v>
      </c>
      <c r="E508" s="51">
        <v>0.65</v>
      </c>
      <c r="F508" s="47">
        <f>E508*1000</f>
        <v>650</v>
      </c>
      <c r="G508" s="47">
        <f t="shared" si="193"/>
        <v>0</v>
      </c>
      <c r="H508" s="47">
        <f t="shared" si="194"/>
        <v>0</v>
      </c>
      <c r="I508" s="176"/>
      <c r="J508" s="176"/>
      <c r="K508" s="176"/>
      <c r="L508" s="176"/>
      <c r="M508" s="176"/>
      <c r="N508" s="23"/>
      <c r="O508" s="2">
        <v>2</v>
      </c>
    </row>
    <row r="509" spans="1:18" s="2" customFormat="1" x14ac:dyDescent="0.25">
      <c r="A509" s="45"/>
      <c r="B509" s="24"/>
      <c r="C509" s="55" t="s">
        <v>10</v>
      </c>
      <c r="D509" s="123">
        <v>1</v>
      </c>
      <c r="E509" s="51">
        <v>0.8</v>
      </c>
      <c r="F509" s="47">
        <f>E509*1000</f>
        <v>800</v>
      </c>
      <c r="G509" s="47">
        <f>D509*F509</f>
        <v>800</v>
      </c>
      <c r="H509" s="47">
        <f>G509*12</f>
        <v>9600</v>
      </c>
      <c r="I509" s="176"/>
      <c r="J509" s="176"/>
      <c r="K509" s="176"/>
      <c r="L509" s="176"/>
      <c r="M509" s="176"/>
      <c r="N509" s="23"/>
      <c r="R509" s="2">
        <v>1</v>
      </c>
    </row>
    <row r="510" spans="1:18" s="91" customFormat="1" ht="15.75" x14ac:dyDescent="0.25">
      <c r="A510" s="45" t="s">
        <v>175</v>
      </c>
      <c r="B510" s="24"/>
      <c r="C510" s="55" t="s">
        <v>181</v>
      </c>
      <c r="D510" s="50">
        <v>1</v>
      </c>
      <c r="E510" s="51">
        <v>1.1000000000000001</v>
      </c>
      <c r="F510" s="47">
        <f>E510*1000</f>
        <v>1100</v>
      </c>
      <c r="G510" s="47">
        <f>F510*D510</f>
        <v>1100</v>
      </c>
      <c r="H510" s="47">
        <f>G510*12</f>
        <v>13200</v>
      </c>
      <c r="I510" s="87"/>
      <c r="J510" s="87"/>
      <c r="K510" s="87"/>
      <c r="L510" s="87"/>
      <c r="M510" s="87"/>
      <c r="N510" s="23"/>
    </row>
    <row r="511" spans="1:18" s="132" customFormat="1" ht="15.75" x14ac:dyDescent="0.25">
      <c r="A511" s="131"/>
      <c r="B511" s="32">
        <v>2</v>
      </c>
      <c r="C511" s="56" t="s">
        <v>70</v>
      </c>
      <c r="D511" s="57">
        <f>SUM(D512:D517)</f>
        <v>7</v>
      </c>
      <c r="E511" s="57"/>
      <c r="F511" s="47"/>
      <c r="G511" s="58">
        <f>SUM(G512:G517)</f>
        <v>6400</v>
      </c>
      <c r="H511" s="58">
        <f>SUM(H512:H517)</f>
        <v>76800</v>
      </c>
      <c r="I511" s="87"/>
      <c r="J511" s="87"/>
      <c r="K511" s="87"/>
      <c r="L511" s="87"/>
      <c r="M511" s="87"/>
      <c r="N511" s="23"/>
    </row>
    <row r="512" spans="1:18" s="91" customFormat="1" ht="15.75" x14ac:dyDescent="0.25">
      <c r="A512" s="87"/>
      <c r="B512" s="24"/>
      <c r="C512" s="55" t="s">
        <v>29</v>
      </c>
      <c r="D512" s="50">
        <v>1</v>
      </c>
      <c r="E512" s="51">
        <v>1.1000000000000001</v>
      </c>
      <c r="F512" s="47">
        <f t="shared" ref="F512:F514" si="195">E512*1000</f>
        <v>1100</v>
      </c>
      <c r="G512" s="47">
        <f t="shared" ref="G512:G515" si="196">D512*F512</f>
        <v>1100</v>
      </c>
      <c r="H512" s="47">
        <f t="shared" ref="H512:H515" si="197">G512*12</f>
        <v>13200</v>
      </c>
      <c r="I512" s="87"/>
      <c r="J512" s="87"/>
      <c r="K512" s="87"/>
      <c r="L512" s="87"/>
      <c r="M512" s="87"/>
      <c r="N512" s="23"/>
      <c r="Q512" s="91">
        <v>1</v>
      </c>
    </row>
    <row r="513" spans="1:18" s="91" customFormat="1" ht="15.75" x14ac:dyDescent="0.25">
      <c r="A513" s="87"/>
      <c r="B513" s="24"/>
      <c r="C513" s="55" t="s">
        <v>2</v>
      </c>
      <c r="D513" s="50">
        <f>SUM(I513:N513)</f>
        <v>1</v>
      </c>
      <c r="E513" s="51">
        <v>0.85</v>
      </c>
      <c r="F513" s="47">
        <f t="shared" si="195"/>
        <v>850</v>
      </c>
      <c r="G513" s="47">
        <f t="shared" si="196"/>
        <v>850</v>
      </c>
      <c r="H513" s="47">
        <f t="shared" si="197"/>
        <v>10200</v>
      </c>
      <c r="I513" s="87">
        <v>1</v>
      </c>
      <c r="J513" s="87"/>
      <c r="K513" s="87"/>
      <c r="L513" s="87"/>
      <c r="M513" s="87"/>
      <c r="N513" s="23"/>
    </row>
    <row r="514" spans="1:18" s="91" customFormat="1" ht="15.75" x14ac:dyDescent="0.25">
      <c r="A514" s="87"/>
      <c r="B514" s="24"/>
      <c r="C514" s="55" t="s">
        <v>3</v>
      </c>
      <c r="D514" s="50">
        <f>SUM(I514:N514)</f>
        <v>3</v>
      </c>
      <c r="E514" s="51">
        <v>0.75</v>
      </c>
      <c r="F514" s="47">
        <f t="shared" si="195"/>
        <v>750</v>
      </c>
      <c r="G514" s="47">
        <f t="shared" si="196"/>
        <v>2250</v>
      </c>
      <c r="H514" s="47">
        <f t="shared" si="197"/>
        <v>27000</v>
      </c>
      <c r="I514" s="87">
        <v>1</v>
      </c>
      <c r="J514" s="87">
        <v>2</v>
      </c>
      <c r="K514" s="87"/>
      <c r="L514" s="87"/>
      <c r="M514" s="87"/>
      <c r="N514" s="23"/>
      <c r="R514" s="91">
        <v>1</v>
      </c>
    </row>
    <row r="515" spans="1:18" s="2" customFormat="1" hidden="1" x14ac:dyDescent="0.25">
      <c r="A515" s="45" t="s">
        <v>161</v>
      </c>
      <c r="B515" s="24"/>
      <c r="C515" s="55" t="s">
        <v>7</v>
      </c>
      <c r="D515" s="123">
        <f>SUM(I515:N515)</f>
        <v>0</v>
      </c>
      <c r="E515" s="51">
        <v>0.65</v>
      </c>
      <c r="F515" s="47">
        <f>E515*1000</f>
        <v>650</v>
      </c>
      <c r="G515" s="47">
        <f t="shared" si="196"/>
        <v>0</v>
      </c>
      <c r="H515" s="47">
        <f t="shared" si="197"/>
        <v>0</v>
      </c>
      <c r="I515" s="176"/>
      <c r="J515" s="176"/>
      <c r="K515" s="176"/>
      <c r="L515" s="176"/>
      <c r="M515" s="176"/>
      <c r="N515" s="23"/>
      <c r="O515" s="2">
        <v>2</v>
      </c>
    </row>
    <row r="516" spans="1:18" s="2" customFormat="1" hidden="1" x14ac:dyDescent="0.25">
      <c r="A516" s="45" t="s">
        <v>161</v>
      </c>
      <c r="B516" s="24"/>
      <c r="C516" s="55" t="s">
        <v>10</v>
      </c>
      <c r="D516" s="50">
        <v>0</v>
      </c>
      <c r="E516" s="51">
        <v>0.8</v>
      </c>
      <c r="F516" s="47">
        <f>E516*1000</f>
        <v>800</v>
      </c>
      <c r="G516" s="47">
        <f>D516*F516</f>
        <v>0</v>
      </c>
      <c r="H516" s="47">
        <f>G516*12</f>
        <v>0</v>
      </c>
      <c r="I516" s="176"/>
      <c r="J516" s="176"/>
      <c r="K516" s="176"/>
      <c r="L516" s="176"/>
      <c r="M516" s="176"/>
      <c r="N516" s="23"/>
      <c r="R516" s="2">
        <v>1</v>
      </c>
    </row>
    <row r="517" spans="1:18" s="91" customFormat="1" ht="15.75" x14ac:dyDescent="0.25">
      <c r="A517" s="45" t="s">
        <v>175</v>
      </c>
      <c r="B517" s="24"/>
      <c r="C517" s="55" t="s">
        <v>181</v>
      </c>
      <c r="D517" s="50">
        <v>2</v>
      </c>
      <c r="E517" s="51">
        <v>1.1000000000000001</v>
      </c>
      <c r="F517" s="47">
        <f>E517*1000</f>
        <v>1100</v>
      </c>
      <c r="G517" s="47">
        <f>F517*D517</f>
        <v>2200</v>
      </c>
      <c r="H517" s="47">
        <f>G517*12</f>
        <v>26400</v>
      </c>
      <c r="I517" s="87"/>
      <c r="J517" s="87"/>
      <c r="K517" s="87"/>
      <c r="L517" s="87"/>
      <c r="M517" s="87"/>
      <c r="N517" s="23"/>
    </row>
    <row r="518" spans="1:18" s="132" customFormat="1" ht="15.75" x14ac:dyDescent="0.25">
      <c r="A518" s="131"/>
      <c r="B518" s="32">
        <v>3</v>
      </c>
      <c r="C518" s="56" t="s">
        <v>71</v>
      </c>
      <c r="D518" s="57">
        <f>SUM(D519:D524)</f>
        <v>8</v>
      </c>
      <c r="E518" s="57"/>
      <c r="F518" s="47"/>
      <c r="G518" s="58">
        <f>SUM(G519:G524)</f>
        <v>7200</v>
      </c>
      <c r="H518" s="58">
        <f>SUM(H519:H524)</f>
        <v>86400</v>
      </c>
      <c r="I518" s="87"/>
      <c r="J518" s="87"/>
      <c r="K518" s="87"/>
      <c r="L518" s="87"/>
      <c r="M518" s="87"/>
      <c r="N518" s="23"/>
    </row>
    <row r="519" spans="1:18" s="91" customFormat="1" ht="15.75" x14ac:dyDescent="0.25">
      <c r="A519" s="87"/>
      <c r="B519" s="24"/>
      <c r="C519" s="55" t="s">
        <v>29</v>
      </c>
      <c r="D519" s="50">
        <v>1</v>
      </c>
      <c r="E519" s="51">
        <v>1.1000000000000001</v>
      </c>
      <c r="F519" s="47">
        <f t="shared" ref="F519:F540" si="198">E519*1000</f>
        <v>1100</v>
      </c>
      <c r="G519" s="47">
        <f t="shared" ref="G519:G522" si="199">D519*F519</f>
        <v>1100</v>
      </c>
      <c r="H519" s="47">
        <f t="shared" ref="H519:H522" si="200">G519*12</f>
        <v>13200</v>
      </c>
      <c r="I519" s="87"/>
      <c r="J519" s="87"/>
      <c r="K519" s="87"/>
      <c r="L519" s="87"/>
      <c r="M519" s="87"/>
      <c r="N519" s="23"/>
      <c r="Q519" s="91">
        <v>1</v>
      </c>
    </row>
    <row r="520" spans="1:18" s="91" customFormat="1" ht="15.75" x14ac:dyDescent="0.25">
      <c r="A520" s="87"/>
      <c r="B520" s="24"/>
      <c r="C520" s="55" t="s">
        <v>2</v>
      </c>
      <c r="D520" s="50">
        <f>SUM(I520:N520)</f>
        <v>1</v>
      </c>
      <c r="E520" s="51">
        <v>0.85</v>
      </c>
      <c r="F520" s="47">
        <f t="shared" si="198"/>
        <v>850</v>
      </c>
      <c r="G520" s="47">
        <f t="shared" si="199"/>
        <v>850</v>
      </c>
      <c r="H520" s="47">
        <f t="shared" si="200"/>
        <v>10200</v>
      </c>
      <c r="I520" s="87">
        <v>1</v>
      </c>
      <c r="J520" s="87"/>
      <c r="K520" s="87"/>
      <c r="L520" s="87"/>
      <c r="M520" s="87"/>
      <c r="N520" s="23"/>
    </row>
    <row r="521" spans="1:18" s="91" customFormat="1" ht="15.75" x14ac:dyDescent="0.25">
      <c r="A521" s="87"/>
      <c r="B521" s="24"/>
      <c r="C521" s="55" t="s">
        <v>3</v>
      </c>
      <c r="D521" s="50">
        <f>SUM(I521:N521)</f>
        <v>3</v>
      </c>
      <c r="E521" s="51">
        <v>0.75</v>
      </c>
      <c r="F521" s="47">
        <f t="shared" si="198"/>
        <v>750</v>
      </c>
      <c r="G521" s="47">
        <f t="shared" si="199"/>
        <v>2250</v>
      </c>
      <c r="H521" s="47">
        <f t="shared" si="200"/>
        <v>27000</v>
      </c>
      <c r="I521" s="87">
        <v>1</v>
      </c>
      <c r="J521" s="87">
        <v>2</v>
      </c>
      <c r="K521" s="87"/>
      <c r="L521" s="87"/>
      <c r="M521" s="87"/>
      <c r="N521" s="23"/>
      <c r="R521" s="91">
        <v>1</v>
      </c>
    </row>
    <row r="522" spans="1:18" s="91" customFormat="1" ht="15.75" hidden="1" x14ac:dyDescent="0.25">
      <c r="A522" s="45" t="s">
        <v>161</v>
      </c>
      <c r="B522" s="24"/>
      <c r="C522" s="55" t="s">
        <v>7</v>
      </c>
      <c r="D522" s="50">
        <f>SUM(I522:N522)</f>
        <v>0</v>
      </c>
      <c r="E522" s="51">
        <v>0.65</v>
      </c>
      <c r="F522" s="47">
        <f t="shared" si="198"/>
        <v>650</v>
      </c>
      <c r="G522" s="47">
        <f t="shared" si="199"/>
        <v>0</v>
      </c>
      <c r="H522" s="47">
        <f t="shared" si="200"/>
        <v>0</v>
      </c>
      <c r="I522" s="87"/>
      <c r="J522" s="87"/>
      <c r="K522" s="87"/>
      <c r="L522" s="87"/>
      <c r="M522" s="87"/>
      <c r="N522" s="23"/>
      <c r="O522" s="91">
        <v>2</v>
      </c>
    </row>
    <row r="523" spans="1:18" s="91" customFormat="1" ht="15.75" x14ac:dyDescent="0.25">
      <c r="A523" s="87"/>
      <c r="B523" s="24"/>
      <c r="C523" s="55" t="s">
        <v>10</v>
      </c>
      <c r="D523" s="50">
        <v>1</v>
      </c>
      <c r="E523" s="51">
        <v>0.8</v>
      </c>
      <c r="F523" s="47">
        <f>E523*1000</f>
        <v>800</v>
      </c>
      <c r="G523" s="47">
        <f>D523*F523</f>
        <v>800</v>
      </c>
      <c r="H523" s="47">
        <f>G523*12</f>
        <v>9600</v>
      </c>
      <c r="I523" s="87"/>
      <c r="J523" s="87"/>
      <c r="K523" s="87"/>
      <c r="L523" s="87"/>
      <c r="M523" s="87"/>
      <c r="N523" s="23"/>
      <c r="R523" s="91">
        <v>1</v>
      </c>
    </row>
    <row r="524" spans="1:18" s="91" customFormat="1" ht="15.75" x14ac:dyDescent="0.25">
      <c r="A524" s="45" t="s">
        <v>175</v>
      </c>
      <c r="B524" s="24"/>
      <c r="C524" s="55" t="s">
        <v>181</v>
      </c>
      <c r="D524" s="50">
        <v>2</v>
      </c>
      <c r="E524" s="51">
        <v>1.1000000000000001</v>
      </c>
      <c r="F524" s="47">
        <f>E524*1000</f>
        <v>1100</v>
      </c>
      <c r="G524" s="47">
        <f>F524*D524</f>
        <v>2200</v>
      </c>
      <c r="H524" s="47">
        <f>G524*12</f>
        <v>26400</v>
      </c>
      <c r="I524" s="87"/>
      <c r="J524" s="87"/>
      <c r="K524" s="87"/>
      <c r="L524" s="87"/>
      <c r="M524" s="87"/>
      <c r="N524" s="23"/>
    </row>
    <row r="525" spans="1:18" s="132" customFormat="1" ht="15.75" x14ac:dyDescent="0.25">
      <c r="A525" s="131"/>
      <c r="B525" s="32">
        <v>4</v>
      </c>
      <c r="C525" s="56" t="s">
        <v>72</v>
      </c>
      <c r="D525" s="57">
        <f>SUM(D526:D531)</f>
        <v>8</v>
      </c>
      <c r="E525" s="57"/>
      <c r="F525" s="47"/>
      <c r="G525" s="58">
        <f>SUM(G526:G531)</f>
        <v>7200</v>
      </c>
      <c r="H525" s="58">
        <f>SUM(H526:H531)</f>
        <v>86400</v>
      </c>
      <c r="I525" s="87"/>
      <c r="J525" s="87"/>
      <c r="K525" s="87"/>
      <c r="L525" s="87"/>
      <c r="M525" s="87"/>
      <c r="N525" s="23"/>
    </row>
    <row r="526" spans="1:18" s="91" customFormat="1" ht="15.75" x14ac:dyDescent="0.25">
      <c r="A526" s="87"/>
      <c r="B526" s="24"/>
      <c r="C526" s="55" t="s">
        <v>29</v>
      </c>
      <c r="D526" s="50">
        <v>1</v>
      </c>
      <c r="E526" s="51">
        <v>1.1000000000000001</v>
      </c>
      <c r="F526" s="47">
        <f t="shared" si="198"/>
        <v>1100</v>
      </c>
      <c r="G526" s="47">
        <f t="shared" ref="G526:G529" si="201">D526*F526</f>
        <v>1100</v>
      </c>
      <c r="H526" s="47">
        <f t="shared" ref="H526:H529" si="202">G526*12</f>
        <v>13200</v>
      </c>
      <c r="I526" s="87"/>
      <c r="J526" s="87"/>
      <c r="K526" s="87"/>
      <c r="L526" s="87"/>
      <c r="M526" s="87"/>
      <c r="N526" s="23"/>
      <c r="Q526" s="91">
        <v>1</v>
      </c>
    </row>
    <row r="527" spans="1:18" s="91" customFormat="1" ht="15.75" x14ac:dyDescent="0.25">
      <c r="A527" s="87"/>
      <c r="B527" s="24"/>
      <c r="C527" s="55" t="s">
        <v>2</v>
      </c>
      <c r="D527" s="50">
        <f>SUM(I527:N527)</f>
        <v>1</v>
      </c>
      <c r="E527" s="51">
        <v>0.85</v>
      </c>
      <c r="F527" s="47">
        <f t="shared" si="198"/>
        <v>850</v>
      </c>
      <c r="G527" s="47">
        <f t="shared" si="201"/>
        <v>850</v>
      </c>
      <c r="H527" s="47">
        <f t="shared" si="202"/>
        <v>10200</v>
      </c>
      <c r="I527" s="87">
        <v>1</v>
      </c>
      <c r="J527" s="87"/>
      <c r="K527" s="87"/>
      <c r="L527" s="87"/>
      <c r="M527" s="87"/>
      <c r="N527" s="23"/>
    </row>
    <row r="528" spans="1:18" s="91" customFormat="1" ht="15.75" x14ac:dyDescent="0.25">
      <c r="A528" s="87"/>
      <c r="B528" s="24"/>
      <c r="C528" s="55" t="s">
        <v>3</v>
      </c>
      <c r="D528" s="50">
        <f>SUM(I528:N528)</f>
        <v>3</v>
      </c>
      <c r="E528" s="51">
        <v>0.75</v>
      </c>
      <c r="F528" s="47">
        <f t="shared" si="198"/>
        <v>750</v>
      </c>
      <c r="G528" s="47">
        <f t="shared" si="201"/>
        <v>2250</v>
      </c>
      <c r="H528" s="47">
        <f t="shared" si="202"/>
        <v>27000</v>
      </c>
      <c r="I528" s="87">
        <v>1</v>
      </c>
      <c r="J528" s="87">
        <v>2</v>
      </c>
      <c r="K528" s="87"/>
      <c r="L528" s="87"/>
      <c r="M528" s="87"/>
      <c r="N528" s="23"/>
      <c r="R528" s="91">
        <v>1</v>
      </c>
    </row>
    <row r="529" spans="1:18" s="91" customFormat="1" ht="15.75" hidden="1" x14ac:dyDescent="0.25">
      <c r="A529" s="45" t="s">
        <v>161</v>
      </c>
      <c r="B529" s="24"/>
      <c r="C529" s="55" t="s">
        <v>7</v>
      </c>
      <c r="D529" s="50">
        <f>SUM(I529:N529)</f>
        <v>0</v>
      </c>
      <c r="E529" s="51">
        <v>0.65</v>
      </c>
      <c r="F529" s="47">
        <f t="shared" si="198"/>
        <v>650</v>
      </c>
      <c r="G529" s="47">
        <f t="shared" si="201"/>
        <v>0</v>
      </c>
      <c r="H529" s="47">
        <f t="shared" si="202"/>
        <v>0</v>
      </c>
      <c r="I529" s="87"/>
      <c r="J529" s="87"/>
      <c r="K529" s="87"/>
      <c r="L529" s="87"/>
      <c r="M529" s="87"/>
      <c r="N529" s="23"/>
      <c r="O529" s="91">
        <v>2</v>
      </c>
    </row>
    <row r="530" spans="1:18" s="91" customFormat="1" ht="15.75" x14ac:dyDescent="0.25">
      <c r="A530" s="87"/>
      <c r="B530" s="24"/>
      <c r="C530" s="55" t="s">
        <v>10</v>
      </c>
      <c r="D530" s="50">
        <v>1</v>
      </c>
      <c r="E530" s="51">
        <v>0.8</v>
      </c>
      <c r="F530" s="47">
        <f>E530*1000</f>
        <v>800</v>
      </c>
      <c r="G530" s="47">
        <f>D530*F530</f>
        <v>800</v>
      </c>
      <c r="H530" s="47">
        <f>G530*12</f>
        <v>9600</v>
      </c>
      <c r="I530" s="87"/>
      <c r="J530" s="87"/>
      <c r="K530" s="87"/>
      <c r="L530" s="87"/>
      <c r="M530" s="87"/>
      <c r="N530" s="23"/>
      <c r="R530" s="91">
        <v>1</v>
      </c>
    </row>
    <row r="531" spans="1:18" s="91" customFormat="1" ht="15.75" x14ac:dyDescent="0.25">
      <c r="A531" s="45" t="s">
        <v>175</v>
      </c>
      <c r="B531" s="24"/>
      <c r="C531" s="55" t="s">
        <v>181</v>
      </c>
      <c r="D531" s="50">
        <v>2</v>
      </c>
      <c r="E531" s="51">
        <v>1.1000000000000001</v>
      </c>
      <c r="F531" s="47">
        <f>E531*1000</f>
        <v>1100</v>
      </c>
      <c r="G531" s="47">
        <f>F531*D531</f>
        <v>2200</v>
      </c>
      <c r="H531" s="47">
        <f>G531*12</f>
        <v>26400</v>
      </c>
      <c r="I531" s="87"/>
      <c r="J531" s="87"/>
      <c r="K531" s="87"/>
      <c r="L531" s="87"/>
      <c r="M531" s="87"/>
      <c r="N531" s="23"/>
    </row>
    <row r="532" spans="1:18" s="132" customFormat="1" ht="15.75" x14ac:dyDescent="0.25">
      <c r="A532" s="131"/>
      <c r="B532" s="32">
        <v>5</v>
      </c>
      <c r="C532" s="56" t="s">
        <v>73</v>
      </c>
      <c r="D532" s="57">
        <f>SUM(D533:D538)</f>
        <v>8</v>
      </c>
      <c r="E532" s="57"/>
      <c r="F532" s="47"/>
      <c r="G532" s="58">
        <f>SUM(G533:G538)</f>
        <v>7200</v>
      </c>
      <c r="H532" s="58">
        <f>SUM(H533:H538)</f>
        <v>86400</v>
      </c>
      <c r="I532" s="87"/>
      <c r="J532" s="87"/>
      <c r="K532" s="87"/>
      <c r="L532" s="87"/>
      <c r="M532" s="87"/>
      <c r="N532" s="23"/>
    </row>
    <row r="533" spans="1:18" s="91" customFormat="1" ht="15.75" x14ac:dyDescent="0.25">
      <c r="A533" s="87"/>
      <c r="B533" s="24"/>
      <c r="C533" s="55" t="s">
        <v>29</v>
      </c>
      <c r="D533" s="50">
        <v>1</v>
      </c>
      <c r="E533" s="51">
        <v>1.1000000000000001</v>
      </c>
      <c r="F533" s="47">
        <f t="shared" si="198"/>
        <v>1100</v>
      </c>
      <c r="G533" s="47">
        <f t="shared" ref="G533:G536" si="203">D533*F533</f>
        <v>1100</v>
      </c>
      <c r="H533" s="47">
        <f t="shared" ref="H533:H536" si="204">G533*12</f>
        <v>13200</v>
      </c>
      <c r="I533" s="87"/>
      <c r="J533" s="87"/>
      <c r="K533" s="87"/>
      <c r="L533" s="87"/>
      <c r="M533" s="87"/>
      <c r="N533" s="23"/>
      <c r="Q533" s="91">
        <v>1</v>
      </c>
    </row>
    <row r="534" spans="1:18" s="91" customFormat="1" ht="15.75" x14ac:dyDescent="0.25">
      <c r="A534" s="87"/>
      <c r="B534" s="24"/>
      <c r="C534" s="55" t="s">
        <v>2</v>
      </c>
      <c r="D534" s="50">
        <f>SUM(I534:N534)</f>
        <v>1</v>
      </c>
      <c r="E534" s="51">
        <v>0.85</v>
      </c>
      <c r="F534" s="47">
        <f t="shared" si="198"/>
        <v>850</v>
      </c>
      <c r="G534" s="47">
        <f t="shared" si="203"/>
        <v>850</v>
      </c>
      <c r="H534" s="47">
        <f t="shared" si="204"/>
        <v>10200</v>
      </c>
      <c r="I534" s="87">
        <v>1</v>
      </c>
      <c r="J534" s="87"/>
      <c r="K534" s="87"/>
      <c r="L534" s="87"/>
      <c r="M534" s="87"/>
      <c r="N534" s="23"/>
    </row>
    <row r="535" spans="1:18" s="91" customFormat="1" ht="15.75" x14ac:dyDescent="0.25">
      <c r="A535" s="87"/>
      <c r="B535" s="24"/>
      <c r="C535" s="55" t="s">
        <v>30</v>
      </c>
      <c r="D535" s="50">
        <f>SUM(I535:N535)</f>
        <v>3</v>
      </c>
      <c r="E535" s="51">
        <v>0.75</v>
      </c>
      <c r="F535" s="47">
        <f t="shared" si="198"/>
        <v>750</v>
      </c>
      <c r="G535" s="47">
        <f t="shared" si="203"/>
        <v>2250</v>
      </c>
      <c r="H535" s="47">
        <f t="shared" si="204"/>
        <v>27000</v>
      </c>
      <c r="I535" s="87">
        <v>1</v>
      </c>
      <c r="J535" s="87">
        <v>2</v>
      </c>
      <c r="K535" s="87"/>
      <c r="L535" s="87"/>
      <c r="M535" s="87"/>
      <c r="N535" s="23"/>
    </row>
    <row r="536" spans="1:18" s="91" customFormat="1" ht="15.75" hidden="1" x14ac:dyDescent="0.25">
      <c r="A536" s="45" t="s">
        <v>161</v>
      </c>
      <c r="B536" s="24"/>
      <c r="C536" s="55" t="s">
        <v>7</v>
      </c>
      <c r="D536" s="50">
        <f>SUM(I536:N536)</f>
        <v>0</v>
      </c>
      <c r="E536" s="51">
        <v>0.65</v>
      </c>
      <c r="F536" s="47">
        <f t="shared" si="198"/>
        <v>650</v>
      </c>
      <c r="G536" s="47">
        <f t="shared" si="203"/>
        <v>0</v>
      </c>
      <c r="H536" s="47">
        <f t="shared" si="204"/>
        <v>0</v>
      </c>
      <c r="I536" s="87"/>
      <c r="J536" s="87"/>
      <c r="K536" s="87"/>
      <c r="L536" s="87"/>
      <c r="M536" s="87"/>
      <c r="N536" s="23"/>
      <c r="O536" s="91">
        <v>1</v>
      </c>
    </row>
    <row r="537" spans="1:18" s="91" customFormat="1" ht="15.75" x14ac:dyDescent="0.25">
      <c r="A537" s="87"/>
      <c r="B537" s="24"/>
      <c r="C537" s="55" t="s">
        <v>10</v>
      </c>
      <c r="D537" s="50">
        <v>1</v>
      </c>
      <c r="E537" s="51">
        <v>0.8</v>
      </c>
      <c r="F537" s="47">
        <f>E537*1000</f>
        <v>800</v>
      </c>
      <c r="G537" s="47">
        <f>D537*F537</f>
        <v>800</v>
      </c>
      <c r="H537" s="47">
        <f>G537*12</f>
        <v>9600</v>
      </c>
      <c r="I537" s="87"/>
      <c r="J537" s="87"/>
      <c r="K537" s="87"/>
      <c r="L537" s="87"/>
      <c r="M537" s="87"/>
      <c r="N537" s="23"/>
      <c r="R537" s="91">
        <v>1</v>
      </c>
    </row>
    <row r="538" spans="1:18" s="91" customFormat="1" ht="15.75" x14ac:dyDescent="0.25">
      <c r="A538" s="45" t="s">
        <v>175</v>
      </c>
      <c r="B538" s="24"/>
      <c r="C538" s="55" t="s">
        <v>181</v>
      </c>
      <c r="D538" s="50">
        <v>2</v>
      </c>
      <c r="E538" s="51">
        <v>1.1000000000000001</v>
      </c>
      <c r="F538" s="47">
        <f>E538*1000</f>
        <v>1100</v>
      </c>
      <c r="G538" s="47">
        <f>F538*D538</f>
        <v>2200</v>
      </c>
      <c r="H538" s="47">
        <f>G538*12</f>
        <v>26400</v>
      </c>
      <c r="I538" s="87"/>
      <c r="J538" s="87"/>
      <c r="K538" s="87"/>
      <c r="L538" s="87"/>
      <c r="M538" s="87"/>
      <c r="N538" s="23"/>
    </row>
    <row r="539" spans="1:18" s="132" customFormat="1" ht="31.5" customHeight="1" x14ac:dyDescent="0.25">
      <c r="A539" s="131"/>
      <c r="B539" s="77" t="s">
        <v>121</v>
      </c>
      <c r="C539" s="80" t="s">
        <v>74</v>
      </c>
      <c r="D539" s="77">
        <f>SUM(D540:D552)</f>
        <v>25</v>
      </c>
      <c r="E539" s="77"/>
      <c r="F539" s="78"/>
      <c r="G539" s="78">
        <f>SUM(G540:G552)</f>
        <v>22500</v>
      </c>
      <c r="H539" s="78">
        <f>SUM(H540:H552)</f>
        <v>270000</v>
      </c>
      <c r="I539" s="87"/>
      <c r="J539" s="87"/>
      <c r="K539" s="87"/>
      <c r="L539" s="87"/>
      <c r="M539" s="87"/>
      <c r="N539" s="23"/>
    </row>
    <row r="540" spans="1:18" s="91" customFormat="1" ht="15.75" x14ac:dyDescent="0.25">
      <c r="A540" s="87"/>
      <c r="B540" s="24"/>
      <c r="C540" s="55" t="s">
        <v>25</v>
      </c>
      <c r="D540" s="50">
        <v>1</v>
      </c>
      <c r="E540" s="51">
        <v>1.8</v>
      </c>
      <c r="F540" s="47">
        <f t="shared" si="198"/>
        <v>1800</v>
      </c>
      <c r="G540" s="47">
        <f t="shared" ref="G540:G548" si="205">D540*F540</f>
        <v>1800</v>
      </c>
      <c r="H540" s="47">
        <f t="shared" ref="H540:H550" si="206">G540*12</f>
        <v>21600</v>
      </c>
      <c r="I540" s="87"/>
      <c r="J540" s="87"/>
      <c r="K540" s="87"/>
      <c r="L540" s="87"/>
      <c r="M540" s="87"/>
      <c r="N540" s="23"/>
      <c r="P540" s="91">
        <v>4</v>
      </c>
    </row>
    <row r="541" spans="1:18" s="2" customFormat="1" x14ac:dyDescent="0.25">
      <c r="A541" s="45" t="s">
        <v>175</v>
      </c>
      <c r="B541" s="24"/>
      <c r="C541" s="55" t="s">
        <v>185</v>
      </c>
      <c r="D541" s="50">
        <v>1</v>
      </c>
      <c r="E541" s="51">
        <v>1.3</v>
      </c>
      <c r="F541" s="47">
        <v>1300</v>
      </c>
      <c r="G541" s="47">
        <f t="shared" si="205"/>
        <v>1300</v>
      </c>
      <c r="H541" s="47">
        <f t="shared" si="206"/>
        <v>15600</v>
      </c>
      <c r="I541" s="176"/>
      <c r="J541" s="176"/>
      <c r="K541" s="176"/>
      <c r="L541" s="176"/>
      <c r="M541" s="176"/>
      <c r="N541" s="23"/>
      <c r="O541" s="2">
        <v>1</v>
      </c>
    </row>
    <row r="542" spans="1:18" s="91" customFormat="1" ht="15.75" x14ac:dyDescent="0.25">
      <c r="A542" s="87"/>
      <c r="B542" s="24"/>
      <c r="C542" s="40" t="s">
        <v>26</v>
      </c>
      <c r="D542" s="50">
        <v>1</v>
      </c>
      <c r="E542" s="51">
        <v>0.85</v>
      </c>
      <c r="F542" s="47">
        <f t="shared" ref="F542:F543" si="207">E542*1000</f>
        <v>850</v>
      </c>
      <c r="G542" s="47">
        <f t="shared" si="205"/>
        <v>850</v>
      </c>
      <c r="H542" s="47">
        <f t="shared" si="206"/>
        <v>10200</v>
      </c>
      <c r="I542" s="87"/>
      <c r="J542" s="87"/>
      <c r="K542" s="87"/>
      <c r="L542" s="87"/>
      <c r="M542" s="87"/>
      <c r="N542" s="23"/>
    </row>
    <row r="543" spans="1:18" s="91" customFormat="1" ht="15.75" x14ac:dyDescent="0.25">
      <c r="A543" s="87"/>
      <c r="B543" s="24"/>
      <c r="C543" s="55" t="s">
        <v>9</v>
      </c>
      <c r="D543" s="50">
        <f>1+1</f>
        <v>2</v>
      </c>
      <c r="E543" s="51">
        <v>0.8</v>
      </c>
      <c r="F543" s="47">
        <f t="shared" si="207"/>
        <v>800</v>
      </c>
      <c r="G543" s="47">
        <f t="shared" si="205"/>
        <v>1600</v>
      </c>
      <c r="H543" s="47">
        <f t="shared" si="206"/>
        <v>19200</v>
      </c>
      <c r="I543" s="87"/>
      <c r="J543" s="87"/>
      <c r="K543" s="87"/>
      <c r="L543" s="87"/>
      <c r="M543" s="87"/>
      <c r="N543" s="23"/>
      <c r="R543" s="91">
        <v>1</v>
      </c>
    </row>
    <row r="544" spans="1:18" s="2" customFormat="1" hidden="1" x14ac:dyDescent="0.25">
      <c r="A544" s="45" t="s">
        <v>161</v>
      </c>
      <c r="B544" s="24"/>
      <c r="C544" s="40" t="s">
        <v>27</v>
      </c>
      <c r="D544" s="50">
        <v>0</v>
      </c>
      <c r="E544" s="51">
        <v>0.8</v>
      </c>
      <c r="F544" s="47">
        <v>800</v>
      </c>
      <c r="G544" s="47">
        <f t="shared" si="205"/>
        <v>0</v>
      </c>
      <c r="H544" s="47">
        <f t="shared" si="206"/>
        <v>0</v>
      </c>
      <c r="I544" s="176"/>
      <c r="J544" s="176"/>
      <c r="K544" s="176"/>
      <c r="L544" s="176"/>
      <c r="M544" s="176"/>
      <c r="N544" s="23"/>
      <c r="O544" s="2">
        <v>1</v>
      </c>
    </row>
    <row r="545" spans="1:18" s="91" customFormat="1" ht="15.75" x14ac:dyDescent="0.25">
      <c r="A545" s="87"/>
      <c r="B545" s="24"/>
      <c r="C545" s="40" t="s">
        <v>43</v>
      </c>
      <c r="D545" s="50">
        <v>1</v>
      </c>
      <c r="E545" s="51">
        <v>0.9</v>
      </c>
      <c r="F545" s="47">
        <f t="shared" ref="F545:F570" si="208">E545*1000</f>
        <v>900</v>
      </c>
      <c r="G545" s="47">
        <f t="shared" si="205"/>
        <v>900</v>
      </c>
      <c r="H545" s="47">
        <f t="shared" si="206"/>
        <v>10800</v>
      </c>
      <c r="I545" s="87"/>
      <c r="J545" s="87"/>
      <c r="K545" s="87"/>
      <c r="L545" s="87"/>
      <c r="M545" s="87"/>
      <c r="N545" s="23"/>
    </row>
    <row r="546" spans="1:18" s="91" customFormat="1" ht="15.75" x14ac:dyDescent="0.25">
      <c r="A546" s="87"/>
      <c r="B546" s="24"/>
      <c r="C546" s="55" t="s">
        <v>2</v>
      </c>
      <c r="D546" s="50">
        <f>SUM(I546:N546)</f>
        <v>3</v>
      </c>
      <c r="E546" s="51">
        <v>0.85</v>
      </c>
      <c r="F546" s="47">
        <f t="shared" si="208"/>
        <v>850</v>
      </c>
      <c r="G546" s="47">
        <f t="shared" si="205"/>
        <v>2550</v>
      </c>
      <c r="H546" s="47">
        <f t="shared" si="206"/>
        <v>30600</v>
      </c>
      <c r="I546" s="87">
        <v>1</v>
      </c>
      <c r="J546" s="87">
        <v>1</v>
      </c>
      <c r="K546" s="87">
        <v>1</v>
      </c>
      <c r="L546" s="87"/>
      <c r="M546" s="87"/>
      <c r="N546" s="23"/>
    </row>
    <row r="547" spans="1:18" s="91" customFormat="1" ht="15.75" x14ac:dyDescent="0.25">
      <c r="A547" s="87"/>
      <c r="B547" s="24"/>
      <c r="C547" s="55" t="s">
        <v>30</v>
      </c>
      <c r="D547" s="50">
        <f>SUM(I547:N547)</f>
        <v>3</v>
      </c>
      <c r="E547" s="51">
        <v>0.75</v>
      </c>
      <c r="F547" s="47">
        <f t="shared" si="208"/>
        <v>750</v>
      </c>
      <c r="G547" s="47">
        <f t="shared" si="205"/>
        <v>2250</v>
      </c>
      <c r="H547" s="47">
        <f t="shared" si="206"/>
        <v>27000</v>
      </c>
      <c r="I547" s="87">
        <v>1</v>
      </c>
      <c r="J547" s="87">
        <v>1</v>
      </c>
      <c r="K547" s="87">
        <v>1</v>
      </c>
      <c r="L547" s="87"/>
      <c r="M547" s="87"/>
      <c r="N547" s="23"/>
      <c r="O547" s="91">
        <v>2</v>
      </c>
    </row>
    <row r="548" spans="1:18" s="91" customFormat="1" ht="15.75" x14ac:dyDescent="0.25">
      <c r="A548" s="87"/>
      <c r="B548" s="24"/>
      <c r="C548" s="55" t="s">
        <v>7</v>
      </c>
      <c r="D548" s="50">
        <f>SUM(I548:N548)</f>
        <v>5</v>
      </c>
      <c r="E548" s="51">
        <v>0.65</v>
      </c>
      <c r="F548" s="47">
        <f t="shared" si="208"/>
        <v>650</v>
      </c>
      <c r="G548" s="47">
        <f t="shared" si="205"/>
        <v>3250</v>
      </c>
      <c r="H548" s="47">
        <f t="shared" si="206"/>
        <v>39000</v>
      </c>
      <c r="I548" s="87">
        <v>1</v>
      </c>
      <c r="J548" s="87"/>
      <c r="K548" s="87"/>
      <c r="L548" s="87">
        <v>2</v>
      </c>
      <c r="M548" s="87">
        <v>1</v>
      </c>
      <c r="N548" s="23">
        <v>1</v>
      </c>
      <c r="O548" s="91">
        <v>2</v>
      </c>
    </row>
    <row r="549" spans="1:18" s="91" customFormat="1" ht="15.75" x14ac:dyDescent="0.25">
      <c r="A549" s="45" t="s">
        <v>175</v>
      </c>
      <c r="B549" s="24"/>
      <c r="C549" s="55" t="s">
        <v>184</v>
      </c>
      <c r="D549" s="50">
        <v>1</v>
      </c>
      <c r="E549" s="51">
        <v>0.5</v>
      </c>
      <c r="F549" s="47">
        <f t="shared" si="208"/>
        <v>500</v>
      </c>
      <c r="G549" s="47">
        <f t="shared" ref="G549:G550" si="209">F549*D549</f>
        <v>500</v>
      </c>
      <c r="H549" s="47">
        <f t="shared" si="206"/>
        <v>6000</v>
      </c>
      <c r="I549" s="87"/>
      <c r="J549" s="87"/>
      <c r="K549" s="87"/>
      <c r="L549" s="87"/>
      <c r="M549" s="87"/>
      <c r="N549" s="23"/>
    </row>
    <row r="550" spans="1:18" s="91" customFormat="1" ht="15.75" x14ac:dyDescent="0.25">
      <c r="A550" s="45" t="s">
        <v>175</v>
      </c>
      <c r="B550" s="24"/>
      <c r="C550" s="55" t="s">
        <v>180</v>
      </c>
      <c r="D550" s="50">
        <v>1</v>
      </c>
      <c r="E550" s="51">
        <v>1.2</v>
      </c>
      <c r="F550" s="47">
        <f t="shared" si="208"/>
        <v>1200</v>
      </c>
      <c r="G550" s="47">
        <f t="shared" si="209"/>
        <v>1200</v>
      </c>
      <c r="H550" s="47">
        <f t="shared" si="206"/>
        <v>14400</v>
      </c>
      <c r="I550" s="87"/>
      <c r="J550" s="87"/>
      <c r="K550" s="87"/>
      <c r="L550" s="87"/>
      <c r="M550" s="87"/>
      <c r="N550" s="23"/>
    </row>
    <row r="551" spans="1:18" s="91" customFormat="1" ht="15.75" x14ac:dyDescent="0.25">
      <c r="A551" s="45" t="s">
        <v>175</v>
      </c>
      <c r="B551" s="24"/>
      <c r="C551" s="55" t="s">
        <v>181</v>
      </c>
      <c r="D551" s="50">
        <v>5</v>
      </c>
      <c r="E551" s="51">
        <v>1.1000000000000001</v>
      </c>
      <c r="F551" s="47">
        <f>E551*1000</f>
        <v>1100</v>
      </c>
      <c r="G551" s="47">
        <f>F551*D551</f>
        <v>5500</v>
      </c>
      <c r="H551" s="47">
        <f>G551*12</f>
        <v>66000</v>
      </c>
      <c r="I551" s="87"/>
      <c r="J551" s="87"/>
      <c r="K551" s="87"/>
      <c r="L551" s="87"/>
      <c r="M551" s="87"/>
      <c r="N551" s="23"/>
    </row>
    <row r="552" spans="1:18" s="91" customFormat="1" ht="15.75" x14ac:dyDescent="0.25">
      <c r="A552" s="45" t="s">
        <v>175</v>
      </c>
      <c r="B552" s="24"/>
      <c r="C552" s="55" t="s">
        <v>182</v>
      </c>
      <c r="D552" s="50">
        <v>1</v>
      </c>
      <c r="E552" s="51">
        <v>0.8</v>
      </c>
      <c r="F552" s="47">
        <f t="shared" ref="F552" si="210">E552*1000</f>
        <v>800</v>
      </c>
      <c r="G552" s="47">
        <f t="shared" ref="G552" si="211">F552*D552</f>
        <v>800</v>
      </c>
      <c r="H552" s="47">
        <f t="shared" ref="H552" si="212">G552*12</f>
        <v>9600</v>
      </c>
      <c r="I552" s="87"/>
      <c r="J552" s="87"/>
      <c r="K552" s="87"/>
      <c r="L552" s="87"/>
      <c r="M552" s="87"/>
      <c r="N552" s="23"/>
    </row>
    <row r="553" spans="1:18" s="132" customFormat="1" ht="15.75" x14ac:dyDescent="0.25">
      <c r="A553" s="131"/>
      <c r="B553" s="32">
        <v>1</v>
      </c>
      <c r="C553" s="56" t="s">
        <v>75</v>
      </c>
      <c r="D553" s="57">
        <f>SUM(D554:D559)</f>
        <v>9</v>
      </c>
      <c r="E553" s="57"/>
      <c r="F553" s="47"/>
      <c r="G553" s="58">
        <f>SUM(G554:G559)</f>
        <v>8300</v>
      </c>
      <c r="H553" s="58">
        <f>SUM(H554:H559)</f>
        <v>99600</v>
      </c>
      <c r="I553" s="87"/>
      <c r="J553" s="87"/>
      <c r="K553" s="87"/>
      <c r="L553" s="87"/>
      <c r="M553" s="87"/>
      <c r="N553" s="23"/>
    </row>
    <row r="554" spans="1:18" s="91" customFormat="1" ht="15.75" x14ac:dyDescent="0.25">
      <c r="A554" s="87"/>
      <c r="B554" s="24"/>
      <c r="C554" s="55" t="s">
        <v>29</v>
      </c>
      <c r="D554" s="50">
        <v>1</v>
      </c>
      <c r="E554" s="51">
        <v>1.1000000000000001</v>
      </c>
      <c r="F554" s="47">
        <f t="shared" si="208"/>
        <v>1100</v>
      </c>
      <c r="G554" s="47">
        <f t="shared" ref="G554:G557" si="213">D554*F554</f>
        <v>1100</v>
      </c>
      <c r="H554" s="47">
        <f t="shared" ref="H554:H557" si="214">G554*12</f>
        <v>13200</v>
      </c>
      <c r="I554" s="87"/>
      <c r="J554" s="87"/>
      <c r="K554" s="87"/>
      <c r="L554" s="87"/>
      <c r="M554" s="87"/>
      <c r="N554" s="23"/>
      <c r="Q554" s="91">
        <v>1</v>
      </c>
    </row>
    <row r="555" spans="1:18" s="91" customFormat="1" ht="15.75" x14ac:dyDescent="0.25">
      <c r="A555" s="87"/>
      <c r="B555" s="24"/>
      <c r="C555" s="55" t="s">
        <v>2</v>
      </c>
      <c r="D555" s="50">
        <f>SUM(I555:N555)</f>
        <v>1</v>
      </c>
      <c r="E555" s="51">
        <v>0.85</v>
      </c>
      <c r="F555" s="47">
        <f t="shared" si="208"/>
        <v>850</v>
      </c>
      <c r="G555" s="47">
        <f t="shared" si="213"/>
        <v>850</v>
      </c>
      <c r="H555" s="47">
        <f t="shared" si="214"/>
        <v>10200</v>
      </c>
      <c r="I555" s="87">
        <v>1</v>
      </c>
      <c r="J555" s="87"/>
      <c r="K555" s="87"/>
      <c r="L555" s="87"/>
      <c r="M555" s="87"/>
      <c r="N555" s="23"/>
    </row>
    <row r="556" spans="1:18" s="91" customFormat="1" ht="15.75" x14ac:dyDescent="0.25">
      <c r="A556" s="87"/>
      <c r="B556" s="24"/>
      <c r="C556" s="55" t="s">
        <v>30</v>
      </c>
      <c r="D556" s="50">
        <f>SUM(I556:N556)</f>
        <v>3</v>
      </c>
      <c r="E556" s="51">
        <v>0.75</v>
      </c>
      <c r="F556" s="47">
        <f t="shared" si="208"/>
        <v>750</v>
      </c>
      <c r="G556" s="47">
        <f t="shared" si="213"/>
        <v>2250</v>
      </c>
      <c r="H556" s="47">
        <f t="shared" si="214"/>
        <v>27000</v>
      </c>
      <c r="I556" s="87">
        <v>1</v>
      </c>
      <c r="J556" s="87">
        <v>2</v>
      </c>
      <c r="K556" s="87"/>
      <c r="L556" s="87"/>
      <c r="M556" s="87"/>
      <c r="N556" s="23"/>
      <c r="R556" s="91">
        <v>2</v>
      </c>
    </row>
    <row r="557" spans="1:18" s="91" customFormat="1" ht="15.75" hidden="1" x14ac:dyDescent="0.25">
      <c r="A557" s="45" t="s">
        <v>161</v>
      </c>
      <c r="B557" s="24"/>
      <c r="C557" s="55" t="s">
        <v>7</v>
      </c>
      <c r="D557" s="50">
        <f>SUM(I557:N557)</f>
        <v>0</v>
      </c>
      <c r="E557" s="51">
        <v>0.65</v>
      </c>
      <c r="F557" s="47">
        <f t="shared" si="208"/>
        <v>650</v>
      </c>
      <c r="G557" s="47">
        <f t="shared" si="213"/>
        <v>0</v>
      </c>
      <c r="H557" s="47">
        <f t="shared" si="214"/>
        <v>0</v>
      </c>
      <c r="I557" s="87"/>
      <c r="J557" s="87"/>
      <c r="K557" s="87"/>
      <c r="L557" s="87"/>
      <c r="M557" s="87"/>
      <c r="N557" s="23"/>
      <c r="O557" s="91">
        <v>2</v>
      </c>
    </row>
    <row r="558" spans="1:18" s="91" customFormat="1" ht="15.75" x14ac:dyDescent="0.25">
      <c r="A558" s="87"/>
      <c r="B558" s="24"/>
      <c r="C558" s="55" t="s">
        <v>10</v>
      </c>
      <c r="D558" s="50">
        <v>1</v>
      </c>
      <c r="E558" s="51">
        <v>0.8</v>
      </c>
      <c r="F558" s="47">
        <f>E558*1000</f>
        <v>800</v>
      </c>
      <c r="G558" s="47">
        <f>D558*F558</f>
        <v>800</v>
      </c>
      <c r="H558" s="47">
        <f>G558*12</f>
        <v>9600</v>
      </c>
      <c r="I558" s="87"/>
      <c r="J558" s="87"/>
      <c r="K558" s="87"/>
      <c r="L558" s="87"/>
      <c r="M558" s="87"/>
      <c r="N558" s="23"/>
      <c r="R558" s="91">
        <v>1</v>
      </c>
    </row>
    <row r="559" spans="1:18" s="91" customFormat="1" ht="15.75" x14ac:dyDescent="0.25">
      <c r="A559" s="45" t="s">
        <v>175</v>
      </c>
      <c r="B559" s="24"/>
      <c r="C559" s="55" t="s">
        <v>181</v>
      </c>
      <c r="D559" s="50">
        <v>3</v>
      </c>
      <c r="E559" s="51">
        <v>1.1000000000000001</v>
      </c>
      <c r="F559" s="47">
        <f>E559*1000</f>
        <v>1100</v>
      </c>
      <c r="G559" s="47">
        <f>F559*D559</f>
        <v>3300</v>
      </c>
      <c r="H559" s="47">
        <f>G559*12</f>
        <v>39600</v>
      </c>
      <c r="I559" s="87"/>
      <c r="J559" s="87"/>
      <c r="K559" s="87"/>
      <c r="L559" s="87"/>
      <c r="M559" s="87"/>
      <c r="N559" s="23"/>
    </row>
    <row r="560" spans="1:18" s="132" customFormat="1" ht="15.75" x14ac:dyDescent="0.25">
      <c r="A560" s="131"/>
      <c r="B560" s="32">
        <v>2</v>
      </c>
      <c r="C560" s="56" t="s">
        <v>76</v>
      </c>
      <c r="D560" s="57">
        <f>SUM(D561:D566)</f>
        <v>8</v>
      </c>
      <c r="E560" s="57"/>
      <c r="F560" s="47"/>
      <c r="G560" s="58">
        <f>SUM(G561:G566)</f>
        <v>7200</v>
      </c>
      <c r="H560" s="58">
        <f>SUM(H561:H566)</f>
        <v>86400</v>
      </c>
      <c r="I560" s="87"/>
      <c r="J560" s="87"/>
      <c r="K560" s="87"/>
      <c r="L560" s="87"/>
      <c r="M560" s="87"/>
      <c r="N560" s="23"/>
    </row>
    <row r="561" spans="1:18" s="91" customFormat="1" ht="15.75" x14ac:dyDescent="0.25">
      <c r="A561" s="87"/>
      <c r="B561" s="24"/>
      <c r="C561" s="55" t="s">
        <v>29</v>
      </c>
      <c r="D561" s="50">
        <v>1</v>
      </c>
      <c r="E561" s="51">
        <v>1.1000000000000001</v>
      </c>
      <c r="F561" s="47">
        <f t="shared" si="208"/>
        <v>1100</v>
      </c>
      <c r="G561" s="47">
        <f t="shared" ref="G561:G564" si="215">D561*F561</f>
        <v>1100</v>
      </c>
      <c r="H561" s="47">
        <f t="shared" ref="H561:H564" si="216">G561*12</f>
        <v>13200</v>
      </c>
      <c r="I561" s="87"/>
      <c r="J561" s="87"/>
      <c r="K561" s="87"/>
      <c r="L561" s="87"/>
      <c r="M561" s="87"/>
      <c r="N561" s="23"/>
      <c r="Q561" s="91">
        <v>1</v>
      </c>
    </row>
    <row r="562" spans="1:18" s="91" customFormat="1" ht="15.75" x14ac:dyDescent="0.25">
      <c r="A562" s="87"/>
      <c r="B562" s="24"/>
      <c r="C562" s="55" t="s">
        <v>2</v>
      </c>
      <c r="D562" s="50">
        <f>SUM(I562:N562)</f>
        <v>1</v>
      </c>
      <c r="E562" s="51">
        <v>0.85</v>
      </c>
      <c r="F562" s="47">
        <f t="shared" si="208"/>
        <v>850</v>
      </c>
      <c r="G562" s="47">
        <f t="shared" si="215"/>
        <v>850</v>
      </c>
      <c r="H562" s="47">
        <f t="shared" si="216"/>
        <v>10200</v>
      </c>
      <c r="I562" s="87">
        <v>1</v>
      </c>
      <c r="J562" s="87"/>
      <c r="K562" s="87"/>
      <c r="L562" s="87"/>
      <c r="M562" s="87"/>
      <c r="N562" s="23"/>
    </row>
    <row r="563" spans="1:18" s="91" customFormat="1" ht="15.75" x14ac:dyDescent="0.25">
      <c r="A563" s="87"/>
      <c r="B563" s="24"/>
      <c r="C563" s="55" t="s">
        <v>3</v>
      </c>
      <c r="D563" s="50">
        <f>SUM(I563:N563)</f>
        <v>3</v>
      </c>
      <c r="E563" s="51">
        <v>0.75</v>
      </c>
      <c r="F563" s="47">
        <f t="shared" si="208"/>
        <v>750</v>
      </c>
      <c r="G563" s="47">
        <f t="shared" si="215"/>
        <v>2250</v>
      </c>
      <c r="H563" s="47">
        <f t="shared" si="216"/>
        <v>27000</v>
      </c>
      <c r="I563" s="87">
        <v>1</v>
      </c>
      <c r="J563" s="87">
        <v>2</v>
      </c>
      <c r="K563" s="87"/>
      <c r="L563" s="87"/>
      <c r="M563" s="87"/>
      <c r="N563" s="23"/>
      <c r="R563" s="91">
        <v>1</v>
      </c>
    </row>
    <row r="564" spans="1:18" s="91" customFormat="1" ht="15.75" hidden="1" x14ac:dyDescent="0.25">
      <c r="A564" s="45" t="s">
        <v>161</v>
      </c>
      <c r="B564" s="24"/>
      <c r="C564" s="55" t="s">
        <v>7</v>
      </c>
      <c r="D564" s="50">
        <f>SUM(I564:N564)</f>
        <v>0</v>
      </c>
      <c r="E564" s="51">
        <v>0.65</v>
      </c>
      <c r="F564" s="47">
        <f t="shared" si="208"/>
        <v>650</v>
      </c>
      <c r="G564" s="47">
        <f t="shared" si="215"/>
        <v>0</v>
      </c>
      <c r="H564" s="47">
        <f t="shared" si="216"/>
        <v>0</v>
      </c>
      <c r="I564" s="87"/>
      <c r="J564" s="87"/>
      <c r="K564" s="87"/>
      <c r="L564" s="87"/>
      <c r="M564" s="87"/>
      <c r="N564" s="23"/>
      <c r="O564" s="91">
        <v>3</v>
      </c>
    </row>
    <row r="565" spans="1:18" s="91" customFormat="1" ht="15.75" x14ac:dyDescent="0.25">
      <c r="A565" s="87"/>
      <c r="B565" s="24"/>
      <c r="C565" s="55" t="s">
        <v>10</v>
      </c>
      <c r="D565" s="50">
        <v>1</v>
      </c>
      <c r="E565" s="51">
        <v>0.8</v>
      </c>
      <c r="F565" s="47">
        <f>E565*1000</f>
        <v>800</v>
      </c>
      <c r="G565" s="47">
        <f>D565*F565</f>
        <v>800</v>
      </c>
      <c r="H565" s="47">
        <f>G565*12</f>
        <v>9600</v>
      </c>
      <c r="I565" s="87"/>
      <c r="J565" s="87"/>
      <c r="K565" s="87"/>
      <c r="L565" s="87"/>
      <c r="M565" s="87"/>
      <c r="N565" s="23"/>
      <c r="R565" s="91">
        <v>1</v>
      </c>
    </row>
    <row r="566" spans="1:18" s="91" customFormat="1" ht="15.75" x14ac:dyDescent="0.25">
      <c r="A566" s="45" t="s">
        <v>175</v>
      </c>
      <c r="B566" s="24"/>
      <c r="C566" s="55" t="s">
        <v>181</v>
      </c>
      <c r="D566" s="50">
        <v>2</v>
      </c>
      <c r="E566" s="51">
        <v>1.1000000000000001</v>
      </c>
      <c r="F566" s="47">
        <f>E566*1000</f>
        <v>1100</v>
      </c>
      <c r="G566" s="47">
        <f>F566*D566</f>
        <v>2200</v>
      </c>
      <c r="H566" s="47">
        <f>G566*12</f>
        <v>26400</v>
      </c>
      <c r="I566" s="87"/>
      <c r="J566" s="87"/>
      <c r="K566" s="87"/>
      <c r="L566" s="87"/>
      <c r="M566" s="87"/>
      <c r="N566" s="23"/>
    </row>
    <row r="567" spans="1:18" s="132" customFormat="1" ht="15.75" x14ac:dyDescent="0.25">
      <c r="A567" s="131"/>
      <c r="B567" s="32">
        <v>3</v>
      </c>
      <c r="C567" s="56" t="s">
        <v>77</v>
      </c>
      <c r="D567" s="57">
        <f>SUM(D568:D572)</f>
        <v>5</v>
      </c>
      <c r="E567" s="57"/>
      <c r="F567" s="47"/>
      <c r="G567" s="58">
        <f>SUM(G568:G572)</f>
        <v>4200</v>
      </c>
      <c r="H567" s="58">
        <f>SUM(H568:H572)</f>
        <v>50400</v>
      </c>
      <c r="I567" s="87"/>
      <c r="J567" s="87"/>
      <c r="K567" s="87"/>
      <c r="L567" s="87"/>
      <c r="M567" s="87"/>
      <c r="N567" s="23"/>
    </row>
    <row r="568" spans="1:18" s="91" customFormat="1" ht="15.75" x14ac:dyDescent="0.25">
      <c r="A568" s="87"/>
      <c r="B568" s="24"/>
      <c r="C568" s="55" t="s">
        <v>29</v>
      </c>
      <c r="D568" s="50">
        <v>1</v>
      </c>
      <c r="E568" s="51">
        <v>1.1000000000000001</v>
      </c>
      <c r="F568" s="47">
        <f t="shared" si="208"/>
        <v>1100</v>
      </c>
      <c r="G568" s="47">
        <f>D568*F568</f>
        <v>1100</v>
      </c>
      <c r="H568" s="47">
        <f t="shared" ref="H568:H571" si="217">G568*12</f>
        <v>13200</v>
      </c>
      <c r="I568" s="87"/>
      <c r="J568" s="87"/>
      <c r="K568" s="87"/>
      <c r="L568" s="87"/>
      <c r="M568" s="87"/>
      <c r="N568" s="23"/>
    </row>
    <row r="569" spans="1:18" s="91" customFormat="1" ht="15.75" x14ac:dyDescent="0.25">
      <c r="A569" s="87"/>
      <c r="B569" s="142"/>
      <c r="C569" s="146" t="s">
        <v>2</v>
      </c>
      <c r="D569" s="61">
        <v>1</v>
      </c>
      <c r="E569" s="62">
        <v>0.85</v>
      </c>
      <c r="F569" s="63">
        <f t="shared" si="208"/>
        <v>850</v>
      </c>
      <c r="G569" s="63">
        <f>D569*F569</f>
        <v>850</v>
      </c>
      <c r="H569" s="63">
        <f t="shared" si="217"/>
        <v>10200</v>
      </c>
      <c r="I569" s="90">
        <v>1</v>
      </c>
      <c r="J569" s="90"/>
      <c r="K569" s="90"/>
      <c r="L569" s="90"/>
      <c r="M569" s="90"/>
      <c r="N569" s="144"/>
    </row>
    <row r="570" spans="1:18" s="91" customFormat="1" ht="15.75" x14ac:dyDescent="0.25">
      <c r="A570" s="87"/>
      <c r="B570" s="142"/>
      <c r="C570" s="146" t="s">
        <v>3</v>
      </c>
      <c r="D570" s="61">
        <v>3</v>
      </c>
      <c r="E570" s="62">
        <v>0.75</v>
      </c>
      <c r="F570" s="63">
        <f t="shared" si="208"/>
        <v>750</v>
      </c>
      <c r="G570" s="63">
        <f>D570*F570</f>
        <v>2250</v>
      </c>
      <c r="H570" s="63">
        <f t="shared" si="217"/>
        <v>27000</v>
      </c>
      <c r="I570" s="90">
        <v>1</v>
      </c>
      <c r="J570" s="90">
        <v>2</v>
      </c>
      <c r="K570" s="90"/>
      <c r="L570" s="90"/>
      <c r="M570" s="90"/>
      <c r="N570" s="144"/>
    </row>
    <row r="571" spans="1:18" s="2" customFormat="1" hidden="1" x14ac:dyDescent="0.25">
      <c r="A571" s="45" t="s">
        <v>161</v>
      </c>
      <c r="B571" s="24"/>
      <c r="C571" s="55" t="s">
        <v>7</v>
      </c>
      <c r="D571" s="50">
        <f>SUM(I571:N571)</f>
        <v>0</v>
      </c>
      <c r="E571" s="51">
        <v>0.65</v>
      </c>
      <c r="F571" s="47">
        <f>E571*1000</f>
        <v>650</v>
      </c>
      <c r="G571" s="47">
        <f>D571*F571</f>
        <v>0</v>
      </c>
      <c r="H571" s="47">
        <f t="shared" si="217"/>
        <v>0</v>
      </c>
      <c r="I571" s="176"/>
      <c r="J571" s="176"/>
      <c r="K571" s="176"/>
      <c r="L571" s="176"/>
      <c r="M571" s="176"/>
      <c r="N571" s="23"/>
      <c r="O571" s="2">
        <v>1</v>
      </c>
    </row>
    <row r="572" spans="1:18" s="2" customFormat="1" hidden="1" x14ac:dyDescent="0.25">
      <c r="A572" s="45" t="s">
        <v>161</v>
      </c>
      <c r="B572" s="24"/>
      <c r="C572" s="55" t="s">
        <v>10</v>
      </c>
      <c r="D572" s="50">
        <v>0</v>
      </c>
      <c r="E572" s="51">
        <v>0.8</v>
      </c>
      <c r="F572" s="47">
        <f>E572*1000</f>
        <v>800</v>
      </c>
      <c r="G572" s="47">
        <f>D572*F572</f>
        <v>0</v>
      </c>
      <c r="H572" s="47">
        <f>G572*12</f>
        <v>0</v>
      </c>
      <c r="I572" s="176"/>
      <c r="J572" s="176"/>
      <c r="K572" s="176"/>
      <c r="L572" s="176"/>
      <c r="M572" s="176"/>
      <c r="N572" s="23"/>
    </row>
    <row r="573" spans="1:18" s="132" customFormat="1" ht="15.75" x14ac:dyDescent="0.25">
      <c r="A573" s="131"/>
      <c r="B573" s="32">
        <v>4</v>
      </c>
      <c r="C573" s="56" t="s">
        <v>78</v>
      </c>
      <c r="D573" s="57">
        <f>SUM(D574:D579)</f>
        <v>7</v>
      </c>
      <c r="E573" s="57"/>
      <c r="F573" s="47"/>
      <c r="G573" s="58">
        <f>SUM(G574:G579)</f>
        <v>6100</v>
      </c>
      <c r="H573" s="58">
        <f>SUM(H574:H579)</f>
        <v>73200</v>
      </c>
      <c r="I573" s="87"/>
      <c r="J573" s="87"/>
      <c r="K573" s="87"/>
      <c r="L573" s="87"/>
      <c r="M573" s="87"/>
      <c r="N573" s="23"/>
    </row>
    <row r="574" spans="1:18" s="91" customFormat="1" ht="15.75" x14ac:dyDescent="0.25">
      <c r="A574" s="87"/>
      <c r="B574" s="24"/>
      <c r="C574" s="55" t="s">
        <v>29</v>
      </c>
      <c r="D574" s="50">
        <v>1</v>
      </c>
      <c r="E574" s="51">
        <v>1.1000000000000001</v>
      </c>
      <c r="F574" s="47">
        <f t="shared" ref="F574:F581" si="218">E574*1000</f>
        <v>1100</v>
      </c>
      <c r="G574" s="47">
        <f t="shared" ref="G574:G577" si="219">D574*F574</f>
        <v>1100</v>
      </c>
      <c r="H574" s="47">
        <f t="shared" ref="H574:H577" si="220">G574*12</f>
        <v>13200</v>
      </c>
      <c r="I574" s="87"/>
      <c r="J574" s="87"/>
      <c r="K574" s="87"/>
      <c r="L574" s="87"/>
      <c r="M574" s="87"/>
      <c r="N574" s="23"/>
      <c r="Q574" s="91">
        <v>1</v>
      </c>
    </row>
    <row r="575" spans="1:18" s="91" customFormat="1" ht="15.75" x14ac:dyDescent="0.25">
      <c r="A575" s="87"/>
      <c r="B575" s="24"/>
      <c r="C575" s="55" t="s">
        <v>2</v>
      </c>
      <c r="D575" s="50">
        <f>SUM(I575:N575)</f>
        <v>1</v>
      </c>
      <c r="E575" s="51">
        <v>0.85</v>
      </c>
      <c r="F575" s="47">
        <f t="shared" si="218"/>
        <v>850</v>
      </c>
      <c r="G575" s="47">
        <f t="shared" si="219"/>
        <v>850</v>
      </c>
      <c r="H575" s="47">
        <f t="shared" si="220"/>
        <v>10200</v>
      </c>
      <c r="I575" s="87">
        <v>1</v>
      </c>
      <c r="J575" s="87"/>
      <c r="K575" s="87"/>
      <c r="L575" s="87"/>
      <c r="M575" s="87"/>
      <c r="N575" s="23"/>
    </row>
    <row r="576" spans="1:18" s="91" customFormat="1" ht="15.75" x14ac:dyDescent="0.25">
      <c r="A576" s="87"/>
      <c r="B576" s="24"/>
      <c r="C576" s="55" t="s">
        <v>3</v>
      </c>
      <c r="D576" s="50">
        <f>SUM(I576:N576)</f>
        <v>3</v>
      </c>
      <c r="E576" s="51">
        <v>0.75</v>
      </c>
      <c r="F576" s="47">
        <f t="shared" si="218"/>
        <v>750</v>
      </c>
      <c r="G576" s="47">
        <f t="shared" si="219"/>
        <v>2250</v>
      </c>
      <c r="H576" s="47">
        <f t="shared" si="220"/>
        <v>27000</v>
      </c>
      <c r="I576" s="87">
        <v>1</v>
      </c>
      <c r="J576" s="87">
        <v>2</v>
      </c>
      <c r="K576" s="87"/>
      <c r="L576" s="87"/>
      <c r="M576" s="87"/>
      <c r="N576" s="23"/>
      <c r="R576" s="91">
        <v>2</v>
      </c>
    </row>
    <row r="577" spans="1:18" s="91" customFormat="1" ht="15.75" hidden="1" x14ac:dyDescent="0.25">
      <c r="A577" s="45" t="s">
        <v>161</v>
      </c>
      <c r="B577" s="24"/>
      <c r="C577" s="55" t="s">
        <v>7</v>
      </c>
      <c r="D577" s="50">
        <f>SUM(I577:N577)</f>
        <v>0</v>
      </c>
      <c r="E577" s="51">
        <v>0.65</v>
      </c>
      <c r="F577" s="47">
        <f t="shared" si="218"/>
        <v>650</v>
      </c>
      <c r="G577" s="47">
        <f t="shared" si="219"/>
        <v>0</v>
      </c>
      <c r="H577" s="47">
        <f t="shared" si="220"/>
        <v>0</v>
      </c>
      <c r="I577" s="87"/>
      <c r="J577" s="87"/>
      <c r="K577" s="87"/>
      <c r="L577" s="87"/>
      <c r="M577" s="87"/>
      <c r="N577" s="23"/>
      <c r="O577" s="91">
        <v>2</v>
      </c>
    </row>
    <row r="578" spans="1:18" s="91" customFormat="1" ht="15.75" x14ac:dyDescent="0.25">
      <c r="A578" s="87"/>
      <c r="B578" s="24"/>
      <c r="C578" s="55" t="s">
        <v>10</v>
      </c>
      <c r="D578" s="50">
        <v>1</v>
      </c>
      <c r="E578" s="51">
        <v>0.8</v>
      </c>
      <c r="F578" s="47">
        <f>E578*1000</f>
        <v>800</v>
      </c>
      <c r="G578" s="47">
        <f>D578*F578</f>
        <v>800</v>
      </c>
      <c r="H578" s="47">
        <f>G578*12</f>
        <v>9600</v>
      </c>
      <c r="I578" s="87"/>
      <c r="J578" s="87"/>
      <c r="K578" s="87"/>
      <c r="L578" s="87"/>
      <c r="M578" s="87"/>
      <c r="N578" s="23"/>
      <c r="R578" s="91">
        <v>1</v>
      </c>
    </row>
    <row r="579" spans="1:18" s="91" customFormat="1" ht="15.75" x14ac:dyDescent="0.25">
      <c r="A579" s="45" t="s">
        <v>175</v>
      </c>
      <c r="B579" s="24"/>
      <c r="C579" s="55" t="s">
        <v>181</v>
      </c>
      <c r="D579" s="50">
        <v>1</v>
      </c>
      <c r="E579" s="51">
        <v>1.1000000000000001</v>
      </c>
      <c r="F579" s="47">
        <f>E579*1000</f>
        <v>1100</v>
      </c>
      <c r="G579" s="47">
        <f>F579*D579</f>
        <v>1100</v>
      </c>
      <c r="H579" s="47">
        <f>G579*12</f>
        <v>13200</v>
      </c>
      <c r="I579" s="87"/>
      <c r="J579" s="87"/>
      <c r="K579" s="87"/>
      <c r="L579" s="87"/>
      <c r="M579" s="87"/>
      <c r="N579" s="23"/>
    </row>
    <row r="580" spans="1:18" s="132" customFormat="1" ht="29.25" customHeight="1" x14ac:dyDescent="0.25">
      <c r="A580" s="131"/>
      <c r="B580" s="77" t="s">
        <v>122</v>
      </c>
      <c r="C580" s="80" t="s">
        <v>79</v>
      </c>
      <c r="D580" s="77">
        <f>SUM(D581:D593)</f>
        <v>29</v>
      </c>
      <c r="E580" s="77"/>
      <c r="F580" s="78"/>
      <c r="G580" s="78">
        <f>SUM(G581:G593)</f>
        <v>25300</v>
      </c>
      <c r="H580" s="78">
        <f>SUM(H581:H593)</f>
        <v>303600</v>
      </c>
      <c r="I580" s="87"/>
      <c r="J580" s="87"/>
      <c r="K580" s="87"/>
      <c r="L580" s="87"/>
      <c r="M580" s="87"/>
      <c r="N580" s="23"/>
    </row>
    <row r="581" spans="1:18" s="91" customFormat="1" ht="15.75" x14ac:dyDescent="0.25">
      <c r="A581" s="87"/>
      <c r="B581" s="24"/>
      <c r="C581" s="55" t="s">
        <v>25</v>
      </c>
      <c r="D581" s="50">
        <v>1</v>
      </c>
      <c r="E581" s="51">
        <v>1.8</v>
      </c>
      <c r="F581" s="47">
        <f t="shared" si="218"/>
        <v>1800</v>
      </c>
      <c r="G581" s="47">
        <f t="shared" ref="G581:G589" si="221">D581*F581</f>
        <v>1800</v>
      </c>
      <c r="H581" s="47">
        <f t="shared" ref="H581:H591" si="222">G581*12</f>
        <v>21600</v>
      </c>
      <c r="I581" s="87"/>
      <c r="J581" s="87"/>
      <c r="K581" s="87"/>
      <c r="L581" s="87"/>
      <c r="M581" s="87"/>
      <c r="N581" s="23"/>
    </row>
    <row r="582" spans="1:18" s="2" customFormat="1" x14ac:dyDescent="0.25">
      <c r="A582" s="45" t="s">
        <v>175</v>
      </c>
      <c r="B582" s="24"/>
      <c r="C582" s="55" t="s">
        <v>185</v>
      </c>
      <c r="D582" s="50">
        <v>1</v>
      </c>
      <c r="E582" s="51">
        <v>1.3</v>
      </c>
      <c r="F582" s="47">
        <v>1300</v>
      </c>
      <c r="G582" s="47">
        <f t="shared" si="221"/>
        <v>1300</v>
      </c>
      <c r="H582" s="47">
        <f t="shared" si="222"/>
        <v>15600</v>
      </c>
      <c r="I582" s="176"/>
      <c r="J582" s="176"/>
      <c r="K582" s="176"/>
      <c r="L582" s="176"/>
      <c r="M582" s="176"/>
      <c r="N582" s="23"/>
      <c r="O582" s="2">
        <v>1</v>
      </c>
      <c r="P582" s="2">
        <v>3</v>
      </c>
    </row>
    <row r="583" spans="1:18" s="91" customFormat="1" ht="15.75" x14ac:dyDescent="0.25">
      <c r="A583" s="87"/>
      <c r="B583" s="24"/>
      <c r="C583" s="40" t="s">
        <v>26</v>
      </c>
      <c r="D583" s="50">
        <v>1</v>
      </c>
      <c r="E583" s="51">
        <v>0.85</v>
      </c>
      <c r="F583" s="47">
        <f t="shared" ref="F583:F584" si="223">E583*1000</f>
        <v>850</v>
      </c>
      <c r="G583" s="47">
        <f t="shared" si="221"/>
        <v>850</v>
      </c>
      <c r="H583" s="47">
        <f t="shared" si="222"/>
        <v>10200</v>
      </c>
      <c r="I583" s="87"/>
      <c r="J583" s="87"/>
      <c r="K583" s="87"/>
      <c r="L583" s="87"/>
      <c r="M583" s="87"/>
      <c r="N583" s="23"/>
    </row>
    <row r="584" spans="1:18" s="91" customFormat="1" ht="15.75" x14ac:dyDescent="0.25">
      <c r="A584" s="87"/>
      <c r="B584" s="24"/>
      <c r="C584" s="55" t="s">
        <v>9</v>
      </c>
      <c r="D584" s="50">
        <f>1+1</f>
        <v>2</v>
      </c>
      <c r="E584" s="51">
        <v>0.8</v>
      </c>
      <c r="F584" s="47">
        <f t="shared" si="223"/>
        <v>800</v>
      </c>
      <c r="G584" s="47">
        <f t="shared" si="221"/>
        <v>1600</v>
      </c>
      <c r="H584" s="47">
        <f t="shared" si="222"/>
        <v>19200</v>
      </c>
      <c r="I584" s="87"/>
      <c r="J584" s="87"/>
      <c r="K584" s="87"/>
      <c r="L584" s="87"/>
      <c r="M584" s="87"/>
      <c r="N584" s="23"/>
      <c r="R584" s="91">
        <v>1</v>
      </c>
    </row>
    <row r="585" spans="1:18" s="2" customFormat="1" hidden="1" x14ac:dyDescent="0.25">
      <c r="A585" s="45" t="s">
        <v>161</v>
      </c>
      <c r="B585" s="24"/>
      <c r="C585" s="40" t="s">
        <v>42</v>
      </c>
      <c r="D585" s="50">
        <v>0</v>
      </c>
      <c r="E585" s="51">
        <v>0.8</v>
      </c>
      <c r="F585" s="47">
        <v>800</v>
      </c>
      <c r="G585" s="47">
        <f t="shared" si="221"/>
        <v>0</v>
      </c>
      <c r="H585" s="47">
        <f t="shared" si="222"/>
        <v>0</v>
      </c>
      <c r="I585" s="176"/>
      <c r="J585" s="176"/>
      <c r="K585" s="176"/>
      <c r="L585" s="176"/>
      <c r="M585" s="176"/>
      <c r="N585" s="23"/>
      <c r="O585" s="2">
        <v>1</v>
      </c>
    </row>
    <row r="586" spans="1:18" s="91" customFormat="1" ht="15.75" x14ac:dyDescent="0.25">
      <c r="A586" s="87"/>
      <c r="B586" s="24"/>
      <c r="C586" s="40" t="s">
        <v>43</v>
      </c>
      <c r="D586" s="50">
        <v>1</v>
      </c>
      <c r="E586" s="51">
        <v>0.9</v>
      </c>
      <c r="F586" s="47">
        <f t="shared" ref="F586:F626" si="224">E586*1000</f>
        <v>900</v>
      </c>
      <c r="G586" s="47">
        <f t="shared" si="221"/>
        <v>900</v>
      </c>
      <c r="H586" s="47">
        <f t="shared" si="222"/>
        <v>10800</v>
      </c>
      <c r="I586" s="87"/>
      <c r="J586" s="87"/>
      <c r="K586" s="87"/>
      <c r="L586" s="87"/>
      <c r="M586" s="87"/>
      <c r="N586" s="23"/>
    </row>
    <row r="587" spans="1:18" s="91" customFormat="1" ht="15.75" x14ac:dyDescent="0.25">
      <c r="A587" s="87"/>
      <c r="B587" s="24"/>
      <c r="C587" s="55" t="s">
        <v>2</v>
      </c>
      <c r="D587" s="50">
        <f>SUM(I587:N587)</f>
        <v>3</v>
      </c>
      <c r="E587" s="51">
        <v>0.85</v>
      </c>
      <c r="F587" s="47">
        <f t="shared" si="224"/>
        <v>850</v>
      </c>
      <c r="G587" s="47">
        <f t="shared" si="221"/>
        <v>2550</v>
      </c>
      <c r="H587" s="47">
        <f t="shared" si="222"/>
        <v>30600</v>
      </c>
      <c r="I587" s="87">
        <v>1</v>
      </c>
      <c r="J587" s="87">
        <v>1</v>
      </c>
      <c r="K587" s="87">
        <v>1</v>
      </c>
      <c r="L587" s="87"/>
      <c r="M587" s="87"/>
      <c r="N587" s="23"/>
      <c r="O587" s="91">
        <v>1</v>
      </c>
    </row>
    <row r="588" spans="1:18" s="91" customFormat="1" ht="15.75" x14ac:dyDescent="0.25">
      <c r="A588" s="87"/>
      <c r="B588" s="24"/>
      <c r="C588" s="55" t="s">
        <v>30</v>
      </c>
      <c r="D588" s="50">
        <f>SUM(I588:N588)</f>
        <v>5</v>
      </c>
      <c r="E588" s="51">
        <v>0.75</v>
      </c>
      <c r="F588" s="47">
        <f t="shared" si="224"/>
        <v>750</v>
      </c>
      <c r="G588" s="47">
        <f t="shared" si="221"/>
        <v>3750</v>
      </c>
      <c r="H588" s="47">
        <f t="shared" si="222"/>
        <v>45000</v>
      </c>
      <c r="I588" s="87">
        <v>2</v>
      </c>
      <c r="J588" s="87">
        <v>2</v>
      </c>
      <c r="K588" s="87">
        <v>1</v>
      </c>
      <c r="L588" s="87"/>
      <c r="M588" s="87"/>
      <c r="N588" s="23"/>
      <c r="O588" s="91">
        <v>1</v>
      </c>
    </row>
    <row r="589" spans="1:18" s="91" customFormat="1" ht="15.75" x14ac:dyDescent="0.25">
      <c r="A589" s="87"/>
      <c r="B589" s="24"/>
      <c r="C589" s="55" t="s">
        <v>7</v>
      </c>
      <c r="D589" s="50">
        <f>SUM(I589:N589)</f>
        <v>7</v>
      </c>
      <c r="E589" s="51">
        <v>0.65</v>
      </c>
      <c r="F589" s="47">
        <f t="shared" si="224"/>
        <v>650</v>
      </c>
      <c r="G589" s="47">
        <f t="shared" si="221"/>
        <v>4550</v>
      </c>
      <c r="H589" s="47">
        <f t="shared" si="222"/>
        <v>54600</v>
      </c>
      <c r="I589" s="87">
        <v>1</v>
      </c>
      <c r="J589" s="87">
        <v>1</v>
      </c>
      <c r="K589" s="87"/>
      <c r="L589" s="87">
        <v>2</v>
      </c>
      <c r="M589" s="87">
        <v>2</v>
      </c>
      <c r="N589" s="23">
        <v>1</v>
      </c>
      <c r="O589" s="91">
        <v>4</v>
      </c>
    </row>
    <row r="590" spans="1:18" s="91" customFormat="1" ht="15.75" x14ac:dyDescent="0.25">
      <c r="A590" s="45" t="s">
        <v>175</v>
      </c>
      <c r="B590" s="24"/>
      <c r="C590" s="55" t="s">
        <v>184</v>
      </c>
      <c r="D590" s="50">
        <v>1</v>
      </c>
      <c r="E590" s="51">
        <v>0.5</v>
      </c>
      <c r="F590" s="47">
        <f t="shared" si="224"/>
        <v>500</v>
      </c>
      <c r="G590" s="47">
        <f t="shared" ref="G590:G591" si="225">F590*D590</f>
        <v>500</v>
      </c>
      <c r="H590" s="47">
        <f t="shared" si="222"/>
        <v>6000</v>
      </c>
      <c r="I590" s="87"/>
      <c r="J590" s="87"/>
      <c r="K590" s="87"/>
      <c r="L590" s="87"/>
      <c r="M590" s="87"/>
      <c r="N590" s="23"/>
    </row>
    <row r="591" spans="1:18" s="91" customFormat="1" ht="15.75" x14ac:dyDescent="0.25">
      <c r="A591" s="45" t="s">
        <v>175</v>
      </c>
      <c r="B591" s="24"/>
      <c r="C591" s="55" t="s">
        <v>180</v>
      </c>
      <c r="D591" s="50">
        <v>1</v>
      </c>
      <c r="E591" s="51">
        <v>1.2</v>
      </c>
      <c r="F591" s="47">
        <f t="shared" si="224"/>
        <v>1200</v>
      </c>
      <c r="G591" s="47">
        <f t="shared" si="225"/>
        <v>1200</v>
      </c>
      <c r="H591" s="47">
        <f t="shared" si="222"/>
        <v>14400</v>
      </c>
      <c r="I591" s="87"/>
      <c r="J591" s="87"/>
      <c r="K591" s="87"/>
      <c r="L591" s="87"/>
      <c r="M591" s="87"/>
      <c r="N591" s="23"/>
    </row>
    <row r="592" spans="1:18" s="91" customFormat="1" ht="15.75" x14ac:dyDescent="0.25">
      <c r="A592" s="45" t="s">
        <v>175</v>
      </c>
      <c r="B592" s="24"/>
      <c r="C592" s="55" t="s">
        <v>181</v>
      </c>
      <c r="D592" s="50">
        <v>5</v>
      </c>
      <c r="E592" s="51">
        <v>1.1000000000000001</v>
      </c>
      <c r="F592" s="47">
        <f>E592*1000</f>
        <v>1100</v>
      </c>
      <c r="G592" s="47">
        <f>F592*D592</f>
        <v>5500</v>
      </c>
      <c r="H592" s="47">
        <f>G592*12</f>
        <v>66000</v>
      </c>
      <c r="I592" s="87"/>
      <c r="J592" s="87"/>
      <c r="K592" s="87"/>
      <c r="L592" s="87"/>
      <c r="M592" s="87"/>
      <c r="N592" s="23"/>
    </row>
    <row r="593" spans="1:18" s="91" customFormat="1" ht="15.75" x14ac:dyDescent="0.25">
      <c r="A593" s="45" t="s">
        <v>175</v>
      </c>
      <c r="B593" s="24"/>
      <c r="C593" s="55" t="s">
        <v>182</v>
      </c>
      <c r="D593" s="50">
        <v>1</v>
      </c>
      <c r="E593" s="51">
        <v>0.8</v>
      </c>
      <c r="F593" s="47">
        <f t="shared" ref="F593" si="226">E593*1000</f>
        <v>800</v>
      </c>
      <c r="G593" s="47">
        <f t="shared" ref="G593" si="227">F593*D593</f>
        <v>800</v>
      </c>
      <c r="H593" s="47">
        <f t="shared" ref="H593" si="228">G593*12</f>
        <v>9600</v>
      </c>
      <c r="I593" s="87"/>
      <c r="J593" s="87"/>
      <c r="K593" s="87"/>
      <c r="L593" s="87"/>
      <c r="M593" s="87"/>
      <c r="N593" s="23"/>
    </row>
    <row r="594" spans="1:18" s="132" customFormat="1" ht="15.75" x14ac:dyDescent="0.25">
      <c r="A594" s="131"/>
      <c r="B594" s="32">
        <v>1</v>
      </c>
      <c r="C594" s="56" t="s">
        <v>80</v>
      </c>
      <c r="D594" s="57">
        <f>SUM(D595:D600)</f>
        <v>11</v>
      </c>
      <c r="E594" s="57"/>
      <c r="F594" s="47"/>
      <c r="G594" s="58">
        <f>SUM(G595:G600)</f>
        <v>9700</v>
      </c>
      <c r="H594" s="58">
        <f>SUM(H595:H600)</f>
        <v>116400</v>
      </c>
      <c r="I594" s="87"/>
      <c r="J594" s="87"/>
      <c r="K594" s="87"/>
      <c r="L594" s="87"/>
      <c r="M594" s="87"/>
      <c r="N594" s="23"/>
    </row>
    <row r="595" spans="1:18" s="91" customFormat="1" ht="15.75" x14ac:dyDescent="0.25">
      <c r="A595" s="87"/>
      <c r="B595" s="24"/>
      <c r="C595" s="55" t="s">
        <v>29</v>
      </c>
      <c r="D595" s="50">
        <v>1</v>
      </c>
      <c r="E595" s="51">
        <v>1.1000000000000001</v>
      </c>
      <c r="F595" s="47">
        <f t="shared" si="224"/>
        <v>1100</v>
      </c>
      <c r="G595" s="47">
        <f t="shared" ref="G595:G598" si="229">D595*F595</f>
        <v>1100</v>
      </c>
      <c r="H595" s="47">
        <f t="shared" ref="H595:H598" si="230">G595*12</f>
        <v>13200</v>
      </c>
      <c r="I595" s="87"/>
      <c r="J595" s="87"/>
      <c r="K595" s="87"/>
      <c r="L595" s="87"/>
      <c r="M595" s="87"/>
      <c r="N595" s="23"/>
      <c r="Q595" s="91">
        <v>1</v>
      </c>
    </row>
    <row r="596" spans="1:18" s="91" customFormat="1" ht="15.75" x14ac:dyDescent="0.25">
      <c r="A596" s="87"/>
      <c r="B596" s="24"/>
      <c r="C596" s="55" t="s">
        <v>2</v>
      </c>
      <c r="D596" s="50">
        <f>SUM(I596:N596)</f>
        <v>2</v>
      </c>
      <c r="E596" s="51">
        <v>0.85</v>
      </c>
      <c r="F596" s="47">
        <f t="shared" si="224"/>
        <v>850</v>
      </c>
      <c r="G596" s="47">
        <f t="shared" si="229"/>
        <v>1700</v>
      </c>
      <c r="H596" s="47">
        <f t="shared" si="230"/>
        <v>20400</v>
      </c>
      <c r="I596" s="87">
        <v>1</v>
      </c>
      <c r="J596" s="87">
        <v>1</v>
      </c>
      <c r="K596" s="87"/>
      <c r="L596" s="87"/>
      <c r="M596" s="87"/>
      <c r="N596" s="23"/>
    </row>
    <row r="597" spans="1:18" s="91" customFormat="1" ht="15.75" x14ac:dyDescent="0.25">
      <c r="A597" s="87"/>
      <c r="B597" s="24"/>
      <c r="C597" s="55" t="s">
        <v>3</v>
      </c>
      <c r="D597" s="50">
        <f>SUM(I597:N597)</f>
        <v>2</v>
      </c>
      <c r="E597" s="51">
        <v>0.75</v>
      </c>
      <c r="F597" s="47">
        <f t="shared" si="224"/>
        <v>750</v>
      </c>
      <c r="G597" s="47">
        <f t="shared" si="229"/>
        <v>1500</v>
      </c>
      <c r="H597" s="47">
        <f t="shared" si="230"/>
        <v>18000</v>
      </c>
      <c r="I597" s="87">
        <v>1</v>
      </c>
      <c r="J597" s="87">
        <v>1</v>
      </c>
      <c r="K597" s="87"/>
      <c r="L597" s="87"/>
      <c r="M597" s="87"/>
      <c r="N597" s="23"/>
      <c r="O597" s="91">
        <v>2</v>
      </c>
    </row>
    <row r="598" spans="1:18" s="91" customFormat="1" ht="15.75" x14ac:dyDescent="0.25">
      <c r="A598" s="87"/>
      <c r="B598" s="24"/>
      <c r="C598" s="55" t="s">
        <v>7</v>
      </c>
      <c r="D598" s="50">
        <f>SUM(I598:N598)</f>
        <v>2</v>
      </c>
      <c r="E598" s="51">
        <v>0.65</v>
      </c>
      <c r="F598" s="47">
        <f t="shared" si="224"/>
        <v>650</v>
      </c>
      <c r="G598" s="47">
        <f t="shared" si="229"/>
        <v>1300</v>
      </c>
      <c r="H598" s="47">
        <f t="shared" si="230"/>
        <v>15600</v>
      </c>
      <c r="I598" s="87">
        <v>1</v>
      </c>
      <c r="J598" s="87">
        <v>1</v>
      </c>
      <c r="K598" s="87"/>
      <c r="L598" s="87"/>
      <c r="M598" s="87"/>
      <c r="N598" s="23"/>
      <c r="O598" s="91">
        <v>1</v>
      </c>
    </row>
    <row r="599" spans="1:18" s="91" customFormat="1" ht="15.75" x14ac:dyDescent="0.25">
      <c r="A599" s="87"/>
      <c r="B599" s="24"/>
      <c r="C599" s="55" t="s">
        <v>10</v>
      </c>
      <c r="D599" s="50">
        <v>1</v>
      </c>
      <c r="E599" s="51">
        <v>0.8</v>
      </c>
      <c r="F599" s="47">
        <f>E599*1000</f>
        <v>800</v>
      </c>
      <c r="G599" s="47">
        <f>D599*F599</f>
        <v>800</v>
      </c>
      <c r="H599" s="47">
        <f>G599*12</f>
        <v>9600</v>
      </c>
      <c r="I599" s="87"/>
      <c r="J599" s="87"/>
      <c r="K599" s="87"/>
      <c r="L599" s="87"/>
      <c r="M599" s="87"/>
      <c r="N599" s="23"/>
      <c r="R599" s="91">
        <v>1</v>
      </c>
    </row>
    <row r="600" spans="1:18" s="91" customFormat="1" ht="15.75" x14ac:dyDescent="0.25">
      <c r="A600" s="45" t="s">
        <v>175</v>
      </c>
      <c r="B600" s="24"/>
      <c r="C600" s="55" t="s">
        <v>181</v>
      </c>
      <c r="D600" s="50">
        <v>3</v>
      </c>
      <c r="E600" s="51">
        <v>1.1000000000000001</v>
      </c>
      <c r="F600" s="47">
        <f>E600*1000</f>
        <v>1100</v>
      </c>
      <c r="G600" s="47">
        <f>F600*D600</f>
        <v>3300</v>
      </c>
      <c r="H600" s="47">
        <f>G600*12</f>
        <v>39600</v>
      </c>
      <c r="I600" s="87"/>
      <c r="J600" s="87"/>
      <c r="K600" s="87"/>
      <c r="L600" s="87"/>
      <c r="M600" s="87"/>
      <c r="N600" s="23"/>
    </row>
    <row r="601" spans="1:18" s="132" customFormat="1" ht="15.75" x14ac:dyDescent="0.25">
      <c r="A601" s="131"/>
      <c r="B601" s="32">
        <v>2</v>
      </c>
      <c r="C601" s="56" t="s">
        <v>81</v>
      </c>
      <c r="D601" s="57">
        <f>SUM(D602:D607)</f>
        <v>9</v>
      </c>
      <c r="E601" s="57"/>
      <c r="F601" s="47"/>
      <c r="G601" s="58">
        <f>SUM(G602:G607)</f>
        <v>7950</v>
      </c>
      <c r="H601" s="58">
        <f>SUM(H602:H607)</f>
        <v>95400</v>
      </c>
      <c r="I601" s="87"/>
      <c r="J601" s="87"/>
      <c r="K601" s="87"/>
      <c r="L601" s="87"/>
      <c r="M601" s="87"/>
      <c r="N601" s="23"/>
    </row>
    <row r="602" spans="1:18" s="91" customFormat="1" ht="15.75" x14ac:dyDescent="0.25">
      <c r="A602" s="87"/>
      <c r="B602" s="24"/>
      <c r="C602" s="55" t="s">
        <v>29</v>
      </c>
      <c r="D602" s="50">
        <v>1</v>
      </c>
      <c r="E602" s="51">
        <v>1.1000000000000001</v>
      </c>
      <c r="F602" s="47">
        <f t="shared" si="224"/>
        <v>1100</v>
      </c>
      <c r="G602" s="47">
        <f t="shared" ref="G602:G605" si="231">D602*F602</f>
        <v>1100</v>
      </c>
      <c r="H602" s="47">
        <f t="shared" ref="H602:H605" si="232">G602*12</f>
        <v>13200</v>
      </c>
      <c r="I602" s="87"/>
      <c r="J602" s="87"/>
      <c r="K602" s="87"/>
      <c r="L602" s="87"/>
      <c r="M602" s="87"/>
      <c r="N602" s="23"/>
      <c r="Q602" s="91">
        <v>1</v>
      </c>
    </row>
    <row r="603" spans="1:18" s="91" customFormat="1" ht="15.75" x14ac:dyDescent="0.25">
      <c r="A603" s="87"/>
      <c r="B603" s="24"/>
      <c r="C603" s="55" t="s">
        <v>82</v>
      </c>
      <c r="D603" s="50">
        <f>SUM(I603:N603)</f>
        <v>2</v>
      </c>
      <c r="E603" s="51">
        <v>0.85</v>
      </c>
      <c r="F603" s="47">
        <f t="shared" si="224"/>
        <v>850</v>
      </c>
      <c r="G603" s="47">
        <f t="shared" si="231"/>
        <v>1700</v>
      </c>
      <c r="H603" s="47">
        <f t="shared" si="232"/>
        <v>20400</v>
      </c>
      <c r="I603" s="87">
        <v>1</v>
      </c>
      <c r="J603" s="87">
        <v>1</v>
      </c>
      <c r="K603" s="87"/>
      <c r="L603" s="87"/>
      <c r="M603" s="87"/>
      <c r="N603" s="23"/>
    </row>
    <row r="604" spans="1:18" s="91" customFormat="1" ht="15.75" x14ac:dyDescent="0.25">
      <c r="A604" s="87"/>
      <c r="B604" s="24"/>
      <c r="C604" s="55" t="s">
        <v>3</v>
      </c>
      <c r="D604" s="50">
        <f>SUM(I604:N604)</f>
        <v>2</v>
      </c>
      <c r="E604" s="51">
        <v>0.75</v>
      </c>
      <c r="F604" s="47">
        <f t="shared" si="224"/>
        <v>750</v>
      </c>
      <c r="G604" s="47">
        <f t="shared" si="231"/>
        <v>1500</v>
      </c>
      <c r="H604" s="47">
        <f t="shared" si="232"/>
        <v>18000</v>
      </c>
      <c r="I604" s="87">
        <v>1</v>
      </c>
      <c r="J604" s="87">
        <v>1</v>
      </c>
      <c r="K604" s="87"/>
      <c r="L604" s="87"/>
      <c r="M604" s="87"/>
      <c r="N604" s="23"/>
      <c r="R604" s="91">
        <v>1</v>
      </c>
    </row>
    <row r="605" spans="1:18" s="91" customFormat="1" ht="15.75" x14ac:dyDescent="0.25">
      <c r="A605" s="87"/>
      <c r="B605" s="24"/>
      <c r="C605" s="55" t="s">
        <v>7</v>
      </c>
      <c r="D605" s="50">
        <f>SUM(I605:N605)</f>
        <v>1</v>
      </c>
      <c r="E605" s="51">
        <v>0.65</v>
      </c>
      <c r="F605" s="47">
        <f t="shared" si="224"/>
        <v>650</v>
      </c>
      <c r="G605" s="47">
        <f t="shared" si="231"/>
        <v>650</v>
      </c>
      <c r="H605" s="47">
        <f t="shared" si="232"/>
        <v>7800</v>
      </c>
      <c r="I605" s="87"/>
      <c r="J605" s="87">
        <v>1</v>
      </c>
      <c r="K605" s="87"/>
      <c r="L605" s="87"/>
      <c r="M605" s="87"/>
      <c r="N605" s="23"/>
      <c r="O605" s="91">
        <v>3</v>
      </c>
    </row>
    <row r="606" spans="1:18" s="91" customFormat="1" ht="15.75" x14ac:dyDescent="0.25">
      <c r="A606" s="87"/>
      <c r="B606" s="24"/>
      <c r="C606" s="55" t="s">
        <v>10</v>
      </c>
      <c r="D606" s="50">
        <v>1</v>
      </c>
      <c r="E606" s="51">
        <v>0.8</v>
      </c>
      <c r="F606" s="47">
        <f>E606*1000</f>
        <v>800</v>
      </c>
      <c r="G606" s="47">
        <f>D606*F606</f>
        <v>800</v>
      </c>
      <c r="H606" s="47">
        <f>G606*12</f>
        <v>9600</v>
      </c>
      <c r="I606" s="87"/>
      <c r="J606" s="87"/>
      <c r="K606" s="87"/>
      <c r="L606" s="87"/>
      <c r="M606" s="87"/>
      <c r="N606" s="23"/>
      <c r="R606" s="91">
        <v>1</v>
      </c>
    </row>
    <row r="607" spans="1:18" s="91" customFormat="1" ht="15.75" x14ac:dyDescent="0.25">
      <c r="A607" s="45" t="s">
        <v>175</v>
      </c>
      <c r="B607" s="24"/>
      <c r="C607" s="55" t="s">
        <v>181</v>
      </c>
      <c r="D607" s="50">
        <v>2</v>
      </c>
      <c r="E607" s="51">
        <v>1.1000000000000001</v>
      </c>
      <c r="F607" s="47">
        <f>E607*1000</f>
        <v>1100</v>
      </c>
      <c r="G607" s="47">
        <f>F607*D607</f>
        <v>2200</v>
      </c>
      <c r="H607" s="47">
        <f>G607*12</f>
        <v>26400</v>
      </c>
      <c r="I607" s="87"/>
      <c r="J607" s="87"/>
      <c r="K607" s="87"/>
      <c r="L607" s="87"/>
      <c r="M607" s="87"/>
      <c r="N607" s="23"/>
    </row>
    <row r="608" spans="1:18" s="132" customFormat="1" ht="15.75" x14ac:dyDescent="0.25">
      <c r="A608" s="131"/>
      <c r="B608" s="32">
        <v>3</v>
      </c>
      <c r="C608" s="56" t="s">
        <v>83</v>
      </c>
      <c r="D608" s="57">
        <f>SUM(D609:D611)</f>
        <v>2</v>
      </c>
      <c r="E608" s="57"/>
      <c r="F608" s="47"/>
      <c r="G608" s="58">
        <f>SUM(G609:G611)</f>
        <v>1600</v>
      </c>
      <c r="H608" s="58">
        <f>SUM(H609:H611)</f>
        <v>19200</v>
      </c>
      <c r="I608" s="87"/>
      <c r="J608" s="87"/>
      <c r="K608" s="87"/>
      <c r="L608" s="87"/>
      <c r="M608" s="87"/>
      <c r="N608" s="23"/>
    </row>
    <row r="609" spans="1:18" s="91" customFormat="1" ht="15.75" x14ac:dyDescent="0.25">
      <c r="A609" s="87"/>
      <c r="B609" s="142"/>
      <c r="C609" s="146" t="s">
        <v>2</v>
      </c>
      <c r="D609" s="61">
        <v>1</v>
      </c>
      <c r="E609" s="62">
        <v>0.85</v>
      </c>
      <c r="F609" s="63">
        <f t="shared" si="224"/>
        <v>850</v>
      </c>
      <c r="G609" s="63">
        <f>D609*F609</f>
        <v>850</v>
      </c>
      <c r="H609" s="63">
        <f t="shared" ref="H609" si="233">G609*12</f>
        <v>10200</v>
      </c>
      <c r="I609" s="90"/>
      <c r="J609" s="90"/>
      <c r="K609" s="90"/>
      <c r="L609" s="90"/>
      <c r="M609" s="90"/>
      <c r="N609" s="144"/>
    </row>
    <row r="610" spans="1:18" s="91" customFormat="1" ht="15.75" x14ac:dyDescent="0.25">
      <c r="A610" s="87"/>
      <c r="B610" s="142"/>
      <c r="C610" s="146" t="s">
        <v>3</v>
      </c>
      <c r="D610" s="61">
        <v>1</v>
      </c>
      <c r="E610" s="62">
        <v>0.75</v>
      </c>
      <c r="F610" s="63">
        <f t="shared" si="224"/>
        <v>750</v>
      </c>
      <c r="G610" s="63">
        <f>D610*F610</f>
        <v>750</v>
      </c>
      <c r="H610" s="63">
        <f t="shared" ref="H610" si="234">G610*12</f>
        <v>9000</v>
      </c>
      <c r="I610" s="90"/>
      <c r="J610" s="90"/>
      <c r="K610" s="90"/>
      <c r="L610" s="90"/>
      <c r="M610" s="90"/>
      <c r="N610" s="144"/>
    </row>
    <row r="611" spans="1:18" s="91" customFormat="1" ht="15.75" hidden="1" x14ac:dyDescent="0.25">
      <c r="A611" s="45" t="s">
        <v>161</v>
      </c>
      <c r="B611" s="142"/>
      <c r="C611" s="146" t="s">
        <v>10</v>
      </c>
      <c r="D611" s="61">
        <v>0</v>
      </c>
      <c r="E611" s="62">
        <v>0.8</v>
      </c>
      <c r="F611" s="63">
        <f>E611*1000</f>
        <v>800</v>
      </c>
      <c r="G611" s="63">
        <f>D611*F611</f>
        <v>0</v>
      </c>
      <c r="H611" s="63">
        <f>G611*12</f>
        <v>0</v>
      </c>
      <c r="I611" s="90"/>
      <c r="J611" s="90"/>
      <c r="K611" s="90"/>
      <c r="L611" s="90"/>
      <c r="M611" s="90"/>
      <c r="N611" s="144"/>
    </row>
    <row r="612" spans="1:18" s="132" customFormat="1" ht="15.75" x14ac:dyDescent="0.25">
      <c r="A612" s="131"/>
      <c r="B612" s="32">
        <v>4</v>
      </c>
      <c r="C612" s="56" t="s">
        <v>84</v>
      </c>
      <c r="D612" s="57">
        <f>SUM(D613:D618)</f>
        <v>10</v>
      </c>
      <c r="E612" s="57"/>
      <c r="F612" s="47"/>
      <c r="G612" s="58">
        <f>SUM(G613:G618)</f>
        <v>8600</v>
      </c>
      <c r="H612" s="58">
        <f>SUM(H613:H618)</f>
        <v>103200</v>
      </c>
      <c r="I612" s="87"/>
      <c r="J612" s="87"/>
      <c r="K612" s="87"/>
      <c r="L612" s="87"/>
      <c r="M612" s="87"/>
      <c r="N612" s="23"/>
    </row>
    <row r="613" spans="1:18" s="91" customFormat="1" ht="15.75" x14ac:dyDescent="0.25">
      <c r="A613" s="87"/>
      <c r="B613" s="24"/>
      <c r="C613" s="55" t="s">
        <v>29</v>
      </c>
      <c r="D613" s="50">
        <v>1</v>
      </c>
      <c r="E613" s="51">
        <v>1.1000000000000001</v>
      </c>
      <c r="F613" s="47">
        <f t="shared" si="224"/>
        <v>1100</v>
      </c>
      <c r="G613" s="47">
        <f t="shared" ref="G613:G616" si="235">D613*F613</f>
        <v>1100</v>
      </c>
      <c r="H613" s="47">
        <f t="shared" ref="H613:H616" si="236">G613*12</f>
        <v>13200</v>
      </c>
      <c r="I613" s="87"/>
      <c r="J613" s="87"/>
      <c r="K613" s="87"/>
      <c r="L613" s="87"/>
      <c r="M613" s="87"/>
      <c r="N613" s="23"/>
      <c r="Q613" s="91">
        <v>1</v>
      </c>
    </row>
    <row r="614" spans="1:18" s="91" customFormat="1" ht="15.75" x14ac:dyDescent="0.25">
      <c r="A614" s="87"/>
      <c r="B614" s="24"/>
      <c r="C614" s="55" t="s">
        <v>2</v>
      </c>
      <c r="D614" s="50">
        <f>SUM(I614:N614)</f>
        <v>2</v>
      </c>
      <c r="E614" s="51">
        <v>0.85</v>
      </c>
      <c r="F614" s="47">
        <f t="shared" si="224"/>
        <v>850</v>
      </c>
      <c r="G614" s="47">
        <f t="shared" si="235"/>
        <v>1700</v>
      </c>
      <c r="H614" s="47">
        <f t="shared" si="236"/>
        <v>20400</v>
      </c>
      <c r="I614" s="87">
        <v>1</v>
      </c>
      <c r="J614" s="87">
        <v>1</v>
      </c>
      <c r="K614" s="87"/>
      <c r="L614" s="87"/>
      <c r="M614" s="87"/>
      <c r="N614" s="23"/>
    </row>
    <row r="615" spans="1:18" s="91" customFormat="1" ht="15.75" x14ac:dyDescent="0.25">
      <c r="A615" s="87"/>
      <c r="B615" s="24"/>
      <c r="C615" s="55" t="s">
        <v>3</v>
      </c>
      <c r="D615" s="50">
        <f>SUM(I615:N615)</f>
        <v>2</v>
      </c>
      <c r="E615" s="51">
        <v>0.75</v>
      </c>
      <c r="F615" s="47">
        <f t="shared" si="224"/>
        <v>750</v>
      </c>
      <c r="G615" s="47">
        <f t="shared" si="235"/>
        <v>1500</v>
      </c>
      <c r="H615" s="47">
        <f t="shared" si="236"/>
        <v>18000</v>
      </c>
      <c r="I615" s="87">
        <v>1</v>
      </c>
      <c r="J615" s="87">
        <v>1</v>
      </c>
      <c r="K615" s="87"/>
      <c r="L615" s="87"/>
      <c r="M615" s="87"/>
      <c r="N615" s="23"/>
      <c r="O615" s="91">
        <v>2</v>
      </c>
    </row>
    <row r="616" spans="1:18" s="91" customFormat="1" ht="15.75" x14ac:dyDescent="0.25">
      <c r="A616" s="87"/>
      <c r="B616" s="24"/>
      <c r="C616" s="55" t="s">
        <v>7</v>
      </c>
      <c r="D616" s="50">
        <f>SUM(I616:N616)</f>
        <v>2</v>
      </c>
      <c r="E616" s="51">
        <v>0.65</v>
      </c>
      <c r="F616" s="47">
        <f t="shared" si="224"/>
        <v>650</v>
      </c>
      <c r="G616" s="47">
        <f t="shared" si="235"/>
        <v>1300</v>
      </c>
      <c r="H616" s="47">
        <f t="shared" si="236"/>
        <v>15600</v>
      </c>
      <c r="I616" s="87">
        <v>1</v>
      </c>
      <c r="J616" s="87">
        <v>1</v>
      </c>
      <c r="K616" s="87"/>
      <c r="L616" s="87"/>
      <c r="M616" s="87"/>
      <c r="N616" s="23"/>
      <c r="O616" s="91">
        <v>1</v>
      </c>
    </row>
    <row r="617" spans="1:18" s="91" customFormat="1" ht="15.75" x14ac:dyDescent="0.25">
      <c r="A617" s="45"/>
      <c r="B617" s="24"/>
      <c r="C617" s="55" t="s">
        <v>10</v>
      </c>
      <c r="D617" s="50">
        <v>1</v>
      </c>
      <c r="E617" s="51">
        <v>0.8</v>
      </c>
      <c r="F617" s="47">
        <f>E617*1000</f>
        <v>800</v>
      </c>
      <c r="G617" s="47">
        <f>D617*F617</f>
        <v>800</v>
      </c>
      <c r="H617" s="47">
        <f>G617*12</f>
        <v>9600</v>
      </c>
      <c r="I617" s="87"/>
      <c r="J617" s="87"/>
      <c r="K617" s="87"/>
      <c r="L617" s="87"/>
      <c r="M617" s="87"/>
      <c r="N617" s="23"/>
      <c r="R617" s="91">
        <v>1</v>
      </c>
    </row>
    <row r="618" spans="1:18" s="91" customFormat="1" ht="15.75" x14ac:dyDescent="0.25">
      <c r="A618" s="45" t="s">
        <v>175</v>
      </c>
      <c r="B618" s="24"/>
      <c r="C618" s="55" t="s">
        <v>181</v>
      </c>
      <c r="D618" s="50">
        <v>2</v>
      </c>
      <c r="E618" s="51">
        <v>1.1000000000000001</v>
      </c>
      <c r="F618" s="47">
        <f>E618*1000</f>
        <v>1100</v>
      </c>
      <c r="G618" s="47">
        <f>F618*D618</f>
        <v>2200</v>
      </c>
      <c r="H618" s="47">
        <f>G618*12</f>
        <v>26400</v>
      </c>
      <c r="I618" s="87"/>
      <c r="J618" s="87"/>
      <c r="K618" s="87"/>
      <c r="L618" s="87"/>
      <c r="M618" s="87"/>
      <c r="N618" s="23"/>
    </row>
    <row r="619" spans="1:18" s="132" customFormat="1" ht="15.75" x14ac:dyDescent="0.25">
      <c r="A619" s="131"/>
      <c r="B619" s="32">
        <v>5</v>
      </c>
      <c r="C619" s="56" t="s">
        <v>85</v>
      </c>
      <c r="D619" s="57">
        <f>SUM(D620:D624)</f>
        <v>7</v>
      </c>
      <c r="E619" s="57"/>
      <c r="F619" s="47"/>
      <c r="G619" s="58">
        <f>SUM(G620:G624)</f>
        <v>5500</v>
      </c>
      <c r="H619" s="58">
        <f>SUM(H620:H624)</f>
        <v>66000</v>
      </c>
      <c r="I619" s="87"/>
      <c r="J619" s="87"/>
      <c r="K619" s="87"/>
      <c r="L619" s="87"/>
      <c r="M619" s="87"/>
      <c r="N619" s="23"/>
    </row>
    <row r="620" spans="1:18" s="91" customFormat="1" ht="15.75" x14ac:dyDescent="0.25">
      <c r="A620" s="87"/>
      <c r="B620" s="142"/>
      <c r="C620" s="146" t="s">
        <v>29</v>
      </c>
      <c r="D620" s="61">
        <v>1</v>
      </c>
      <c r="E620" s="62">
        <v>1.1000000000000001</v>
      </c>
      <c r="F620" s="63">
        <f t="shared" si="224"/>
        <v>1100</v>
      </c>
      <c r="G620" s="63">
        <f>D620*F620</f>
        <v>1100</v>
      </c>
      <c r="H620" s="63">
        <f t="shared" ref="H620:H623" si="237">G620*12</f>
        <v>13200</v>
      </c>
      <c r="I620" s="90"/>
      <c r="J620" s="90"/>
      <c r="K620" s="90"/>
      <c r="L620" s="90"/>
      <c r="M620" s="90"/>
      <c r="N620" s="144"/>
    </row>
    <row r="621" spans="1:18" s="91" customFormat="1" ht="15.75" x14ac:dyDescent="0.25">
      <c r="A621" s="87"/>
      <c r="B621" s="142"/>
      <c r="C621" s="146" t="s">
        <v>2</v>
      </c>
      <c r="D621" s="61">
        <v>1</v>
      </c>
      <c r="E621" s="62">
        <v>0.85</v>
      </c>
      <c r="F621" s="63">
        <f t="shared" si="224"/>
        <v>850</v>
      </c>
      <c r="G621" s="63">
        <f>D621*F621</f>
        <v>850</v>
      </c>
      <c r="H621" s="63">
        <f t="shared" si="237"/>
        <v>10200</v>
      </c>
      <c r="I621" s="90"/>
      <c r="J621" s="90"/>
      <c r="K621" s="90"/>
      <c r="L621" s="90"/>
      <c r="M621" s="90"/>
      <c r="N621" s="144"/>
    </row>
    <row r="622" spans="1:18" s="91" customFormat="1" ht="15.75" x14ac:dyDescent="0.25">
      <c r="A622" s="87"/>
      <c r="B622" s="142"/>
      <c r="C622" s="146" t="s">
        <v>6</v>
      </c>
      <c r="D622" s="61">
        <v>3</v>
      </c>
      <c r="E622" s="62">
        <v>0.75</v>
      </c>
      <c r="F622" s="63">
        <f t="shared" si="224"/>
        <v>750</v>
      </c>
      <c r="G622" s="63">
        <f>D622*F622</f>
        <v>2250</v>
      </c>
      <c r="H622" s="63">
        <f t="shared" si="237"/>
        <v>27000</v>
      </c>
      <c r="I622" s="90"/>
      <c r="J622" s="90"/>
      <c r="K622" s="90"/>
      <c r="L622" s="90"/>
      <c r="M622" s="90"/>
      <c r="N622" s="144"/>
    </row>
    <row r="623" spans="1:18" s="91" customFormat="1" ht="15.75" x14ac:dyDescent="0.25">
      <c r="A623" s="87"/>
      <c r="B623" s="142"/>
      <c r="C623" s="146" t="s">
        <v>7</v>
      </c>
      <c r="D623" s="61">
        <v>2</v>
      </c>
      <c r="E623" s="62">
        <v>0.65</v>
      </c>
      <c r="F623" s="63">
        <f t="shared" si="224"/>
        <v>650</v>
      </c>
      <c r="G623" s="63">
        <f>D623*F623</f>
        <v>1300</v>
      </c>
      <c r="H623" s="63">
        <f t="shared" si="237"/>
        <v>15600</v>
      </c>
      <c r="I623" s="90"/>
      <c r="J623" s="90"/>
      <c r="K623" s="90"/>
      <c r="L623" s="90"/>
      <c r="M623" s="90"/>
      <c r="N623" s="144"/>
    </row>
    <row r="624" spans="1:18" s="91" customFormat="1" ht="15.75" hidden="1" x14ac:dyDescent="0.25">
      <c r="A624" s="45" t="s">
        <v>161</v>
      </c>
      <c r="B624" s="142"/>
      <c r="C624" s="146" t="s">
        <v>10</v>
      </c>
      <c r="D624" s="61">
        <v>0</v>
      </c>
      <c r="E624" s="62">
        <v>0.8</v>
      </c>
      <c r="F624" s="63">
        <f>E624*1000</f>
        <v>800</v>
      </c>
      <c r="G624" s="63">
        <f>D624*F624</f>
        <v>0</v>
      </c>
      <c r="H624" s="63">
        <f>G624*12</f>
        <v>0</v>
      </c>
      <c r="I624" s="90"/>
      <c r="J624" s="90"/>
      <c r="K624" s="90"/>
      <c r="L624" s="90"/>
      <c r="M624" s="90"/>
      <c r="N624" s="144"/>
    </row>
    <row r="625" spans="1:18" s="132" customFormat="1" ht="33" customHeight="1" x14ac:dyDescent="0.25">
      <c r="A625" s="131"/>
      <c r="B625" s="77" t="s">
        <v>123</v>
      </c>
      <c r="C625" s="80" t="s">
        <v>86</v>
      </c>
      <c r="D625" s="77">
        <f>SUM(D626:D638)</f>
        <v>35</v>
      </c>
      <c r="E625" s="77"/>
      <c r="F625" s="78"/>
      <c r="G625" s="78">
        <f>SUM(G626:G638)</f>
        <v>32000</v>
      </c>
      <c r="H625" s="78">
        <f>SUM(H626:H638)</f>
        <v>384000</v>
      </c>
      <c r="I625" s="87"/>
      <c r="J625" s="87"/>
      <c r="K625" s="87"/>
      <c r="L625" s="87"/>
      <c r="M625" s="87"/>
      <c r="N625" s="23"/>
    </row>
    <row r="626" spans="1:18" s="91" customFormat="1" ht="15.75" x14ac:dyDescent="0.25">
      <c r="A626" s="87"/>
      <c r="B626" s="24"/>
      <c r="C626" s="55" t="s">
        <v>25</v>
      </c>
      <c r="D626" s="50">
        <v>1</v>
      </c>
      <c r="E626" s="51">
        <v>1.8</v>
      </c>
      <c r="F626" s="47">
        <f t="shared" si="224"/>
        <v>1800</v>
      </c>
      <c r="G626" s="47">
        <f t="shared" ref="G626:G638" si="238">D626*F626</f>
        <v>1800</v>
      </c>
      <c r="H626" s="47">
        <f t="shared" ref="H626:H638" si="239">G626*12</f>
        <v>21600</v>
      </c>
      <c r="I626" s="87"/>
      <c r="J626" s="87"/>
      <c r="K626" s="87"/>
      <c r="L626" s="87"/>
      <c r="M626" s="87"/>
      <c r="N626" s="23"/>
      <c r="P626" s="91">
        <v>5</v>
      </c>
    </row>
    <row r="627" spans="1:18" s="2" customFormat="1" x14ac:dyDescent="0.25">
      <c r="A627" s="45" t="s">
        <v>175</v>
      </c>
      <c r="B627" s="24"/>
      <c r="C627" s="55" t="s">
        <v>185</v>
      </c>
      <c r="D627" s="50">
        <v>1</v>
      </c>
      <c r="E627" s="51">
        <v>1.3</v>
      </c>
      <c r="F627" s="47">
        <v>1300</v>
      </c>
      <c r="G627" s="47">
        <f t="shared" si="238"/>
        <v>1300</v>
      </c>
      <c r="H627" s="47">
        <f t="shared" si="239"/>
        <v>15600</v>
      </c>
      <c r="I627" s="176"/>
      <c r="J627" s="176"/>
      <c r="K627" s="176"/>
      <c r="L627" s="176"/>
      <c r="M627" s="176"/>
      <c r="N627" s="23"/>
      <c r="O627" s="2">
        <v>2</v>
      </c>
    </row>
    <row r="628" spans="1:18" s="91" customFormat="1" ht="15.75" x14ac:dyDescent="0.25">
      <c r="A628" s="87"/>
      <c r="B628" s="24"/>
      <c r="C628" s="40" t="s">
        <v>26</v>
      </c>
      <c r="D628" s="50">
        <v>1</v>
      </c>
      <c r="E628" s="51">
        <v>0.85</v>
      </c>
      <c r="F628" s="47">
        <f t="shared" ref="F628:F629" si="240">E628*1000</f>
        <v>850</v>
      </c>
      <c r="G628" s="47">
        <f t="shared" si="238"/>
        <v>850</v>
      </c>
      <c r="H628" s="47">
        <f t="shared" si="239"/>
        <v>10200</v>
      </c>
      <c r="I628" s="87"/>
      <c r="J628" s="87"/>
      <c r="K628" s="87"/>
      <c r="L628" s="87"/>
      <c r="M628" s="87"/>
      <c r="N628" s="23"/>
    </row>
    <row r="629" spans="1:18" s="91" customFormat="1" ht="15.75" x14ac:dyDescent="0.25">
      <c r="A629" s="87"/>
      <c r="B629" s="24"/>
      <c r="C629" s="55" t="s">
        <v>9</v>
      </c>
      <c r="D629" s="50">
        <f>1+1</f>
        <v>2</v>
      </c>
      <c r="E629" s="51">
        <v>0.8</v>
      </c>
      <c r="F629" s="47">
        <f t="shared" si="240"/>
        <v>800</v>
      </c>
      <c r="G629" s="47">
        <f t="shared" si="238"/>
        <v>1600</v>
      </c>
      <c r="H629" s="47">
        <f t="shared" si="239"/>
        <v>19200</v>
      </c>
      <c r="I629" s="87"/>
      <c r="J629" s="87"/>
      <c r="K629" s="87"/>
      <c r="L629" s="87"/>
      <c r="M629" s="87"/>
      <c r="N629" s="23"/>
      <c r="R629" s="91">
        <v>1</v>
      </c>
    </row>
    <row r="630" spans="1:18" s="2" customFormat="1" hidden="1" x14ac:dyDescent="0.25">
      <c r="A630" s="45" t="s">
        <v>161</v>
      </c>
      <c r="B630" s="24"/>
      <c r="C630" s="40" t="s">
        <v>42</v>
      </c>
      <c r="D630" s="50">
        <v>0</v>
      </c>
      <c r="E630" s="51">
        <v>0.8</v>
      </c>
      <c r="F630" s="47">
        <v>800</v>
      </c>
      <c r="G630" s="47">
        <f t="shared" si="238"/>
        <v>0</v>
      </c>
      <c r="H630" s="47">
        <f t="shared" si="239"/>
        <v>0</v>
      </c>
      <c r="I630" s="176"/>
      <c r="J630" s="176"/>
      <c r="K630" s="176"/>
      <c r="L630" s="176"/>
      <c r="M630" s="176"/>
      <c r="N630" s="23"/>
      <c r="O630" s="2">
        <v>1</v>
      </c>
    </row>
    <row r="631" spans="1:18" s="91" customFormat="1" ht="15.75" x14ac:dyDescent="0.25">
      <c r="A631" s="87"/>
      <c r="B631" s="24"/>
      <c r="C631" s="40" t="s">
        <v>43</v>
      </c>
      <c r="D631" s="50">
        <v>1</v>
      </c>
      <c r="E631" s="51">
        <v>0.9</v>
      </c>
      <c r="F631" s="47">
        <f t="shared" ref="F631:F649" si="241">E631*1000</f>
        <v>900</v>
      </c>
      <c r="G631" s="47">
        <f t="shared" si="238"/>
        <v>900</v>
      </c>
      <c r="H631" s="47">
        <f t="shared" si="239"/>
        <v>10800</v>
      </c>
      <c r="I631" s="87"/>
      <c r="J631" s="87"/>
      <c r="K631" s="87"/>
      <c r="L631" s="87"/>
      <c r="M631" s="87"/>
      <c r="N631" s="23"/>
    </row>
    <row r="632" spans="1:18" s="91" customFormat="1" ht="15.75" x14ac:dyDescent="0.25">
      <c r="A632" s="87"/>
      <c r="B632" s="24"/>
      <c r="C632" s="55" t="s">
        <v>2</v>
      </c>
      <c r="D632" s="50">
        <f>SUM(I632:N632)</f>
        <v>3</v>
      </c>
      <c r="E632" s="51">
        <v>0.85</v>
      </c>
      <c r="F632" s="47">
        <f t="shared" si="241"/>
        <v>850</v>
      </c>
      <c r="G632" s="47">
        <f t="shared" si="238"/>
        <v>2550</v>
      </c>
      <c r="H632" s="47">
        <f t="shared" si="239"/>
        <v>30600</v>
      </c>
      <c r="I632" s="87">
        <v>1</v>
      </c>
      <c r="J632" s="87">
        <v>1</v>
      </c>
      <c r="K632" s="87">
        <v>1</v>
      </c>
      <c r="L632" s="87"/>
      <c r="M632" s="87"/>
      <c r="N632" s="23"/>
    </row>
    <row r="633" spans="1:18" s="91" customFormat="1" ht="15.75" x14ac:dyDescent="0.25">
      <c r="A633" s="87"/>
      <c r="B633" s="24"/>
      <c r="C633" s="55" t="s">
        <v>30</v>
      </c>
      <c r="D633" s="50">
        <f>SUM(I633:N633)</f>
        <v>5</v>
      </c>
      <c r="E633" s="51">
        <v>0.75</v>
      </c>
      <c r="F633" s="47">
        <f t="shared" si="241"/>
        <v>750</v>
      </c>
      <c r="G633" s="47">
        <f t="shared" si="238"/>
        <v>3750</v>
      </c>
      <c r="H633" s="47">
        <f t="shared" si="239"/>
        <v>45000</v>
      </c>
      <c r="I633" s="87">
        <v>2</v>
      </c>
      <c r="J633" s="87">
        <v>1</v>
      </c>
      <c r="K633" s="87">
        <v>2</v>
      </c>
      <c r="L633" s="87"/>
      <c r="M633" s="87"/>
      <c r="N633" s="23"/>
      <c r="O633" s="91">
        <v>1</v>
      </c>
    </row>
    <row r="634" spans="1:18" s="91" customFormat="1" ht="15.75" x14ac:dyDescent="0.25">
      <c r="A634" s="87"/>
      <c r="B634" s="24"/>
      <c r="C634" s="55" t="s">
        <v>7</v>
      </c>
      <c r="D634" s="50">
        <f>SUM(I634:N634)</f>
        <v>7</v>
      </c>
      <c r="E634" s="51">
        <v>0.65</v>
      </c>
      <c r="F634" s="47">
        <f t="shared" si="241"/>
        <v>650</v>
      </c>
      <c r="G634" s="47">
        <f t="shared" si="238"/>
        <v>4550</v>
      </c>
      <c r="H634" s="47">
        <f t="shared" si="239"/>
        <v>54600</v>
      </c>
      <c r="I634" s="87"/>
      <c r="J634" s="87">
        <v>1</v>
      </c>
      <c r="K634" s="87"/>
      <c r="L634" s="87">
        <v>3</v>
      </c>
      <c r="M634" s="87">
        <v>2</v>
      </c>
      <c r="N634" s="23">
        <v>1</v>
      </c>
      <c r="O634" s="91">
        <v>3</v>
      </c>
    </row>
    <row r="635" spans="1:18" s="91" customFormat="1" ht="15.75" x14ac:dyDescent="0.25">
      <c r="A635" s="45" t="s">
        <v>175</v>
      </c>
      <c r="B635" s="24"/>
      <c r="C635" s="55" t="s">
        <v>184</v>
      </c>
      <c r="D635" s="50">
        <v>1</v>
      </c>
      <c r="E635" s="51">
        <v>0.5</v>
      </c>
      <c r="F635" s="47">
        <f t="shared" si="241"/>
        <v>500</v>
      </c>
      <c r="G635" s="47">
        <f t="shared" si="238"/>
        <v>500</v>
      </c>
      <c r="H635" s="47">
        <f t="shared" si="239"/>
        <v>6000</v>
      </c>
      <c r="I635" s="87"/>
      <c r="J635" s="87"/>
      <c r="K635" s="87"/>
      <c r="L635" s="87"/>
      <c r="M635" s="87"/>
      <c r="N635" s="23"/>
    </row>
    <row r="636" spans="1:18" s="91" customFormat="1" ht="15.75" x14ac:dyDescent="0.25">
      <c r="A636" s="45" t="s">
        <v>175</v>
      </c>
      <c r="B636" s="24"/>
      <c r="C636" s="55" t="s">
        <v>180</v>
      </c>
      <c r="D636" s="50">
        <v>2</v>
      </c>
      <c r="E636" s="51">
        <v>1.2</v>
      </c>
      <c r="F636" s="47">
        <f t="shared" si="241"/>
        <v>1200</v>
      </c>
      <c r="G636" s="47">
        <f>D636*F636</f>
        <v>2400</v>
      </c>
      <c r="H636" s="47">
        <f t="shared" si="239"/>
        <v>28800</v>
      </c>
      <c r="I636" s="87"/>
      <c r="J636" s="87"/>
      <c r="K636" s="87"/>
      <c r="L636" s="87"/>
      <c r="M636" s="87"/>
      <c r="N636" s="23"/>
    </row>
    <row r="637" spans="1:18" s="91" customFormat="1" ht="15.75" x14ac:dyDescent="0.25">
      <c r="A637" s="45" t="s">
        <v>175</v>
      </c>
      <c r="B637" s="24"/>
      <c r="C637" s="55" t="s">
        <v>181</v>
      </c>
      <c r="D637" s="50">
        <v>10</v>
      </c>
      <c r="E637" s="51">
        <v>1.1000000000000001</v>
      </c>
      <c r="F637" s="47">
        <f t="shared" si="241"/>
        <v>1100</v>
      </c>
      <c r="G637" s="47">
        <f t="shared" si="238"/>
        <v>11000</v>
      </c>
      <c r="H637" s="47">
        <f t="shared" si="239"/>
        <v>132000</v>
      </c>
      <c r="I637" s="87"/>
      <c r="J637" s="87"/>
      <c r="K637" s="87"/>
      <c r="L637" s="87"/>
      <c r="M637" s="87"/>
      <c r="N637" s="23"/>
    </row>
    <row r="638" spans="1:18" s="91" customFormat="1" ht="15.75" x14ac:dyDescent="0.25">
      <c r="A638" s="45" t="s">
        <v>175</v>
      </c>
      <c r="B638" s="24"/>
      <c r="C638" s="55" t="s">
        <v>182</v>
      </c>
      <c r="D638" s="50">
        <v>1</v>
      </c>
      <c r="E638" s="51">
        <v>0.8</v>
      </c>
      <c r="F638" s="47">
        <f t="shared" si="241"/>
        <v>800</v>
      </c>
      <c r="G638" s="47">
        <f t="shared" si="238"/>
        <v>800</v>
      </c>
      <c r="H638" s="47">
        <f t="shared" si="239"/>
        <v>9600</v>
      </c>
      <c r="I638" s="87"/>
      <c r="J638" s="87"/>
      <c r="K638" s="87"/>
      <c r="L638" s="87"/>
      <c r="M638" s="87"/>
      <c r="N638" s="23"/>
    </row>
    <row r="639" spans="1:18" s="132" customFormat="1" ht="15.75" x14ac:dyDescent="0.25">
      <c r="A639" s="131"/>
      <c r="B639" s="32">
        <v>1</v>
      </c>
      <c r="C639" s="56" t="s">
        <v>87</v>
      </c>
      <c r="D639" s="57">
        <f>SUM(D640:D645)</f>
        <v>9</v>
      </c>
      <c r="E639" s="57"/>
      <c r="F639" s="47"/>
      <c r="G639" s="58">
        <f>SUM(G640:G645)</f>
        <v>8300</v>
      </c>
      <c r="H639" s="58">
        <f>SUM(H640:H645)</f>
        <v>99600</v>
      </c>
      <c r="I639" s="87"/>
      <c r="J639" s="87"/>
      <c r="K639" s="87"/>
      <c r="L639" s="87"/>
      <c r="M639" s="87"/>
      <c r="N639" s="23"/>
    </row>
    <row r="640" spans="1:18" s="91" customFormat="1" ht="15.75" x14ac:dyDescent="0.25">
      <c r="A640" s="87"/>
      <c r="B640" s="24"/>
      <c r="C640" s="55" t="s">
        <v>29</v>
      </c>
      <c r="D640" s="50">
        <v>1</v>
      </c>
      <c r="E640" s="51">
        <v>1.1000000000000001</v>
      </c>
      <c r="F640" s="47">
        <f t="shared" si="241"/>
        <v>1100</v>
      </c>
      <c r="G640" s="47">
        <f t="shared" ref="G640:G643" si="242">D640*F640</f>
        <v>1100</v>
      </c>
      <c r="H640" s="47">
        <f t="shared" ref="H640:H643" si="243">G640*12</f>
        <v>13200</v>
      </c>
      <c r="I640" s="87"/>
      <c r="J640" s="87"/>
      <c r="K640" s="87"/>
      <c r="L640" s="87"/>
      <c r="M640" s="87"/>
      <c r="N640" s="23"/>
      <c r="Q640" s="91">
        <v>1</v>
      </c>
    </row>
    <row r="641" spans="1:18" s="91" customFormat="1" ht="15.75" x14ac:dyDescent="0.25">
      <c r="A641" s="87"/>
      <c r="B641" s="24"/>
      <c r="C641" s="55" t="s">
        <v>2</v>
      </c>
      <c r="D641" s="50">
        <f>SUM(I641:N641)</f>
        <v>1</v>
      </c>
      <c r="E641" s="51">
        <v>0.85</v>
      </c>
      <c r="F641" s="47">
        <f t="shared" si="241"/>
        <v>850</v>
      </c>
      <c r="G641" s="47">
        <f t="shared" si="242"/>
        <v>850</v>
      </c>
      <c r="H641" s="47">
        <f t="shared" si="243"/>
        <v>10200</v>
      </c>
      <c r="I641" s="87">
        <v>1</v>
      </c>
      <c r="J641" s="87"/>
      <c r="K641" s="87"/>
      <c r="L641" s="87"/>
      <c r="M641" s="87"/>
      <c r="N641" s="23"/>
    </row>
    <row r="642" spans="1:18" s="91" customFormat="1" ht="15.75" x14ac:dyDescent="0.25">
      <c r="A642" s="87"/>
      <c r="B642" s="24"/>
      <c r="C642" s="55" t="s">
        <v>3</v>
      </c>
      <c r="D642" s="50">
        <f>SUM(I642:N642)</f>
        <v>3</v>
      </c>
      <c r="E642" s="51">
        <v>0.75</v>
      </c>
      <c r="F642" s="47">
        <f t="shared" si="241"/>
        <v>750</v>
      </c>
      <c r="G642" s="47">
        <f t="shared" si="242"/>
        <v>2250</v>
      </c>
      <c r="H642" s="47">
        <f t="shared" si="243"/>
        <v>27000</v>
      </c>
      <c r="I642" s="87">
        <v>1</v>
      </c>
      <c r="J642" s="87">
        <v>2</v>
      </c>
      <c r="K642" s="87"/>
      <c r="L642" s="87"/>
      <c r="M642" s="87"/>
      <c r="N642" s="23"/>
      <c r="R642" s="91">
        <v>1</v>
      </c>
    </row>
    <row r="643" spans="1:18" s="91" customFormat="1" ht="15.75" hidden="1" x14ac:dyDescent="0.25">
      <c r="A643" s="45" t="s">
        <v>161</v>
      </c>
      <c r="B643" s="24"/>
      <c r="C643" s="55" t="s">
        <v>7</v>
      </c>
      <c r="D643" s="50">
        <f>SUM(I643:N643)</f>
        <v>0</v>
      </c>
      <c r="E643" s="51">
        <v>0.65</v>
      </c>
      <c r="F643" s="47">
        <f t="shared" si="241"/>
        <v>650</v>
      </c>
      <c r="G643" s="47">
        <f t="shared" si="242"/>
        <v>0</v>
      </c>
      <c r="H643" s="47">
        <f t="shared" si="243"/>
        <v>0</v>
      </c>
      <c r="I643" s="87"/>
      <c r="J643" s="87"/>
      <c r="K643" s="87"/>
      <c r="L643" s="87"/>
      <c r="M643" s="87"/>
      <c r="N643" s="23"/>
      <c r="O643" s="91">
        <v>2</v>
      </c>
    </row>
    <row r="644" spans="1:18" s="91" customFormat="1" ht="15.75" x14ac:dyDescent="0.25">
      <c r="A644" s="87"/>
      <c r="B644" s="24"/>
      <c r="C644" s="55" t="s">
        <v>10</v>
      </c>
      <c r="D644" s="50">
        <v>1</v>
      </c>
      <c r="E644" s="51">
        <v>0.8</v>
      </c>
      <c r="F644" s="47">
        <f>E644*1000</f>
        <v>800</v>
      </c>
      <c r="G644" s="47">
        <f>D644*F644</f>
        <v>800</v>
      </c>
      <c r="H644" s="47">
        <f>G644*12</f>
        <v>9600</v>
      </c>
      <c r="I644" s="87"/>
      <c r="J644" s="87"/>
      <c r="K644" s="87"/>
      <c r="L644" s="87"/>
      <c r="M644" s="87"/>
      <c r="N644" s="23"/>
      <c r="R644" s="91">
        <v>1</v>
      </c>
    </row>
    <row r="645" spans="1:18" s="91" customFormat="1" ht="15.75" x14ac:dyDescent="0.25">
      <c r="A645" s="45" t="s">
        <v>175</v>
      </c>
      <c r="B645" s="24"/>
      <c r="C645" s="55" t="s">
        <v>181</v>
      </c>
      <c r="D645" s="50">
        <v>3</v>
      </c>
      <c r="E645" s="51">
        <v>1.1000000000000001</v>
      </c>
      <c r="F645" s="47">
        <f t="shared" ref="F645" si="244">E645*1000</f>
        <v>1100</v>
      </c>
      <c r="G645" s="47">
        <f t="shared" ref="G645" si="245">D645*F645</f>
        <v>3300</v>
      </c>
      <c r="H645" s="47">
        <f t="shared" ref="H645" si="246">G645*12</f>
        <v>39600</v>
      </c>
      <c r="I645" s="87"/>
      <c r="J645" s="87"/>
      <c r="K645" s="87"/>
      <c r="L645" s="87"/>
      <c r="M645" s="87"/>
      <c r="N645" s="23"/>
    </row>
    <row r="646" spans="1:18" s="132" customFormat="1" ht="33.75" customHeight="1" x14ac:dyDescent="0.25">
      <c r="A646" s="131"/>
      <c r="B646" s="32">
        <v>2</v>
      </c>
      <c r="C646" s="56" t="s">
        <v>88</v>
      </c>
      <c r="D646" s="57">
        <f>SUM(D647:D652)</f>
        <v>8</v>
      </c>
      <c r="E646" s="57"/>
      <c r="F646" s="47"/>
      <c r="G646" s="58">
        <f>SUM(G647:G652)</f>
        <v>7200</v>
      </c>
      <c r="H646" s="58">
        <f>SUM(H647:H652)</f>
        <v>86400</v>
      </c>
      <c r="I646" s="87"/>
      <c r="J646" s="87"/>
      <c r="K646" s="87"/>
      <c r="L646" s="87"/>
      <c r="M646" s="87"/>
      <c r="N646" s="23"/>
    </row>
    <row r="647" spans="1:18" s="91" customFormat="1" ht="15.75" x14ac:dyDescent="0.25">
      <c r="A647" s="87"/>
      <c r="B647" s="24"/>
      <c r="C647" s="55" t="s">
        <v>29</v>
      </c>
      <c r="D647" s="50">
        <v>1</v>
      </c>
      <c r="E647" s="51">
        <v>1.1000000000000001</v>
      </c>
      <c r="F647" s="47">
        <f t="shared" si="241"/>
        <v>1100</v>
      </c>
      <c r="G647" s="47">
        <f t="shared" ref="G647:G650" si="247">D647*F647</f>
        <v>1100</v>
      </c>
      <c r="H647" s="47">
        <f t="shared" ref="H647:H650" si="248">G647*12</f>
        <v>13200</v>
      </c>
      <c r="I647" s="87"/>
      <c r="J647" s="87"/>
      <c r="K647" s="87"/>
      <c r="L647" s="87"/>
      <c r="M647" s="87"/>
      <c r="N647" s="23"/>
      <c r="Q647" s="91">
        <v>1</v>
      </c>
    </row>
    <row r="648" spans="1:18" s="91" customFormat="1" ht="15.75" x14ac:dyDescent="0.25">
      <c r="A648" s="87"/>
      <c r="B648" s="24"/>
      <c r="C648" s="55" t="s">
        <v>2</v>
      </c>
      <c r="D648" s="50">
        <f>SUM(I648:N648)</f>
        <v>1</v>
      </c>
      <c r="E648" s="51">
        <v>0.85</v>
      </c>
      <c r="F648" s="47">
        <f t="shared" si="241"/>
        <v>850</v>
      </c>
      <c r="G648" s="47">
        <f t="shared" si="247"/>
        <v>850</v>
      </c>
      <c r="H648" s="47">
        <f t="shared" si="248"/>
        <v>10200</v>
      </c>
      <c r="I648" s="87">
        <v>1</v>
      </c>
      <c r="J648" s="87"/>
      <c r="K648" s="87"/>
      <c r="L648" s="87"/>
      <c r="M648" s="87"/>
      <c r="N648" s="23"/>
    </row>
    <row r="649" spans="1:18" s="91" customFormat="1" ht="15.75" x14ac:dyDescent="0.25">
      <c r="A649" s="87"/>
      <c r="B649" s="24"/>
      <c r="C649" s="55" t="s">
        <v>3</v>
      </c>
      <c r="D649" s="50">
        <f>SUM(I649:N649)</f>
        <v>3</v>
      </c>
      <c r="E649" s="51">
        <v>0.75</v>
      </c>
      <c r="F649" s="47">
        <f t="shared" si="241"/>
        <v>750</v>
      </c>
      <c r="G649" s="47">
        <f t="shared" si="247"/>
        <v>2250</v>
      </c>
      <c r="H649" s="47">
        <f t="shared" si="248"/>
        <v>27000</v>
      </c>
      <c r="I649" s="87">
        <v>1</v>
      </c>
      <c r="J649" s="87">
        <v>2</v>
      </c>
      <c r="K649" s="87"/>
      <c r="L649" s="87"/>
      <c r="M649" s="87"/>
      <c r="N649" s="23"/>
    </row>
    <row r="650" spans="1:18" s="2" customFormat="1" hidden="1" x14ac:dyDescent="0.25">
      <c r="A650" s="45" t="s">
        <v>161</v>
      </c>
      <c r="B650" s="24"/>
      <c r="C650" s="55" t="s">
        <v>7</v>
      </c>
      <c r="D650" s="123">
        <f>SUM(I650:N650)</f>
        <v>0</v>
      </c>
      <c r="E650" s="51">
        <v>0.65</v>
      </c>
      <c r="F650" s="47">
        <f>E650*1000</f>
        <v>650</v>
      </c>
      <c r="G650" s="47">
        <f t="shared" si="247"/>
        <v>0</v>
      </c>
      <c r="H650" s="47">
        <f t="shared" si="248"/>
        <v>0</v>
      </c>
      <c r="I650" s="176"/>
      <c r="J650" s="176"/>
      <c r="K650" s="176"/>
      <c r="L650" s="176"/>
      <c r="M650" s="176"/>
      <c r="N650" s="23"/>
      <c r="O650" s="2">
        <v>1</v>
      </c>
    </row>
    <row r="651" spans="1:18" s="2" customFormat="1" x14ac:dyDescent="0.25">
      <c r="A651" s="45"/>
      <c r="B651" s="24"/>
      <c r="C651" s="55" t="s">
        <v>10</v>
      </c>
      <c r="D651" s="123">
        <v>1</v>
      </c>
      <c r="E651" s="51">
        <v>0.8</v>
      </c>
      <c r="F651" s="47">
        <f>E651*1000</f>
        <v>800</v>
      </c>
      <c r="G651" s="47">
        <f>D651*F651</f>
        <v>800</v>
      </c>
      <c r="H651" s="47">
        <f>G651*12</f>
        <v>9600</v>
      </c>
      <c r="I651" s="176"/>
      <c r="J651" s="176"/>
      <c r="K651" s="176"/>
      <c r="L651" s="176"/>
      <c r="M651" s="176"/>
      <c r="N651" s="23"/>
      <c r="R651" s="2">
        <v>1</v>
      </c>
    </row>
    <row r="652" spans="1:18" s="91" customFormat="1" ht="15.75" x14ac:dyDescent="0.25">
      <c r="A652" s="45" t="s">
        <v>175</v>
      </c>
      <c r="B652" s="24"/>
      <c r="C652" s="55" t="s">
        <v>181</v>
      </c>
      <c r="D652" s="50">
        <v>2</v>
      </c>
      <c r="E652" s="51">
        <v>1.1000000000000001</v>
      </c>
      <c r="F652" s="47">
        <f t="shared" ref="F652" si="249">E652*1000</f>
        <v>1100</v>
      </c>
      <c r="G652" s="47">
        <f t="shared" ref="G652" si="250">D652*F652</f>
        <v>2200</v>
      </c>
      <c r="H652" s="47">
        <f t="shared" ref="H652" si="251">G652*12</f>
        <v>26400</v>
      </c>
      <c r="I652" s="87"/>
      <c r="J652" s="87"/>
      <c r="K652" s="87"/>
      <c r="L652" s="87"/>
      <c r="M652" s="87"/>
      <c r="N652" s="23"/>
    </row>
    <row r="653" spans="1:18" s="132" customFormat="1" ht="15.75" x14ac:dyDescent="0.25">
      <c r="A653" s="131"/>
      <c r="B653" s="32">
        <v>3</v>
      </c>
      <c r="C653" s="56" t="s">
        <v>108</v>
      </c>
      <c r="D653" s="57">
        <f>SUM(D654:D659)</f>
        <v>7</v>
      </c>
      <c r="E653" s="57"/>
      <c r="F653" s="47"/>
      <c r="G653" s="58">
        <f>SUM(G654:G659)</f>
        <v>6400</v>
      </c>
      <c r="H653" s="58">
        <f>SUM(H654:H659)</f>
        <v>76800</v>
      </c>
      <c r="I653" s="87"/>
      <c r="J653" s="87"/>
      <c r="K653" s="87"/>
      <c r="L653" s="87"/>
      <c r="M653" s="87"/>
      <c r="N653" s="23"/>
    </row>
    <row r="654" spans="1:18" s="91" customFormat="1" ht="15.75" x14ac:dyDescent="0.25">
      <c r="A654" s="87"/>
      <c r="B654" s="24"/>
      <c r="C654" s="55" t="s">
        <v>29</v>
      </c>
      <c r="D654" s="50">
        <v>1</v>
      </c>
      <c r="E654" s="51">
        <v>1.1000000000000001</v>
      </c>
      <c r="F654" s="47">
        <f t="shared" ref="F654:F684" si="252">E654*1000</f>
        <v>1100</v>
      </c>
      <c r="G654" s="47">
        <f t="shared" ref="G654:G657" si="253">D654*F654</f>
        <v>1100</v>
      </c>
      <c r="H654" s="47">
        <f t="shared" ref="H654:H657" si="254">G654*12</f>
        <v>13200</v>
      </c>
      <c r="I654" s="87"/>
      <c r="J654" s="87"/>
      <c r="K654" s="87"/>
      <c r="L654" s="87"/>
      <c r="M654" s="87"/>
      <c r="N654" s="23"/>
      <c r="Q654" s="91">
        <v>1</v>
      </c>
    </row>
    <row r="655" spans="1:18" s="91" customFormat="1" ht="15.75" x14ac:dyDescent="0.25">
      <c r="A655" s="87"/>
      <c r="B655" s="24"/>
      <c r="C655" s="55" t="s">
        <v>14</v>
      </c>
      <c r="D655" s="50">
        <f>SUM(I655:N655)</f>
        <v>1</v>
      </c>
      <c r="E655" s="51">
        <v>0.85</v>
      </c>
      <c r="F655" s="47">
        <f t="shared" si="252"/>
        <v>850</v>
      </c>
      <c r="G655" s="47">
        <f t="shared" si="253"/>
        <v>850</v>
      </c>
      <c r="H655" s="47">
        <f t="shared" si="254"/>
        <v>10200</v>
      </c>
      <c r="I655" s="87">
        <v>1</v>
      </c>
      <c r="J655" s="87"/>
      <c r="K655" s="87"/>
      <c r="L655" s="87"/>
      <c r="M655" s="87"/>
      <c r="N655" s="23"/>
    </row>
    <row r="656" spans="1:18" s="91" customFormat="1" ht="15.75" x14ac:dyDescent="0.25">
      <c r="A656" s="87"/>
      <c r="B656" s="24"/>
      <c r="C656" s="55" t="s">
        <v>3</v>
      </c>
      <c r="D656" s="50">
        <f>SUM(I656:N656)</f>
        <v>3</v>
      </c>
      <c r="E656" s="51">
        <v>0.75</v>
      </c>
      <c r="F656" s="47">
        <f t="shared" si="252"/>
        <v>750</v>
      </c>
      <c r="G656" s="47">
        <f t="shared" si="253"/>
        <v>2250</v>
      </c>
      <c r="H656" s="47">
        <f t="shared" si="254"/>
        <v>27000</v>
      </c>
      <c r="I656" s="87">
        <v>1</v>
      </c>
      <c r="J656" s="87">
        <v>2</v>
      </c>
      <c r="K656" s="87"/>
      <c r="L656" s="87"/>
      <c r="M656" s="87"/>
      <c r="N656" s="23"/>
      <c r="R656" s="91">
        <v>2</v>
      </c>
    </row>
    <row r="657" spans="1:18" s="91" customFormat="1" ht="15.75" hidden="1" x14ac:dyDescent="0.25">
      <c r="A657" s="45" t="s">
        <v>161</v>
      </c>
      <c r="B657" s="24"/>
      <c r="C657" s="55" t="s">
        <v>7</v>
      </c>
      <c r="D657" s="50">
        <f>SUM(I657:N657)</f>
        <v>0</v>
      </c>
      <c r="E657" s="51">
        <v>0.65</v>
      </c>
      <c r="F657" s="47">
        <f t="shared" si="252"/>
        <v>650</v>
      </c>
      <c r="G657" s="47">
        <f t="shared" si="253"/>
        <v>0</v>
      </c>
      <c r="H657" s="47">
        <f t="shared" si="254"/>
        <v>0</v>
      </c>
      <c r="I657" s="87"/>
      <c r="J657" s="87"/>
      <c r="K657" s="87"/>
      <c r="L657" s="87"/>
      <c r="M657" s="87"/>
      <c r="N657" s="23"/>
      <c r="O657" s="91">
        <v>3</v>
      </c>
    </row>
    <row r="658" spans="1:18" s="91" customFormat="1" ht="15.75" hidden="1" x14ac:dyDescent="0.25">
      <c r="A658" s="45" t="s">
        <v>161</v>
      </c>
      <c r="B658" s="24"/>
      <c r="C658" s="55" t="s">
        <v>10</v>
      </c>
      <c r="D658" s="123">
        <v>0</v>
      </c>
      <c r="E658" s="51">
        <v>0.8</v>
      </c>
      <c r="F658" s="47">
        <f t="shared" si="252"/>
        <v>800</v>
      </c>
      <c r="G658" s="47">
        <f>D658*F658</f>
        <v>0</v>
      </c>
      <c r="H658" s="47">
        <f>G658*12</f>
        <v>0</v>
      </c>
      <c r="I658" s="87"/>
      <c r="J658" s="87"/>
      <c r="K658" s="87"/>
      <c r="L658" s="87"/>
      <c r="M658" s="87"/>
      <c r="N658" s="23"/>
    </row>
    <row r="659" spans="1:18" s="91" customFormat="1" ht="15.75" x14ac:dyDescent="0.25">
      <c r="A659" s="45" t="s">
        <v>175</v>
      </c>
      <c r="B659" s="24"/>
      <c r="C659" s="55" t="s">
        <v>181</v>
      </c>
      <c r="D659" s="50">
        <v>2</v>
      </c>
      <c r="E659" s="51">
        <v>1.1000000000000001</v>
      </c>
      <c r="F659" s="47">
        <f t="shared" si="252"/>
        <v>1100</v>
      </c>
      <c r="G659" s="47">
        <f t="shared" ref="G659" si="255">D659*F659</f>
        <v>2200</v>
      </c>
      <c r="H659" s="47">
        <f t="shared" ref="H659" si="256">G659*12</f>
        <v>26400</v>
      </c>
      <c r="I659" s="87"/>
      <c r="J659" s="87"/>
      <c r="K659" s="87"/>
      <c r="L659" s="87"/>
      <c r="M659" s="87"/>
      <c r="N659" s="23"/>
    </row>
    <row r="660" spans="1:18" s="132" customFormat="1" ht="15.75" x14ac:dyDescent="0.25">
      <c r="A660" s="131"/>
      <c r="B660" s="32">
        <v>4</v>
      </c>
      <c r="C660" s="56" t="s">
        <v>89</v>
      </c>
      <c r="D660" s="57">
        <f>SUM(D661:D666)</f>
        <v>10</v>
      </c>
      <c r="E660" s="57"/>
      <c r="F660" s="47"/>
      <c r="G660" s="58">
        <f>SUM(G661:G666)</f>
        <v>8950</v>
      </c>
      <c r="H660" s="58">
        <f>SUM(H661:H666)</f>
        <v>107400</v>
      </c>
      <c r="I660" s="87"/>
      <c r="J660" s="87"/>
      <c r="K660" s="87"/>
      <c r="L660" s="87"/>
      <c r="M660" s="87"/>
      <c r="N660" s="23"/>
    </row>
    <row r="661" spans="1:18" s="91" customFormat="1" ht="15.75" x14ac:dyDescent="0.25">
      <c r="A661" s="87"/>
      <c r="B661" s="24"/>
      <c r="C661" s="55" t="s">
        <v>29</v>
      </c>
      <c r="D661" s="50">
        <v>1</v>
      </c>
      <c r="E661" s="51">
        <v>1.1000000000000001</v>
      </c>
      <c r="F661" s="47">
        <f t="shared" si="252"/>
        <v>1100</v>
      </c>
      <c r="G661" s="47">
        <f t="shared" ref="G661:G664" si="257">D661*F661</f>
        <v>1100</v>
      </c>
      <c r="H661" s="47">
        <f t="shared" ref="H661:H663" si="258">G661*12</f>
        <v>13200</v>
      </c>
      <c r="I661" s="87"/>
      <c r="J661" s="87"/>
      <c r="K661" s="87"/>
      <c r="L661" s="87"/>
      <c r="M661" s="87"/>
      <c r="N661" s="23"/>
      <c r="Q661" s="91">
        <v>1</v>
      </c>
    </row>
    <row r="662" spans="1:18" s="91" customFormat="1" ht="15.75" x14ac:dyDescent="0.25">
      <c r="A662" s="87"/>
      <c r="B662" s="24"/>
      <c r="C662" s="55" t="s">
        <v>2</v>
      </c>
      <c r="D662" s="50">
        <f>SUM(I662:N662)</f>
        <v>1</v>
      </c>
      <c r="E662" s="51">
        <v>0.85</v>
      </c>
      <c r="F662" s="47">
        <f t="shared" si="252"/>
        <v>850</v>
      </c>
      <c r="G662" s="47">
        <f t="shared" si="257"/>
        <v>850</v>
      </c>
      <c r="H662" s="47">
        <f t="shared" si="258"/>
        <v>10200</v>
      </c>
      <c r="I662" s="87">
        <v>1</v>
      </c>
      <c r="J662" s="87"/>
      <c r="K662" s="87"/>
      <c r="L662" s="87"/>
      <c r="M662" s="87"/>
      <c r="N662" s="23"/>
      <c r="O662" s="91">
        <v>1</v>
      </c>
    </row>
    <row r="663" spans="1:18" s="91" customFormat="1" ht="15.75" x14ac:dyDescent="0.25">
      <c r="A663" s="87"/>
      <c r="B663" s="24"/>
      <c r="C663" s="55" t="s">
        <v>3</v>
      </c>
      <c r="D663" s="50">
        <f>SUM(I663:N663)</f>
        <v>3</v>
      </c>
      <c r="E663" s="51">
        <v>0.75</v>
      </c>
      <c r="F663" s="47">
        <f t="shared" si="252"/>
        <v>750</v>
      </c>
      <c r="G663" s="47">
        <f t="shared" si="257"/>
        <v>2250</v>
      </c>
      <c r="H663" s="47">
        <f t="shared" si="258"/>
        <v>27000</v>
      </c>
      <c r="I663" s="87">
        <v>1</v>
      </c>
      <c r="J663" s="87">
        <v>2</v>
      </c>
      <c r="K663" s="87"/>
      <c r="L663" s="87"/>
      <c r="M663" s="87"/>
      <c r="N663" s="23"/>
      <c r="O663" s="91">
        <v>1</v>
      </c>
    </row>
    <row r="664" spans="1:18" s="91" customFormat="1" ht="15.75" x14ac:dyDescent="0.25">
      <c r="A664" s="87"/>
      <c r="B664" s="24"/>
      <c r="C664" s="55" t="s">
        <v>7</v>
      </c>
      <c r="D664" s="50">
        <f>SUM(I664:N664)</f>
        <v>1</v>
      </c>
      <c r="E664" s="51">
        <v>0.65</v>
      </c>
      <c r="F664" s="47">
        <f t="shared" si="252"/>
        <v>650</v>
      </c>
      <c r="G664" s="47">
        <f t="shared" si="257"/>
        <v>650</v>
      </c>
      <c r="H664" s="47">
        <f>G664*12</f>
        <v>7800</v>
      </c>
      <c r="I664" s="87">
        <v>1</v>
      </c>
      <c r="J664" s="87"/>
      <c r="K664" s="87"/>
      <c r="L664" s="87"/>
      <c r="M664" s="87"/>
      <c r="N664" s="23"/>
      <c r="O664" s="91">
        <v>1</v>
      </c>
    </row>
    <row r="665" spans="1:18" s="91" customFormat="1" ht="15.75" x14ac:dyDescent="0.25">
      <c r="A665" s="87"/>
      <c r="B665" s="24"/>
      <c r="C665" s="55" t="s">
        <v>10</v>
      </c>
      <c r="D665" s="50">
        <v>1</v>
      </c>
      <c r="E665" s="51">
        <v>0.8</v>
      </c>
      <c r="F665" s="47">
        <f>E665*1000</f>
        <v>800</v>
      </c>
      <c r="G665" s="47">
        <f>D665*F665</f>
        <v>800</v>
      </c>
      <c r="H665" s="47">
        <f>G665*12</f>
        <v>9600</v>
      </c>
      <c r="I665" s="87"/>
      <c r="J665" s="87"/>
      <c r="K665" s="87"/>
      <c r="L665" s="87"/>
      <c r="M665" s="87"/>
      <c r="N665" s="23"/>
      <c r="R665" s="91">
        <v>1</v>
      </c>
    </row>
    <row r="666" spans="1:18" s="91" customFormat="1" ht="15.75" x14ac:dyDescent="0.25">
      <c r="A666" s="45" t="s">
        <v>175</v>
      </c>
      <c r="B666" s="24"/>
      <c r="C666" s="55" t="s">
        <v>181</v>
      </c>
      <c r="D666" s="50">
        <v>3</v>
      </c>
      <c r="E666" s="51">
        <v>1.1000000000000001</v>
      </c>
      <c r="F666" s="47">
        <f t="shared" ref="F666" si="259">E666*1000</f>
        <v>1100</v>
      </c>
      <c r="G666" s="47">
        <f t="shared" ref="G666" si="260">D666*F666</f>
        <v>3300</v>
      </c>
      <c r="H666" s="47">
        <f t="shared" ref="H666" si="261">G666*12</f>
        <v>39600</v>
      </c>
      <c r="I666" s="87"/>
      <c r="J666" s="87"/>
      <c r="K666" s="87"/>
      <c r="L666" s="87"/>
      <c r="M666" s="87"/>
      <c r="N666" s="23"/>
    </row>
    <row r="667" spans="1:18" s="132" customFormat="1" ht="15.75" x14ac:dyDescent="0.25">
      <c r="A667" s="131"/>
      <c r="B667" s="32">
        <v>5</v>
      </c>
      <c r="C667" s="56" t="s">
        <v>90</v>
      </c>
      <c r="D667" s="57">
        <f>SUM(D668:D673)</f>
        <v>11</v>
      </c>
      <c r="E667" s="57"/>
      <c r="F667" s="47"/>
      <c r="G667" s="58">
        <f>SUM(G668:G673)</f>
        <v>9700</v>
      </c>
      <c r="H667" s="58">
        <f>SUM(H668:H673)</f>
        <v>116400</v>
      </c>
      <c r="I667" s="87"/>
      <c r="J667" s="87"/>
      <c r="K667" s="87"/>
      <c r="L667" s="87"/>
      <c r="M667" s="87"/>
      <c r="N667" s="23"/>
    </row>
    <row r="668" spans="1:18" s="91" customFormat="1" ht="15.75" x14ac:dyDescent="0.25">
      <c r="A668" s="87"/>
      <c r="B668" s="24"/>
      <c r="C668" s="55" t="s">
        <v>29</v>
      </c>
      <c r="D668" s="50">
        <v>1</v>
      </c>
      <c r="E668" s="51">
        <v>1.1000000000000001</v>
      </c>
      <c r="F668" s="47">
        <f t="shared" si="252"/>
        <v>1100</v>
      </c>
      <c r="G668" s="47">
        <f t="shared" ref="G668:G671" si="262">D668*F668</f>
        <v>1100</v>
      </c>
      <c r="H668" s="47">
        <f t="shared" ref="H668:H671" si="263">G668*12</f>
        <v>13200</v>
      </c>
      <c r="I668" s="87"/>
      <c r="J668" s="87"/>
      <c r="K668" s="87"/>
      <c r="L668" s="87"/>
      <c r="M668" s="87"/>
      <c r="N668" s="23"/>
      <c r="Q668" s="91">
        <v>1</v>
      </c>
    </row>
    <row r="669" spans="1:18" s="91" customFormat="1" ht="15.75" x14ac:dyDescent="0.25">
      <c r="A669" s="87"/>
      <c r="B669" s="24"/>
      <c r="C669" s="55" t="s">
        <v>2</v>
      </c>
      <c r="D669" s="50">
        <f>SUM(I669:N669)</f>
        <v>2</v>
      </c>
      <c r="E669" s="51">
        <v>0.85</v>
      </c>
      <c r="F669" s="47">
        <f t="shared" si="252"/>
        <v>850</v>
      </c>
      <c r="G669" s="47">
        <f t="shared" si="262"/>
        <v>1700</v>
      </c>
      <c r="H669" s="47">
        <f t="shared" si="263"/>
        <v>20400</v>
      </c>
      <c r="I669" s="87">
        <v>1</v>
      </c>
      <c r="J669" s="87">
        <v>1</v>
      </c>
      <c r="K669" s="87"/>
      <c r="L669" s="87"/>
      <c r="M669" s="87"/>
      <c r="N669" s="23"/>
      <c r="O669" s="91">
        <v>1</v>
      </c>
    </row>
    <row r="670" spans="1:18" s="91" customFormat="1" ht="15.75" x14ac:dyDescent="0.25">
      <c r="A670" s="87"/>
      <c r="B670" s="24"/>
      <c r="C670" s="55" t="s">
        <v>3</v>
      </c>
      <c r="D670" s="50">
        <f>SUM(I670:N670)</f>
        <v>2</v>
      </c>
      <c r="E670" s="51">
        <v>0.75</v>
      </c>
      <c r="F670" s="47">
        <f t="shared" si="252"/>
        <v>750</v>
      </c>
      <c r="G670" s="47">
        <f t="shared" si="262"/>
        <v>1500</v>
      </c>
      <c r="H670" s="47">
        <f t="shared" si="263"/>
        <v>18000</v>
      </c>
      <c r="I670" s="87">
        <v>1</v>
      </c>
      <c r="J670" s="87">
        <v>1</v>
      </c>
      <c r="K670" s="87"/>
      <c r="L670" s="87"/>
      <c r="M670" s="87"/>
      <c r="N670" s="23"/>
      <c r="O670" s="91">
        <v>2</v>
      </c>
    </row>
    <row r="671" spans="1:18" s="91" customFormat="1" ht="15.75" x14ac:dyDescent="0.25">
      <c r="A671" s="87"/>
      <c r="B671" s="24"/>
      <c r="C671" s="55" t="s">
        <v>7</v>
      </c>
      <c r="D671" s="50">
        <f>SUM(I671:N671)</f>
        <v>2</v>
      </c>
      <c r="E671" s="51">
        <v>0.65</v>
      </c>
      <c r="F671" s="47">
        <f t="shared" si="252"/>
        <v>650</v>
      </c>
      <c r="G671" s="47">
        <f t="shared" si="262"/>
        <v>1300</v>
      </c>
      <c r="H671" s="47">
        <f t="shared" si="263"/>
        <v>15600</v>
      </c>
      <c r="I671" s="87">
        <v>1</v>
      </c>
      <c r="J671" s="87">
        <v>1</v>
      </c>
      <c r="K671" s="87"/>
      <c r="L671" s="87"/>
      <c r="M671" s="87"/>
      <c r="N671" s="23"/>
      <c r="O671" s="91">
        <v>2</v>
      </c>
    </row>
    <row r="672" spans="1:18" s="91" customFormat="1" ht="15.75" x14ac:dyDescent="0.25">
      <c r="A672" s="87"/>
      <c r="B672" s="24"/>
      <c r="C672" s="55" t="s">
        <v>10</v>
      </c>
      <c r="D672" s="50">
        <v>1</v>
      </c>
      <c r="E672" s="51">
        <v>0.8</v>
      </c>
      <c r="F672" s="47">
        <f>E672*1000</f>
        <v>800</v>
      </c>
      <c r="G672" s="47">
        <f>D672*F672</f>
        <v>800</v>
      </c>
      <c r="H672" s="47">
        <f>G672*12</f>
        <v>9600</v>
      </c>
      <c r="I672" s="87"/>
      <c r="J672" s="87"/>
      <c r="K672" s="87"/>
      <c r="L672" s="87"/>
      <c r="M672" s="87"/>
      <c r="N672" s="23"/>
      <c r="R672" s="91">
        <v>1</v>
      </c>
    </row>
    <row r="673" spans="1:18" s="91" customFormat="1" ht="15.75" x14ac:dyDescent="0.25">
      <c r="A673" s="45" t="s">
        <v>175</v>
      </c>
      <c r="B673" s="24"/>
      <c r="C673" s="55" t="s">
        <v>181</v>
      </c>
      <c r="D673" s="50">
        <v>3</v>
      </c>
      <c r="E673" s="51">
        <v>1.1000000000000001</v>
      </c>
      <c r="F673" s="47">
        <f t="shared" ref="F673" si="264">E673*1000</f>
        <v>1100</v>
      </c>
      <c r="G673" s="47">
        <f t="shared" ref="G673" si="265">D673*F673</f>
        <v>3300</v>
      </c>
      <c r="H673" s="47">
        <f t="shared" ref="H673" si="266">G673*12</f>
        <v>39600</v>
      </c>
      <c r="I673" s="87"/>
      <c r="J673" s="87"/>
      <c r="K673" s="87"/>
      <c r="L673" s="87"/>
      <c r="M673" s="87"/>
      <c r="N673" s="23"/>
    </row>
    <row r="674" spans="1:18" s="132" customFormat="1" ht="15.75" x14ac:dyDescent="0.25">
      <c r="A674" s="131"/>
      <c r="B674" s="32">
        <v>6</v>
      </c>
      <c r="C674" s="56" t="s">
        <v>91</v>
      </c>
      <c r="D674" s="57">
        <f>SUM(D675:D680)</f>
        <v>12</v>
      </c>
      <c r="E674" s="57"/>
      <c r="F674" s="47"/>
      <c r="G674" s="58">
        <f>SUM(G675:G680)</f>
        <v>10450</v>
      </c>
      <c r="H674" s="58">
        <f>SUM(H675:H680)</f>
        <v>125400</v>
      </c>
      <c r="I674" s="87"/>
      <c r="J674" s="87"/>
      <c r="K674" s="87"/>
      <c r="L674" s="87"/>
      <c r="M674" s="87"/>
      <c r="N674" s="23"/>
    </row>
    <row r="675" spans="1:18" s="91" customFormat="1" ht="15.75" x14ac:dyDescent="0.25">
      <c r="A675" s="87"/>
      <c r="B675" s="24"/>
      <c r="C675" s="55" t="s">
        <v>29</v>
      </c>
      <c r="D675" s="50">
        <v>1</v>
      </c>
      <c r="E675" s="51">
        <v>1.1000000000000001</v>
      </c>
      <c r="F675" s="47">
        <f t="shared" si="252"/>
        <v>1100</v>
      </c>
      <c r="G675" s="47">
        <f t="shared" ref="G675:G678" si="267">D675*F675</f>
        <v>1100</v>
      </c>
      <c r="H675" s="47">
        <f t="shared" ref="H675:H678" si="268">G675*12</f>
        <v>13200</v>
      </c>
      <c r="I675" s="87"/>
      <c r="J675" s="87"/>
      <c r="K675" s="87"/>
      <c r="L675" s="87"/>
      <c r="M675" s="87"/>
      <c r="N675" s="23"/>
      <c r="Q675" s="91">
        <v>1</v>
      </c>
    </row>
    <row r="676" spans="1:18" s="91" customFormat="1" ht="15.75" x14ac:dyDescent="0.25">
      <c r="A676" s="87"/>
      <c r="B676" s="24"/>
      <c r="C676" s="55" t="s">
        <v>2</v>
      </c>
      <c r="D676" s="50">
        <f>SUM(I676:N676)</f>
        <v>2</v>
      </c>
      <c r="E676" s="51">
        <v>0.85</v>
      </c>
      <c r="F676" s="47">
        <f t="shared" si="252"/>
        <v>850</v>
      </c>
      <c r="G676" s="47">
        <f t="shared" si="267"/>
        <v>1700</v>
      </c>
      <c r="H676" s="47">
        <f t="shared" si="268"/>
        <v>20400</v>
      </c>
      <c r="I676" s="87">
        <v>1</v>
      </c>
      <c r="J676" s="87">
        <v>1</v>
      </c>
      <c r="K676" s="87"/>
      <c r="L676" s="87"/>
      <c r="M676" s="87"/>
      <c r="N676" s="23"/>
    </row>
    <row r="677" spans="1:18" s="91" customFormat="1" ht="15.75" x14ac:dyDescent="0.25">
      <c r="A677" s="87"/>
      <c r="B677" s="24"/>
      <c r="C677" s="55" t="s">
        <v>3</v>
      </c>
      <c r="D677" s="50">
        <f>SUM(I677:N677)</f>
        <v>3</v>
      </c>
      <c r="E677" s="51">
        <v>0.75</v>
      </c>
      <c r="F677" s="47">
        <f t="shared" si="252"/>
        <v>750</v>
      </c>
      <c r="G677" s="47">
        <f t="shared" si="267"/>
        <v>2250</v>
      </c>
      <c r="H677" s="47">
        <f t="shared" si="268"/>
        <v>27000</v>
      </c>
      <c r="I677" s="87">
        <v>2</v>
      </c>
      <c r="J677" s="87">
        <v>1</v>
      </c>
      <c r="K677" s="87"/>
      <c r="L677" s="87"/>
      <c r="M677" s="87"/>
      <c r="N677" s="23"/>
      <c r="O677" s="91">
        <v>2</v>
      </c>
    </row>
    <row r="678" spans="1:18" s="91" customFormat="1" ht="15.75" x14ac:dyDescent="0.25">
      <c r="A678" s="87"/>
      <c r="B678" s="24"/>
      <c r="C678" s="55" t="s">
        <v>7</v>
      </c>
      <c r="D678" s="50">
        <f>SUM(I678:N678)</f>
        <v>2</v>
      </c>
      <c r="E678" s="51">
        <v>0.65</v>
      </c>
      <c r="F678" s="47">
        <f t="shared" si="252"/>
        <v>650</v>
      </c>
      <c r="G678" s="47">
        <f t="shared" si="267"/>
        <v>1300</v>
      </c>
      <c r="H678" s="47">
        <f t="shared" si="268"/>
        <v>15600</v>
      </c>
      <c r="I678" s="87">
        <v>1</v>
      </c>
      <c r="J678" s="87">
        <v>1</v>
      </c>
      <c r="K678" s="87"/>
      <c r="L678" s="87"/>
      <c r="M678" s="87"/>
      <c r="N678" s="23"/>
    </row>
    <row r="679" spans="1:18" s="91" customFormat="1" ht="15.75" x14ac:dyDescent="0.25">
      <c r="A679" s="87"/>
      <c r="B679" s="24"/>
      <c r="C679" s="55" t="s">
        <v>10</v>
      </c>
      <c r="D679" s="50">
        <v>1</v>
      </c>
      <c r="E679" s="51">
        <v>0.8</v>
      </c>
      <c r="F679" s="47">
        <f>E679*1000</f>
        <v>800</v>
      </c>
      <c r="G679" s="47">
        <f>D679*F679</f>
        <v>800</v>
      </c>
      <c r="H679" s="47">
        <f>G679*12</f>
        <v>9600</v>
      </c>
      <c r="I679" s="87"/>
      <c r="J679" s="87"/>
      <c r="K679" s="87"/>
      <c r="L679" s="87"/>
      <c r="M679" s="87"/>
      <c r="N679" s="23"/>
      <c r="R679" s="91">
        <v>1</v>
      </c>
    </row>
    <row r="680" spans="1:18" s="91" customFormat="1" ht="15.75" x14ac:dyDescent="0.25">
      <c r="A680" s="45" t="s">
        <v>175</v>
      </c>
      <c r="B680" s="24"/>
      <c r="C680" s="55" t="s">
        <v>181</v>
      </c>
      <c r="D680" s="50">
        <v>3</v>
      </c>
      <c r="E680" s="51">
        <v>1.1000000000000001</v>
      </c>
      <c r="F680" s="47">
        <f t="shared" ref="F680" si="269">E680*1000</f>
        <v>1100</v>
      </c>
      <c r="G680" s="47">
        <f t="shared" ref="G680" si="270">D680*F680</f>
        <v>3300</v>
      </c>
      <c r="H680" s="47">
        <f t="shared" ref="H680" si="271">G680*12</f>
        <v>39600</v>
      </c>
      <c r="I680" s="87"/>
      <c r="J680" s="87"/>
      <c r="K680" s="87"/>
      <c r="L680" s="87"/>
      <c r="M680" s="87"/>
      <c r="N680" s="23"/>
    </row>
    <row r="681" spans="1:18" s="132" customFormat="1" ht="15.75" hidden="1" x14ac:dyDescent="0.25">
      <c r="A681" s="45" t="s">
        <v>161</v>
      </c>
      <c r="B681" s="80" t="s">
        <v>124</v>
      </c>
      <c r="C681" s="80" t="s">
        <v>92</v>
      </c>
      <c r="D681" s="80">
        <f>SUM(D682:D689)</f>
        <v>0</v>
      </c>
      <c r="E681" s="80"/>
      <c r="F681" s="80">
        <f t="shared" si="252"/>
        <v>0</v>
      </c>
      <c r="G681" s="80">
        <f>SUM(G682:G689)</f>
        <v>0</v>
      </c>
      <c r="H681" s="80">
        <f>SUM(H682:H689)</f>
        <v>0</v>
      </c>
      <c r="I681" s="87"/>
      <c r="J681" s="87"/>
      <c r="K681" s="87"/>
      <c r="L681" s="87"/>
      <c r="M681" s="87"/>
      <c r="N681" s="23"/>
    </row>
    <row r="682" spans="1:18" s="91" customFormat="1" ht="15.75" hidden="1" x14ac:dyDescent="0.25">
      <c r="A682" s="45" t="s">
        <v>161</v>
      </c>
      <c r="B682" s="142"/>
      <c r="C682" s="146" t="s">
        <v>93</v>
      </c>
      <c r="D682" s="61">
        <v>0</v>
      </c>
      <c r="E682" s="62">
        <v>1.8</v>
      </c>
      <c r="F682" s="63">
        <f t="shared" si="252"/>
        <v>1800</v>
      </c>
      <c r="G682" s="63">
        <f t="shared" ref="G682:G689" si="272">D682*F682</f>
        <v>0</v>
      </c>
      <c r="H682" s="63">
        <f t="shared" ref="H682:H689" si="273">G682*12</f>
        <v>0</v>
      </c>
      <c r="I682" s="90"/>
      <c r="J682" s="90"/>
      <c r="K682" s="90"/>
      <c r="L682" s="90"/>
      <c r="M682" s="90"/>
      <c r="N682" s="144"/>
      <c r="O682" s="91">
        <v>1</v>
      </c>
      <c r="P682" s="91">
        <v>5</v>
      </c>
    </row>
    <row r="683" spans="1:18" s="91" customFormat="1" ht="15.75" hidden="1" x14ac:dyDescent="0.25">
      <c r="A683" s="45" t="s">
        <v>161</v>
      </c>
      <c r="B683" s="142"/>
      <c r="C683" s="146" t="s">
        <v>94</v>
      </c>
      <c r="D683" s="61">
        <v>0</v>
      </c>
      <c r="E683" s="62">
        <v>1.2</v>
      </c>
      <c r="F683" s="63">
        <f t="shared" si="252"/>
        <v>1200</v>
      </c>
      <c r="G683" s="63">
        <f t="shared" si="272"/>
        <v>0</v>
      </c>
      <c r="H683" s="63">
        <f t="shared" si="273"/>
        <v>0</v>
      </c>
      <c r="I683" s="90"/>
      <c r="J683" s="90"/>
      <c r="K683" s="90"/>
      <c r="L683" s="90"/>
      <c r="M683" s="90"/>
      <c r="N683" s="144"/>
      <c r="O683" s="91">
        <v>3</v>
      </c>
    </row>
    <row r="684" spans="1:18" s="91" customFormat="1" ht="15.75" hidden="1" x14ac:dyDescent="0.25">
      <c r="A684" s="45" t="s">
        <v>161</v>
      </c>
      <c r="B684" s="142"/>
      <c r="C684" s="146" t="s">
        <v>95</v>
      </c>
      <c r="D684" s="61">
        <v>0</v>
      </c>
      <c r="E684" s="62">
        <v>0.85</v>
      </c>
      <c r="F684" s="63">
        <f t="shared" si="252"/>
        <v>850</v>
      </c>
      <c r="G684" s="63">
        <f t="shared" si="272"/>
        <v>0</v>
      </c>
      <c r="H684" s="63">
        <f t="shared" si="273"/>
        <v>0</v>
      </c>
      <c r="I684" s="90"/>
      <c r="J684" s="90"/>
      <c r="K684" s="90"/>
      <c r="L684" s="90"/>
      <c r="M684" s="90"/>
      <c r="N684" s="144"/>
      <c r="O684" s="91">
        <v>1</v>
      </c>
    </row>
    <row r="685" spans="1:18" s="2" customFormat="1" hidden="1" x14ac:dyDescent="0.25">
      <c r="A685" s="45" t="s">
        <v>161</v>
      </c>
      <c r="B685" s="142"/>
      <c r="C685" s="143" t="s">
        <v>27</v>
      </c>
      <c r="D685" s="61">
        <v>0</v>
      </c>
      <c r="E685" s="62">
        <v>0.8</v>
      </c>
      <c r="F685" s="63">
        <v>800</v>
      </c>
      <c r="G685" s="63">
        <f t="shared" si="272"/>
        <v>0</v>
      </c>
      <c r="H685" s="63">
        <f t="shared" si="273"/>
        <v>0</v>
      </c>
      <c r="I685" s="178"/>
      <c r="J685" s="178"/>
      <c r="K685" s="178"/>
      <c r="L685" s="178"/>
      <c r="M685" s="178"/>
      <c r="N685" s="144"/>
      <c r="O685" s="2">
        <v>1</v>
      </c>
    </row>
    <row r="686" spans="1:18" s="91" customFormat="1" ht="30" hidden="1" x14ac:dyDescent="0.25">
      <c r="A686" s="45" t="s">
        <v>161</v>
      </c>
      <c r="B686" s="142"/>
      <c r="C686" s="143" t="s">
        <v>96</v>
      </c>
      <c r="D686" s="61">
        <v>0</v>
      </c>
      <c r="E686" s="62">
        <v>0.7</v>
      </c>
      <c r="F686" s="63">
        <f t="shared" ref="F686:F689" si="274">E686*1000</f>
        <v>700</v>
      </c>
      <c r="G686" s="63">
        <f t="shared" si="272"/>
        <v>0</v>
      </c>
      <c r="H686" s="63">
        <f t="shared" si="273"/>
        <v>0</v>
      </c>
      <c r="I686" s="90"/>
      <c r="J686" s="90"/>
      <c r="K686" s="90"/>
      <c r="L686" s="90"/>
      <c r="M686" s="90"/>
      <c r="N686" s="144"/>
      <c r="O686" s="91">
        <v>1</v>
      </c>
    </row>
    <row r="687" spans="1:18" s="91" customFormat="1" ht="15.75" hidden="1" x14ac:dyDescent="0.25">
      <c r="A687" s="45" t="s">
        <v>161</v>
      </c>
      <c r="B687" s="142"/>
      <c r="C687" s="146" t="s">
        <v>2</v>
      </c>
      <c r="D687" s="61">
        <v>0</v>
      </c>
      <c r="E687" s="62">
        <v>0.85</v>
      </c>
      <c r="F687" s="63">
        <f t="shared" si="274"/>
        <v>850</v>
      </c>
      <c r="G687" s="63">
        <f>D687*F687</f>
        <v>0</v>
      </c>
      <c r="H687" s="63">
        <f>G687*12</f>
        <v>0</v>
      </c>
      <c r="I687" s="90"/>
      <c r="J687" s="90"/>
      <c r="K687" s="90"/>
      <c r="L687" s="90"/>
      <c r="M687" s="90"/>
      <c r="N687" s="144"/>
      <c r="O687" s="91">
        <v>6</v>
      </c>
    </row>
    <row r="688" spans="1:18" s="91" customFormat="1" ht="15.75" hidden="1" x14ac:dyDescent="0.25">
      <c r="A688" s="45" t="s">
        <v>161</v>
      </c>
      <c r="B688" s="142"/>
      <c r="C688" s="146" t="s">
        <v>6</v>
      </c>
      <c r="D688" s="61">
        <v>0</v>
      </c>
      <c r="E688" s="62">
        <v>0.75</v>
      </c>
      <c r="F688" s="63">
        <f t="shared" si="274"/>
        <v>750</v>
      </c>
      <c r="G688" s="63">
        <f t="shared" si="272"/>
        <v>0</v>
      </c>
      <c r="H688" s="63">
        <f t="shared" si="273"/>
        <v>0</v>
      </c>
      <c r="I688" s="90"/>
      <c r="J688" s="90"/>
      <c r="K688" s="90"/>
      <c r="L688" s="90"/>
      <c r="M688" s="90"/>
      <c r="N688" s="144"/>
      <c r="O688" s="91">
        <v>7</v>
      </c>
    </row>
    <row r="689" spans="1:18" s="91" customFormat="1" ht="15.75" hidden="1" x14ac:dyDescent="0.25">
      <c r="A689" s="45" t="s">
        <v>161</v>
      </c>
      <c r="B689" s="142"/>
      <c r="C689" s="146" t="s">
        <v>7</v>
      </c>
      <c r="D689" s="61">
        <v>0</v>
      </c>
      <c r="E689" s="62">
        <v>0.65</v>
      </c>
      <c r="F689" s="63">
        <f t="shared" si="274"/>
        <v>650</v>
      </c>
      <c r="G689" s="63">
        <f t="shared" si="272"/>
        <v>0</v>
      </c>
      <c r="H689" s="63">
        <f t="shared" si="273"/>
        <v>0</v>
      </c>
      <c r="I689" s="90"/>
      <c r="J689" s="90"/>
      <c r="K689" s="90"/>
      <c r="L689" s="90"/>
      <c r="M689" s="90"/>
      <c r="N689" s="144"/>
      <c r="O689" s="91">
        <v>1</v>
      </c>
    </row>
    <row r="690" spans="1:18" s="132" customFormat="1" ht="30" x14ac:dyDescent="0.25">
      <c r="A690" s="45"/>
      <c r="B690" s="71">
        <v>1</v>
      </c>
      <c r="C690" s="80" t="s">
        <v>171</v>
      </c>
      <c r="D690" s="174">
        <f>SUM(D691:D703)</f>
        <v>38</v>
      </c>
      <c r="E690" s="174"/>
      <c r="F690" s="175"/>
      <c r="G690" s="79">
        <f>SUM(G691:G703)</f>
        <v>34450</v>
      </c>
      <c r="H690" s="79">
        <f>SUM(H691:H703)</f>
        <v>413400</v>
      </c>
      <c r="I690" s="87"/>
      <c r="J690" s="87"/>
      <c r="K690" s="87"/>
      <c r="L690" s="87"/>
      <c r="M690" s="87"/>
      <c r="N690" s="23"/>
    </row>
    <row r="691" spans="1:18" s="91" customFormat="1" ht="15.75" x14ac:dyDescent="0.25">
      <c r="A691" s="45"/>
      <c r="B691" s="24"/>
      <c r="C691" s="55" t="s">
        <v>25</v>
      </c>
      <c r="D691" s="50">
        <v>1</v>
      </c>
      <c r="E691" s="51">
        <v>1.8</v>
      </c>
      <c r="F691" s="47">
        <f>E691*1000</f>
        <v>1800</v>
      </c>
      <c r="G691" s="47">
        <f>D691*F691</f>
        <v>1800</v>
      </c>
      <c r="H691" s="47">
        <f>G691*12</f>
        <v>21600</v>
      </c>
      <c r="I691" s="87"/>
      <c r="J691" s="87"/>
      <c r="K691" s="87"/>
      <c r="L691" s="87"/>
      <c r="M691" s="87"/>
      <c r="N691" s="23"/>
    </row>
    <row r="692" spans="1:18" s="2" customFormat="1" x14ac:dyDescent="0.25">
      <c r="A692" s="45" t="s">
        <v>175</v>
      </c>
      <c r="B692" s="24"/>
      <c r="C692" s="55" t="s">
        <v>185</v>
      </c>
      <c r="D692" s="50">
        <v>1</v>
      </c>
      <c r="E692" s="51">
        <v>1.3</v>
      </c>
      <c r="F692" s="47">
        <f t="shared" ref="F692:F695" si="275">E692*1000</f>
        <v>1300</v>
      </c>
      <c r="G692" s="47">
        <f t="shared" ref="G692:G695" si="276">D692*F692</f>
        <v>1300</v>
      </c>
      <c r="H692" s="47">
        <f t="shared" ref="H692:H695" si="277">G692*12</f>
        <v>15600</v>
      </c>
      <c r="I692" s="176"/>
      <c r="J692" s="176"/>
      <c r="K692" s="176"/>
      <c r="L692" s="176"/>
      <c r="M692" s="176"/>
      <c r="N692" s="23"/>
    </row>
    <row r="693" spans="1:18" s="2" customFormat="1" x14ac:dyDescent="0.25">
      <c r="A693" s="45"/>
      <c r="B693" s="24"/>
      <c r="C693" s="55" t="s">
        <v>26</v>
      </c>
      <c r="D693" s="50">
        <v>1</v>
      </c>
      <c r="E693" s="51">
        <v>0.85</v>
      </c>
      <c r="F693" s="47">
        <f t="shared" si="275"/>
        <v>850</v>
      </c>
      <c r="G693" s="47">
        <f t="shared" si="276"/>
        <v>850</v>
      </c>
      <c r="H693" s="47">
        <f t="shared" si="277"/>
        <v>10200</v>
      </c>
      <c r="I693" s="176"/>
      <c r="J693" s="176"/>
      <c r="K693" s="176"/>
      <c r="L693" s="176"/>
      <c r="M693" s="176"/>
      <c r="N693" s="23"/>
      <c r="R693" s="2">
        <v>1</v>
      </c>
    </row>
    <row r="694" spans="1:18" s="2" customFormat="1" x14ac:dyDescent="0.25">
      <c r="A694" s="45"/>
      <c r="B694" s="24"/>
      <c r="C694" s="55" t="s">
        <v>9</v>
      </c>
      <c r="D694" s="50">
        <v>2</v>
      </c>
      <c r="E694" s="51">
        <v>0.8</v>
      </c>
      <c r="F694" s="47">
        <f t="shared" si="275"/>
        <v>800</v>
      </c>
      <c r="G694" s="47">
        <f t="shared" si="276"/>
        <v>1600</v>
      </c>
      <c r="H694" s="47">
        <f t="shared" si="277"/>
        <v>19200</v>
      </c>
      <c r="I694" s="176"/>
      <c r="J694" s="176"/>
      <c r="K694" s="176"/>
      <c r="L694" s="176"/>
      <c r="M694" s="176"/>
      <c r="N694" s="23"/>
      <c r="R694" s="2">
        <v>1</v>
      </c>
    </row>
    <row r="695" spans="1:18" s="2" customFormat="1" x14ac:dyDescent="0.25">
      <c r="A695" s="45"/>
      <c r="B695" s="24"/>
      <c r="C695" s="55" t="s">
        <v>10</v>
      </c>
      <c r="D695" s="50">
        <v>1</v>
      </c>
      <c r="E695" s="51">
        <v>0.9</v>
      </c>
      <c r="F695" s="47">
        <f t="shared" si="275"/>
        <v>900</v>
      </c>
      <c r="G695" s="47">
        <f t="shared" si="276"/>
        <v>900</v>
      </c>
      <c r="H695" s="47">
        <f t="shared" si="277"/>
        <v>10800</v>
      </c>
      <c r="I695" s="176"/>
      <c r="J695" s="176"/>
      <c r="K695" s="176"/>
      <c r="L695" s="176"/>
      <c r="M695" s="176"/>
      <c r="N695" s="23"/>
      <c r="R695" s="2">
        <v>1</v>
      </c>
    </row>
    <row r="696" spans="1:18" s="91" customFormat="1" ht="15.75" x14ac:dyDescent="0.25">
      <c r="A696" s="87"/>
      <c r="B696" s="24"/>
      <c r="C696" s="55" t="s">
        <v>2</v>
      </c>
      <c r="D696" s="50">
        <f>SUM(I696:N696)</f>
        <v>3</v>
      </c>
      <c r="E696" s="51">
        <v>0.85</v>
      </c>
      <c r="F696" s="47">
        <f t="shared" ref="F696:F742" si="278">E696*1000</f>
        <v>850</v>
      </c>
      <c r="G696" s="47">
        <f t="shared" ref="G696:G700" si="279">D696*F696</f>
        <v>2550</v>
      </c>
      <c r="H696" s="47">
        <f t="shared" ref="H696:H703" si="280">G696*12</f>
        <v>30600</v>
      </c>
      <c r="I696" s="87">
        <v>1</v>
      </c>
      <c r="J696" s="87">
        <v>1</v>
      </c>
      <c r="K696" s="87">
        <v>1</v>
      </c>
      <c r="L696" s="87"/>
      <c r="M696" s="87"/>
      <c r="N696" s="23"/>
    </row>
    <row r="697" spans="1:18" s="91" customFormat="1" ht="15.75" x14ac:dyDescent="0.25">
      <c r="A697" s="87"/>
      <c r="B697" s="24"/>
      <c r="C697" s="55" t="s">
        <v>3</v>
      </c>
      <c r="D697" s="50">
        <f>SUM(I697:N697)</f>
        <v>5</v>
      </c>
      <c r="E697" s="51">
        <v>0.75</v>
      </c>
      <c r="F697" s="47">
        <f t="shared" si="278"/>
        <v>750</v>
      </c>
      <c r="G697" s="47">
        <f t="shared" si="279"/>
        <v>3750</v>
      </c>
      <c r="H697" s="47">
        <f t="shared" si="280"/>
        <v>45000</v>
      </c>
      <c r="I697" s="87">
        <v>2</v>
      </c>
      <c r="J697" s="87">
        <v>1</v>
      </c>
      <c r="K697" s="87">
        <v>2</v>
      </c>
      <c r="L697" s="87"/>
      <c r="M697" s="87"/>
      <c r="N697" s="23"/>
      <c r="O697" s="91">
        <v>2</v>
      </c>
    </row>
    <row r="698" spans="1:18" s="91" customFormat="1" ht="15.75" x14ac:dyDescent="0.25">
      <c r="A698" s="87"/>
      <c r="B698" s="24"/>
      <c r="C698" s="55" t="s">
        <v>7</v>
      </c>
      <c r="D698" s="50">
        <f>SUM(I698:N698)</f>
        <v>8</v>
      </c>
      <c r="E698" s="51">
        <v>0.65</v>
      </c>
      <c r="F698" s="47">
        <f t="shared" si="278"/>
        <v>650</v>
      </c>
      <c r="G698" s="47">
        <f t="shared" si="279"/>
        <v>5200</v>
      </c>
      <c r="H698" s="47">
        <f t="shared" si="280"/>
        <v>62400</v>
      </c>
      <c r="I698" s="87">
        <v>1</v>
      </c>
      <c r="J698" s="87">
        <v>1</v>
      </c>
      <c r="K698" s="87">
        <v>1</v>
      </c>
      <c r="L698" s="87">
        <v>2</v>
      </c>
      <c r="M698" s="87">
        <v>2</v>
      </c>
      <c r="N698" s="23">
        <v>1</v>
      </c>
      <c r="R698" s="91">
        <v>3</v>
      </c>
    </row>
    <row r="699" spans="1:18" s="91" customFormat="1" ht="15.75" hidden="1" x14ac:dyDescent="0.25">
      <c r="A699" s="45" t="s">
        <v>161</v>
      </c>
      <c r="B699" s="24"/>
      <c r="C699" s="55" t="s">
        <v>5</v>
      </c>
      <c r="D699" s="50">
        <v>0</v>
      </c>
      <c r="E699" s="51">
        <v>0.75</v>
      </c>
      <c r="F699" s="47">
        <f t="shared" si="278"/>
        <v>750</v>
      </c>
      <c r="G699" s="47">
        <f t="shared" si="279"/>
        <v>0</v>
      </c>
      <c r="H699" s="47">
        <f t="shared" si="280"/>
        <v>0</v>
      </c>
      <c r="I699" s="87"/>
      <c r="J699" s="87"/>
      <c r="K699" s="87"/>
      <c r="L699" s="87"/>
      <c r="M699" s="87"/>
      <c r="N699" s="23"/>
    </row>
    <row r="700" spans="1:18" s="91" customFormat="1" ht="15.75" x14ac:dyDescent="0.25">
      <c r="A700" s="45" t="s">
        <v>175</v>
      </c>
      <c r="B700" s="24"/>
      <c r="C700" s="55" t="s">
        <v>184</v>
      </c>
      <c r="D700" s="50">
        <v>1</v>
      </c>
      <c r="E700" s="51">
        <v>0.5</v>
      </c>
      <c r="F700" s="47">
        <f t="shared" si="278"/>
        <v>500</v>
      </c>
      <c r="G700" s="47">
        <f t="shared" si="279"/>
        <v>500</v>
      </c>
      <c r="H700" s="47">
        <f t="shared" si="280"/>
        <v>6000</v>
      </c>
      <c r="I700" s="87"/>
      <c r="J700" s="87"/>
      <c r="K700" s="87"/>
      <c r="L700" s="87"/>
      <c r="M700" s="87"/>
      <c r="N700" s="23"/>
    </row>
    <row r="701" spans="1:18" s="91" customFormat="1" ht="15.75" x14ac:dyDescent="0.25">
      <c r="A701" s="45" t="s">
        <v>175</v>
      </c>
      <c r="B701" s="24"/>
      <c r="C701" s="55" t="s">
        <v>180</v>
      </c>
      <c r="D701" s="50">
        <v>1</v>
      </c>
      <c r="E701" s="51">
        <v>1.2</v>
      </c>
      <c r="F701" s="47">
        <f t="shared" si="278"/>
        <v>1200</v>
      </c>
      <c r="G701" s="47">
        <f>D701*F701</f>
        <v>1200</v>
      </c>
      <c r="H701" s="47">
        <f t="shared" si="280"/>
        <v>14400</v>
      </c>
      <c r="I701" s="87"/>
      <c r="J701" s="87"/>
      <c r="K701" s="87"/>
      <c r="L701" s="87"/>
      <c r="M701" s="87"/>
      <c r="N701" s="23"/>
    </row>
    <row r="702" spans="1:18" s="91" customFormat="1" ht="15.75" x14ac:dyDescent="0.25">
      <c r="A702" s="45" t="s">
        <v>175</v>
      </c>
      <c r="B702" s="24"/>
      <c r="C702" s="55" t="s">
        <v>181</v>
      </c>
      <c r="D702" s="50">
        <v>12</v>
      </c>
      <c r="E702" s="51">
        <v>1.1000000000000001</v>
      </c>
      <c r="F702" s="47">
        <f t="shared" si="278"/>
        <v>1100</v>
      </c>
      <c r="G702" s="47">
        <f t="shared" ref="G702:G703" si="281">D702*F702</f>
        <v>13200</v>
      </c>
      <c r="H702" s="47">
        <f t="shared" si="280"/>
        <v>158400</v>
      </c>
      <c r="I702" s="87"/>
      <c r="J702" s="87"/>
      <c r="K702" s="87"/>
      <c r="L702" s="87"/>
      <c r="M702" s="87"/>
      <c r="N702" s="23"/>
    </row>
    <row r="703" spans="1:18" s="91" customFormat="1" ht="15.75" x14ac:dyDescent="0.25">
      <c r="A703" s="45" t="s">
        <v>175</v>
      </c>
      <c r="B703" s="24"/>
      <c r="C703" s="55" t="s">
        <v>182</v>
      </c>
      <c r="D703" s="50">
        <v>2</v>
      </c>
      <c r="E703" s="51">
        <v>0.8</v>
      </c>
      <c r="F703" s="47">
        <f t="shared" si="278"/>
        <v>800</v>
      </c>
      <c r="G703" s="47">
        <f t="shared" si="281"/>
        <v>1600</v>
      </c>
      <c r="H703" s="47">
        <f t="shared" si="280"/>
        <v>19200</v>
      </c>
      <c r="I703" s="87"/>
      <c r="J703" s="87"/>
      <c r="K703" s="87"/>
      <c r="L703" s="87"/>
      <c r="M703" s="87"/>
      <c r="N703" s="23"/>
    </row>
    <row r="704" spans="1:18" s="132" customFormat="1" ht="15.75" x14ac:dyDescent="0.25">
      <c r="A704" s="131"/>
      <c r="B704" s="32">
        <v>2</v>
      </c>
      <c r="C704" s="56" t="s">
        <v>97</v>
      </c>
      <c r="D704" s="57">
        <f>SUM(D705:D710)</f>
        <v>10</v>
      </c>
      <c r="E704" s="57"/>
      <c r="F704" s="47"/>
      <c r="G704" s="58">
        <f>SUM(G705:G710)</f>
        <v>8950</v>
      </c>
      <c r="H704" s="58">
        <f>SUM(H705:H710)</f>
        <v>107400</v>
      </c>
      <c r="I704" s="87"/>
      <c r="J704" s="87"/>
      <c r="K704" s="87"/>
      <c r="L704" s="87"/>
      <c r="M704" s="87"/>
      <c r="N704" s="23"/>
    </row>
    <row r="705" spans="1:18" s="91" customFormat="1" ht="15.75" x14ac:dyDescent="0.25">
      <c r="A705" s="87"/>
      <c r="B705" s="24"/>
      <c r="C705" s="55" t="s">
        <v>29</v>
      </c>
      <c r="D705" s="50">
        <v>1</v>
      </c>
      <c r="E705" s="51">
        <v>1.1000000000000001</v>
      </c>
      <c r="F705" s="47">
        <f t="shared" si="278"/>
        <v>1100</v>
      </c>
      <c r="G705" s="47">
        <f t="shared" ref="G705:G708" si="282">D705*F705</f>
        <v>1100</v>
      </c>
      <c r="H705" s="47">
        <f t="shared" ref="H705:H708" si="283">G705*12</f>
        <v>13200</v>
      </c>
      <c r="I705" s="87"/>
      <c r="J705" s="87"/>
      <c r="K705" s="87"/>
      <c r="L705" s="87"/>
      <c r="M705" s="87"/>
      <c r="N705" s="23"/>
      <c r="Q705" s="91">
        <v>1</v>
      </c>
    </row>
    <row r="706" spans="1:18" s="91" customFormat="1" ht="15.75" x14ac:dyDescent="0.25">
      <c r="A706" s="87"/>
      <c r="B706" s="24"/>
      <c r="C706" s="55" t="s">
        <v>2</v>
      </c>
      <c r="D706" s="50">
        <f>SUM(I706:N706)</f>
        <v>1</v>
      </c>
      <c r="E706" s="51">
        <v>0.85</v>
      </c>
      <c r="F706" s="47">
        <f t="shared" si="278"/>
        <v>850</v>
      </c>
      <c r="G706" s="47">
        <f t="shared" si="282"/>
        <v>850</v>
      </c>
      <c r="H706" s="47">
        <f t="shared" si="283"/>
        <v>10200</v>
      </c>
      <c r="I706" s="87">
        <v>1</v>
      </c>
      <c r="J706" s="87"/>
      <c r="K706" s="87"/>
      <c r="L706" s="87"/>
      <c r="M706" s="87"/>
      <c r="N706" s="23"/>
    </row>
    <row r="707" spans="1:18" s="91" customFormat="1" ht="15.75" x14ac:dyDescent="0.25">
      <c r="A707" s="87"/>
      <c r="B707" s="24"/>
      <c r="C707" s="55" t="s">
        <v>3</v>
      </c>
      <c r="D707" s="50">
        <f>SUM(I707:N707)</f>
        <v>3</v>
      </c>
      <c r="E707" s="51">
        <v>0.75</v>
      </c>
      <c r="F707" s="47">
        <f t="shared" si="278"/>
        <v>750</v>
      </c>
      <c r="G707" s="47">
        <f t="shared" si="282"/>
        <v>2250</v>
      </c>
      <c r="H707" s="47">
        <f t="shared" si="283"/>
        <v>27000</v>
      </c>
      <c r="I707" s="87">
        <v>1</v>
      </c>
      <c r="J707" s="87">
        <v>2</v>
      </c>
      <c r="K707" s="87"/>
      <c r="L707" s="87"/>
      <c r="M707" s="87"/>
      <c r="N707" s="23"/>
      <c r="O707" s="91">
        <v>2</v>
      </c>
    </row>
    <row r="708" spans="1:18" s="91" customFormat="1" ht="15.75" x14ac:dyDescent="0.25">
      <c r="A708" s="87"/>
      <c r="B708" s="24"/>
      <c r="C708" s="55" t="s">
        <v>7</v>
      </c>
      <c r="D708" s="50">
        <f>SUM(I708:N708)</f>
        <v>1</v>
      </c>
      <c r="E708" s="51">
        <v>0.65</v>
      </c>
      <c r="F708" s="47">
        <f t="shared" si="278"/>
        <v>650</v>
      </c>
      <c r="G708" s="47">
        <f t="shared" si="282"/>
        <v>650</v>
      </c>
      <c r="H708" s="47">
        <f t="shared" si="283"/>
        <v>7800</v>
      </c>
      <c r="I708" s="87">
        <v>1</v>
      </c>
      <c r="J708" s="87"/>
      <c r="K708" s="87"/>
      <c r="L708" s="87"/>
      <c r="M708" s="87"/>
      <c r="N708" s="23"/>
      <c r="O708" s="91">
        <v>3</v>
      </c>
    </row>
    <row r="709" spans="1:18" s="91" customFormat="1" ht="15.75" x14ac:dyDescent="0.25">
      <c r="A709" s="87"/>
      <c r="B709" s="24"/>
      <c r="C709" s="55" t="s">
        <v>10</v>
      </c>
      <c r="D709" s="50">
        <v>1</v>
      </c>
      <c r="E709" s="51">
        <v>0.8</v>
      </c>
      <c r="F709" s="47">
        <f>E709*1000</f>
        <v>800</v>
      </c>
      <c r="G709" s="47">
        <f>D709*F709</f>
        <v>800</v>
      </c>
      <c r="H709" s="47">
        <f>G709*12</f>
        <v>9600</v>
      </c>
      <c r="I709" s="87"/>
      <c r="J709" s="87"/>
      <c r="K709" s="87"/>
      <c r="L709" s="87"/>
      <c r="M709" s="87"/>
      <c r="N709" s="23"/>
      <c r="R709" s="91">
        <v>1</v>
      </c>
    </row>
    <row r="710" spans="1:18" s="91" customFormat="1" ht="15.75" x14ac:dyDescent="0.25">
      <c r="A710" s="45" t="s">
        <v>175</v>
      </c>
      <c r="B710" s="24"/>
      <c r="C710" s="55" t="s">
        <v>181</v>
      </c>
      <c r="D710" s="50">
        <v>3</v>
      </c>
      <c r="E710" s="51">
        <v>1.1000000000000001</v>
      </c>
      <c r="F710" s="47">
        <f t="shared" ref="F710" si="284">E710*1000</f>
        <v>1100</v>
      </c>
      <c r="G710" s="47">
        <f t="shared" ref="G710" si="285">D710*F710</f>
        <v>3300</v>
      </c>
      <c r="H710" s="47">
        <f t="shared" ref="H710" si="286">G710*12</f>
        <v>39600</v>
      </c>
      <c r="I710" s="87"/>
      <c r="J710" s="87"/>
      <c r="K710" s="87"/>
      <c r="L710" s="87"/>
      <c r="M710" s="87"/>
      <c r="N710" s="23"/>
    </row>
    <row r="711" spans="1:18" s="132" customFormat="1" ht="15.75" x14ac:dyDescent="0.25">
      <c r="A711" s="131"/>
      <c r="B711" s="32">
        <v>3</v>
      </c>
      <c r="C711" s="56" t="s">
        <v>98</v>
      </c>
      <c r="D711" s="57">
        <f>SUM(D712:D717)</f>
        <v>6</v>
      </c>
      <c r="E711" s="57"/>
      <c r="F711" s="47"/>
      <c r="G711" s="58">
        <f>SUM(G712:G717)</f>
        <v>5300</v>
      </c>
      <c r="H711" s="58">
        <f>SUM(H712:H717)</f>
        <v>63600</v>
      </c>
      <c r="I711" s="87"/>
      <c r="J711" s="87"/>
      <c r="K711" s="87"/>
      <c r="L711" s="87"/>
      <c r="M711" s="87"/>
      <c r="N711" s="23"/>
    </row>
    <row r="712" spans="1:18" s="91" customFormat="1" ht="15.75" x14ac:dyDescent="0.25">
      <c r="A712" s="87"/>
      <c r="B712" s="24"/>
      <c r="C712" s="55" t="s">
        <v>29</v>
      </c>
      <c r="D712" s="50">
        <v>1</v>
      </c>
      <c r="E712" s="51">
        <v>1.1000000000000001</v>
      </c>
      <c r="F712" s="47">
        <f t="shared" si="278"/>
        <v>1100</v>
      </c>
      <c r="G712" s="47">
        <f t="shared" ref="G712:G715" si="287">D712*F712</f>
        <v>1100</v>
      </c>
      <c r="H712" s="47">
        <f t="shared" ref="H712:H715" si="288">G712*12</f>
        <v>13200</v>
      </c>
      <c r="I712" s="87"/>
      <c r="J712" s="87"/>
      <c r="K712" s="87"/>
      <c r="L712" s="87"/>
      <c r="M712" s="87"/>
      <c r="N712" s="23"/>
      <c r="Q712" s="91">
        <v>1</v>
      </c>
    </row>
    <row r="713" spans="1:18" s="91" customFormat="1" ht="15.75" x14ac:dyDescent="0.25">
      <c r="A713" s="87"/>
      <c r="B713" s="24"/>
      <c r="C713" s="55" t="s">
        <v>2</v>
      </c>
      <c r="D713" s="50">
        <f>SUM(I713:N713)</f>
        <v>1</v>
      </c>
      <c r="E713" s="51">
        <v>0.85</v>
      </c>
      <c r="F713" s="47">
        <f t="shared" si="278"/>
        <v>850</v>
      </c>
      <c r="G713" s="47">
        <f t="shared" si="287"/>
        <v>850</v>
      </c>
      <c r="H713" s="47">
        <f t="shared" si="288"/>
        <v>10200</v>
      </c>
      <c r="I713" s="87">
        <v>1</v>
      </c>
      <c r="J713" s="87"/>
      <c r="K713" s="87"/>
      <c r="L713" s="87"/>
      <c r="M713" s="87"/>
      <c r="N713" s="23"/>
    </row>
    <row r="714" spans="1:18" s="91" customFormat="1" ht="15.75" x14ac:dyDescent="0.25">
      <c r="A714" s="87"/>
      <c r="B714" s="24"/>
      <c r="C714" s="55" t="s">
        <v>3</v>
      </c>
      <c r="D714" s="50">
        <f>SUM(I714:N714)</f>
        <v>3</v>
      </c>
      <c r="E714" s="51">
        <v>0.75</v>
      </c>
      <c r="F714" s="47">
        <f t="shared" si="278"/>
        <v>750</v>
      </c>
      <c r="G714" s="47">
        <f t="shared" si="287"/>
        <v>2250</v>
      </c>
      <c r="H714" s="47">
        <f t="shared" si="288"/>
        <v>27000</v>
      </c>
      <c r="I714" s="87">
        <v>1</v>
      </c>
      <c r="J714" s="87">
        <v>2</v>
      </c>
      <c r="K714" s="87"/>
      <c r="L714" s="87"/>
      <c r="M714" s="87"/>
      <c r="N714" s="23"/>
      <c r="R714" s="91">
        <v>1</v>
      </c>
    </row>
    <row r="715" spans="1:18" s="91" customFormat="1" ht="15.75" hidden="1" x14ac:dyDescent="0.25">
      <c r="A715" s="45" t="s">
        <v>161</v>
      </c>
      <c r="B715" s="24"/>
      <c r="C715" s="55" t="s">
        <v>7</v>
      </c>
      <c r="D715" s="50">
        <f>SUM(I715:N715)</f>
        <v>0</v>
      </c>
      <c r="E715" s="51">
        <v>0.65</v>
      </c>
      <c r="F715" s="47">
        <f t="shared" si="278"/>
        <v>650</v>
      </c>
      <c r="G715" s="47">
        <f t="shared" si="287"/>
        <v>0</v>
      </c>
      <c r="H715" s="47">
        <f t="shared" si="288"/>
        <v>0</v>
      </c>
      <c r="I715" s="87"/>
      <c r="J715" s="87"/>
      <c r="K715" s="87"/>
      <c r="L715" s="87"/>
      <c r="M715" s="87"/>
      <c r="N715" s="23"/>
      <c r="O715" s="91">
        <v>2</v>
      </c>
    </row>
    <row r="716" spans="1:18" s="91" customFormat="1" ht="15.75" hidden="1" x14ac:dyDescent="0.25">
      <c r="A716" s="45" t="s">
        <v>161</v>
      </c>
      <c r="B716" s="24"/>
      <c r="C716" s="55" t="s">
        <v>10</v>
      </c>
      <c r="D716" s="123">
        <v>0</v>
      </c>
      <c r="E716" s="51">
        <v>0.8</v>
      </c>
      <c r="F716" s="47">
        <f t="shared" si="278"/>
        <v>800</v>
      </c>
      <c r="G716" s="47">
        <f>D716*F716</f>
        <v>0</v>
      </c>
      <c r="H716" s="47">
        <f>G716*12</f>
        <v>0</v>
      </c>
      <c r="I716" s="87"/>
      <c r="J716" s="87"/>
      <c r="K716" s="87"/>
      <c r="L716" s="87"/>
      <c r="M716" s="87"/>
      <c r="N716" s="23"/>
      <c r="R716" s="91">
        <v>1</v>
      </c>
    </row>
    <row r="717" spans="1:18" s="91" customFormat="1" ht="15.75" x14ac:dyDescent="0.25">
      <c r="A717" s="45" t="s">
        <v>175</v>
      </c>
      <c r="B717" s="24"/>
      <c r="C717" s="55" t="s">
        <v>181</v>
      </c>
      <c r="D717" s="50">
        <v>1</v>
      </c>
      <c r="E717" s="51">
        <v>1.1000000000000001</v>
      </c>
      <c r="F717" s="47">
        <f t="shared" si="278"/>
        <v>1100</v>
      </c>
      <c r="G717" s="47">
        <f t="shared" ref="G717" si="289">D717*F717</f>
        <v>1100</v>
      </c>
      <c r="H717" s="47">
        <f t="shared" ref="H717" si="290">G717*12</f>
        <v>13200</v>
      </c>
      <c r="I717" s="87"/>
      <c r="J717" s="87"/>
      <c r="K717" s="87"/>
      <c r="L717" s="87"/>
      <c r="M717" s="87"/>
      <c r="N717" s="23"/>
    </row>
    <row r="718" spans="1:18" s="132" customFormat="1" ht="15.75" x14ac:dyDescent="0.25">
      <c r="A718" s="131"/>
      <c r="B718" s="32">
        <v>4</v>
      </c>
      <c r="C718" s="56" t="s">
        <v>99</v>
      </c>
      <c r="D718" s="57">
        <f>SUM(D719:D724)</f>
        <v>7</v>
      </c>
      <c r="E718" s="57"/>
      <c r="F718" s="47"/>
      <c r="G718" s="58">
        <f>SUM(G719:G724)</f>
        <v>6100</v>
      </c>
      <c r="H718" s="58">
        <f>SUM(H719:H724)</f>
        <v>73200</v>
      </c>
      <c r="I718" s="87"/>
      <c r="J718" s="87"/>
      <c r="K718" s="87"/>
      <c r="L718" s="87"/>
      <c r="M718" s="87"/>
      <c r="N718" s="23"/>
    </row>
    <row r="719" spans="1:18" s="91" customFormat="1" ht="15.75" x14ac:dyDescent="0.25">
      <c r="A719" s="87"/>
      <c r="B719" s="24"/>
      <c r="C719" s="55" t="s">
        <v>29</v>
      </c>
      <c r="D719" s="50">
        <v>1</v>
      </c>
      <c r="E719" s="51">
        <v>1.1000000000000001</v>
      </c>
      <c r="F719" s="47">
        <f t="shared" si="278"/>
        <v>1100</v>
      </c>
      <c r="G719" s="47">
        <f t="shared" ref="G719:G722" si="291">D719*F719</f>
        <v>1100</v>
      </c>
      <c r="H719" s="47">
        <f t="shared" ref="H719:H722" si="292">G719*12</f>
        <v>13200</v>
      </c>
      <c r="I719" s="87"/>
      <c r="J719" s="87"/>
      <c r="K719" s="87"/>
      <c r="L719" s="87"/>
      <c r="M719" s="87"/>
      <c r="N719" s="23"/>
      <c r="Q719" s="91">
        <v>1</v>
      </c>
    </row>
    <row r="720" spans="1:18" s="91" customFormat="1" ht="15.75" x14ac:dyDescent="0.25">
      <c r="A720" s="87"/>
      <c r="B720" s="24"/>
      <c r="C720" s="55" t="s">
        <v>2</v>
      </c>
      <c r="D720" s="50">
        <f>SUM(I720:N720)</f>
        <v>1</v>
      </c>
      <c r="E720" s="51">
        <v>0.85</v>
      </c>
      <c r="F720" s="47">
        <f t="shared" si="278"/>
        <v>850</v>
      </c>
      <c r="G720" s="47">
        <f t="shared" si="291"/>
        <v>850</v>
      </c>
      <c r="H720" s="47">
        <f t="shared" si="292"/>
        <v>10200</v>
      </c>
      <c r="I720" s="87">
        <v>1</v>
      </c>
      <c r="J720" s="87"/>
      <c r="K720" s="87"/>
      <c r="L720" s="87"/>
      <c r="M720" s="87"/>
      <c r="N720" s="23"/>
    </row>
    <row r="721" spans="1:18" s="91" customFormat="1" ht="15.75" x14ac:dyDescent="0.25">
      <c r="A721" s="87"/>
      <c r="B721" s="24"/>
      <c r="C721" s="55" t="s">
        <v>3</v>
      </c>
      <c r="D721" s="50">
        <f>SUM(I721:N721)</f>
        <v>3</v>
      </c>
      <c r="E721" s="51">
        <v>0.75</v>
      </c>
      <c r="F721" s="47">
        <f t="shared" si="278"/>
        <v>750</v>
      </c>
      <c r="G721" s="47">
        <f t="shared" si="291"/>
        <v>2250</v>
      </c>
      <c r="H721" s="47">
        <f t="shared" si="292"/>
        <v>27000</v>
      </c>
      <c r="I721" s="87">
        <v>1</v>
      </c>
      <c r="J721" s="87">
        <v>2</v>
      </c>
      <c r="K721" s="87"/>
      <c r="L721" s="87"/>
      <c r="M721" s="87"/>
      <c r="N721" s="23"/>
      <c r="R721" s="91">
        <v>2</v>
      </c>
    </row>
    <row r="722" spans="1:18" s="91" customFormat="1" ht="15.75" hidden="1" x14ac:dyDescent="0.25">
      <c r="A722" s="45" t="s">
        <v>161</v>
      </c>
      <c r="B722" s="24"/>
      <c r="C722" s="55" t="s">
        <v>7</v>
      </c>
      <c r="D722" s="50">
        <f>SUM(I722:N722)</f>
        <v>0</v>
      </c>
      <c r="E722" s="51">
        <v>0.65</v>
      </c>
      <c r="F722" s="47">
        <f t="shared" si="278"/>
        <v>650</v>
      </c>
      <c r="G722" s="47">
        <f t="shared" si="291"/>
        <v>0</v>
      </c>
      <c r="H722" s="47">
        <f t="shared" si="292"/>
        <v>0</v>
      </c>
      <c r="I722" s="87"/>
      <c r="J722" s="87"/>
      <c r="K722" s="87"/>
      <c r="L722" s="87"/>
      <c r="M722" s="87"/>
      <c r="N722" s="23"/>
      <c r="O722" s="91">
        <v>2</v>
      </c>
    </row>
    <row r="723" spans="1:18" s="91" customFormat="1" ht="15.75" x14ac:dyDescent="0.25">
      <c r="A723" s="87"/>
      <c r="B723" s="24"/>
      <c r="C723" s="55" t="s">
        <v>10</v>
      </c>
      <c r="D723" s="50">
        <v>1</v>
      </c>
      <c r="E723" s="51">
        <v>0.8</v>
      </c>
      <c r="F723" s="47">
        <f>E723*1000</f>
        <v>800</v>
      </c>
      <c r="G723" s="47">
        <f>D723*F723</f>
        <v>800</v>
      </c>
      <c r="H723" s="47">
        <f>G723*12</f>
        <v>9600</v>
      </c>
      <c r="I723" s="87"/>
      <c r="J723" s="87"/>
      <c r="K723" s="87"/>
      <c r="L723" s="87"/>
      <c r="M723" s="87"/>
      <c r="N723" s="23"/>
      <c r="R723" s="91">
        <v>1</v>
      </c>
    </row>
    <row r="724" spans="1:18" s="91" customFormat="1" ht="15.75" x14ac:dyDescent="0.25">
      <c r="A724" s="45" t="s">
        <v>175</v>
      </c>
      <c r="B724" s="24"/>
      <c r="C724" s="55" t="s">
        <v>181</v>
      </c>
      <c r="D724" s="50">
        <v>1</v>
      </c>
      <c r="E724" s="51">
        <v>1.1000000000000001</v>
      </c>
      <c r="F724" s="47">
        <f t="shared" ref="F724" si="293">E724*1000</f>
        <v>1100</v>
      </c>
      <c r="G724" s="47">
        <f t="shared" ref="G724" si="294">D724*F724</f>
        <v>1100</v>
      </c>
      <c r="H724" s="47">
        <f t="shared" ref="H724" si="295">G724*12</f>
        <v>13200</v>
      </c>
      <c r="I724" s="87"/>
      <c r="J724" s="87"/>
      <c r="K724" s="87"/>
      <c r="L724" s="87"/>
      <c r="M724" s="87"/>
      <c r="N724" s="23"/>
    </row>
    <row r="725" spans="1:18" s="132" customFormat="1" ht="15.75" x14ac:dyDescent="0.25">
      <c r="A725" s="131"/>
      <c r="B725" s="32">
        <v>5</v>
      </c>
      <c r="C725" s="56" t="s">
        <v>100</v>
      </c>
      <c r="D725" s="57">
        <f>SUM(D726:D731)</f>
        <v>7</v>
      </c>
      <c r="E725" s="57"/>
      <c r="F725" s="47"/>
      <c r="G725" s="58">
        <f>SUM(G726:G731)</f>
        <v>6100</v>
      </c>
      <c r="H725" s="58">
        <f>SUM(H726:H731)</f>
        <v>73200</v>
      </c>
      <c r="I725" s="87"/>
      <c r="J725" s="87"/>
      <c r="K725" s="87"/>
      <c r="L725" s="87"/>
      <c r="M725" s="87"/>
      <c r="N725" s="23"/>
    </row>
    <row r="726" spans="1:18" s="91" customFormat="1" ht="15.75" x14ac:dyDescent="0.25">
      <c r="A726" s="87"/>
      <c r="B726" s="24"/>
      <c r="C726" s="55" t="s">
        <v>29</v>
      </c>
      <c r="D726" s="50">
        <v>1</v>
      </c>
      <c r="E726" s="51">
        <v>1.1000000000000001</v>
      </c>
      <c r="F726" s="47">
        <f t="shared" si="278"/>
        <v>1100</v>
      </c>
      <c r="G726" s="47">
        <f t="shared" ref="G726:G729" si="296">D726*F726</f>
        <v>1100</v>
      </c>
      <c r="H726" s="47">
        <f t="shared" ref="H726:H729" si="297">G726*12</f>
        <v>13200</v>
      </c>
      <c r="I726" s="87"/>
      <c r="J726" s="87"/>
      <c r="K726" s="87"/>
      <c r="L726" s="87"/>
      <c r="M726" s="87"/>
      <c r="N726" s="23"/>
      <c r="Q726" s="91">
        <v>1</v>
      </c>
    </row>
    <row r="727" spans="1:18" s="91" customFormat="1" ht="15.75" x14ac:dyDescent="0.25">
      <c r="A727" s="87"/>
      <c r="B727" s="24"/>
      <c r="C727" s="55" t="s">
        <v>2</v>
      </c>
      <c r="D727" s="50">
        <f>SUM(I727:N727)</f>
        <v>1</v>
      </c>
      <c r="E727" s="51">
        <v>0.85</v>
      </c>
      <c r="F727" s="47">
        <f t="shared" si="278"/>
        <v>850</v>
      </c>
      <c r="G727" s="47">
        <f t="shared" si="296"/>
        <v>850</v>
      </c>
      <c r="H727" s="47">
        <f t="shared" si="297"/>
        <v>10200</v>
      </c>
      <c r="I727" s="87">
        <v>1</v>
      </c>
      <c r="J727" s="87"/>
      <c r="K727" s="87"/>
      <c r="L727" s="87"/>
      <c r="M727" s="87"/>
      <c r="N727" s="23"/>
    </row>
    <row r="728" spans="1:18" s="91" customFormat="1" ht="15.75" x14ac:dyDescent="0.25">
      <c r="A728" s="87"/>
      <c r="B728" s="24"/>
      <c r="C728" s="55" t="s">
        <v>3</v>
      </c>
      <c r="D728" s="50">
        <f>SUM(I728:N728)</f>
        <v>3</v>
      </c>
      <c r="E728" s="51">
        <v>0.75</v>
      </c>
      <c r="F728" s="47">
        <f t="shared" si="278"/>
        <v>750</v>
      </c>
      <c r="G728" s="47">
        <f t="shared" si="296"/>
        <v>2250</v>
      </c>
      <c r="H728" s="47">
        <f t="shared" si="297"/>
        <v>27000</v>
      </c>
      <c r="I728" s="87">
        <v>1</v>
      </c>
      <c r="J728" s="87">
        <v>2</v>
      </c>
      <c r="K728" s="87"/>
      <c r="L728" s="87"/>
      <c r="M728" s="87"/>
      <c r="N728" s="23"/>
    </row>
    <row r="729" spans="1:18" s="91" customFormat="1" ht="15.75" hidden="1" x14ac:dyDescent="0.25">
      <c r="A729" s="45" t="s">
        <v>161</v>
      </c>
      <c r="B729" s="24"/>
      <c r="C729" s="55" t="s">
        <v>7</v>
      </c>
      <c r="D729" s="50">
        <f>SUM(I729:N729)</f>
        <v>0</v>
      </c>
      <c r="E729" s="51">
        <v>0.65</v>
      </c>
      <c r="F729" s="47">
        <f t="shared" si="278"/>
        <v>650</v>
      </c>
      <c r="G729" s="47">
        <f t="shared" si="296"/>
        <v>0</v>
      </c>
      <c r="H729" s="47">
        <f t="shared" si="297"/>
        <v>0</v>
      </c>
      <c r="I729" s="87"/>
      <c r="J729" s="87"/>
      <c r="K729" s="87"/>
      <c r="L729" s="87"/>
      <c r="M729" s="87"/>
      <c r="N729" s="23"/>
      <c r="O729" s="91">
        <v>2</v>
      </c>
    </row>
    <row r="730" spans="1:18" s="91" customFormat="1" ht="15.75" x14ac:dyDescent="0.25">
      <c r="A730" s="45"/>
      <c r="B730" s="24"/>
      <c r="C730" s="55" t="s">
        <v>10</v>
      </c>
      <c r="D730" s="123">
        <v>1</v>
      </c>
      <c r="E730" s="51">
        <v>0.8</v>
      </c>
      <c r="F730" s="47">
        <f>E730*1000</f>
        <v>800</v>
      </c>
      <c r="G730" s="47">
        <f>D730*F730</f>
        <v>800</v>
      </c>
      <c r="H730" s="47">
        <f>G730*12</f>
        <v>9600</v>
      </c>
      <c r="I730" s="87"/>
      <c r="J730" s="87"/>
      <c r="K730" s="87"/>
      <c r="L730" s="87"/>
      <c r="M730" s="87"/>
      <c r="N730" s="23"/>
      <c r="R730" s="91">
        <v>1</v>
      </c>
    </row>
    <row r="731" spans="1:18" s="91" customFormat="1" ht="15.75" x14ac:dyDescent="0.25">
      <c r="A731" s="45" t="s">
        <v>175</v>
      </c>
      <c r="B731" s="24"/>
      <c r="C731" s="55" t="s">
        <v>181</v>
      </c>
      <c r="D731" s="50">
        <v>1</v>
      </c>
      <c r="E731" s="51">
        <v>1.1000000000000001</v>
      </c>
      <c r="F731" s="47">
        <f t="shared" ref="F731" si="298">E731*1000</f>
        <v>1100</v>
      </c>
      <c r="G731" s="47">
        <f t="shared" ref="G731" si="299">D731*F731</f>
        <v>1100</v>
      </c>
      <c r="H731" s="47">
        <f t="shared" ref="H731" si="300">G731*12</f>
        <v>13200</v>
      </c>
      <c r="I731" s="87"/>
      <c r="J731" s="87"/>
      <c r="K731" s="87"/>
      <c r="L731" s="87"/>
      <c r="M731" s="87"/>
      <c r="N731" s="23"/>
    </row>
    <row r="732" spans="1:18" s="132" customFormat="1" ht="34.5" customHeight="1" x14ac:dyDescent="0.25">
      <c r="A732" s="131"/>
      <c r="B732" s="32">
        <v>6</v>
      </c>
      <c r="C732" s="56" t="s">
        <v>101</v>
      </c>
      <c r="D732" s="57">
        <f>SUM(D733:D738)</f>
        <v>10</v>
      </c>
      <c r="E732" s="57"/>
      <c r="F732" s="47"/>
      <c r="G732" s="58">
        <f>SUM(G733:G738)</f>
        <v>8950</v>
      </c>
      <c r="H732" s="58">
        <f>SUM(H733:H738)</f>
        <v>107400</v>
      </c>
      <c r="I732" s="87"/>
      <c r="J732" s="87"/>
      <c r="K732" s="87"/>
      <c r="L732" s="87"/>
      <c r="M732" s="87"/>
      <c r="N732" s="23"/>
    </row>
    <row r="733" spans="1:18" s="91" customFormat="1" ht="15.75" x14ac:dyDescent="0.25">
      <c r="A733" s="87"/>
      <c r="B733" s="24"/>
      <c r="C733" s="55" t="s">
        <v>29</v>
      </c>
      <c r="D733" s="50">
        <v>1</v>
      </c>
      <c r="E733" s="51">
        <v>1.1000000000000001</v>
      </c>
      <c r="F733" s="47">
        <f t="shared" si="278"/>
        <v>1100</v>
      </c>
      <c r="G733" s="47">
        <f t="shared" ref="G733:G736" si="301">D733*F733</f>
        <v>1100</v>
      </c>
      <c r="H733" s="47">
        <f t="shared" ref="H733:H736" si="302">G733*12</f>
        <v>13200</v>
      </c>
      <c r="I733" s="87"/>
      <c r="J733" s="87"/>
      <c r="K733" s="87"/>
      <c r="L733" s="87"/>
      <c r="M733" s="87"/>
      <c r="N733" s="23"/>
      <c r="Q733" s="91">
        <v>1</v>
      </c>
    </row>
    <row r="734" spans="1:18" s="91" customFormat="1" ht="15.75" x14ac:dyDescent="0.25">
      <c r="A734" s="87"/>
      <c r="B734" s="24"/>
      <c r="C734" s="55" t="s">
        <v>2</v>
      </c>
      <c r="D734" s="50">
        <f>SUM(I734:N734)</f>
        <v>1</v>
      </c>
      <c r="E734" s="51">
        <v>0.85</v>
      </c>
      <c r="F734" s="47">
        <f t="shared" si="278"/>
        <v>850</v>
      </c>
      <c r="G734" s="47">
        <f t="shared" si="301"/>
        <v>850</v>
      </c>
      <c r="H734" s="47">
        <f t="shared" si="302"/>
        <v>10200</v>
      </c>
      <c r="I734" s="87">
        <v>1</v>
      </c>
      <c r="J734" s="87"/>
      <c r="K734" s="87"/>
      <c r="L734" s="87"/>
      <c r="M734" s="87"/>
      <c r="N734" s="23"/>
      <c r="O734" s="91">
        <v>1</v>
      </c>
    </row>
    <row r="735" spans="1:18" s="91" customFormat="1" ht="15.75" x14ac:dyDescent="0.25">
      <c r="A735" s="87"/>
      <c r="B735" s="24"/>
      <c r="C735" s="55" t="s">
        <v>3</v>
      </c>
      <c r="D735" s="50">
        <f>SUM(I735:N735)</f>
        <v>3</v>
      </c>
      <c r="E735" s="51">
        <v>0.75</v>
      </c>
      <c r="F735" s="47">
        <f t="shared" si="278"/>
        <v>750</v>
      </c>
      <c r="G735" s="47">
        <f t="shared" si="301"/>
        <v>2250</v>
      </c>
      <c r="H735" s="47">
        <f t="shared" si="302"/>
        <v>27000</v>
      </c>
      <c r="I735" s="87">
        <v>1</v>
      </c>
      <c r="J735" s="87">
        <v>2</v>
      </c>
      <c r="K735" s="87"/>
      <c r="L735" s="87"/>
      <c r="M735" s="87"/>
      <c r="N735" s="23"/>
      <c r="O735" s="91">
        <v>1</v>
      </c>
    </row>
    <row r="736" spans="1:18" s="91" customFormat="1" ht="15.75" x14ac:dyDescent="0.25">
      <c r="A736" s="87"/>
      <c r="B736" s="24"/>
      <c r="C736" s="55" t="s">
        <v>7</v>
      </c>
      <c r="D736" s="50">
        <f>SUM(I736:N736)</f>
        <v>1</v>
      </c>
      <c r="E736" s="51">
        <v>0.65</v>
      </c>
      <c r="F736" s="47">
        <f t="shared" si="278"/>
        <v>650</v>
      </c>
      <c r="G736" s="47">
        <f t="shared" si="301"/>
        <v>650</v>
      </c>
      <c r="H736" s="47">
        <f t="shared" si="302"/>
        <v>7800</v>
      </c>
      <c r="I736" s="87">
        <v>1</v>
      </c>
      <c r="J736" s="87"/>
      <c r="K736" s="87"/>
      <c r="L736" s="87"/>
      <c r="M736" s="87"/>
      <c r="N736" s="23"/>
      <c r="O736" s="91">
        <v>3</v>
      </c>
    </row>
    <row r="737" spans="1:18" s="91" customFormat="1" ht="15.75" x14ac:dyDescent="0.25">
      <c r="A737" s="87"/>
      <c r="B737" s="24"/>
      <c r="C737" s="55" t="s">
        <v>10</v>
      </c>
      <c r="D737" s="50">
        <v>1</v>
      </c>
      <c r="E737" s="51">
        <v>0.8</v>
      </c>
      <c r="F737" s="47">
        <f>E737*1000</f>
        <v>800</v>
      </c>
      <c r="G737" s="47">
        <f>D737*F737</f>
        <v>800</v>
      </c>
      <c r="H737" s="47">
        <f>G737*12</f>
        <v>9600</v>
      </c>
      <c r="I737" s="87"/>
      <c r="J737" s="87"/>
      <c r="K737" s="87"/>
      <c r="L737" s="87"/>
      <c r="M737" s="87"/>
      <c r="N737" s="23"/>
      <c r="R737" s="91">
        <v>1</v>
      </c>
    </row>
    <row r="738" spans="1:18" s="91" customFormat="1" ht="15.75" x14ac:dyDescent="0.25">
      <c r="A738" s="45" t="s">
        <v>175</v>
      </c>
      <c r="B738" s="24"/>
      <c r="C738" s="55" t="s">
        <v>181</v>
      </c>
      <c r="D738" s="50">
        <v>3</v>
      </c>
      <c r="E738" s="51">
        <v>1.1000000000000001</v>
      </c>
      <c r="F738" s="47">
        <f t="shared" ref="F738" si="303">E738*1000</f>
        <v>1100</v>
      </c>
      <c r="G738" s="47">
        <f t="shared" ref="G738" si="304">D738*F738</f>
        <v>3300</v>
      </c>
      <c r="H738" s="47">
        <f t="shared" ref="H738" si="305">G738*12</f>
        <v>39600</v>
      </c>
      <c r="I738" s="87"/>
      <c r="J738" s="87"/>
      <c r="K738" s="87"/>
      <c r="L738" s="87"/>
      <c r="M738" s="87"/>
      <c r="N738" s="23"/>
    </row>
    <row r="739" spans="1:18" s="132" customFormat="1" ht="15.75" x14ac:dyDescent="0.25">
      <c r="A739" s="131"/>
      <c r="B739" s="71" t="s">
        <v>125</v>
      </c>
      <c r="C739" s="80" t="s">
        <v>102</v>
      </c>
      <c r="D739" s="77">
        <f>SUM(D740:D743)</f>
        <v>3</v>
      </c>
      <c r="E739" s="77"/>
      <c r="F739" s="78"/>
      <c r="G739" s="78">
        <f>SUM(G740:G743)</f>
        <v>2600</v>
      </c>
      <c r="H739" s="78">
        <f>SUM(H740:H743)</f>
        <v>31200</v>
      </c>
      <c r="I739" s="87"/>
      <c r="J739" s="87"/>
      <c r="K739" s="87"/>
      <c r="L739" s="87"/>
      <c r="M739" s="87"/>
      <c r="N739" s="23"/>
    </row>
    <row r="740" spans="1:18" s="91" customFormat="1" ht="15.75" x14ac:dyDescent="0.25">
      <c r="A740" s="87"/>
      <c r="B740" s="142"/>
      <c r="C740" s="146" t="s">
        <v>93</v>
      </c>
      <c r="D740" s="61">
        <v>1</v>
      </c>
      <c r="E740" s="62">
        <v>1</v>
      </c>
      <c r="F740" s="63">
        <f t="shared" si="278"/>
        <v>1000</v>
      </c>
      <c r="G740" s="63">
        <f>D740*F740</f>
        <v>1000</v>
      </c>
      <c r="H740" s="63">
        <f t="shared" ref="H740:H742" si="306">G740*12</f>
        <v>12000</v>
      </c>
      <c r="I740" s="90"/>
      <c r="J740" s="90"/>
      <c r="K740" s="90"/>
      <c r="L740" s="90"/>
      <c r="M740" s="90"/>
      <c r="N740" s="144"/>
    </row>
    <row r="741" spans="1:18" s="91" customFormat="1" ht="15.75" x14ac:dyDescent="0.25">
      <c r="A741" s="87"/>
      <c r="B741" s="142"/>
      <c r="C741" s="146" t="s">
        <v>2</v>
      </c>
      <c r="D741" s="61">
        <v>1</v>
      </c>
      <c r="E741" s="62">
        <v>0.85</v>
      </c>
      <c r="F741" s="63">
        <f t="shared" si="278"/>
        <v>850</v>
      </c>
      <c r="G741" s="63">
        <f>D741*F741</f>
        <v>850</v>
      </c>
      <c r="H741" s="63">
        <f t="shared" si="306"/>
        <v>10200</v>
      </c>
      <c r="I741" s="90"/>
      <c r="J741" s="90"/>
      <c r="K741" s="90"/>
      <c r="L741" s="90"/>
      <c r="M741" s="90"/>
      <c r="N741" s="144"/>
    </row>
    <row r="742" spans="1:18" s="91" customFormat="1" ht="15.75" x14ac:dyDescent="0.25">
      <c r="A742" s="87"/>
      <c r="B742" s="142"/>
      <c r="C742" s="146" t="s">
        <v>3</v>
      </c>
      <c r="D742" s="61">
        <v>1</v>
      </c>
      <c r="E742" s="62">
        <v>0.75</v>
      </c>
      <c r="F742" s="63">
        <f t="shared" si="278"/>
        <v>750</v>
      </c>
      <c r="G742" s="63">
        <f>D742*F742</f>
        <v>750</v>
      </c>
      <c r="H742" s="63">
        <f t="shared" si="306"/>
        <v>9000</v>
      </c>
      <c r="I742" s="90"/>
      <c r="J742" s="90"/>
      <c r="K742" s="90"/>
      <c r="L742" s="90"/>
      <c r="M742" s="90"/>
      <c r="N742" s="144"/>
      <c r="O742" s="91">
        <v>1</v>
      </c>
    </row>
    <row r="743" spans="1:18" s="91" customFormat="1" ht="15.75" hidden="1" x14ac:dyDescent="0.25">
      <c r="A743" s="45" t="s">
        <v>161</v>
      </c>
      <c r="B743" s="142"/>
      <c r="C743" s="146" t="s">
        <v>10</v>
      </c>
      <c r="D743" s="61">
        <v>0</v>
      </c>
      <c r="E743" s="62">
        <v>0.8</v>
      </c>
      <c r="F743" s="63">
        <f>E743*1000</f>
        <v>800</v>
      </c>
      <c r="G743" s="63">
        <f>D743*F743</f>
        <v>0</v>
      </c>
      <c r="H743" s="63">
        <f>G743*12</f>
        <v>0</v>
      </c>
      <c r="I743" s="90"/>
      <c r="J743" s="90"/>
      <c r="K743" s="90"/>
      <c r="L743" s="90"/>
      <c r="M743" s="90"/>
      <c r="N743" s="144"/>
    </row>
    <row r="744" spans="1:18" s="132" customFormat="1" ht="16.5" thickBot="1" x14ac:dyDescent="0.3">
      <c r="A744" s="131"/>
      <c r="B744" s="110"/>
      <c r="C744" s="111" t="s">
        <v>19</v>
      </c>
      <c r="D744" s="108">
        <f>D203+D217+D224+D231+D238+D245+D252+D259+D266+D273+D280+D287+D294+D308+D315+D322+D329+D343+D350+D357+D371+D378+D385+D392+D399+D406+D413+D420+D427+D441+D448+D455+D462+D469+D476+D483+D490+D504+D511+D518+D525+D532+D539+D553+D560+D567+D573+D580+D594+D601+D608+D612+D619+D625+D639+D646+D653+D660+D667+D674+D681+D690+D704+D711+D718+D725+D732+D739</f>
        <v>775</v>
      </c>
      <c r="E744" s="108"/>
      <c r="F744" s="106"/>
      <c r="G744" s="106">
        <f>G203+G217+G224+G231+G238+G245+G252+G259+G266+G273+G280+G287+G294+G308+G315+G322+G329+G343+G350+G357+G371+G378+G385+G392+G399+G406+G413+G420+G427+G441+G448+G455+G462+G469+G476+G483+G490+G504+G511+G518+G525+G532+G539+G553+G560+G567+G573+G580+G594+G601+G608+G612+G619+G625+G639+G646+G653+G660+G667+G674+G681+G690+G704+G711+G718+G725+G732+G739</f>
        <v>689850</v>
      </c>
      <c r="H744" s="106">
        <f>H203+H217+H224+H231+H238+H245+H252+H259+H266+H273+H280+H287+H294+H308+H315+H322+H329+H343+H350+H357+H371+H378+H385+H392+H399+H406+H413+H420+H427+H441+H448+H455+H462+H469+H476+H483+H490+H504+H511+H518+H525+H532+H539+H553+H560+H567+H573+H580+H594+H601+H608+H612+H619+H625+H639+H646+H653+H660+H667+H674+H681+H690+H704+H711+H718+H725+H732+H739</f>
        <v>8278200</v>
      </c>
      <c r="I744" s="87"/>
      <c r="J744" s="87"/>
      <c r="K744" s="87"/>
      <c r="L744" s="87"/>
      <c r="M744" s="87"/>
      <c r="N744" s="23"/>
      <c r="O744" s="182"/>
      <c r="P744" s="183"/>
      <c r="Q744" s="183"/>
      <c r="R744" s="183"/>
    </row>
    <row r="745" spans="1:18" s="132" customFormat="1" ht="16.5" thickTop="1" x14ac:dyDescent="0.25">
      <c r="B745" s="15"/>
      <c r="C745" s="134"/>
      <c r="D745" s="135"/>
      <c r="E745" s="135"/>
      <c r="F745" s="136"/>
      <c r="G745" s="137"/>
      <c r="I745" s="91"/>
      <c r="J745" s="91"/>
      <c r="K745" s="91"/>
      <c r="L745" s="91"/>
      <c r="M745" s="91"/>
      <c r="N745" s="5"/>
      <c r="O745" s="132">
        <f>SUM(O153:O743)</f>
        <v>285</v>
      </c>
      <c r="P745" s="132">
        <f>SUM(P153:P743)</f>
        <v>43</v>
      </c>
      <c r="Q745" s="132">
        <f>SUM(Q153:Q743)</f>
        <v>57</v>
      </c>
      <c r="R745" s="132">
        <f>SUM(R153:R743)</f>
        <v>88</v>
      </c>
    </row>
    <row r="746" spans="1:18" s="132" customFormat="1" ht="24" customHeight="1" x14ac:dyDescent="0.25">
      <c r="B746" s="147"/>
      <c r="C746" s="148"/>
      <c r="D746" s="149"/>
      <c r="E746" s="149" t="s">
        <v>146</v>
      </c>
      <c r="F746" s="149"/>
      <c r="G746" s="150"/>
      <c r="H746" s="151"/>
      <c r="I746" s="167"/>
      <c r="J746" s="167"/>
      <c r="K746" s="167"/>
      <c r="L746" s="179"/>
      <c r="M746" s="151"/>
      <c r="N746" s="185"/>
      <c r="Q746" s="132" t="s">
        <v>186</v>
      </c>
      <c r="R746" s="132">
        <f>(O745+P745+Q745)-R745</f>
        <v>297</v>
      </c>
    </row>
    <row r="747" spans="1:18" s="132" customFormat="1" ht="60" x14ac:dyDescent="0.25">
      <c r="B747" s="152" t="s">
        <v>114</v>
      </c>
      <c r="C747" s="163" t="s">
        <v>20</v>
      </c>
      <c r="D747" s="163" t="s">
        <v>21</v>
      </c>
      <c r="E747" s="163" t="s">
        <v>107</v>
      </c>
      <c r="F747" s="164" t="s">
        <v>113</v>
      </c>
      <c r="G747" s="164" t="s">
        <v>172</v>
      </c>
      <c r="H747" s="138"/>
      <c r="I747" s="168"/>
      <c r="J747" s="168"/>
      <c r="K747" s="138"/>
      <c r="L747" s="138"/>
      <c r="M747" s="159"/>
      <c r="N747" s="186"/>
    </row>
    <row r="748" spans="1:18" s="132" customFormat="1" ht="15.75" x14ac:dyDescent="0.25">
      <c r="B748" s="153">
        <v>1</v>
      </c>
      <c r="C748" s="112" t="s">
        <v>22</v>
      </c>
      <c r="D748" s="113">
        <f>D148</f>
        <v>308</v>
      </c>
      <c r="E748" s="113">
        <f>G148</f>
        <v>474300</v>
      </c>
      <c r="F748" s="113">
        <f>H148</f>
        <v>5691600</v>
      </c>
      <c r="G748" s="159">
        <f>11520000+3487200+1000000</f>
        <v>16007200</v>
      </c>
      <c r="H748" s="159"/>
      <c r="I748" s="138"/>
      <c r="J748" s="138"/>
      <c r="K748" s="138"/>
      <c r="L748" s="138"/>
      <c r="M748" s="168"/>
      <c r="N748" s="169"/>
    </row>
    <row r="749" spans="1:18" s="132" customFormat="1" ht="15.75" x14ac:dyDescent="0.25">
      <c r="B749" s="153">
        <v>2</v>
      </c>
      <c r="C749" s="112" t="s">
        <v>105</v>
      </c>
      <c r="D749" s="113">
        <f>D199</f>
        <v>187</v>
      </c>
      <c r="E749" s="113">
        <f>G199</f>
        <v>169350</v>
      </c>
      <c r="F749" s="113">
        <f>H199</f>
        <v>2032200</v>
      </c>
      <c r="G749" s="159">
        <f>F751</f>
        <v>16002000</v>
      </c>
      <c r="H749" s="159"/>
      <c r="I749" s="138"/>
      <c r="J749" s="138"/>
      <c r="K749" s="168"/>
      <c r="L749" s="168"/>
      <c r="M749" s="168"/>
      <c r="N749" s="169"/>
    </row>
    <row r="750" spans="1:18" s="132" customFormat="1" ht="15.75" x14ac:dyDescent="0.25">
      <c r="B750" s="153">
        <v>3</v>
      </c>
      <c r="C750" s="112" t="s">
        <v>106</v>
      </c>
      <c r="D750" s="113">
        <f>D744</f>
        <v>775</v>
      </c>
      <c r="E750" s="113">
        <f>G744</f>
        <v>689850</v>
      </c>
      <c r="F750" s="113">
        <f>H744</f>
        <v>8278200</v>
      </c>
      <c r="G750" s="161">
        <f>G748-G749</f>
        <v>5200</v>
      </c>
      <c r="H750" s="159"/>
      <c r="I750" s="138"/>
      <c r="J750" s="138"/>
      <c r="K750" s="168"/>
      <c r="L750" s="159"/>
      <c r="M750" s="184"/>
      <c r="N750" s="169"/>
    </row>
    <row r="751" spans="1:18" s="132" customFormat="1" ht="29.25" customHeight="1" x14ac:dyDescent="0.25">
      <c r="B751" s="154" t="s">
        <v>23</v>
      </c>
      <c r="C751" s="155"/>
      <c r="D751" s="156">
        <f>SUM(D748:D750)</f>
        <v>1270</v>
      </c>
      <c r="E751" s="156">
        <f>SUM(E748:E750)</f>
        <v>1333500</v>
      </c>
      <c r="F751" s="156">
        <f>SUM(F748:F750)</f>
        <v>16002000</v>
      </c>
      <c r="G751" s="157"/>
      <c r="H751" s="158"/>
      <c r="I751" s="158"/>
      <c r="J751" s="180"/>
      <c r="K751" s="170"/>
      <c r="L751" s="170"/>
      <c r="M751" s="170"/>
      <c r="N751" s="171"/>
    </row>
    <row r="752" spans="1:18" s="132" customFormat="1" ht="15.75" x14ac:dyDescent="0.25">
      <c r="B752" s="139"/>
      <c r="C752" s="140"/>
      <c r="D752" s="141"/>
      <c r="E752" s="141"/>
      <c r="F752" s="141"/>
      <c r="I752" s="91"/>
      <c r="J752" s="91"/>
      <c r="K752" s="91"/>
      <c r="L752" s="91"/>
      <c r="M752" s="91"/>
      <c r="N752" s="5"/>
    </row>
    <row r="753" spans="2:14" s="132" customFormat="1" ht="15.75" x14ac:dyDescent="0.25">
      <c r="B753" s="139"/>
      <c r="C753" s="140"/>
      <c r="D753" s="141"/>
      <c r="E753" s="141"/>
      <c r="F753" s="141"/>
      <c r="I753" s="91"/>
      <c r="J753" s="91"/>
      <c r="K753" s="91"/>
      <c r="L753" s="91"/>
      <c r="M753" s="91"/>
      <c r="N753" s="5"/>
    </row>
    <row r="754" spans="2:14" s="132" customFormat="1" ht="15.75" x14ac:dyDescent="0.25">
      <c r="B754" s="15"/>
      <c r="C754" s="134"/>
      <c r="D754" s="135"/>
      <c r="E754" s="135"/>
      <c r="F754" s="136"/>
      <c r="I754" s="91"/>
      <c r="J754" s="91"/>
      <c r="K754" s="91"/>
      <c r="L754" s="91"/>
      <c r="M754" s="91"/>
      <c r="N754" s="5"/>
    </row>
    <row r="755" spans="2:14" s="132" customFormat="1" ht="15.75" x14ac:dyDescent="0.25">
      <c r="B755" s="15"/>
      <c r="C755" s="134"/>
      <c r="D755" s="135"/>
      <c r="E755" s="135"/>
      <c r="F755" s="136"/>
      <c r="J755" s="91"/>
      <c r="K755" s="91"/>
      <c r="L755" s="91"/>
      <c r="M755" s="91"/>
      <c r="N755" s="5"/>
    </row>
    <row r="756" spans="2:14" s="132" customFormat="1" ht="15.75" x14ac:dyDescent="0.25">
      <c r="B756" s="15"/>
      <c r="C756" s="134"/>
      <c r="D756" s="135"/>
      <c r="E756" s="135"/>
      <c r="F756" s="136"/>
      <c r="G756" s="137"/>
      <c r="J756" s="91"/>
      <c r="K756" s="91"/>
      <c r="L756" s="91"/>
      <c r="M756" s="91"/>
      <c r="N756" s="5"/>
    </row>
    <row r="757" spans="2:14" s="132" customFormat="1" ht="15.75" x14ac:dyDescent="0.25">
      <c r="B757" s="15"/>
      <c r="C757" s="134"/>
      <c r="D757" s="135"/>
      <c r="E757" s="135"/>
      <c r="F757" s="136"/>
      <c r="G757" s="137"/>
      <c r="J757" s="91"/>
      <c r="K757" s="91"/>
      <c r="L757" s="91"/>
      <c r="M757" s="91"/>
      <c r="N757" s="5"/>
    </row>
    <row r="758" spans="2:14" s="132" customFormat="1" ht="15.75" x14ac:dyDescent="0.25">
      <c r="B758" s="15"/>
      <c r="C758" s="134"/>
      <c r="D758" s="135"/>
      <c r="E758" s="135"/>
      <c r="F758" s="136"/>
      <c r="G758" s="137"/>
      <c r="J758" s="91"/>
      <c r="K758" s="91"/>
      <c r="L758" s="91"/>
      <c r="M758" s="91"/>
      <c r="N758" s="5"/>
    </row>
    <row r="759" spans="2:14" s="132" customFormat="1" ht="15.75" x14ac:dyDescent="0.25">
      <c r="B759" s="15"/>
      <c r="C759" s="134"/>
      <c r="D759" s="135"/>
      <c r="E759" s="135"/>
      <c r="F759" s="136"/>
      <c r="G759" s="137"/>
      <c r="H759" s="160"/>
      <c r="I759" s="91"/>
      <c r="J759" s="91"/>
      <c r="K759" s="91"/>
      <c r="L759" s="91"/>
      <c r="M759" s="91"/>
      <c r="N759" s="5"/>
    </row>
    <row r="760" spans="2:14" s="132" customFormat="1" ht="15.75" x14ac:dyDescent="0.25">
      <c r="B760" s="15"/>
      <c r="C760" s="134"/>
      <c r="D760" s="135"/>
      <c r="E760" s="135"/>
      <c r="F760" s="136"/>
      <c r="G760" s="137"/>
      <c r="I760" s="91"/>
      <c r="J760" s="91"/>
      <c r="K760" s="91"/>
      <c r="L760" s="91"/>
      <c r="M760" s="91"/>
      <c r="N760" s="5"/>
    </row>
    <row r="761" spans="2:14" s="132" customFormat="1" ht="15.75" x14ac:dyDescent="0.25">
      <c r="B761" s="15"/>
      <c r="C761" s="134"/>
      <c r="D761" s="135"/>
      <c r="E761" s="135"/>
      <c r="F761" s="136"/>
      <c r="G761" s="137"/>
      <c r="I761" s="91"/>
      <c r="J761" s="91"/>
      <c r="K761" s="91"/>
      <c r="L761" s="91"/>
      <c r="M761" s="91"/>
      <c r="N761" s="5"/>
    </row>
    <row r="762" spans="2:14" s="132" customFormat="1" ht="15.75" x14ac:dyDescent="0.25">
      <c r="B762" s="15"/>
      <c r="C762" s="134"/>
      <c r="D762" s="135"/>
      <c r="E762" s="135"/>
      <c r="F762" s="136"/>
      <c r="G762" s="137"/>
      <c r="I762" s="91"/>
      <c r="J762" s="91"/>
      <c r="K762" s="91"/>
      <c r="L762" s="91"/>
      <c r="M762" s="91"/>
      <c r="N762" s="5"/>
    </row>
    <row r="763" spans="2:14" s="132" customFormat="1" ht="15.75" x14ac:dyDescent="0.25">
      <c r="B763" s="15"/>
      <c r="C763" s="134"/>
      <c r="D763" s="135"/>
      <c r="E763" s="135"/>
      <c r="F763" s="136"/>
      <c r="G763" s="137"/>
      <c r="I763" s="91"/>
      <c r="J763" s="91"/>
      <c r="K763" s="91"/>
      <c r="L763" s="91"/>
      <c r="M763" s="91"/>
      <c r="N763" s="5"/>
    </row>
    <row r="764" spans="2:14" s="132" customFormat="1" ht="15.75" x14ac:dyDescent="0.25">
      <c r="B764" s="15"/>
      <c r="C764" s="134"/>
      <c r="D764" s="135"/>
      <c r="E764" s="135"/>
      <c r="F764" s="136"/>
      <c r="G764" s="137"/>
      <c r="I764" s="91"/>
      <c r="J764" s="91"/>
      <c r="K764" s="91"/>
      <c r="L764" s="91"/>
      <c r="M764" s="91"/>
      <c r="N764" s="5"/>
    </row>
    <row r="765" spans="2:14" s="132" customFormat="1" ht="15.75" x14ac:dyDescent="0.25">
      <c r="B765" s="15"/>
      <c r="C765" s="134"/>
      <c r="D765" s="135"/>
      <c r="E765" s="135"/>
      <c r="F765" s="136"/>
      <c r="G765" s="137"/>
      <c r="I765" s="91"/>
      <c r="J765" s="91"/>
      <c r="K765" s="91"/>
      <c r="L765" s="91"/>
      <c r="M765" s="91"/>
      <c r="N765" s="5"/>
    </row>
    <row r="766" spans="2:14" s="132" customFormat="1" ht="15.75" x14ac:dyDescent="0.25">
      <c r="B766" s="15"/>
      <c r="C766" s="134"/>
      <c r="D766" s="135"/>
      <c r="E766" s="135"/>
      <c r="F766" s="136"/>
      <c r="G766" s="137"/>
      <c r="I766" s="91"/>
      <c r="J766" s="91"/>
      <c r="K766" s="91"/>
      <c r="L766" s="91"/>
      <c r="M766" s="91"/>
      <c r="N766" s="5"/>
    </row>
    <row r="767" spans="2:14" s="132" customFormat="1" ht="15.75" x14ac:dyDescent="0.25">
      <c r="B767" s="15"/>
      <c r="C767" s="134"/>
      <c r="D767" s="135"/>
      <c r="E767" s="135"/>
      <c r="F767" s="136"/>
      <c r="G767" s="137"/>
      <c r="I767" s="91"/>
      <c r="J767" s="91"/>
      <c r="K767" s="91"/>
      <c r="L767" s="91"/>
      <c r="M767" s="91"/>
      <c r="N767" s="5"/>
    </row>
    <row r="768" spans="2:14" s="132" customFormat="1" ht="15.75" x14ac:dyDescent="0.25">
      <c r="B768" s="15"/>
      <c r="C768" s="134"/>
      <c r="D768" s="135"/>
      <c r="E768" s="135"/>
      <c r="F768" s="136"/>
      <c r="G768" s="137"/>
      <c r="I768" s="91"/>
      <c r="J768" s="91"/>
      <c r="K768" s="91"/>
      <c r="L768" s="91"/>
      <c r="M768" s="91"/>
      <c r="N768" s="5"/>
    </row>
    <row r="769" spans="2:14" s="132" customFormat="1" ht="15.75" x14ac:dyDescent="0.25">
      <c r="B769" s="15"/>
      <c r="C769" s="134"/>
      <c r="D769" s="135"/>
      <c r="E769" s="135"/>
      <c r="F769" s="136"/>
      <c r="G769" s="137"/>
      <c r="I769" s="91"/>
      <c r="J769" s="91"/>
      <c r="K769" s="91"/>
      <c r="L769" s="91"/>
      <c r="M769" s="91"/>
      <c r="N769" s="5"/>
    </row>
    <row r="770" spans="2:14" s="132" customFormat="1" ht="15.75" x14ac:dyDescent="0.25">
      <c r="B770" s="15"/>
      <c r="C770" s="134"/>
      <c r="D770" s="135"/>
      <c r="E770" s="135"/>
      <c r="F770" s="136"/>
      <c r="G770" s="137"/>
      <c r="I770" s="91"/>
      <c r="J770" s="91"/>
      <c r="K770" s="91"/>
      <c r="L770" s="91"/>
      <c r="M770" s="91"/>
      <c r="N770" s="5"/>
    </row>
    <row r="771" spans="2:14" s="132" customFormat="1" ht="15.75" x14ac:dyDescent="0.25">
      <c r="B771" s="15"/>
      <c r="C771" s="134"/>
      <c r="D771" s="135"/>
      <c r="E771" s="135"/>
      <c r="F771" s="136"/>
      <c r="G771" s="137"/>
      <c r="I771" s="91"/>
      <c r="J771" s="91"/>
      <c r="K771" s="91"/>
      <c r="L771" s="91"/>
      <c r="M771" s="91"/>
      <c r="N771" s="5"/>
    </row>
    <row r="772" spans="2:14" s="132" customFormat="1" ht="15.75" x14ac:dyDescent="0.25">
      <c r="B772" s="15"/>
      <c r="C772" s="134"/>
      <c r="D772" s="135"/>
      <c r="E772" s="135"/>
      <c r="F772" s="136"/>
      <c r="G772" s="137"/>
      <c r="I772" s="91"/>
      <c r="J772" s="91"/>
      <c r="K772" s="91"/>
      <c r="L772" s="91"/>
      <c r="M772" s="91"/>
      <c r="N772" s="5"/>
    </row>
    <row r="773" spans="2:14" s="132" customFormat="1" ht="15.75" x14ac:dyDescent="0.25">
      <c r="B773" s="15"/>
      <c r="C773" s="134"/>
      <c r="D773" s="135"/>
      <c r="E773" s="135"/>
      <c r="F773" s="136"/>
      <c r="G773" s="137"/>
      <c r="I773" s="91"/>
      <c r="J773" s="91"/>
      <c r="K773" s="91"/>
      <c r="L773" s="91"/>
      <c r="M773" s="91"/>
      <c r="N773" s="5"/>
    </row>
    <row r="774" spans="2:14" s="132" customFormat="1" ht="15.75" x14ac:dyDescent="0.25">
      <c r="B774" s="15"/>
      <c r="C774" s="134"/>
      <c r="D774" s="135"/>
      <c r="E774" s="135"/>
      <c r="F774" s="136"/>
      <c r="G774" s="137"/>
      <c r="I774" s="91"/>
      <c r="J774" s="91"/>
      <c r="K774" s="91"/>
      <c r="L774" s="91"/>
      <c r="M774" s="91"/>
      <c r="N774" s="5"/>
    </row>
    <row r="775" spans="2:14" s="132" customFormat="1" ht="15.75" x14ac:dyDescent="0.25">
      <c r="B775" s="15"/>
      <c r="C775" s="134"/>
      <c r="D775" s="135"/>
      <c r="E775" s="135"/>
      <c r="F775" s="136"/>
      <c r="G775" s="137"/>
      <c r="I775" s="91"/>
      <c r="J775" s="91"/>
      <c r="K775" s="91"/>
      <c r="L775" s="91"/>
      <c r="M775" s="91"/>
      <c r="N775" s="5"/>
    </row>
    <row r="776" spans="2:14" s="132" customFormat="1" ht="15.75" x14ac:dyDescent="0.25">
      <c r="B776" s="15"/>
      <c r="C776" s="134"/>
      <c r="D776" s="135"/>
      <c r="E776" s="135"/>
      <c r="F776" s="136"/>
      <c r="G776" s="137"/>
      <c r="I776" s="91"/>
      <c r="J776" s="91"/>
      <c r="K776" s="91"/>
      <c r="L776" s="91"/>
      <c r="M776" s="91"/>
      <c r="N776" s="5"/>
    </row>
    <row r="777" spans="2:14" s="132" customFormat="1" ht="15.75" x14ac:dyDescent="0.25">
      <c r="B777" s="15"/>
      <c r="C777" s="134"/>
      <c r="D777" s="135"/>
      <c r="E777" s="135"/>
      <c r="F777" s="136"/>
      <c r="G777" s="137"/>
      <c r="I777" s="91"/>
      <c r="J777" s="91"/>
      <c r="K777" s="91"/>
      <c r="L777" s="91"/>
      <c r="M777" s="91"/>
      <c r="N777" s="5"/>
    </row>
    <row r="778" spans="2:14" s="132" customFormat="1" ht="15.75" x14ac:dyDescent="0.25">
      <c r="B778" s="15"/>
      <c r="C778" s="134"/>
      <c r="D778" s="135"/>
      <c r="E778" s="135"/>
      <c r="F778" s="136"/>
      <c r="G778" s="137"/>
      <c r="I778" s="91"/>
      <c r="J778" s="91"/>
      <c r="K778" s="91"/>
      <c r="L778" s="91"/>
      <c r="M778" s="91"/>
      <c r="N778" s="5"/>
    </row>
    <row r="779" spans="2:14" s="132" customFormat="1" ht="15.75" x14ac:dyDescent="0.25">
      <c r="B779" s="15"/>
      <c r="C779" s="134"/>
      <c r="D779" s="135"/>
      <c r="E779" s="135"/>
      <c r="F779" s="136"/>
      <c r="G779" s="137"/>
      <c r="I779" s="91"/>
      <c r="J779" s="91"/>
      <c r="K779" s="91"/>
      <c r="L779" s="91"/>
      <c r="M779" s="91"/>
      <c r="N779" s="5"/>
    </row>
    <row r="780" spans="2:14" s="132" customFormat="1" ht="15.75" x14ac:dyDescent="0.25">
      <c r="B780" s="15"/>
      <c r="C780" s="134"/>
      <c r="D780" s="135"/>
      <c r="E780" s="135"/>
      <c r="F780" s="136"/>
      <c r="G780" s="137"/>
      <c r="I780" s="91"/>
      <c r="J780" s="91"/>
      <c r="K780" s="91"/>
      <c r="L780" s="91"/>
      <c r="M780" s="91"/>
      <c r="N780" s="5"/>
    </row>
    <row r="781" spans="2:14" s="132" customFormat="1" ht="15.75" x14ac:dyDescent="0.25">
      <c r="B781" s="15"/>
      <c r="C781" s="134"/>
      <c r="D781" s="135"/>
      <c r="E781" s="135"/>
      <c r="F781" s="136"/>
      <c r="G781" s="137"/>
      <c r="I781" s="91"/>
      <c r="J781" s="91"/>
      <c r="K781" s="91"/>
      <c r="L781" s="91"/>
      <c r="M781" s="91"/>
      <c r="N781" s="5"/>
    </row>
    <row r="782" spans="2:14" s="132" customFormat="1" ht="15.75" x14ac:dyDescent="0.25">
      <c r="B782" s="15"/>
      <c r="C782" s="134"/>
      <c r="D782" s="135"/>
      <c r="E782" s="135"/>
      <c r="F782" s="136"/>
      <c r="G782" s="137"/>
      <c r="I782" s="91"/>
      <c r="J782" s="91"/>
      <c r="K782" s="91"/>
      <c r="L782" s="91"/>
      <c r="M782" s="91"/>
      <c r="N782" s="5"/>
    </row>
    <row r="783" spans="2:14" s="132" customFormat="1" ht="15.75" x14ac:dyDescent="0.25">
      <c r="B783" s="15"/>
      <c r="C783" s="134"/>
      <c r="D783" s="135"/>
      <c r="E783" s="135"/>
      <c r="F783" s="136"/>
      <c r="G783" s="137"/>
      <c r="I783" s="91"/>
      <c r="J783" s="91"/>
      <c r="K783" s="91"/>
      <c r="L783" s="91"/>
      <c r="M783" s="91"/>
      <c r="N783" s="5"/>
    </row>
    <row r="784" spans="2:14" s="132" customFormat="1" ht="15.75" x14ac:dyDescent="0.25">
      <c r="B784" s="15"/>
      <c r="C784" s="134"/>
      <c r="D784" s="135"/>
      <c r="E784" s="135"/>
      <c r="F784" s="136"/>
      <c r="G784" s="137"/>
      <c r="I784" s="91"/>
      <c r="J784" s="91"/>
      <c r="K784" s="91"/>
      <c r="L784" s="91"/>
      <c r="M784" s="91"/>
      <c r="N784" s="5"/>
    </row>
    <row r="785" spans="2:14" s="132" customFormat="1" ht="15.75" x14ac:dyDescent="0.25">
      <c r="B785" s="15"/>
      <c r="C785" s="134"/>
      <c r="D785" s="135"/>
      <c r="E785" s="135"/>
      <c r="F785" s="136"/>
      <c r="G785" s="137"/>
      <c r="I785" s="91"/>
      <c r="J785" s="91"/>
      <c r="K785" s="91"/>
      <c r="L785" s="91"/>
      <c r="M785" s="91"/>
      <c r="N785" s="5"/>
    </row>
    <row r="786" spans="2:14" s="132" customFormat="1" ht="15.75" x14ac:dyDescent="0.25">
      <c r="B786" s="15"/>
      <c r="C786" s="134"/>
      <c r="D786" s="135"/>
      <c r="E786" s="135"/>
      <c r="F786" s="136"/>
      <c r="G786" s="137"/>
      <c r="I786" s="91"/>
      <c r="J786" s="91"/>
      <c r="K786" s="91"/>
      <c r="L786" s="91"/>
      <c r="M786" s="91"/>
      <c r="N786" s="5"/>
    </row>
    <row r="787" spans="2:14" s="132" customFormat="1" ht="15.75" x14ac:dyDescent="0.25">
      <c r="B787" s="15"/>
      <c r="C787" s="134"/>
      <c r="D787" s="135"/>
      <c r="E787" s="135"/>
      <c r="F787" s="136"/>
      <c r="G787" s="137"/>
      <c r="I787" s="91"/>
      <c r="J787" s="91"/>
      <c r="K787" s="91"/>
      <c r="L787" s="91"/>
      <c r="M787" s="91"/>
      <c r="N787" s="5"/>
    </row>
    <row r="788" spans="2:14" s="132" customFormat="1" ht="15.75" x14ac:dyDescent="0.25">
      <c r="B788" s="15"/>
      <c r="C788" s="134"/>
      <c r="D788" s="135"/>
      <c r="E788" s="135"/>
      <c r="F788" s="136"/>
      <c r="G788" s="137"/>
      <c r="I788" s="91"/>
      <c r="J788" s="91"/>
      <c r="K788" s="91"/>
      <c r="L788" s="91"/>
      <c r="M788" s="91"/>
      <c r="N788" s="5"/>
    </row>
    <row r="789" spans="2:14" s="132" customFormat="1" ht="15.75" x14ac:dyDescent="0.25">
      <c r="B789" s="15"/>
      <c r="C789" s="134"/>
      <c r="D789" s="135"/>
      <c r="E789" s="135"/>
      <c r="F789" s="136"/>
      <c r="G789" s="137"/>
      <c r="I789" s="91"/>
      <c r="J789" s="91"/>
      <c r="K789" s="91"/>
      <c r="L789" s="91"/>
      <c r="M789" s="91"/>
      <c r="N789" s="5"/>
    </row>
    <row r="790" spans="2:14" s="132" customFormat="1" ht="15.75" x14ac:dyDescent="0.25">
      <c r="B790" s="15"/>
      <c r="C790" s="134"/>
      <c r="D790" s="135"/>
      <c r="E790" s="135"/>
      <c r="F790" s="136"/>
      <c r="G790" s="137"/>
      <c r="I790" s="91"/>
      <c r="J790" s="91"/>
      <c r="K790" s="91"/>
      <c r="L790" s="91"/>
      <c r="M790" s="91"/>
      <c r="N790" s="5"/>
    </row>
    <row r="791" spans="2:14" s="132" customFormat="1" ht="15.75" x14ac:dyDescent="0.25">
      <c r="B791" s="15"/>
      <c r="C791" s="134"/>
      <c r="D791" s="135"/>
      <c r="E791" s="135"/>
      <c r="F791" s="136"/>
      <c r="G791" s="137"/>
      <c r="I791" s="91"/>
      <c r="J791" s="91"/>
      <c r="K791" s="91"/>
      <c r="L791" s="91"/>
      <c r="M791" s="91"/>
      <c r="N791" s="5"/>
    </row>
    <row r="792" spans="2:14" s="132" customFormat="1" ht="15.75" x14ac:dyDescent="0.25">
      <c r="B792" s="15"/>
      <c r="C792" s="134"/>
      <c r="D792" s="135"/>
      <c r="E792" s="135"/>
      <c r="F792" s="136"/>
      <c r="G792" s="137"/>
      <c r="I792" s="91"/>
      <c r="J792" s="91"/>
      <c r="K792" s="91"/>
      <c r="L792" s="91"/>
      <c r="M792" s="91"/>
      <c r="N792" s="5"/>
    </row>
    <row r="793" spans="2:14" s="132" customFormat="1" ht="15.75" x14ac:dyDescent="0.25">
      <c r="B793" s="15"/>
      <c r="C793" s="134"/>
      <c r="D793" s="135"/>
      <c r="E793" s="135"/>
      <c r="F793" s="136"/>
      <c r="G793" s="137"/>
      <c r="I793" s="91"/>
      <c r="J793" s="91"/>
      <c r="K793" s="91"/>
      <c r="L793" s="91"/>
      <c r="M793" s="91"/>
      <c r="N793" s="5"/>
    </row>
    <row r="794" spans="2:14" s="132" customFormat="1" ht="15.75" x14ac:dyDescent="0.25">
      <c r="B794" s="15"/>
      <c r="C794" s="134"/>
      <c r="D794" s="135"/>
      <c r="E794" s="135"/>
      <c r="F794" s="136"/>
      <c r="G794" s="137"/>
      <c r="I794" s="91"/>
      <c r="J794" s="91"/>
      <c r="K794" s="91"/>
      <c r="L794" s="91"/>
      <c r="M794" s="91"/>
      <c r="N794" s="5"/>
    </row>
    <row r="795" spans="2:14" s="132" customFormat="1" ht="15.75" x14ac:dyDescent="0.25">
      <c r="B795" s="15"/>
      <c r="C795" s="134"/>
      <c r="D795" s="135"/>
      <c r="E795" s="135"/>
      <c r="F795" s="136"/>
      <c r="G795" s="137"/>
      <c r="I795" s="91"/>
      <c r="J795" s="91"/>
      <c r="K795" s="91"/>
      <c r="L795" s="91"/>
      <c r="M795" s="91"/>
      <c r="N795" s="5"/>
    </row>
    <row r="796" spans="2:14" s="132" customFormat="1" ht="15.75" x14ac:dyDescent="0.25">
      <c r="B796" s="15"/>
      <c r="C796" s="134"/>
      <c r="D796" s="135"/>
      <c r="E796" s="135"/>
      <c r="F796" s="136"/>
      <c r="G796" s="137"/>
      <c r="I796" s="91"/>
      <c r="J796" s="91"/>
      <c r="K796" s="91"/>
      <c r="L796" s="91"/>
      <c r="M796" s="91"/>
      <c r="N796" s="5"/>
    </row>
    <row r="797" spans="2:14" s="132" customFormat="1" ht="15.75" x14ac:dyDescent="0.25">
      <c r="B797" s="15"/>
      <c r="C797" s="134"/>
      <c r="D797" s="135"/>
      <c r="E797" s="135"/>
      <c r="F797" s="136"/>
      <c r="G797" s="137"/>
      <c r="I797" s="91"/>
      <c r="J797" s="91"/>
      <c r="K797" s="91"/>
      <c r="L797" s="91"/>
      <c r="M797" s="91"/>
      <c r="N797" s="5"/>
    </row>
    <row r="798" spans="2:14" s="132" customFormat="1" ht="15.75" x14ac:dyDescent="0.25">
      <c r="B798" s="15"/>
      <c r="C798" s="134"/>
      <c r="D798" s="135"/>
      <c r="E798" s="135"/>
      <c r="F798" s="136"/>
      <c r="G798" s="137"/>
      <c r="I798" s="91"/>
      <c r="J798" s="91"/>
      <c r="K798" s="91"/>
      <c r="L798" s="91"/>
      <c r="M798" s="91"/>
      <c r="N798" s="5"/>
    </row>
    <row r="799" spans="2:14" s="132" customFormat="1" ht="15.75" x14ac:dyDescent="0.25">
      <c r="B799" s="15"/>
      <c r="C799" s="134"/>
      <c r="D799" s="135"/>
      <c r="E799" s="135"/>
      <c r="F799" s="136"/>
      <c r="G799" s="137"/>
      <c r="I799" s="91"/>
      <c r="J799" s="91"/>
      <c r="K799" s="91"/>
      <c r="L799" s="91"/>
      <c r="M799" s="91"/>
      <c r="N799" s="5"/>
    </row>
    <row r="800" spans="2:14" s="132" customFormat="1" ht="15.75" x14ac:dyDescent="0.25">
      <c r="B800" s="15"/>
      <c r="C800" s="134"/>
      <c r="D800" s="135"/>
      <c r="E800" s="135"/>
      <c r="F800" s="136"/>
      <c r="G800" s="137"/>
      <c r="I800" s="91"/>
      <c r="J800" s="91"/>
      <c r="K800" s="91"/>
      <c r="L800" s="91"/>
      <c r="M800" s="91"/>
      <c r="N800" s="5"/>
    </row>
    <row r="801" spans="2:14" s="132" customFormat="1" ht="15.75" x14ac:dyDescent="0.25">
      <c r="B801" s="15"/>
      <c r="C801" s="134"/>
      <c r="D801" s="135"/>
      <c r="E801" s="135"/>
      <c r="F801" s="136"/>
      <c r="G801" s="137"/>
      <c r="I801" s="91"/>
      <c r="J801" s="91"/>
      <c r="K801" s="91"/>
      <c r="L801" s="91"/>
      <c r="M801" s="91"/>
      <c r="N801" s="5"/>
    </row>
    <row r="802" spans="2:14" s="132" customFormat="1" ht="15.75" x14ac:dyDescent="0.25">
      <c r="B802" s="15"/>
      <c r="C802" s="134"/>
      <c r="D802" s="135"/>
      <c r="E802" s="135"/>
      <c r="F802" s="136"/>
      <c r="G802" s="137"/>
      <c r="I802" s="91"/>
      <c r="J802" s="91"/>
      <c r="K802" s="91"/>
      <c r="L802" s="91"/>
      <c r="M802" s="91"/>
      <c r="N802" s="5"/>
    </row>
    <row r="803" spans="2:14" s="132" customFormat="1" ht="15.75" x14ac:dyDescent="0.25">
      <c r="B803" s="15"/>
      <c r="C803" s="134"/>
      <c r="D803" s="135"/>
      <c r="E803" s="135"/>
      <c r="F803" s="136"/>
      <c r="G803" s="137"/>
      <c r="I803" s="91"/>
      <c r="J803" s="91"/>
      <c r="K803" s="91"/>
      <c r="L803" s="91"/>
      <c r="M803" s="91"/>
      <c r="N803" s="5"/>
    </row>
    <row r="804" spans="2:14" s="132" customFormat="1" ht="15.75" x14ac:dyDescent="0.25">
      <c r="B804" s="15"/>
      <c r="C804" s="134"/>
      <c r="D804" s="135"/>
      <c r="E804" s="135"/>
      <c r="F804" s="136"/>
      <c r="G804" s="137"/>
      <c r="I804" s="91"/>
      <c r="J804" s="91"/>
      <c r="K804" s="91"/>
      <c r="L804" s="91"/>
      <c r="M804" s="91"/>
      <c r="N804" s="5"/>
    </row>
    <row r="805" spans="2:14" s="132" customFormat="1" ht="15.75" x14ac:dyDescent="0.25">
      <c r="B805" s="15"/>
      <c r="C805" s="134"/>
      <c r="D805" s="135"/>
      <c r="E805" s="135"/>
      <c r="F805" s="136"/>
      <c r="G805" s="137"/>
      <c r="I805" s="91"/>
      <c r="J805" s="91"/>
      <c r="K805" s="91"/>
      <c r="L805" s="91"/>
      <c r="M805" s="91"/>
      <c r="N805" s="5"/>
    </row>
    <row r="806" spans="2:14" s="132" customFormat="1" ht="15.75" x14ac:dyDescent="0.25">
      <c r="B806" s="15"/>
      <c r="C806" s="134"/>
      <c r="D806" s="135"/>
      <c r="E806" s="135"/>
      <c r="F806" s="136"/>
      <c r="G806" s="137"/>
      <c r="I806" s="91"/>
      <c r="J806" s="91"/>
      <c r="K806" s="91"/>
      <c r="L806" s="91"/>
      <c r="M806" s="91"/>
      <c r="N806" s="5"/>
    </row>
    <row r="807" spans="2:14" s="132" customFormat="1" ht="15.75" x14ac:dyDescent="0.25">
      <c r="B807" s="15"/>
      <c r="C807" s="134"/>
      <c r="D807" s="135"/>
      <c r="E807" s="135"/>
      <c r="F807" s="136"/>
      <c r="G807" s="137"/>
      <c r="I807" s="91"/>
      <c r="J807" s="91"/>
      <c r="K807" s="91"/>
      <c r="L807" s="91"/>
      <c r="M807" s="91"/>
      <c r="N807" s="5"/>
    </row>
    <row r="808" spans="2:14" s="132" customFormat="1" ht="15.75" x14ac:dyDescent="0.25">
      <c r="B808" s="15"/>
      <c r="C808" s="134"/>
      <c r="D808" s="135"/>
      <c r="E808" s="135"/>
      <c r="F808" s="136"/>
      <c r="G808" s="137"/>
      <c r="I808" s="91"/>
      <c r="J808" s="91"/>
      <c r="K808" s="91"/>
      <c r="L808" s="91"/>
      <c r="M808" s="91"/>
      <c r="N808" s="5"/>
    </row>
    <row r="809" spans="2:14" s="132" customFormat="1" ht="15.75" x14ac:dyDescent="0.25">
      <c r="B809" s="15"/>
      <c r="C809" s="134"/>
      <c r="D809" s="135"/>
      <c r="E809" s="135"/>
      <c r="F809" s="136"/>
      <c r="G809" s="137"/>
      <c r="I809" s="91"/>
      <c r="J809" s="91"/>
      <c r="K809" s="91"/>
      <c r="L809" s="91"/>
      <c r="M809" s="91"/>
      <c r="N809" s="5"/>
    </row>
    <row r="810" spans="2:14" s="132" customFormat="1" ht="15.75" x14ac:dyDescent="0.25">
      <c r="B810" s="15"/>
      <c r="C810" s="134"/>
      <c r="D810" s="135"/>
      <c r="E810" s="135"/>
      <c r="F810" s="136"/>
      <c r="G810" s="137"/>
      <c r="I810" s="91"/>
      <c r="J810" s="91"/>
      <c r="K810" s="91"/>
      <c r="L810" s="91"/>
      <c r="M810" s="91"/>
      <c r="N810" s="5"/>
    </row>
    <row r="811" spans="2:14" s="132" customFormat="1" ht="15.75" x14ac:dyDescent="0.25">
      <c r="B811" s="15"/>
      <c r="C811" s="134"/>
      <c r="D811" s="135"/>
      <c r="E811" s="135"/>
      <c r="F811" s="136"/>
      <c r="G811" s="137"/>
      <c r="I811" s="91"/>
      <c r="J811" s="91"/>
      <c r="K811" s="91"/>
      <c r="L811" s="91"/>
      <c r="M811" s="91"/>
      <c r="N811" s="5"/>
    </row>
    <row r="812" spans="2:14" s="132" customFormat="1" ht="15.75" x14ac:dyDescent="0.25">
      <c r="B812" s="15"/>
      <c r="C812" s="134"/>
      <c r="D812" s="135"/>
      <c r="E812" s="135"/>
      <c r="F812" s="136"/>
      <c r="G812" s="137"/>
      <c r="I812" s="91"/>
      <c r="J812" s="91"/>
      <c r="K812" s="91"/>
      <c r="L812" s="91"/>
      <c r="M812" s="91"/>
      <c r="N812" s="5"/>
    </row>
    <row r="813" spans="2:14" s="132" customFormat="1" ht="15.75" x14ac:dyDescent="0.25">
      <c r="B813" s="15"/>
      <c r="C813" s="134"/>
      <c r="D813" s="135"/>
      <c r="E813" s="135"/>
      <c r="F813" s="136"/>
      <c r="G813" s="137"/>
      <c r="I813" s="91"/>
      <c r="J813" s="91"/>
      <c r="K813" s="91"/>
      <c r="L813" s="91"/>
      <c r="M813" s="91"/>
      <c r="N813" s="5"/>
    </row>
    <row r="814" spans="2:14" s="132" customFormat="1" ht="15.75" x14ac:dyDescent="0.25">
      <c r="B814" s="15"/>
      <c r="C814" s="134"/>
      <c r="D814" s="135"/>
      <c r="E814" s="135"/>
      <c r="F814" s="136"/>
      <c r="G814" s="137"/>
      <c r="I814" s="91"/>
      <c r="J814" s="91"/>
      <c r="K814" s="91"/>
      <c r="L814" s="91"/>
      <c r="M814" s="91"/>
      <c r="N814" s="5"/>
    </row>
    <row r="815" spans="2:14" s="132" customFormat="1" ht="15.75" x14ac:dyDescent="0.25">
      <c r="B815" s="15"/>
      <c r="C815" s="134"/>
      <c r="D815" s="135"/>
      <c r="E815" s="135"/>
      <c r="F815" s="136"/>
      <c r="G815" s="137"/>
      <c r="I815" s="91"/>
      <c r="J815" s="91"/>
      <c r="K815" s="91"/>
      <c r="L815" s="91"/>
      <c r="M815" s="91"/>
      <c r="N815" s="5"/>
    </row>
  </sheetData>
  <autoFilter ref="A1:A815">
    <filterColumn colId="0">
      <filters blank="1">
        <filter val="t"/>
      </filters>
    </filterColumn>
  </autoFilter>
  <mergeCells count="1">
    <mergeCell ref="O2:Q2"/>
  </mergeCells>
  <pageMargins left="0.7" right="0.7" top="0.75" bottom="0.75" header="0.3" footer="0.3"/>
  <pageSetup scale="60" orientation="portrait" r:id="rId1"/>
  <rowBreaks count="2" manualBreakCount="2">
    <brk id="235" min="1" max="17" man="1"/>
    <brk id="286" min="1" max="1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მომსახურების სააგენტო</vt:lpstr>
      <vt:lpstr>'მომსახურების სააგენტო'!Print_Area</vt:lpstr>
      <vt:lpstr>'მომსახურების სააგენტო'!Print_Titles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maia sulaberidze</dc:creator>
  <cp:lastModifiedBy>Giorgi Gelashvili</cp:lastModifiedBy>
  <cp:lastPrinted>2019-12-07T07:37:18Z</cp:lastPrinted>
  <dcterms:created xsi:type="dcterms:W3CDTF">2015-11-30T15:19:00Z</dcterms:created>
  <dcterms:modified xsi:type="dcterms:W3CDTF">2019-12-07T14:14:35Z</dcterms:modified>
</cp:coreProperties>
</file>