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SSA - ქრონიკულის მედიკამენტები 1 ლარად - 12.08.19\"/>
    </mc:Choice>
  </mc:AlternateContent>
  <bookViews>
    <workbookView xWindow="0" yWindow="0" windowWidth="20490" windowHeight="7020"/>
  </bookViews>
  <sheets>
    <sheet name="SSA" sheetId="1" r:id="rId1"/>
  </sheets>
  <definedNames>
    <definedName name="_xlnm._FilterDatabase" localSheetId="0" hidden="1">SSA!$A$3:$AD$22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 l="1"/>
  <c r="F18" i="1"/>
  <c r="F17" i="1"/>
  <c r="F16" i="1"/>
  <c r="X15" i="1"/>
  <c r="D15" i="1"/>
  <c r="F15" i="1"/>
  <c r="X14" i="1"/>
  <c r="F11" i="1"/>
  <c r="D12" i="1"/>
  <c r="E12" i="1"/>
  <c r="F12" i="1" s="1"/>
  <c r="O12" i="1"/>
  <c r="X12" i="1"/>
  <c r="O11" i="1"/>
  <c r="X11" i="1"/>
  <c r="X10" i="1"/>
  <c r="O10" i="1"/>
  <c r="F10" i="1"/>
  <c r="F13" i="1"/>
  <c r="D9" i="1"/>
  <c r="F9" i="1" s="1"/>
  <c r="D8" i="1"/>
  <c r="F8" i="1" s="1"/>
  <c r="F7" i="1"/>
  <c r="O7" i="1"/>
  <c r="X7" i="1"/>
  <c r="F6" i="1"/>
  <c r="X6" i="1"/>
  <c r="X5" i="1"/>
  <c r="X4" i="1"/>
</calcChain>
</file>

<file path=xl/sharedStrings.xml><?xml version="1.0" encoding="utf-8"?>
<sst xmlns="http://schemas.openxmlformats.org/spreadsheetml/2006/main" count="486" uniqueCount="119">
  <si>
    <t>ცხრილი</t>
  </si>
  <si>
    <t>N</t>
  </si>
  <si>
    <t>სამკურნალო საშუალების საერთაშორისო არაპატენტირებული დასახელება/აქტიური ნივთიერება</t>
  </si>
  <si>
    <t>შესასყიდი რაოდენობა (ტაბლეტი, ცალი)</t>
  </si>
  <si>
    <t>სავარაუდო ჯამური ღირებულება</t>
  </si>
  <si>
    <t>ვარგისიანობის ვადა</t>
  </si>
  <si>
    <t>მოწოდების გრაფიკი</t>
  </si>
  <si>
    <t>ლოსარტანი 100მგ</t>
  </si>
  <si>
    <t>ატორვასტატინი 40მგ</t>
  </si>
  <si>
    <t>კარბიდოპა,ლევოდოპა 250მგ/25მგ</t>
  </si>
  <si>
    <t>კარბამაზეპინი 200მგ</t>
  </si>
  <si>
    <t>სპირონოლაქტონი 25მგ</t>
  </si>
  <si>
    <t>პერინდოპრილ /ამლოდიპინი 4მგ/5მგ ან 5მგ/5მგ</t>
  </si>
  <si>
    <t>სალმეტეროლი/ფლუტიკაზონი   50მკგ/250 მკგ საინჰალაციო ფხვნილი</t>
  </si>
  <si>
    <t xml:space="preserve">სალმეტეროლი/ფლუტიკაზონი   50მკგ/500მკგ საინჰალაციო ფხვნილი                   </t>
  </si>
  <si>
    <t>ლამოტრიჯინი 25მგ</t>
  </si>
  <si>
    <t>წარმოშობის ქვეყანა</t>
  </si>
  <si>
    <t>მწარმოებელი</t>
  </si>
  <si>
    <t>სავაჭრო (ბრენდული დასახელება)</t>
  </si>
  <si>
    <t>ლევოთიროქსინი 50მკგ</t>
  </si>
  <si>
    <t>პერინდოპრილ/ამლოდიპინი 8მგ/10მგ ან 10მგ/10მგ</t>
  </si>
  <si>
    <t>ერთეულის სავარაუდო ღირებულება</t>
  </si>
  <si>
    <t>ენალაპრილი 10მგ</t>
  </si>
  <si>
    <t>ამლოდიპინი 5მგ</t>
  </si>
  <si>
    <t>გლიკლაზიდი 60მგ</t>
  </si>
  <si>
    <t>ბაზრის კვლევისას შემოთავაზებული მაქსიმალური რაოდენოობა</t>
  </si>
  <si>
    <t>ავერსი</t>
  </si>
  <si>
    <t>პსპ</t>
  </si>
  <si>
    <t>გეფა</t>
  </si>
  <si>
    <t>უარი</t>
  </si>
  <si>
    <t>-</t>
  </si>
  <si>
    <t>ლოსარ-დენკ</t>
  </si>
  <si>
    <t>ტენდერში გამარჯვებულის გამოვლენიდან და შესაბამისი ხელშეკრულების გაფორმებიდან 2 თვეში</t>
  </si>
  <si>
    <t>არანაკლებ 10 თვე</t>
  </si>
  <si>
    <t>გერმანია</t>
  </si>
  <si>
    <t>0.93</t>
  </si>
  <si>
    <t>KRKA</t>
  </si>
  <si>
    <t>ატორისი</t>
  </si>
  <si>
    <t>სლოვენია</t>
  </si>
  <si>
    <t>0.78</t>
  </si>
  <si>
    <t>ნაკომი</t>
  </si>
  <si>
    <t>მოწოდება ერთ ეტაპად, 15/03/2020-ში</t>
  </si>
  <si>
    <t>მოთხოვნის შესაბამისად</t>
  </si>
  <si>
    <t>ლამიქტალი</t>
  </si>
  <si>
    <t>GlaxoSmithkline (Pol)</t>
  </si>
  <si>
    <t>პოლონეთი</t>
  </si>
  <si>
    <t>GlaxoSmithkline</t>
  </si>
  <si>
    <t>Lek Pharmaceuticals d.d.</t>
  </si>
  <si>
    <t>DENK PHARMA</t>
  </si>
  <si>
    <t>ინგლისი</t>
  </si>
  <si>
    <t>SSA-ს მოთხოვნა</t>
  </si>
  <si>
    <t>მოწოდებისას ვადა იქნება 10.2021-მდე</t>
  </si>
  <si>
    <t>ხელშეკრულების გაფორმებისთანავე შეგვიძლია მხოლოდ 10500 ტაბლეტის მოწოდება</t>
  </si>
  <si>
    <t>აღარ მოუწოდებიათ</t>
  </si>
  <si>
    <t>100 000 კოლოფი 20-დან 31 დეკემბრამდე</t>
  </si>
  <si>
    <t>GR</t>
  </si>
  <si>
    <t>უნგრეთი</t>
  </si>
  <si>
    <t>ვეროშპირონი #20</t>
  </si>
  <si>
    <t>თუ შეკვეთას გავაკეთებთ მომწოდებელთან მაქსიმუმ 10/10/2019-ში, მაშინ წლის ბოლომდე შვძლებთ 15 000 კოლოფის მოწოდებას.</t>
  </si>
  <si>
    <t>ამლესა #30</t>
  </si>
  <si>
    <t xml:space="preserve">ამრადიპინი </t>
  </si>
  <si>
    <t>საქართველო</t>
  </si>
  <si>
    <t>GMP</t>
  </si>
  <si>
    <t>პირველი მოწოდება: 273 000 აბი ტენდერის ჩატარებიდან 30 დღეში და სერთიფიკატის წარდგენა მოხდება მოთხოვნისთანავე. მეორე მოწოდება: 2 458 950 აბი 2020 წლის 15 იავნრამდე (WHO სერტიფიკატის წარდგენა ტენდერის ჩატარებისთანავე)</t>
  </si>
  <si>
    <t>ერთ ეტაპად, 15/02/2020-ში</t>
  </si>
  <si>
    <t>ეარფლუსალი</t>
  </si>
  <si>
    <t>Aerofarm Gmbh</t>
  </si>
  <si>
    <t>Glaxo Wellcome</t>
  </si>
  <si>
    <t>საფრანგეთი</t>
  </si>
  <si>
    <t>სერეტიდი დისკუსი</t>
  </si>
  <si>
    <t>მოწოდებისას ვადა იქნება 01.2021-მდე</t>
  </si>
  <si>
    <t>მხოლოდ 500 ცალი ხელშეკრულების გაფორმებისთანავე</t>
  </si>
  <si>
    <t>საფლუტინი აკუჰალერი</t>
  </si>
  <si>
    <t>შეკვეთიდან 3 კვირაში</t>
  </si>
  <si>
    <t>Celon Pharma S.A.</t>
  </si>
  <si>
    <t>ერთ ეტაპად 15/02/2020-ში</t>
  </si>
  <si>
    <t>მხოლოდ 250 ცალი ხელშეკრულების გაფორმებისთანავე</t>
  </si>
  <si>
    <t>ეუთიროქსი</t>
  </si>
  <si>
    <t>Merck KgaA</t>
  </si>
  <si>
    <t>დასაზუსტებელი აქვთ</t>
  </si>
  <si>
    <t>საბერძნეთი</t>
  </si>
  <si>
    <t>ტ4</t>
  </si>
  <si>
    <t xml:space="preserve">UNI-PHARMA </t>
  </si>
  <si>
    <t>30 000 აბი 15 სექტემბრამდე ვარგისიანობის ვადით:31.12.2020, დანარჩენი დეკემბერში, მეორე ეტაპზე მოსაწოდებელი მედიკამენტის ვადა ჩვენთვის ცნობილი გახდება  წარმოების დაწყების შემდეგ.</t>
  </si>
  <si>
    <t>დაგვიანებული პასუხის გამო მომწოდებელმა უარი განაცხადა მოწოდებაზე პრეპარატის განაშთვის გამო</t>
  </si>
  <si>
    <t>თუ მომწოდებელს მედიკამენტს შევუკვეთავთ არაუგვაიანეს 4 ოქტომბრისა, მაშინ პირველი მიწოდება 20 000 კოლოფი განხორციელდება არაუგვიანეს 20 ოქტომბრისა, დანარჩენი 25 დეკემბრამდე.</t>
  </si>
  <si>
    <t>ტ4 #30</t>
  </si>
  <si>
    <t>სახელმწიფო შესყიდვების სააგენტოს კომენტარი (ავერსის შესახებ)</t>
  </si>
  <si>
    <t>სახელმწიფო შესყიდვების სააგენტოს კომენტარი (გეფას შესახებ)</t>
  </si>
  <si>
    <t>სახელმწიფო შესყიდვების სააგენტოს კომენტარი (პსპს შესახებ)</t>
  </si>
  <si>
    <t>მომწოდებელი შემოტავაზებას აკეთებს უკვე მოგებული კონსოლიდირებული ტენდერის CON190000383 ფარგლებში</t>
  </si>
  <si>
    <t>CON190000383 ტენდერის პირობით</t>
  </si>
  <si>
    <t>0.11</t>
  </si>
  <si>
    <t>კარბამაზეპინი</t>
  </si>
  <si>
    <t>რუმინეთი</t>
  </si>
  <si>
    <t>SLAVIA PHARM</t>
  </si>
  <si>
    <t>პირველი მოწოდება: 50 160 აბი ტენდერის ჩატარებიდან 30 დღეში. მეორე მოწოდება: 451 460 აბი 2020 წლის 15 იავნრამდე (WHO სერტიფიკატის წარდგენა მიკრობიოლოგიური კვლევით, ტენდერის ჩატარებიდან 30დღეში)</t>
  </si>
  <si>
    <t>ტორვიტინი</t>
  </si>
  <si>
    <t>ატორვასტატინი 10მგ</t>
  </si>
  <si>
    <t>ატორვასტატინი</t>
  </si>
  <si>
    <t>დიდი ბრიტანეთი</t>
  </si>
  <si>
    <t>Wockhardt</t>
  </si>
  <si>
    <t>პირველი მოწოდება: 266 660 აბი ტენდერის ჩატარებიდან 30 დღეში. მეორე მოწოდება: 2 399 980 აბი 2020 წლის 15 იავნრამდე (WHO სერტიფიკატის წარდგენა  ტენდერის ჩატარებისთანავე)</t>
  </si>
  <si>
    <t>ატორვასტატინი 20მგ</t>
  </si>
  <si>
    <t>ბისოპროლოლი 5მგ</t>
  </si>
  <si>
    <t>პირველი მოწოდება: 185 250 აბი ტენდერის ჩატარებიდან 30 დღეში. მეორე მოწოდება: 1 667 280 აბი 2020 წლის 15 იავნრამდე (WHO სერტიფიკატის წარდგენა  ტენდერის ჩატარებისთანავე)</t>
  </si>
  <si>
    <t>ემკორი</t>
  </si>
  <si>
    <t>არ მოუწოდებია შემოთავაზება</t>
  </si>
  <si>
    <t>პირველი მოწოდება: 81 960 აბი ტენდერის ჩატარებიდან 30 დღეში. მეორე მოწოდება: 737 820 აბი 2020 წლის 15 იავნრამდე. (მიკრობიოლოგიური კვლევის გარეშე ტენდერის ჩატარებისთანავე, კვლევით კონკრეტულ სერიაზე ტენდერის ჩატარებიდან 30 დღეში)</t>
  </si>
  <si>
    <t>ენალაპრილი</t>
  </si>
  <si>
    <t>არ მოუწოდებია დაზუსტებული შემოთავაზება</t>
  </si>
  <si>
    <t>პირველი მოწოდება: 326 430 აბი ტენდერის ჩატარებიდან 30 დღეში. მეორე მოწოდება: 2 938 110 აბი 2020 წლის 15 იავნრამდე (WHO სერტიფიკატის წარდგენა მიკრობიოლოგიური კვლევით, ტენდერის ჩატარებიდან 30დღეში)</t>
  </si>
  <si>
    <t>ადიპინი</t>
  </si>
  <si>
    <t>დიაბეტონი</t>
  </si>
  <si>
    <t>Servier</t>
  </si>
  <si>
    <t>ხელშეკრულების გაფორმებისთანავე- 800 000 ტაბლეტი, მოქმედების ვადით 10 თვე</t>
  </si>
  <si>
    <t>გადასამომებელია პსპ-ს ბოლო  შემოთავაზების შემდეგ რამე ხომ არ შეიცვალა</t>
  </si>
  <si>
    <t>ფუროსემიდი 40მგ</t>
  </si>
  <si>
    <t>ლოსარტან/ჰიდროქლორთიაზიდი 50მგ/12.5მგ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</si>
</sst>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00_);_(* \(#,##0.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8"/>
      <color rgb="FF002060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rgb="FF000000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name val="Sylfaen"/>
      <family val="1"/>
      <charset val="204"/>
    </font>
    <font>
      <b/>
      <sz val="8"/>
      <color rgb="FFFF0000"/>
      <name val="Sylfaen"/>
      <family val="1"/>
      <charset val="204"/>
    </font>
    <font>
      <b/>
      <sz val="8"/>
      <color rgb="FFFFFF00"/>
      <name val="Sylfaen"/>
      <family val="1"/>
      <charset val="204"/>
    </font>
    <font>
      <b/>
      <sz val="10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3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3" fontId="5" fillId="0" borderId="8" xfId="0" applyNumberFormat="1" applyFont="1" applyFill="1" applyBorder="1" applyAlignment="1">
      <alignment horizontal="center" vertical="center" wrapText="1"/>
    </xf>
    <xf numFmtId="43" fontId="6" fillId="0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3" fontId="6" fillId="4" borderId="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3" fontId="6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5" fillId="0" borderId="10" xfId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ckhardt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16" zoomScale="85" zoomScaleNormal="85" workbookViewId="0">
      <selection activeCell="B23" sqref="B23"/>
    </sheetView>
  </sheetViews>
  <sheetFormatPr defaultColWidth="21.42578125" defaultRowHeight="11.25" x14ac:dyDescent="0.2"/>
  <cols>
    <col min="1" max="1" width="4" style="1" customWidth="1"/>
    <col min="2" max="2" width="21.42578125" style="1"/>
    <col min="3" max="3" width="15" style="1" customWidth="1"/>
    <col min="4" max="4" width="20.85546875" style="1" customWidth="1"/>
    <col min="5" max="5" width="15.5703125" style="1" customWidth="1"/>
    <col min="6" max="6" width="21.42578125" style="2"/>
    <col min="7" max="9" width="21.42578125" style="1"/>
    <col min="10" max="11" width="27.140625" style="8" customWidth="1"/>
    <col min="12" max="12" width="19.7109375" style="1" customWidth="1"/>
    <col min="13" max="18" width="21.42578125" style="1"/>
    <col min="19" max="21" width="24.5703125" style="8" customWidth="1"/>
    <col min="22" max="27" width="21.42578125" style="1"/>
    <col min="28" max="29" width="21.42578125" style="8"/>
    <col min="30" max="16384" width="21.42578125" style="1"/>
  </cols>
  <sheetData>
    <row r="1" spans="1:30" ht="12" thickBot="1" x14ac:dyDescent="0.25">
      <c r="A1" s="75" t="s">
        <v>0</v>
      </c>
      <c r="B1" s="3"/>
      <c r="C1" s="3"/>
      <c r="D1" s="3"/>
      <c r="E1" s="3"/>
      <c r="G1" s="3"/>
      <c r="H1" s="3"/>
      <c r="I1" s="3"/>
      <c r="J1" s="7"/>
      <c r="K1" s="7"/>
      <c r="L1" s="3"/>
      <c r="M1" s="3"/>
      <c r="N1" s="3"/>
      <c r="O1" s="3"/>
      <c r="P1" s="3"/>
      <c r="Q1" s="3"/>
      <c r="R1" s="3"/>
      <c r="S1" s="7"/>
      <c r="T1" s="7"/>
      <c r="U1" s="7"/>
      <c r="V1" s="3"/>
      <c r="W1" s="3"/>
      <c r="X1" s="3"/>
      <c r="Y1" s="3"/>
      <c r="Z1" s="3"/>
      <c r="AA1" s="3"/>
      <c r="AB1" s="7"/>
      <c r="AC1" s="7"/>
      <c r="AD1" s="3"/>
    </row>
    <row r="2" spans="1:30" s="6" customFormat="1" ht="30.75" customHeight="1" thickBot="1" x14ac:dyDescent="0.3">
      <c r="A2" s="92" t="s">
        <v>50</v>
      </c>
      <c r="B2" s="93"/>
      <c r="C2" s="93"/>
      <c r="D2" s="90" t="s">
        <v>27</v>
      </c>
      <c r="E2" s="90"/>
      <c r="F2" s="90"/>
      <c r="G2" s="90"/>
      <c r="H2" s="90"/>
      <c r="I2" s="90"/>
      <c r="J2" s="90"/>
      <c r="K2" s="90"/>
      <c r="L2" s="46"/>
      <c r="M2" s="91" t="s">
        <v>26</v>
      </c>
      <c r="N2" s="91"/>
      <c r="O2" s="91"/>
      <c r="P2" s="91"/>
      <c r="Q2" s="91"/>
      <c r="R2" s="91"/>
      <c r="S2" s="91"/>
      <c r="T2" s="91"/>
      <c r="U2" s="47"/>
      <c r="V2" s="88" t="s">
        <v>28</v>
      </c>
      <c r="W2" s="88"/>
      <c r="X2" s="88"/>
      <c r="Y2" s="88"/>
      <c r="Z2" s="88"/>
      <c r="AA2" s="88"/>
      <c r="AB2" s="88"/>
      <c r="AC2" s="88"/>
      <c r="AD2" s="89"/>
    </row>
    <row r="3" spans="1:30" ht="67.5" x14ac:dyDescent="0.2">
      <c r="A3" s="22" t="s">
        <v>1</v>
      </c>
      <c r="B3" s="14" t="s">
        <v>2</v>
      </c>
      <c r="C3" s="14" t="s">
        <v>3</v>
      </c>
      <c r="D3" s="15" t="s">
        <v>25</v>
      </c>
      <c r="E3" s="16" t="s">
        <v>21</v>
      </c>
      <c r="F3" s="17" t="s">
        <v>4</v>
      </c>
      <c r="G3" s="16" t="s">
        <v>16</v>
      </c>
      <c r="H3" s="16" t="s">
        <v>17</v>
      </c>
      <c r="I3" s="16" t="s">
        <v>18</v>
      </c>
      <c r="J3" s="16" t="s">
        <v>5</v>
      </c>
      <c r="K3" s="41" t="s">
        <v>6</v>
      </c>
      <c r="L3" s="38" t="s">
        <v>89</v>
      </c>
      <c r="M3" s="43" t="s">
        <v>25</v>
      </c>
      <c r="N3" s="19" t="s">
        <v>21</v>
      </c>
      <c r="O3" s="19" t="s">
        <v>4</v>
      </c>
      <c r="P3" s="19" t="s">
        <v>16</v>
      </c>
      <c r="Q3" s="19" t="s">
        <v>17</v>
      </c>
      <c r="R3" s="19" t="s">
        <v>18</v>
      </c>
      <c r="S3" s="19" t="s">
        <v>5</v>
      </c>
      <c r="T3" s="39" t="s">
        <v>6</v>
      </c>
      <c r="U3" s="38" t="s">
        <v>87</v>
      </c>
      <c r="V3" s="40" t="s">
        <v>25</v>
      </c>
      <c r="W3" s="20" t="s">
        <v>21</v>
      </c>
      <c r="X3" s="20" t="s">
        <v>4</v>
      </c>
      <c r="Y3" s="20" t="s">
        <v>16</v>
      </c>
      <c r="Z3" s="20" t="s">
        <v>17</v>
      </c>
      <c r="AA3" s="20" t="s">
        <v>18</v>
      </c>
      <c r="AB3" s="20" t="s">
        <v>5</v>
      </c>
      <c r="AC3" s="35" t="s">
        <v>6</v>
      </c>
      <c r="AD3" s="38" t="s">
        <v>88</v>
      </c>
    </row>
    <row r="4" spans="1:30" ht="45" customHeight="1" x14ac:dyDescent="0.2">
      <c r="A4" s="76">
        <v>1</v>
      </c>
      <c r="B4" s="9" t="s">
        <v>7</v>
      </c>
      <c r="C4" s="11">
        <v>1273832</v>
      </c>
      <c r="D4" s="24" t="s">
        <v>29</v>
      </c>
      <c r="E4" s="18" t="s">
        <v>30</v>
      </c>
      <c r="F4" s="24" t="s">
        <v>30</v>
      </c>
      <c r="G4" s="18" t="s">
        <v>30</v>
      </c>
      <c r="H4" s="18" t="s">
        <v>30</v>
      </c>
      <c r="I4" s="18" t="s">
        <v>30</v>
      </c>
      <c r="J4" s="18" t="s">
        <v>30</v>
      </c>
      <c r="K4" s="48" t="s">
        <v>30</v>
      </c>
      <c r="L4" s="49" t="s">
        <v>30</v>
      </c>
      <c r="M4" s="50" t="s">
        <v>29</v>
      </c>
      <c r="N4" s="18" t="s">
        <v>30</v>
      </c>
      <c r="O4" s="18" t="s">
        <v>30</v>
      </c>
      <c r="P4" s="18" t="s">
        <v>30</v>
      </c>
      <c r="Q4" s="18" t="s">
        <v>30</v>
      </c>
      <c r="R4" s="18" t="s">
        <v>30</v>
      </c>
      <c r="S4" s="18" t="s">
        <v>30</v>
      </c>
      <c r="T4" s="48" t="s">
        <v>30</v>
      </c>
      <c r="U4" s="49" t="s">
        <v>30</v>
      </c>
      <c r="V4" s="77">
        <v>1273832</v>
      </c>
      <c r="W4" s="11">
        <v>0.97</v>
      </c>
      <c r="X4" s="11">
        <f>W4*V4</f>
        <v>1235617.04</v>
      </c>
      <c r="Y4" s="25" t="s">
        <v>48</v>
      </c>
      <c r="Z4" s="25" t="s">
        <v>34</v>
      </c>
      <c r="AA4" s="25" t="s">
        <v>31</v>
      </c>
      <c r="AB4" s="9" t="s">
        <v>33</v>
      </c>
      <c r="AC4" s="36" t="s">
        <v>32</v>
      </c>
      <c r="AD4" s="49" t="s">
        <v>30</v>
      </c>
    </row>
    <row r="5" spans="1:30" ht="45" customHeight="1" x14ac:dyDescent="0.2">
      <c r="A5" s="76">
        <v>2</v>
      </c>
      <c r="B5" s="9" t="s">
        <v>8</v>
      </c>
      <c r="C5" s="11">
        <v>1044960</v>
      </c>
      <c r="D5" s="24" t="s">
        <v>29</v>
      </c>
      <c r="E5" s="18" t="s">
        <v>30</v>
      </c>
      <c r="F5" s="24" t="s">
        <v>30</v>
      </c>
      <c r="G5" s="18" t="s">
        <v>30</v>
      </c>
      <c r="H5" s="18" t="s">
        <v>30</v>
      </c>
      <c r="I5" s="18" t="s">
        <v>30</v>
      </c>
      <c r="J5" s="18" t="s">
        <v>30</v>
      </c>
      <c r="K5" s="48" t="s">
        <v>30</v>
      </c>
      <c r="L5" s="49" t="s">
        <v>30</v>
      </c>
      <c r="M5" s="50" t="s">
        <v>29</v>
      </c>
      <c r="N5" s="18" t="s">
        <v>30</v>
      </c>
      <c r="O5" s="18" t="s">
        <v>30</v>
      </c>
      <c r="P5" s="18" t="s">
        <v>30</v>
      </c>
      <c r="Q5" s="18" t="s">
        <v>30</v>
      </c>
      <c r="R5" s="18" t="s">
        <v>30</v>
      </c>
      <c r="S5" s="18" t="s">
        <v>30</v>
      </c>
      <c r="T5" s="48" t="s">
        <v>30</v>
      </c>
      <c r="U5" s="49" t="s">
        <v>30</v>
      </c>
      <c r="V5" s="77">
        <v>1044960</v>
      </c>
      <c r="W5" s="9" t="s">
        <v>35</v>
      </c>
      <c r="X5" s="11">
        <f>W5*C5</f>
        <v>971812.8</v>
      </c>
      <c r="Y5" s="25" t="s">
        <v>36</v>
      </c>
      <c r="Z5" s="25" t="s">
        <v>38</v>
      </c>
      <c r="AA5" s="25" t="s">
        <v>37</v>
      </c>
      <c r="AB5" s="9" t="s">
        <v>33</v>
      </c>
      <c r="AC5" s="36" t="s">
        <v>32</v>
      </c>
      <c r="AD5" s="49" t="s">
        <v>30</v>
      </c>
    </row>
    <row r="6" spans="1:30" ht="45" customHeight="1" x14ac:dyDescent="0.2">
      <c r="A6" s="76">
        <v>3</v>
      </c>
      <c r="B6" s="9" t="s">
        <v>9</v>
      </c>
      <c r="C6" s="11">
        <v>2169600</v>
      </c>
      <c r="D6" s="11">
        <v>2169600</v>
      </c>
      <c r="E6" s="9">
        <v>0.65</v>
      </c>
      <c r="F6" s="11">
        <f>E6*C6</f>
        <v>1410240</v>
      </c>
      <c r="G6" s="25" t="s">
        <v>47</v>
      </c>
      <c r="H6" s="25" t="s">
        <v>38</v>
      </c>
      <c r="I6" s="25" t="s">
        <v>40</v>
      </c>
      <c r="J6" s="9" t="s">
        <v>42</v>
      </c>
      <c r="K6" s="36" t="s">
        <v>41</v>
      </c>
      <c r="L6" s="49" t="s">
        <v>30</v>
      </c>
      <c r="M6" s="50" t="s">
        <v>29</v>
      </c>
      <c r="N6" s="18" t="s">
        <v>30</v>
      </c>
      <c r="O6" s="18" t="s">
        <v>30</v>
      </c>
      <c r="P6" s="18" t="s">
        <v>30</v>
      </c>
      <c r="Q6" s="18" t="s">
        <v>30</v>
      </c>
      <c r="R6" s="18" t="s">
        <v>30</v>
      </c>
      <c r="S6" s="18" t="s">
        <v>30</v>
      </c>
      <c r="T6" s="48" t="s">
        <v>30</v>
      </c>
      <c r="U6" s="49" t="s">
        <v>30</v>
      </c>
      <c r="V6" s="77">
        <v>2169600</v>
      </c>
      <c r="W6" s="11" t="s">
        <v>39</v>
      </c>
      <c r="X6" s="11">
        <f>C6*W6</f>
        <v>1692288</v>
      </c>
      <c r="Y6" s="25" t="s">
        <v>47</v>
      </c>
      <c r="Z6" s="25" t="s">
        <v>38</v>
      </c>
      <c r="AA6" s="25" t="s">
        <v>40</v>
      </c>
      <c r="AB6" s="9" t="s">
        <v>33</v>
      </c>
      <c r="AC6" s="36" t="s">
        <v>32</v>
      </c>
      <c r="AD6" s="49" t="s">
        <v>30</v>
      </c>
    </row>
    <row r="7" spans="1:30" ht="45" customHeight="1" x14ac:dyDescent="0.2">
      <c r="A7" s="76">
        <v>5</v>
      </c>
      <c r="B7" s="9" t="s">
        <v>15</v>
      </c>
      <c r="C7" s="51">
        <v>325680</v>
      </c>
      <c r="D7" s="11">
        <v>325680</v>
      </c>
      <c r="E7" s="9">
        <v>0.52</v>
      </c>
      <c r="F7" s="11">
        <f t="shared" ref="F7:F13" si="0">E7*D7</f>
        <v>169353.60000000001</v>
      </c>
      <c r="G7" s="25" t="s">
        <v>44</v>
      </c>
      <c r="H7" s="25" t="s">
        <v>45</v>
      </c>
      <c r="I7" s="25" t="s">
        <v>43</v>
      </c>
      <c r="J7" s="94" t="s">
        <v>53</v>
      </c>
      <c r="K7" s="95"/>
      <c r="L7" s="49" t="s">
        <v>30</v>
      </c>
      <c r="M7" s="44">
        <v>10500</v>
      </c>
      <c r="N7" s="26">
        <v>0.44</v>
      </c>
      <c r="O7" s="26">
        <f>N7*M7</f>
        <v>4620</v>
      </c>
      <c r="P7" s="25" t="s">
        <v>46</v>
      </c>
      <c r="Q7" s="21" t="s">
        <v>49</v>
      </c>
      <c r="R7" s="21" t="s">
        <v>43</v>
      </c>
      <c r="S7" s="21" t="s">
        <v>51</v>
      </c>
      <c r="T7" s="52" t="s">
        <v>52</v>
      </c>
      <c r="U7" s="49" t="s">
        <v>30</v>
      </c>
      <c r="V7" s="77">
        <v>325680</v>
      </c>
      <c r="W7" s="11">
        <v>0.55000000000000004</v>
      </c>
      <c r="X7" s="11">
        <f>W7*C7</f>
        <v>179124</v>
      </c>
      <c r="Y7" s="25" t="s">
        <v>46</v>
      </c>
      <c r="Z7" s="25" t="s">
        <v>49</v>
      </c>
      <c r="AA7" s="25" t="s">
        <v>43</v>
      </c>
      <c r="AB7" s="9" t="s">
        <v>33</v>
      </c>
      <c r="AC7" s="36" t="s">
        <v>32</v>
      </c>
      <c r="AD7" s="49" t="s">
        <v>30</v>
      </c>
    </row>
    <row r="8" spans="1:30" ht="45" customHeight="1" x14ac:dyDescent="0.2">
      <c r="A8" s="76">
        <v>6</v>
      </c>
      <c r="B8" s="9" t="s">
        <v>11</v>
      </c>
      <c r="C8" s="11">
        <v>3329600</v>
      </c>
      <c r="D8" s="11">
        <f>100000*20</f>
        <v>2000000</v>
      </c>
      <c r="E8" s="9">
        <v>0.16599999999999998</v>
      </c>
      <c r="F8" s="11">
        <f t="shared" si="0"/>
        <v>331999.99999999994</v>
      </c>
      <c r="G8" s="25" t="s">
        <v>55</v>
      </c>
      <c r="H8" s="25" t="s">
        <v>56</v>
      </c>
      <c r="I8" s="25" t="s">
        <v>57</v>
      </c>
      <c r="J8" s="9" t="s">
        <v>42</v>
      </c>
      <c r="K8" s="36" t="s">
        <v>54</v>
      </c>
      <c r="L8" s="49" t="s">
        <v>30</v>
      </c>
      <c r="M8" s="50" t="s">
        <v>29</v>
      </c>
      <c r="N8" s="18" t="s">
        <v>30</v>
      </c>
      <c r="O8" s="18" t="s">
        <v>30</v>
      </c>
      <c r="P8" s="18" t="s">
        <v>30</v>
      </c>
      <c r="Q8" s="18" t="s">
        <v>30</v>
      </c>
      <c r="R8" s="18" t="s">
        <v>30</v>
      </c>
      <c r="S8" s="18" t="s">
        <v>30</v>
      </c>
      <c r="T8" s="48" t="s">
        <v>30</v>
      </c>
      <c r="U8" s="49" t="s">
        <v>30</v>
      </c>
      <c r="V8" s="50" t="s">
        <v>29</v>
      </c>
      <c r="W8" s="18" t="s">
        <v>30</v>
      </c>
      <c r="X8" s="18" t="s">
        <v>30</v>
      </c>
      <c r="Y8" s="18" t="s">
        <v>30</v>
      </c>
      <c r="Z8" s="18" t="s">
        <v>30</v>
      </c>
      <c r="AA8" s="18" t="s">
        <v>30</v>
      </c>
      <c r="AB8" s="18" t="s">
        <v>30</v>
      </c>
      <c r="AC8" s="48" t="s">
        <v>30</v>
      </c>
      <c r="AD8" s="49" t="s">
        <v>30</v>
      </c>
    </row>
    <row r="9" spans="1:30" ht="45" customHeight="1" x14ac:dyDescent="0.2">
      <c r="A9" s="76">
        <v>7</v>
      </c>
      <c r="B9" s="9" t="s">
        <v>12</v>
      </c>
      <c r="C9" s="78">
        <v>450000</v>
      </c>
      <c r="D9" s="11">
        <f>30*15000</f>
        <v>450000</v>
      </c>
      <c r="E9" s="9">
        <v>0.33</v>
      </c>
      <c r="F9" s="11">
        <f t="shared" si="0"/>
        <v>148500</v>
      </c>
      <c r="G9" s="25" t="s">
        <v>36</v>
      </c>
      <c r="H9" s="25" t="s">
        <v>45</v>
      </c>
      <c r="I9" s="25" t="s">
        <v>59</v>
      </c>
      <c r="J9" s="9" t="s">
        <v>42</v>
      </c>
      <c r="K9" s="36" t="s">
        <v>58</v>
      </c>
      <c r="L9" s="49" t="s">
        <v>30</v>
      </c>
      <c r="M9" s="50" t="s">
        <v>29</v>
      </c>
      <c r="N9" s="18" t="s">
        <v>30</v>
      </c>
      <c r="O9" s="18" t="s">
        <v>30</v>
      </c>
      <c r="P9" s="18" t="s">
        <v>30</v>
      </c>
      <c r="Q9" s="18" t="s">
        <v>30</v>
      </c>
      <c r="R9" s="18" t="s">
        <v>30</v>
      </c>
      <c r="S9" s="18" t="s">
        <v>30</v>
      </c>
      <c r="T9" s="48" t="s">
        <v>30</v>
      </c>
      <c r="U9" s="49" t="s">
        <v>30</v>
      </c>
      <c r="V9" s="50" t="s">
        <v>29</v>
      </c>
      <c r="W9" s="18" t="s">
        <v>30</v>
      </c>
      <c r="X9" s="18" t="s">
        <v>30</v>
      </c>
      <c r="Y9" s="18" t="s">
        <v>30</v>
      </c>
      <c r="Z9" s="18" t="s">
        <v>30</v>
      </c>
      <c r="AA9" s="18" t="s">
        <v>30</v>
      </c>
      <c r="AB9" s="18" t="s">
        <v>30</v>
      </c>
      <c r="AC9" s="48" t="s">
        <v>30</v>
      </c>
      <c r="AD9" s="49" t="s">
        <v>30</v>
      </c>
    </row>
    <row r="10" spans="1:30" ht="45" customHeight="1" x14ac:dyDescent="0.2">
      <c r="A10" s="76">
        <v>8</v>
      </c>
      <c r="B10" s="9" t="s">
        <v>13</v>
      </c>
      <c r="C10" s="78">
        <v>15798</v>
      </c>
      <c r="D10" s="78">
        <v>15798</v>
      </c>
      <c r="E10" s="11">
        <v>75</v>
      </c>
      <c r="F10" s="11">
        <f t="shared" si="0"/>
        <v>1184850</v>
      </c>
      <c r="G10" s="25" t="s">
        <v>66</v>
      </c>
      <c r="H10" s="25" t="s">
        <v>34</v>
      </c>
      <c r="I10" s="25" t="s">
        <v>65</v>
      </c>
      <c r="J10" s="9" t="s">
        <v>42</v>
      </c>
      <c r="K10" s="36" t="s">
        <v>64</v>
      </c>
      <c r="L10" s="49" t="s">
        <v>30</v>
      </c>
      <c r="M10" s="44">
        <v>500</v>
      </c>
      <c r="N10" s="26">
        <v>54</v>
      </c>
      <c r="O10" s="26">
        <f>N10*M10</f>
        <v>27000</v>
      </c>
      <c r="P10" s="25" t="s">
        <v>67</v>
      </c>
      <c r="Q10" s="21" t="s">
        <v>68</v>
      </c>
      <c r="R10" s="21" t="s">
        <v>69</v>
      </c>
      <c r="S10" s="21" t="s">
        <v>70</v>
      </c>
      <c r="T10" s="52" t="s">
        <v>71</v>
      </c>
      <c r="U10" s="49" t="s">
        <v>30</v>
      </c>
      <c r="V10" s="79">
        <v>15798</v>
      </c>
      <c r="W10" s="11">
        <v>26.433</v>
      </c>
      <c r="X10" s="11">
        <f>W10*V10</f>
        <v>417588.53399999999</v>
      </c>
      <c r="Y10" s="25" t="s">
        <v>74</v>
      </c>
      <c r="Z10" s="21" t="s">
        <v>45</v>
      </c>
      <c r="AA10" s="21" t="s">
        <v>72</v>
      </c>
      <c r="AB10" s="9" t="s">
        <v>33</v>
      </c>
      <c r="AC10" s="53" t="s">
        <v>73</v>
      </c>
      <c r="AD10" s="49" t="s">
        <v>30</v>
      </c>
    </row>
    <row r="11" spans="1:30" ht="45" customHeight="1" x14ac:dyDescent="0.2">
      <c r="A11" s="76">
        <v>9</v>
      </c>
      <c r="B11" s="9" t="s">
        <v>14</v>
      </c>
      <c r="C11" s="78">
        <v>28174</v>
      </c>
      <c r="D11" s="78">
        <v>28174</v>
      </c>
      <c r="E11" s="11">
        <v>150</v>
      </c>
      <c r="F11" s="11">
        <f t="shared" si="0"/>
        <v>4226100</v>
      </c>
      <c r="G11" s="25" t="s">
        <v>66</v>
      </c>
      <c r="H11" s="25" t="s">
        <v>34</v>
      </c>
      <c r="I11" s="25" t="s">
        <v>65</v>
      </c>
      <c r="J11" s="9" t="s">
        <v>42</v>
      </c>
      <c r="K11" s="36" t="s">
        <v>75</v>
      </c>
      <c r="L11" s="49" t="s">
        <v>30</v>
      </c>
      <c r="M11" s="44">
        <v>250</v>
      </c>
      <c r="N11" s="26">
        <v>72.2</v>
      </c>
      <c r="O11" s="26">
        <f>N11*M11</f>
        <v>18050</v>
      </c>
      <c r="P11" s="25" t="s">
        <v>67</v>
      </c>
      <c r="Q11" s="21" t="s">
        <v>68</v>
      </c>
      <c r="R11" s="21" t="s">
        <v>69</v>
      </c>
      <c r="S11" s="21" t="s">
        <v>70</v>
      </c>
      <c r="T11" s="52" t="s">
        <v>76</v>
      </c>
      <c r="U11" s="49" t="s">
        <v>30</v>
      </c>
      <c r="V11" s="79">
        <v>28174</v>
      </c>
      <c r="W11" s="11">
        <v>51.35</v>
      </c>
      <c r="X11" s="11">
        <f>W11*V11</f>
        <v>1446734.9000000001</v>
      </c>
      <c r="Y11" s="25" t="s">
        <v>74</v>
      </c>
      <c r="Z11" s="21" t="s">
        <v>45</v>
      </c>
      <c r="AA11" s="21" t="s">
        <v>72</v>
      </c>
      <c r="AB11" s="9" t="s">
        <v>33</v>
      </c>
      <c r="AC11" s="53" t="s">
        <v>73</v>
      </c>
      <c r="AD11" s="49" t="s">
        <v>30</v>
      </c>
    </row>
    <row r="12" spans="1:30" ht="45" customHeight="1" x14ac:dyDescent="0.2">
      <c r="A12" s="76">
        <v>10</v>
      </c>
      <c r="B12" s="4" t="s">
        <v>19</v>
      </c>
      <c r="C12" s="78">
        <v>2474150</v>
      </c>
      <c r="D12" s="78">
        <f>82472*30</f>
        <v>2474160</v>
      </c>
      <c r="E12" s="25">
        <f>1.38/30</f>
        <v>4.5999999999999999E-2</v>
      </c>
      <c r="F12" s="11">
        <f t="shared" si="0"/>
        <v>113811.36</v>
      </c>
      <c r="G12" s="25" t="s">
        <v>82</v>
      </c>
      <c r="H12" s="9" t="s">
        <v>80</v>
      </c>
      <c r="I12" s="25" t="s">
        <v>86</v>
      </c>
      <c r="J12" s="9" t="s">
        <v>91</v>
      </c>
      <c r="K12" s="36" t="s">
        <v>85</v>
      </c>
      <c r="L12" s="45" t="s">
        <v>90</v>
      </c>
      <c r="M12" s="44">
        <v>30000</v>
      </c>
      <c r="N12" s="27">
        <v>4.3749999999999997E-2</v>
      </c>
      <c r="O12" s="26">
        <f>N12*M12</f>
        <v>1312.5</v>
      </c>
      <c r="P12" s="9" t="s">
        <v>82</v>
      </c>
      <c r="Q12" s="21" t="s">
        <v>80</v>
      </c>
      <c r="R12" s="21" t="s">
        <v>81</v>
      </c>
      <c r="S12" s="94" t="s">
        <v>83</v>
      </c>
      <c r="T12" s="95"/>
      <c r="U12" s="54" t="s">
        <v>84</v>
      </c>
      <c r="V12" s="79">
        <v>2474150</v>
      </c>
      <c r="W12" s="55">
        <v>0.09</v>
      </c>
      <c r="X12" s="11">
        <f>W12*V12</f>
        <v>222673.5</v>
      </c>
      <c r="Y12" s="25" t="s">
        <v>78</v>
      </c>
      <c r="Z12" s="21" t="s">
        <v>34</v>
      </c>
      <c r="AA12" s="21" t="s">
        <v>77</v>
      </c>
      <c r="AB12" s="94" t="s">
        <v>79</v>
      </c>
      <c r="AC12" s="95"/>
      <c r="AD12" s="49" t="s">
        <v>30</v>
      </c>
    </row>
    <row r="13" spans="1:30" ht="45" customHeight="1" thickBot="1" x14ac:dyDescent="0.25">
      <c r="A13" s="80">
        <v>11</v>
      </c>
      <c r="B13" s="5" t="s">
        <v>20</v>
      </c>
      <c r="C13" s="81">
        <v>2731950</v>
      </c>
      <c r="D13" s="81">
        <v>2731950</v>
      </c>
      <c r="E13" s="32">
        <v>0.45929999999999999</v>
      </c>
      <c r="F13" s="33">
        <f t="shared" si="0"/>
        <v>1254784.635</v>
      </c>
      <c r="G13" s="34" t="s">
        <v>62</v>
      </c>
      <c r="H13" s="34" t="s">
        <v>61</v>
      </c>
      <c r="I13" s="34" t="s">
        <v>60</v>
      </c>
      <c r="J13" s="32" t="s">
        <v>42</v>
      </c>
      <c r="K13" s="42" t="s">
        <v>63</v>
      </c>
      <c r="L13" s="56" t="s">
        <v>30</v>
      </c>
      <c r="M13" s="57" t="s">
        <v>29</v>
      </c>
      <c r="N13" s="58" t="s">
        <v>30</v>
      </c>
      <c r="O13" s="58" t="s">
        <v>30</v>
      </c>
      <c r="P13" s="58" t="s">
        <v>30</v>
      </c>
      <c r="Q13" s="58" t="s">
        <v>30</v>
      </c>
      <c r="R13" s="58" t="s">
        <v>30</v>
      </c>
      <c r="S13" s="58" t="s">
        <v>30</v>
      </c>
      <c r="T13" s="59" t="s">
        <v>30</v>
      </c>
      <c r="U13" s="56" t="s">
        <v>30</v>
      </c>
      <c r="V13" s="57" t="s">
        <v>29</v>
      </c>
      <c r="W13" s="58" t="s">
        <v>30</v>
      </c>
      <c r="X13" s="58" t="s">
        <v>30</v>
      </c>
      <c r="Y13" s="58" t="s">
        <v>30</v>
      </c>
      <c r="Z13" s="58" t="s">
        <v>30</v>
      </c>
      <c r="AA13" s="58" t="s">
        <v>30</v>
      </c>
      <c r="AB13" s="58" t="s">
        <v>30</v>
      </c>
      <c r="AC13" s="59" t="s">
        <v>30</v>
      </c>
      <c r="AD13" s="56" t="s">
        <v>30</v>
      </c>
    </row>
    <row r="14" spans="1:30" ht="45" customHeight="1" x14ac:dyDescent="0.2">
      <c r="A14" s="82">
        <v>12</v>
      </c>
      <c r="B14" s="29" t="s">
        <v>10</v>
      </c>
      <c r="C14" s="83">
        <v>1204450</v>
      </c>
      <c r="D14" s="60" t="s">
        <v>29</v>
      </c>
      <c r="E14" s="60" t="s">
        <v>30</v>
      </c>
      <c r="F14" s="30" t="s">
        <v>30</v>
      </c>
      <c r="G14" s="60" t="s">
        <v>30</v>
      </c>
      <c r="H14" s="60" t="s">
        <v>30</v>
      </c>
      <c r="I14" s="60" t="s">
        <v>30</v>
      </c>
      <c r="J14" s="60" t="s">
        <v>30</v>
      </c>
      <c r="K14" s="61" t="s">
        <v>30</v>
      </c>
      <c r="L14" s="62" t="s">
        <v>30</v>
      </c>
      <c r="M14" s="63" t="s">
        <v>29</v>
      </c>
      <c r="N14" s="60" t="s">
        <v>30</v>
      </c>
      <c r="O14" s="60" t="s">
        <v>30</v>
      </c>
      <c r="P14" s="60" t="s">
        <v>30</v>
      </c>
      <c r="Q14" s="60" t="s">
        <v>30</v>
      </c>
      <c r="R14" s="60" t="s">
        <v>30</v>
      </c>
      <c r="S14" s="60" t="s">
        <v>30</v>
      </c>
      <c r="T14" s="61" t="s">
        <v>30</v>
      </c>
      <c r="U14" s="62" t="s">
        <v>30</v>
      </c>
      <c r="V14" s="84">
        <v>1204450</v>
      </c>
      <c r="W14" s="10" t="s">
        <v>92</v>
      </c>
      <c r="X14" s="64">
        <f>W14*V14</f>
        <v>132489.5</v>
      </c>
      <c r="Y14" s="31" t="s">
        <v>95</v>
      </c>
      <c r="Z14" s="29" t="s">
        <v>94</v>
      </c>
      <c r="AA14" s="29" t="s">
        <v>93</v>
      </c>
      <c r="AB14" s="10" t="s">
        <v>33</v>
      </c>
      <c r="AC14" s="37" t="s">
        <v>32</v>
      </c>
      <c r="AD14" s="62" t="s">
        <v>30</v>
      </c>
    </row>
    <row r="15" spans="1:30" ht="45" customHeight="1" x14ac:dyDescent="0.2">
      <c r="A15" s="85">
        <v>13</v>
      </c>
      <c r="B15" s="21" t="s">
        <v>98</v>
      </c>
      <c r="C15" s="51">
        <v>501620</v>
      </c>
      <c r="D15" s="51">
        <f>50160+451460</f>
        <v>501620</v>
      </c>
      <c r="E15" s="9">
        <v>0.17</v>
      </c>
      <c r="F15" s="28">
        <f t="shared" ref="F15:F20" si="1">E15*D15</f>
        <v>85275.400000000009</v>
      </c>
      <c r="G15" s="25" t="s">
        <v>62</v>
      </c>
      <c r="H15" s="25" t="s">
        <v>61</v>
      </c>
      <c r="I15" s="9" t="s">
        <v>97</v>
      </c>
      <c r="J15" s="9" t="s">
        <v>42</v>
      </c>
      <c r="K15" s="86" t="s">
        <v>96</v>
      </c>
      <c r="L15" s="49" t="s">
        <v>30</v>
      </c>
      <c r="M15" s="50" t="s">
        <v>29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48" t="s">
        <v>30</v>
      </c>
      <c r="U15" s="49" t="s">
        <v>30</v>
      </c>
      <c r="V15" s="65">
        <v>501620</v>
      </c>
      <c r="W15" s="9">
        <v>0.35</v>
      </c>
      <c r="X15" s="25">
        <f>W15*V15</f>
        <v>175567</v>
      </c>
      <c r="Y15" s="25" t="s">
        <v>101</v>
      </c>
      <c r="Z15" s="25" t="s">
        <v>100</v>
      </c>
      <c r="AA15" s="25" t="s">
        <v>99</v>
      </c>
      <c r="AB15" s="9" t="s">
        <v>33</v>
      </c>
      <c r="AC15" s="36" t="s">
        <v>32</v>
      </c>
      <c r="AD15" s="49" t="s">
        <v>30</v>
      </c>
    </row>
    <row r="16" spans="1:30" ht="45" customHeight="1" x14ac:dyDescent="0.2">
      <c r="A16" s="85">
        <v>14</v>
      </c>
      <c r="B16" s="21" t="s">
        <v>103</v>
      </c>
      <c r="C16" s="51">
        <v>2666640</v>
      </c>
      <c r="D16" s="51">
        <v>2666640</v>
      </c>
      <c r="E16" s="25">
        <v>0.19</v>
      </c>
      <c r="F16" s="11">
        <f t="shared" si="1"/>
        <v>506661.60000000003</v>
      </c>
      <c r="G16" s="25" t="s">
        <v>62</v>
      </c>
      <c r="H16" s="25" t="s">
        <v>61</v>
      </c>
      <c r="I16" s="9" t="s">
        <v>97</v>
      </c>
      <c r="J16" s="9" t="s">
        <v>42</v>
      </c>
      <c r="K16" s="36" t="s">
        <v>102</v>
      </c>
      <c r="L16" s="49" t="s">
        <v>30</v>
      </c>
      <c r="M16" s="50" t="s">
        <v>29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48" t="s">
        <v>30</v>
      </c>
      <c r="U16" s="49" t="s">
        <v>30</v>
      </c>
      <c r="V16" s="50" t="s">
        <v>29</v>
      </c>
      <c r="W16" s="18" t="s">
        <v>30</v>
      </c>
      <c r="X16" s="18" t="s">
        <v>30</v>
      </c>
      <c r="Y16" s="18" t="s">
        <v>30</v>
      </c>
      <c r="Z16" s="18" t="s">
        <v>30</v>
      </c>
      <c r="AA16" s="18" t="s">
        <v>30</v>
      </c>
      <c r="AB16" s="18" t="s">
        <v>30</v>
      </c>
      <c r="AC16" s="48" t="s">
        <v>30</v>
      </c>
      <c r="AD16" s="49" t="s">
        <v>30</v>
      </c>
    </row>
    <row r="17" spans="1:30" ht="45" customHeight="1" x14ac:dyDescent="0.2">
      <c r="A17" s="85">
        <v>15</v>
      </c>
      <c r="B17" s="21" t="s">
        <v>104</v>
      </c>
      <c r="C17" s="51">
        <v>1852530</v>
      </c>
      <c r="D17" s="51">
        <v>1852530</v>
      </c>
      <c r="E17" s="26">
        <v>0.13</v>
      </c>
      <c r="F17" s="28">
        <f t="shared" si="1"/>
        <v>240828.9</v>
      </c>
      <c r="G17" s="25" t="s">
        <v>62</v>
      </c>
      <c r="H17" s="25" t="s">
        <v>61</v>
      </c>
      <c r="I17" s="25" t="s">
        <v>106</v>
      </c>
      <c r="J17" s="9" t="s">
        <v>42</v>
      </c>
      <c r="K17" s="36" t="s">
        <v>105</v>
      </c>
      <c r="L17" s="49" t="s">
        <v>30</v>
      </c>
      <c r="M17" s="50" t="s">
        <v>107</v>
      </c>
      <c r="N17" s="18" t="s">
        <v>30</v>
      </c>
      <c r="O17" s="18" t="s">
        <v>30</v>
      </c>
      <c r="P17" s="18" t="s">
        <v>30</v>
      </c>
      <c r="Q17" s="18" t="s">
        <v>30</v>
      </c>
      <c r="R17" s="18" t="s">
        <v>30</v>
      </c>
      <c r="S17" s="18" t="s">
        <v>30</v>
      </c>
      <c r="T17" s="48" t="s">
        <v>30</v>
      </c>
      <c r="U17" s="49" t="s">
        <v>30</v>
      </c>
      <c r="V17" s="50" t="s">
        <v>29</v>
      </c>
      <c r="W17" s="18" t="s">
        <v>30</v>
      </c>
      <c r="X17" s="18" t="s">
        <v>30</v>
      </c>
      <c r="Y17" s="18" t="s">
        <v>30</v>
      </c>
      <c r="Z17" s="18" t="s">
        <v>30</v>
      </c>
      <c r="AA17" s="18" t="s">
        <v>30</v>
      </c>
      <c r="AB17" s="18" t="s">
        <v>30</v>
      </c>
      <c r="AC17" s="48" t="s">
        <v>30</v>
      </c>
      <c r="AD17" s="49" t="s">
        <v>30</v>
      </c>
    </row>
    <row r="18" spans="1:30" ht="45" customHeight="1" x14ac:dyDescent="0.2">
      <c r="A18" s="85">
        <v>16</v>
      </c>
      <c r="B18" s="21" t="s">
        <v>22</v>
      </c>
      <c r="C18" s="51">
        <v>819780</v>
      </c>
      <c r="D18" s="51">
        <v>819780</v>
      </c>
      <c r="E18" s="25">
        <v>0.16314999999999999</v>
      </c>
      <c r="F18" s="28">
        <f t="shared" si="1"/>
        <v>133747.10699999999</v>
      </c>
      <c r="G18" s="25" t="s">
        <v>62</v>
      </c>
      <c r="H18" s="25" t="s">
        <v>61</v>
      </c>
      <c r="I18" s="25" t="s">
        <v>109</v>
      </c>
      <c r="J18" s="9" t="s">
        <v>42</v>
      </c>
      <c r="K18" s="36" t="s">
        <v>108</v>
      </c>
      <c r="L18" s="49" t="s">
        <v>30</v>
      </c>
      <c r="M18" s="50" t="s">
        <v>29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48" t="s">
        <v>30</v>
      </c>
      <c r="U18" s="49" t="s">
        <v>30</v>
      </c>
      <c r="V18" s="50" t="s">
        <v>110</v>
      </c>
      <c r="W18" s="18" t="s">
        <v>30</v>
      </c>
      <c r="X18" s="18" t="s">
        <v>30</v>
      </c>
      <c r="Y18" s="18" t="s">
        <v>30</v>
      </c>
      <c r="Z18" s="18" t="s">
        <v>30</v>
      </c>
      <c r="AA18" s="18" t="s">
        <v>30</v>
      </c>
      <c r="AB18" s="18" t="s">
        <v>30</v>
      </c>
      <c r="AC18" s="48" t="s">
        <v>30</v>
      </c>
      <c r="AD18" s="49" t="s">
        <v>30</v>
      </c>
    </row>
    <row r="19" spans="1:30" ht="45" customHeight="1" x14ac:dyDescent="0.2">
      <c r="A19" s="85">
        <v>17</v>
      </c>
      <c r="B19" s="21" t="s">
        <v>23</v>
      </c>
      <c r="C19" s="51">
        <v>3264540</v>
      </c>
      <c r="D19" s="51">
        <v>3264540</v>
      </c>
      <c r="E19" s="26">
        <v>0.16</v>
      </c>
      <c r="F19" s="28">
        <f t="shared" si="1"/>
        <v>522326.4</v>
      </c>
      <c r="G19" s="25" t="s">
        <v>62</v>
      </c>
      <c r="H19" s="25" t="s">
        <v>61</v>
      </c>
      <c r="I19" s="25" t="s">
        <v>112</v>
      </c>
      <c r="J19" s="9" t="s">
        <v>33</v>
      </c>
      <c r="K19" s="36" t="s">
        <v>111</v>
      </c>
      <c r="L19" s="49" t="s">
        <v>30</v>
      </c>
      <c r="M19" s="50" t="s">
        <v>29</v>
      </c>
      <c r="N19" s="18" t="s">
        <v>30</v>
      </c>
      <c r="O19" s="18" t="s">
        <v>30</v>
      </c>
      <c r="P19" s="18" t="s">
        <v>30</v>
      </c>
      <c r="Q19" s="18" t="s">
        <v>30</v>
      </c>
      <c r="R19" s="18" t="s">
        <v>30</v>
      </c>
      <c r="S19" s="18" t="s">
        <v>30</v>
      </c>
      <c r="T19" s="48" t="s">
        <v>30</v>
      </c>
      <c r="U19" s="49" t="s">
        <v>30</v>
      </c>
      <c r="V19" s="50" t="s">
        <v>29</v>
      </c>
      <c r="W19" s="18" t="s">
        <v>30</v>
      </c>
      <c r="X19" s="18" t="s">
        <v>30</v>
      </c>
      <c r="Y19" s="18" t="s">
        <v>30</v>
      </c>
      <c r="Z19" s="18" t="s">
        <v>30</v>
      </c>
      <c r="AA19" s="18" t="s">
        <v>30</v>
      </c>
      <c r="AB19" s="18" t="s">
        <v>30</v>
      </c>
      <c r="AC19" s="48" t="s">
        <v>30</v>
      </c>
      <c r="AD19" s="49" t="s">
        <v>30</v>
      </c>
    </row>
    <row r="20" spans="1:30" ht="45" customHeight="1" x14ac:dyDescent="0.2">
      <c r="A20" s="85">
        <v>18</v>
      </c>
      <c r="B20" s="21" t="s">
        <v>24</v>
      </c>
      <c r="C20" s="51">
        <v>3559260</v>
      </c>
      <c r="D20" s="51">
        <v>3559260</v>
      </c>
      <c r="E20" s="25">
        <v>0.23300000000000001</v>
      </c>
      <c r="F20" s="28">
        <f t="shared" si="1"/>
        <v>829307.58000000007</v>
      </c>
      <c r="G20" s="25" t="s">
        <v>114</v>
      </c>
      <c r="H20" s="25" t="s">
        <v>68</v>
      </c>
      <c r="I20" s="25" t="s">
        <v>113</v>
      </c>
      <c r="J20" s="9" t="s">
        <v>42</v>
      </c>
      <c r="K20" s="86" t="s">
        <v>115</v>
      </c>
      <c r="L20" s="45" t="s">
        <v>116</v>
      </c>
      <c r="M20" s="50" t="s">
        <v>29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48" t="s">
        <v>30</v>
      </c>
      <c r="U20" s="49" t="s">
        <v>30</v>
      </c>
      <c r="V20" s="50" t="s">
        <v>29</v>
      </c>
      <c r="W20" s="18" t="s">
        <v>30</v>
      </c>
      <c r="X20" s="18" t="s">
        <v>30</v>
      </c>
      <c r="Y20" s="18" t="s">
        <v>30</v>
      </c>
      <c r="Z20" s="18" t="s">
        <v>30</v>
      </c>
      <c r="AA20" s="18" t="s">
        <v>30</v>
      </c>
      <c r="AB20" s="18" t="s">
        <v>30</v>
      </c>
      <c r="AC20" s="48" t="s">
        <v>30</v>
      </c>
      <c r="AD20" s="49" t="s">
        <v>30</v>
      </c>
    </row>
    <row r="21" spans="1:30" ht="45" customHeight="1" x14ac:dyDescent="0.2">
      <c r="A21" s="85">
        <v>19</v>
      </c>
      <c r="B21" s="66" t="s">
        <v>117</v>
      </c>
      <c r="C21" s="67">
        <v>351700</v>
      </c>
      <c r="D21" s="19" t="s">
        <v>29</v>
      </c>
      <c r="E21" s="19" t="s">
        <v>30</v>
      </c>
      <c r="F21" s="12" t="s">
        <v>30</v>
      </c>
      <c r="G21" s="19" t="s">
        <v>30</v>
      </c>
      <c r="H21" s="19" t="s">
        <v>30</v>
      </c>
      <c r="I21" s="19" t="s">
        <v>30</v>
      </c>
      <c r="J21" s="19" t="s">
        <v>30</v>
      </c>
      <c r="K21" s="39" t="s">
        <v>30</v>
      </c>
      <c r="L21" s="68" t="s">
        <v>30</v>
      </c>
      <c r="M21" s="69" t="s">
        <v>29</v>
      </c>
      <c r="N21" s="19" t="s">
        <v>30</v>
      </c>
      <c r="O21" s="12" t="s">
        <v>30</v>
      </c>
      <c r="P21" s="19" t="s">
        <v>30</v>
      </c>
      <c r="Q21" s="19" t="s">
        <v>30</v>
      </c>
      <c r="R21" s="19" t="s">
        <v>30</v>
      </c>
      <c r="S21" s="19" t="s">
        <v>30</v>
      </c>
      <c r="T21" s="39" t="s">
        <v>30</v>
      </c>
      <c r="U21" s="68" t="s">
        <v>30</v>
      </c>
      <c r="V21" s="69" t="s">
        <v>29</v>
      </c>
      <c r="W21" s="19" t="s">
        <v>30</v>
      </c>
      <c r="X21" s="12" t="s">
        <v>30</v>
      </c>
      <c r="Y21" s="19" t="s">
        <v>30</v>
      </c>
      <c r="Z21" s="19" t="s">
        <v>30</v>
      </c>
      <c r="AA21" s="19" t="s">
        <v>30</v>
      </c>
      <c r="AB21" s="19" t="s">
        <v>30</v>
      </c>
      <c r="AC21" s="39" t="s">
        <v>30</v>
      </c>
      <c r="AD21" s="68" t="s">
        <v>30</v>
      </c>
    </row>
    <row r="22" spans="1:30" ht="45" customHeight="1" thickBot="1" x14ac:dyDescent="0.25">
      <c r="A22" s="87">
        <v>20</v>
      </c>
      <c r="B22" s="13" t="s">
        <v>118</v>
      </c>
      <c r="C22" s="70">
        <v>4337032</v>
      </c>
      <c r="D22" s="71" t="s">
        <v>29</v>
      </c>
      <c r="E22" s="71" t="s">
        <v>30</v>
      </c>
      <c r="F22" s="23" t="s">
        <v>30</v>
      </c>
      <c r="G22" s="71" t="s">
        <v>30</v>
      </c>
      <c r="H22" s="71" t="s">
        <v>30</v>
      </c>
      <c r="I22" s="71" t="s">
        <v>30</v>
      </c>
      <c r="J22" s="71" t="s">
        <v>30</v>
      </c>
      <c r="K22" s="72" t="s">
        <v>30</v>
      </c>
      <c r="L22" s="73" t="s">
        <v>30</v>
      </c>
      <c r="M22" s="74" t="s">
        <v>29</v>
      </c>
      <c r="N22" s="71" t="s">
        <v>30</v>
      </c>
      <c r="O22" s="23" t="s">
        <v>30</v>
      </c>
      <c r="P22" s="71" t="s">
        <v>30</v>
      </c>
      <c r="Q22" s="71" t="s">
        <v>30</v>
      </c>
      <c r="R22" s="71" t="s">
        <v>30</v>
      </c>
      <c r="S22" s="71" t="s">
        <v>30</v>
      </c>
      <c r="T22" s="72" t="s">
        <v>30</v>
      </c>
      <c r="U22" s="73" t="s">
        <v>30</v>
      </c>
      <c r="V22" s="74" t="s">
        <v>29</v>
      </c>
      <c r="W22" s="71" t="s">
        <v>30</v>
      </c>
      <c r="X22" s="23" t="s">
        <v>30</v>
      </c>
      <c r="Y22" s="71" t="s">
        <v>30</v>
      </c>
      <c r="Z22" s="71" t="s">
        <v>30</v>
      </c>
      <c r="AA22" s="71" t="s">
        <v>30</v>
      </c>
      <c r="AB22" s="71" t="s">
        <v>30</v>
      </c>
      <c r="AC22" s="72" t="s">
        <v>30</v>
      </c>
      <c r="AD22" s="73" t="s">
        <v>30</v>
      </c>
    </row>
  </sheetData>
  <autoFilter ref="A3:AD22"/>
  <mergeCells count="7">
    <mergeCell ref="AB12:AC12"/>
    <mergeCell ref="S12:T12"/>
    <mergeCell ref="V2:AD2"/>
    <mergeCell ref="D2:K2"/>
    <mergeCell ref="M2:T2"/>
    <mergeCell ref="A2:C2"/>
    <mergeCell ref="J7:K7"/>
  </mergeCells>
  <hyperlinks>
    <hyperlink ref="Y15" r:id="rId1" display="http://www.wockhardt.co.uk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Gamrekeli</dc:creator>
  <cp:lastModifiedBy>Nini Gamrekeli</cp:lastModifiedBy>
  <dcterms:created xsi:type="dcterms:W3CDTF">2019-10-09T06:29:39Z</dcterms:created>
  <dcterms:modified xsi:type="dcterms:W3CDTF">2019-10-18T08:00:53Z</dcterms:modified>
</cp:coreProperties>
</file>