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klius\Desktop\"/>
    </mc:Choice>
  </mc:AlternateContent>
  <bookViews>
    <workbookView xWindow="0" yWindow="0" windowWidth="28800" windowHeight="12330" activeTab="1"/>
  </bookViews>
  <sheets>
    <sheet name="Sheet2" sheetId="5" r:id="rId1"/>
    <sheet name="Sheet1" sheetId="6" r:id="rId2"/>
  </sheets>
  <definedNames>
    <definedName name="_xlnm._FilterDatabase" localSheetId="0" hidden="1">Sheet2!$D$2:$D$45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K52" i="5"/>
  <c r="H60" i="5"/>
  <c r="H61" i="5"/>
  <c r="H59" i="5"/>
  <c r="G61" i="5"/>
  <c r="G60" i="5"/>
  <c r="G59" i="5"/>
  <c r="H57" i="5"/>
  <c r="L30" i="5" l="1"/>
  <c r="L31" i="5"/>
  <c r="L32" i="5"/>
  <c r="L33" i="5"/>
  <c r="L34" i="5"/>
  <c r="L29" i="5"/>
</calcChain>
</file>

<file path=xl/sharedStrings.xml><?xml version="1.0" encoding="utf-8"?>
<sst xmlns="http://schemas.openxmlformats.org/spreadsheetml/2006/main" count="196" uniqueCount="151">
  <si>
    <t>N</t>
  </si>
  <si>
    <t>მედიკამენტის დასახელება</t>
  </si>
  <si>
    <t>სავაჭრო დასახელება</t>
  </si>
  <si>
    <t>ენალაპრილი 10მგ</t>
  </si>
  <si>
    <t>ენალაპრილი 20მგ</t>
  </si>
  <si>
    <t>ენაპი 20მგ</t>
  </si>
  <si>
    <t>ლოსარტანი 100მგ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</si>
  <si>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</si>
  <si>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</si>
  <si>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</si>
  <si>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</si>
  <si>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</si>
  <si>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</si>
  <si>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</si>
  <si>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</si>
  <si>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</si>
  <si>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</si>
  <si>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ზილტი 75მგ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</si>
  <si>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</si>
  <si>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</si>
  <si>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</si>
  <si>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</si>
  <si>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</si>
  <si>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</si>
  <si>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მეტფორმინი 1000მგ</t>
  </si>
  <si>
    <t>სიოფორი 1000მგ</t>
  </si>
  <si>
    <t>გლიკლაზიდი 60მგ</t>
  </si>
  <si>
    <t>დიაბეტონი MR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</si>
  <si>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</si>
  <si>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</si>
  <si>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</si>
  <si>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</si>
  <si>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</si>
  <si>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ლ–თიროქსინი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</si>
  <si>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</si>
  <si>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</si>
  <si>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</si>
  <si>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</si>
  <si>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 xml:space="preserve">სალმეტეროლი/ფლუტიკაზონი   50მკგ/250მკგ საინჰალაციო ფხვნილი                   </t>
  </si>
  <si>
    <t>სერეტიდი დისკუსი 50/250მკგ ინჰ 60 დოზა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</si>
  <si>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</si>
  <si>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</si>
  <si>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</si>
  <si>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</si>
  <si>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</si>
  <si>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</si>
  <si>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ატორისი 20მგ N30</t>
  </si>
  <si>
    <t>ლოზაპი/ლორისტა</t>
  </si>
  <si>
    <t>პერინდოპრილ /ამლოდიპინი 4მგ/5მგ ან 5მგ/5მგ</t>
  </si>
  <si>
    <t>პერინდოპრილ /ამლოდიპინი 8მგ/10მგ ან 10მგ/10მგ</t>
  </si>
  <si>
    <t>პერინდოპრილ ინდაპამიდი 4მგ/1.25მგ</t>
  </si>
  <si>
    <t>ლოსარტან/ჰიდროქლორთიაზიდი 50მგ/12.5მგ</t>
  </si>
  <si>
    <t>ბისოპროლოლი 5მგ</t>
  </si>
  <si>
    <t>ნებივოლოლი 5მგ</t>
  </si>
  <si>
    <t>ჰიდროქლორთიაზიდი 25მგ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</si>
  <si>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</si>
  <si>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</si>
  <si>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კარბიდოპა,ლევოდოპა 250მგ/25მგ</t>
  </si>
  <si>
    <t>ბენსერაზიდის ჰიდროქლორიდი,ლევოდოპა 125მგ/25მგ</t>
  </si>
  <si>
    <t>ლევეტირაცეტამი 500მგ</t>
  </si>
  <si>
    <t>კარბამაზეპინი 200მგ</t>
  </si>
  <si>
    <t>ნატრიუმის ვალპროატი 300მგ</t>
  </si>
  <si>
    <t>ნატრიუმის ვალპროატი 500მგ</t>
  </si>
  <si>
    <t>ლემოტრიჯინი 100მგ</t>
  </si>
  <si>
    <t>ატორვასტატინი 10მგ</t>
  </si>
  <si>
    <t>ატორვასტატინი 40მგ</t>
  </si>
  <si>
    <t>მარაგშია</t>
  </si>
  <si>
    <t>ვადა გასდის, ვერ იხარჯება</t>
  </si>
  <si>
    <t>SPA180007978</t>
  </si>
  <si>
    <t>სტატუსი</t>
  </si>
  <si>
    <t>სპა</t>
  </si>
  <si>
    <t>გამოცხადებული ფასი</t>
  </si>
  <si>
    <t>გამარჯვებული ფასი</t>
  </si>
  <si>
    <t>გამარჯვებული მედიკამენტი</t>
  </si>
  <si>
    <t>მწარმოებელი</t>
  </si>
  <si>
    <t>ნეიროლეფსინი</t>
  </si>
  <si>
    <t>ჯი ემ პი საქართველო</t>
  </si>
  <si>
    <t>SPA180007977</t>
  </si>
  <si>
    <t>ლემოტრიჯინი 25მგ</t>
  </si>
  <si>
    <t>ლამიქტალი</t>
  </si>
  <si>
    <t>გლაქსოსმიტკლაინი/პოლონეთი</t>
  </si>
  <si>
    <t>SPA180007893</t>
  </si>
  <si>
    <t>ტორვიტინი</t>
  </si>
  <si>
    <t>SPA180007894</t>
  </si>
  <si>
    <t>ეუთიროქსი</t>
  </si>
  <si>
    <t>მერკი/გერმანია</t>
  </si>
  <si>
    <t>SPA180007951</t>
  </si>
  <si>
    <t>სიოფორი</t>
  </si>
  <si>
    <t>ბერლინ ხემიე/გერმანია</t>
  </si>
  <si>
    <t>SPA180007952</t>
  </si>
  <si>
    <t>აპო გლიკლაზიდი MR</t>
  </si>
  <si>
    <t>Aptotex inc/კანადა</t>
  </si>
  <si>
    <t>SPA180007953</t>
  </si>
  <si>
    <t>სტაზექსი</t>
  </si>
  <si>
    <t>SPA180007796</t>
  </si>
  <si>
    <t>ამრადიპინი 4მგ/5მგ</t>
  </si>
  <si>
    <t>SPA180007791</t>
  </si>
  <si>
    <t>ამრა ფორტე</t>
  </si>
  <si>
    <t>SPA180007798</t>
  </si>
  <si>
    <t>ემკორი</t>
  </si>
  <si>
    <t>SPA180007794</t>
  </si>
  <si>
    <t>ამრადიპინი 8მგ/10მგ</t>
  </si>
  <si>
    <t>შერჩევა–შეფასება</t>
  </si>
  <si>
    <t>SPA180008133</t>
  </si>
  <si>
    <t>გამოცხადებულია/იხსნება 5.11.18 12:00</t>
  </si>
  <si>
    <t>SPA180008135</t>
  </si>
  <si>
    <t>გამოცხადებულია/იხსნება 5.11.18 12:30</t>
  </si>
  <si>
    <t>SPA180008137</t>
  </si>
  <si>
    <t>გამოცხადებულია/იხსნება 5.11.18 14:30</t>
  </si>
  <si>
    <t>SPA180008129</t>
  </si>
  <si>
    <t>გამოცხადებულია/იხსნება 5.11.18 15:00</t>
  </si>
  <si>
    <t>SPA180008128</t>
  </si>
  <si>
    <t>გამოცხადებულია/იხსნება 5.11.18 14:00</t>
  </si>
  <si>
    <t>SPA180008127</t>
  </si>
  <si>
    <t>გამოცხადებულია/იხსნება 5.11.18 13:30</t>
  </si>
  <si>
    <t>SPA180008131</t>
  </si>
  <si>
    <t>გამოცხადებულია/იხსნება 7.11.18 12:00</t>
  </si>
  <si>
    <t>SPA180008130</t>
  </si>
  <si>
    <t>გამოცხადებულია/იხსნება 5.11.18 13:00</t>
  </si>
  <si>
    <t>SPA180008139</t>
  </si>
  <si>
    <t>გამოცხადებულია/იხსნება 5.11.18 15:30</t>
  </si>
  <si>
    <t>SPA180007976</t>
  </si>
  <si>
    <t>არ შედგა</t>
  </si>
  <si>
    <t>SPA180007897</t>
  </si>
  <si>
    <t>SPA180007898</t>
  </si>
  <si>
    <t>SPA180007899</t>
  </si>
  <si>
    <t>SPA180007896</t>
  </si>
  <si>
    <t>SPA180007895</t>
  </si>
  <si>
    <t>SPA180007821</t>
  </si>
  <si>
    <t>SPA180007517</t>
  </si>
  <si>
    <t>SPA180007900</t>
  </si>
  <si>
    <t>მიმდინარეობს ხელშეკრულების მომზადება</t>
  </si>
  <si>
    <t>ეგილოკი</t>
  </si>
  <si>
    <t>ეგისი,უნგრეთი</t>
  </si>
  <si>
    <t>SPA180007793</t>
  </si>
  <si>
    <t>ლორისტა H</t>
  </si>
  <si>
    <t>კრკა,სლოვენია</t>
  </si>
  <si>
    <t>SPA180007795</t>
  </si>
  <si>
    <t>ნებივოლოლი შტადა</t>
  </si>
  <si>
    <t>შტადა არზნეიმიტელ/გერმანია</t>
  </si>
  <si>
    <t>შესასყიდი რაოდენობა</t>
  </si>
  <si>
    <t>ბაზრის კვლევის ფასი არშემდგარ ტენდერებზე</t>
  </si>
  <si>
    <t>სულ</t>
  </si>
  <si>
    <t>არშემდგარი/ბაზრის კვლევა</t>
  </si>
  <si>
    <t>დაემატება 6-ს შემთხვევაში</t>
  </si>
  <si>
    <t>დაემატება ნევროლოგიით</t>
  </si>
  <si>
    <t>დაემატება კარდიოასპირინით</t>
  </si>
  <si>
    <t>1+2</t>
  </si>
  <si>
    <t>1+3</t>
  </si>
  <si>
    <t>2+3</t>
  </si>
  <si>
    <t xml:space="preserve">2302032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</si>
</sst>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10"/>
      <color rgb="FF222222"/>
      <name val="Sylfaen"/>
      <family val="1"/>
    </font>
    <font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2" applyFont="1"/>
    <xf numFmtId="1" fontId="4" fillId="4" borderId="1" xfId="1" applyNumberFormat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3" fontId="2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5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43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/>
    </xf>
    <xf numFmtId="43" fontId="5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43" fontId="5" fillId="0" borderId="6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3" fontId="5" fillId="0" borderId="9" xfId="2" applyFont="1" applyBorder="1" applyAlignment="1">
      <alignment horizontal="center" vertical="center"/>
    </xf>
    <xf numFmtId="43" fontId="5" fillId="0" borderId="11" xfId="2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3" fontId="5" fillId="0" borderId="12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43" fontId="2" fillId="4" borderId="0" xfId="2" applyFont="1" applyFill="1"/>
    <xf numFmtId="43" fontId="2" fillId="9" borderId="0" xfId="2" applyFont="1" applyFill="1"/>
    <xf numFmtId="43" fontId="2" fillId="4" borderId="0" xfId="0" applyNumberFormat="1" applyFont="1" applyFill="1" applyAlignment="1">
      <alignment wrapText="1"/>
    </xf>
    <xf numFmtId="0" fontId="2" fillId="4" borderId="0" xfId="0" applyFont="1" applyFill="1"/>
    <xf numFmtId="0" fontId="5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5" fontId="2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9" fillId="0" borderId="1" xfId="0" applyFont="1" applyBorder="1"/>
    <xf numFmtId="0" fontId="8" fillId="0" borderId="1" xfId="0" applyFont="1" applyBorder="1"/>
    <xf numFmtId="165" fontId="9" fillId="0" borderId="1" xfId="2" applyNumberFormat="1" applyFont="1" applyBorder="1"/>
    <xf numFmtId="0" fontId="9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P61"/>
  <sheetViews>
    <sheetView topLeftCell="A32" zoomScale="85" zoomScaleNormal="85" workbookViewId="0">
      <selection activeCell="K52" sqref="K52"/>
    </sheetView>
  </sheetViews>
  <sheetFormatPr defaultRowHeight="12" x14ac:dyDescent="0.2"/>
  <cols>
    <col min="1" max="1" width="4.28515625" style="1" customWidth="1"/>
    <col min="2" max="2" width="19.85546875" style="1" customWidth="1"/>
    <col min="3" max="3" width="16.42578125" style="1" customWidth="1"/>
    <col min="4" max="4" width="25" style="1" customWidth="1"/>
    <col min="5" max="5" width="17.42578125" style="1" customWidth="1"/>
    <col min="6" max="6" width="20.7109375" style="3" customWidth="1"/>
    <col min="7" max="8" width="19.140625" style="3" customWidth="1"/>
    <col min="9" max="9" width="15" style="1" customWidth="1"/>
    <col min="10" max="10" width="18.7109375" style="2" customWidth="1"/>
    <col min="11" max="11" width="13.85546875" style="3" customWidth="1"/>
    <col min="12" max="12" width="13.28515625" style="1" customWidth="1"/>
    <col min="13" max="15" width="9.140625" style="1"/>
    <col min="16" max="16" width="12.7109375" style="1" bestFit="1" customWidth="1"/>
    <col min="17" max="16384" width="9.140625" style="1"/>
  </cols>
  <sheetData>
    <row r="2" spans="1:11" ht="94.5" customHeight="1" x14ac:dyDescent="0.2">
      <c r="A2" s="4" t="s">
        <v>0</v>
      </c>
      <c r="B2" s="5" t="s">
        <v>1</v>
      </c>
      <c r="C2" s="5" t="s">
        <v>2</v>
      </c>
      <c r="D2" s="6" t="s">
        <v>69</v>
      </c>
      <c r="E2" s="6" t="s">
        <v>70</v>
      </c>
      <c r="F2" s="7" t="s">
        <v>71</v>
      </c>
      <c r="G2" s="7" t="s">
        <v>72</v>
      </c>
      <c r="H2" s="8" t="s">
        <v>141</v>
      </c>
      <c r="I2" s="9" t="s">
        <v>73</v>
      </c>
      <c r="J2" s="9" t="s">
        <v>74</v>
      </c>
      <c r="K2" s="8" t="s">
        <v>140</v>
      </c>
    </row>
    <row r="3" spans="1:11" ht="12.75" x14ac:dyDescent="0.2">
      <c r="A3" s="67">
        <v>1</v>
      </c>
      <c r="B3" s="10" t="s">
        <v>3</v>
      </c>
      <c r="C3" s="10" t="s">
        <v>3</v>
      </c>
      <c r="D3" s="11" t="s">
        <v>66</v>
      </c>
      <c r="E3" s="6"/>
      <c r="F3" s="7"/>
      <c r="G3" s="7"/>
      <c r="H3" s="7"/>
      <c r="I3" s="6"/>
      <c r="J3" s="9"/>
      <c r="K3" s="7"/>
    </row>
    <row r="4" spans="1:11" ht="12.75" x14ac:dyDescent="0.2">
      <c r="A4" s="67"/>
      <c r="B4" s="10" t="s">
        <v>4</v>
      </c>
      <c r="C4" s="10" t="s">
        <v>5</v>
      </c>
      <c r="D4" s="11" t="s">
        <v>66</v>
      </c>
      <c r="E4" s="6"/>
      <c r="F4" s="7"/>
      <c r="G4" s="7"/>
      <c r="H4" s="7"/>
      <c r="I4" s="6"/>
      <c r="J4" s="9"/>
      <c r="K4" s="7"/>
    </row>
    <row r="5" spans="1:11" ht="15" hidden="1" x14ac:dyDescent="0.2">
      <c r="A5" s="29">
        <v>2</v>
      </c>
      <c r="B5" s="29" t="s">
        <v>6</v>
      </c>
      <c r="C5" s="29" t="s">
        <v>47</v>
      </c>
      <c r="D5" s="30" t="s">
        <v>122</v>
      </c>
      <c r="E5" s="13" t="s">
        <v>125</v>
      </c>
      <c r="F5" s="31">
        <v>37996</v>
      </c>
      <c r="G5" s="31"/>
      <c r="H5" s="31">
        <v>94990</v>
      </c>
      <c r="I5" s="32"/>
      <c r="J5" s="33"/>
      <c r="K5" s="31">
        <v>379960</v>
      </c>
    </row>
    <row r="6" spans="1:11" ht="12.75" x14ac:dyDescent="0.2">
      <c r="A6" s="10">
        <v>3</v>
      </c>
      <c r="B6" s="10" t="s">
        <v>7</v>
      </c>
      <c r="C6" s="10" t="s">
        <v>7</v>
      </c>
      <c r="D6" s="11" t="s">
        <v>66</v>
      </c>
      <c r="E6" s="6"/>
      <c r="F6" s="7"/>
      <c r="G6" s="7"/>
      <c r="H6" s="7"/>
      <c r="I6" s="6"/>
      <c r="J6" s="9"/>
      <c r="K6" s="7"/>
    </row>
    <row r="7" spans="1:11" ht="25.5" x14ac:dyDescent="0.2">
      <c r="A7" s="10">
        <v>4</v>
      </c>
      <c r="B7" s="10" t="s">
        <v>8</v>
      </c>
      <c r="C7" s="10" t="s">
        <v>9</v>
      </c>
      <c r="D7" s="12" t="s">
        <v>131</v>
      </c>
      <c r="E7" s="14" t="s">
        <v>130</v>
      </c>
      <c r="F7" s="7">
        <v>12528</v>
      </c>
      <c r="G7" s="7">
        <v>12398</v>
      </c>
      <c r="H7" s="7"/>
      <c r="I7" s="6" t="s">
        <v>132</v>
      </c>
      <c r="J7" s="9" t="s">
        <v>133</v>
      </c>
      <c r="K7" s="7">
        <v>261000</v>
      </c>
    </row>
    <row r="8" spans="1:11" ht="12.75" x14ac:dyDescent="0.2">
      <c r="A8" s="10">
        <v>5</v>
      </c>
      <c r="B8" s="10" t="s">
        <v>10</v>
      </c>
      <c r="C8" s="10" t="s">
        <v>11</v>
      </c>
      <c r="D8" s="11" t="s">
        <v>66</v>
      </c>
      <c r="E8" s="6"/>
      <c r="F8" s="7"/>
      <c r="G8" s="7"/>
      <c r="H8" s="7"/>
      <c r="I8" s="6"/>
      <c r="J8" s="9"/>
      <c r="K8" s="7"/>
    </row>
    <row r="9" spans="1:11" ht="25.5" x14ac:dyDescent="0.2">
      <c r="A9" s="10">
        <v>6</v>
      </c>
      <c r="B9" s="10" t="s">
        <v>12</v>
      </c>
      <c r="C9" s="10" t="s">
        <v>13</v>
      </c>
      <c r="D9" s="11" t="s">
        <v>66</v>
      </c>
      <c r="E9" s="6"/>
      <c r="F9" s="7"/>
      <c r="G9" s="7"/>
      <c r="H9" s="7"/>
      <c r="I9" s="6"/>
      <c r="J9" s="9"/>
      <c r="K9" s="7"/>
    </row>
    <row r="10" spans="1:11" ht="25.5" x14ac:dyDescent="0.2">
      <c r="A10" s="10">
        <v>7</v>
      </c>
      <c r="B10" s="10" t="s">
        <v>14</v>
      </c>
      <c r="C10" s="10" t="s">
        <v>15</v>
      </c>
      <c r="D10" s="11" t="s">
        <v>66</v>
      </c>
      <c r="E10" s="6"/>
      <c r="F10" s="7"/>
      <c r="G10" s="7"/>
      <c r="H10" s="7"/>
      <c r="I10" s="6"/>
      <c r="J10" s="9"/>
      <c r="K10" s="7"/>
    </row>
    <row r="11" spans="1:11" ht="58.5" customHeight="1" x14ac:dyDescent="0.2">
      <c r="A11" s="10">
        <v>8</v>
      </c>
      <c r="B11" s="10" t="s">
        <v>16</v>
      </c>
      <c r="C11" s="10" t="s">
        <v>17</v>
      </c>
      <c r="D11" s="12" t="s">
        <v>102</v>
      </c>
      <c r="E11" s="14" t="s">
        <v>92</v>
      </c>
      <c r="F11" s="7">
        <v>99778</v>
      </c>
      <c r="G11" s="7">
        <v>79799</v>
      </c>
      <c r="H11" s="7"/>
      <c r="I11" s="6" t="s">
        <v>93</v>
      </c>
      <c r="J11" s="9" t="s">
        <v>76</v>
      </c>
      <c r="K11" s="7">
        <v>475132</v>
      </c>
    </row>
    <row r="12" spans="1:11" ht="25.5" hidden="1" x14ac:dyDescent="0.2">
      <c r="A12" s="29">
        <v>9</v>
      </c>
      <c r="B12" s="29" t="s">
        <v>18</v>
      </c>
      <c r="C12" s="29" t="s">
        <v>19</v>
      </c>
      <c r="D12" s="34" t="s">
        <v>122</v>
      </c>
      <c r="E12" s="35" t="s">
        <v>123</v>
      </c>
      <c r="F12" s="31">
        <v>6418</v>
      </c>
      <c r="G12" s="31"/>
      <c r="H12" s="31">
        <v>9810</v>
      </c>
      <c r="I12" s="32"/>
      <c r="J12" s="33"/>
      <c r="K12" s="31">
        <v>229200</v>
      </c>
    </row>
    <row r="13" spans="1:11" ht="12.75" x14ac:dyDescent="0.2">
      <c r="A13" s="10">
        <v>10</v>
      </c>
      <c r="B13" s="10" t="s">
        <v>20</v>
      </c>
      <c r="C13" s="10" t="s">
        <v>20</v>
      </c>
      <c r="D13" s="11" t="s">
        <v>66</v>
      </c>
      <c r="E13" s="6"/>
      <c r="F13" s="7"/>
      <c r="G13" s="7"/>
      <c r="H13" s="7"/>
      <c r="I13" s="6"/>
      <c r="J13" s="9"/>
      <c r="K13" s="7"/>
    </row>
    <row r="14" spans="1:11" ht="25.5" x14ac:dyDescent="0.2">
      <c r="A14" s="10">
        <v>11</v>
      </c>
      <c r="B14" s="10" t="s">
        <v>21</v>
      </c>
      <c r="C14" s="10" t="s">
        <v>22</v>
      </c>
      <c r="D14" s="11" t="s">
        <v>66</v>
      </c>
      <c r="E14" s="6"/>
      <c r="F14" s="7"/>
      <c r="G14" s="7"/>
      <c r="H14" s="7"/>
      <c r="I14" s="6"/>
      <c r="J14" s="9"/>
      <c r="K14" s="7"/>
    </row>
    <row r="15" spans="1:11" ht="15" x14ac:dyDescent="0.2">
      <c r="A15" s="67">
        <v>12</v>
      </c>
      <c r="B15" s="10" t="s">
        <v>23</v>
      </c>
      <c r="C15" s="10" t="s">
        <v>46</v>
      </c>
      <c r="D15" s="12" t="s">
        <v>102</v>
      </c>
      <c r="E15" s="14" t="s">
        <v>81</v>
      </c>
      <c r="F15" s="7">
        <v>69822</v>
      </c>
      <c r="G15" s="7">
        <v>69047</v>
      </c>
      <c r="H15" s="7"/>
      <c r="I15" s="6" t="s">
        <v>82</v>
      </c>
      <c r="J15" s="9" t="s">
        <v>76</v>
      </c>
      <c r="K15" s="7">
        <v>775800</v>
      </c>
    </row>
    <row r="16" spans="1:11" ht="25.5" x14ac:dyDescent="0.2">
      <c r="A16" s="67"/>
      <c r="B16" s="15" t="s">
        <v>64</v>
      </c>
      <c r="C16" s="15"/>
      <c r="D16" s="9" t="s">
        <v>112</v>
      </c>
      <c r="E16" s="14" t="s">
        <v>111</v>
      </c>
      <c r="F16" s="7">
        <v>367641</v>
      </c>
      <c r="G16" s="7"/>
      <c r="H16" s="7"/>
      <c r="I16" s="6"/>
      <c r="J16" s="9"/>
      <c r="K16" s="7">
        <v>2228130</v>
      </c>
    </row>
    <row r="17" spans="1:12" ht="25.5" x14ac:dyDescent="0.2">
      <c r="A17" s="67"/>
      <c r="B17" s="15" t="s">
        <v>65</v>
      </c>
      <c r="C17" s="15"/>
      <c r="D17" s="9" t="s">
        <v>118</v>
      </c>
      <c r="E17" s="14" t="s">
        <v>117</v>
      </c>
      <c r="F17" s="7">
        <v>244436</v>
      </c>
      <c r="G17" s="7"/>
      <c r="H17" s="7"/>
      <c r="I17" s="6"/>
      <c r="J17" s="9"/>
      <c r="K17" s="7">
        <v>488871</v>
      </c>
    </row>
    <row r="18" spans="1:12" ht="25.5" x14ac:dyDescent="0.2">
      <c r="A18" s="10">
        <v>13</v>
      </c>
      <c r="B18" s="10" t="s">
        <v>24</v>
      </c>
      <c r="C18" s="10" t="s">
        <v>25</v>
      </c>
      <c r="D18" s="12" t="s">
        <v>102</v>
      </c>
      <c r="E18" s="14" t="s">
        <v>86</v>
      </c>
      <c r="F18" s="7">
        <v>314914</v>
      </c>
      <c r="G18" s="7">
        <v>280499</v>
      </c>
      <c r="H18" s="7"/>
      <c r="I18" s="6" t="s">
        <v>87</v>
      </c>
      <c r="J18" s="9" t="s">
        <v>88</v>
      </c>
      <c r="K18" s="7">
        <v>3314880</v>
      </c>
    </row>
    <row r="19" spans="1:12" ht="38.25" x14ac:dyDescent="0.2">
      <c r="A19" s="10">
        <v>14</v>
      </c>
      <c r="B19" s="10" t="s">
        <v>26</v>
      </c>
      <c r="C19" s="10" t="s">
        <v>27</v>
      </c>
      <c r="D19" s="12" t="s">
        <v>102</v>
      </c>
      <c r="E19" s="14" t="s">
        <v>89</v>
      </c>
      <c r="F19" s="7">
        <v>195128</v>
      </c>
      <c r="G19" s="7">
        <v>116998</v>
      </c>
      <c r="H19" s="7"/>
      <c r="I19" s="9" t="s">
        <v>90</v>
      </c>
      <c r="J19" s="9" t="s">
        <v>91</v>
      </c>
      <c r="K19" s="7">
        <v>1393770</v>
      </c>
    </row>
    <row r="20" spans="1:12" ht="15" hidden="1" x14ac:dyDescent="0.2">
      <c r="A20" s="36">
        <v>15</v>
      </c>
      <c r="B20" s="36" t="s">
        <v>28</v>
      </c>
      <c r="C20" s="36" t="s">
        <v>29</v>
      </c>
      <c r="D20" s="37" t="s">
        <v>122</v>
      </c>
      <c r="E20" s="13" t="s">
        <v>126</v>
      </c>
      <c r="F20" s="38">
        <v>73238</v>
      </c>
      <c r="G20" s="38"/>
      <c r="H20" s="38">
        <v>135896</v>
      </c>
      <c r="I20" s="39"/>
      <c r="J20" s="40"/>
      <c r="K20" s="38">
        <v>813750</v>
      </c>
    </row>
    <row r="21" spans="1:12" ht="15" hidden="1" x14ac:dyDescent="0.2">
      <c r="A21" s="24">
        <v>16</v>
      </c>
      <c r="B21" s="24" t="s">
        <v>30</v>
      </c>
      <c r="C21" s="24" t="s">
        <v>31</v>
      </c>
      <c r="D21" s="28" t="s">
        <v>122</v>
      </c>
      <c r="E21" s="13" t="s">
        <v>124</v>
      </c>
      <c r="F21" s="25">
        <v>4752</v>
      </c>
      <c r="G21" s="25"/>
      <c r="H21" s="25">
        <v>9163</v>
      </c>
      <c r="I21" s="26"/>
      <c r="J21" s="27"/>
      <c r="K21" s="25">
        <v>39600</v>
      </c>
    </row>
    <row r="22" spans="1:12" ht="25.5" x14ac:dyDescent="0.2">
      <c r="A22" s="10">
        <v>17</v>
      </c>
      <c r="B22" s="10" t="s">
        <v>32</v>
      </c>
      <c r="C22" s="10" t="s">
        <v>33</v>
      </c>
      <c r="D22" s="12" t="s">
        <v>102</v>
      </c>
      <c r="E22" s="14" t="s">
        <v>83</v>
      </c>
      <c r="F22" s="7">
        <v>22815</v>
      </c>
      <c r="G22" s="7">
        <v>22815</v>
      </c>
      <c r="H22" s="7"/>
      <c r="I22" s="6" t="s">
        <v>84</v>
      </c>
      <c r="J22" s="9" t="s">
        <v>85</v>
      </c>
      <c r="K22" s="7">
        <v>507000</v>
      </c>
    </row>
    <row r="23" spans="1:12" ht="25.5" x14ac:dyDescent="0.2">
      <c r="A23" s="10">
        <v>18</v>
      </c>
      <c r="B23" s="10" t="s">
        <v>34</v>
      </c>
      <c r="C23" s="10" t="s">
        <v>35</v>
      </c>
      <c r="D23" s="11" t="s">
        <v>67</v>
      </c>
      <c r="E23" s="6"/>
      <c r="F23" s="7"/>
      <c r="G23" s="7"/>
      <c r="H23" s="7"/>
      <c r="I23" s="6"/>
      <c r="J23" s="9"/>
      <c r="K23" s="7"/>
    </row>
    <row r="24" spans="1:12" ht="38.25" x14ac:dyDescent="0.2">
      <c r="A24" s="10">
        <v>19</v>
      </c>
      <c r="B24" s="10" t="s">
        <v>36</v>
      </c>
      <c r="C24" s="10" t="s">
        <v>37</v>
      </c>
      <c r="D24" s="11" t="s">
        <v>67</v>
      </c>
      <c r="E24" s="6"/>
      <c r="F24" s="7"/>
      <c r="G24" s="7"/>
      <c r="H24" s="7"/>
      <c r="I24" s="6"/>
      <c r="J24" s="9"/>
      <c r="K24" s="7"/>
    </row>
    <row r="25" spans="1:12" ht="78.75" hidden="1" customHeight="1" x14ac:dyDescent="0.2">
      <c r="A25" s="29">
        <v>20</v>
      </c>
      <c r="B25" s="29" t="s">
        <v>38</v>
      </c>
      <c r="C25" s="29" t="s">
        <v>39</v>
      </c>
      <c r="D25" s="30" t="s">
        <v>122</v>
      </c>
      <c r="E25" s="13" t="s">
        <v>129</v>
      </c>
      <c r="F25" s="31">
        <v>124300</v>
      </c>
      <c r="G25" s="31"/>
      <c r="H25" s="31"/>
      <c r="I25" s="32"/>
      <c r="J25" s="33"/>
      <c r="K25" s="31">
        <v>10000</v>
      </c>
    </row>
    <row r="26" spans="1:12" ht="37.5" customHeight="1" x14ac:dyDescent="0.2">
      <c r="A26" s="10">
        <v>21</v>
      </c>
      <c r="B26" s="10" t="s">
        <v>40</v>
      </c>
      <c r="C26" s="10" t="s">
        <v>41</v>
      </c>
      <c r="D26" s="11" t="s">
        <v>66</v>
      </c>
      <c r="E26" s="6"/>
      <c r="F26" s="7"/>
      <c r="G26" s="7"/>
      <c r="H26" s="7"/>
      <c r="I26" s="6"/>
      <c r="J26" s="9"/>
      <c r="K26" s="7"/>
    </row>
    <row r="27" spans="1:12" ht="73.5" hidden="1" customHeight="1" x14ac:dyDescent="0.2">
      <c r="A27" s="29">
        <v>22</v>
      </c>
      <c r="B27" s="29" t="s">
        <v>42</v>
      </c>
      <c r="C27" s="29" t="s">
        <v>43</v>
      </c>
      <c r="D27" s="34" t="s">
        <v>122</v>
      </c>
      <c r="E27" s="13" t="s">
        <v>127</v>
      </c>
      <c r="F27" s="31">
        <v>67635</v>
      </c>
      <c r="G27" s="31"/>
      <c r="H27" s="31">
        <v>94990</v>
      </c>
      <c r="I27" s="32"/>
      <c r="J27" s="33"/>
      <c r="K27" s="31">
        <v>900</v>
      </c>
    </row>
    <row r="28" spans="1:12" ht="27.75" customHeight="1" thickBot="1" x14ac:dyDescent="0.25">
      <c r="A28" s="24">
        <v>23</v>
      </c>
      <c r="B28" s="24" t="s">
        <v>44</v>
      </c>
      <c r="C28" s="24" t="s">
        <v>45</v>
      </c>
      <c r="D28" s="28" t="s">
        <v>66</v>
      </c>
      <c r="E28" s="26"/>
      <c r="F28" s="25"/>
      <c r="G28" s="25"/>
      <c r="H28" s="25"/>
      <c r="I28" s="26"/>
      <c r="J28" s="27"/>
      <c r="K28" s="25"/>
    </row>
    <row r="29" spans="1:12" ht="38.25" x14ac:dyDescent="0.2">
      <c r="A29" s="68">
        <v>1</v>
      </c>
      <c r="B29" s="59" t="s">
        <v>48</v>
      </c>
      <c r="C29" s="60"/>
      <c r="D29" s="53" t="s">
        <v>102</v>
      </c>
      <c r="E29" s="54" t="s">
        <v>94</v>
      </c>
      <c r="F29" s="45">
        <v>148208</v>
      </c>
      <c r="G29" s="45">
        <v>145998</v>
      </c>
      <c r="H29" s="45"/>
      <c r="I29" s="46" t="s">
        <v>95</v>
      </c>
      <c r="J29" s="61" t="s">
        <v>76</v>
      </c>
      <c r="K29" s="51">
        <v>576684</v>
      </c>
      <c r="L29" s="1">
        <f>F29/K29</f>
        <v>0.25700036761900796</v>
      </c>
    </row>
    <row r="30" spans="1:12" ht="38.25" x14ac:dyDescent="0.2">
      <c r="A30" s="69"/>
      <c r="B30" s="16" t="s">
        <v>49</v>
      </c>
      <c r="C30" s="17"/>
      <c r="D30" s="12" t="s">
        <v>102</v>
      </c>
      <c r="E30" s="14" t="s">
        <v>100</v>
      </c>
      <c r="F30" s="7">
        <v>257728</v>
      </c>
      <c r="G30" s="7">
        <v>253950</v>
      </c>
      <c r="H30" s="7"/>
      <c r="I30" s="9" t="s">
        <v>101</v>
      </c>
      <c r="J30" s="23" t="s">
        <v>76</v>
      </c>
      <c r="K30" s="47">
        <v>715910</v>
      </c>
      <c r="L30" s="1">
        <f t="shared" ref="L30:L34" si="0">F30/K30</f>
        <v>0.36000055872944925</v>
      </c>
    </row>
    <row r="31" spans="1:12" ht="25.5" x14ac:dyDescent="0.2">
      <c r="A31" s="55">
        <v>2</v>
      </c>
      <c r="B31" s="16" t="s">
        <v>50</v>
      </c>
      <c r="C31" s="17"/>
      <c r="D31" s="12" t="s">
        <v>102</v>
      </c>
      <c r="E31" s="14" t="s">
        <v>96</v>
      </c>
      <c r="F31" s="7">
        <v>236620</v>
      </c>
      <c r="G31" s="7">
        <v>227921</v>
      </c>
      <c r="H31" s="7"/>
      <c r="I31" s="6" t="s">
        <v>97</v>
      </c>
      <c r="J31" s="23" t="s">
        <v>76</v>
      </c>
      <c r="K31" s="47">
        <v>935623</v>
      </c>
      <c r="L31" s="1">
        <f t="shared" si="0"/>
        <v>0.25290100820522798</v>
      </c>
    </row>
    <row r="32" spans="1:12" ht="25.5" x14ac:dyDescent="0.2">
      <c r="A32" s="55">
        <v>3</v>
      </c>
      <c r="B32" s="16" t="s">
        <v>51</v>
      </c>
      <c r="C32" s="17"/>
      <c r="D32" s="9" t="s">
        <v>131</v>
      </c>
      <c r="E32" s="14" t="s">
        <v>134</v>
      </c>
      <c r="F32" s="7">
        <v>108210</v>
      </c>
      <c r="G32" s="7">
        <v>102853</v>
      </c>
      <c r="H32" s="7"/>
      <c r="I32" s="6" t="s">
        <v>135</v>
      </c>
      <c r="J32" s="9" t="s">
        <v>136</v>
      </c>
      <c r="K32" s="47">
        <v>1441128</v>
      </c>
      <c r="L32" s="1">
        <f t="shared" si="0"/>
        <v>7.5087015171449029E-2</v>
      </c>
    </row>
    <row r="33" spans="1:16" ht="15" x14ac:dyDescent="0.2">
      <c r="A33" s="55">
        <v>4</v>
      </c>
      <c r="B33" s="16" t="s">
        <v>52</v>
      </c>
      <c r="C33" s="17"/>
      <c r="D33" s="6" t="s">
        <v>102</v>
      </c>
      <c r="E33" s="14" t="s">
        <v>98</v>
      </c>
      <c r="F33" s="7">
        <v>270601</v>
      </c>
      <c r="G33" s="7">
        <v>200225</v>
      </c>
      <c r="H33" s="7"/>
      <c r="I33" s="6" t="s">
        <v>99</v>
      </c>
      <c r="J33" s="23" t="s">
        <v>76</v>
      </c>
      <c r="K33" s="47">
        <v>4844122</v>
      </c>
      <c r="L33" s="1">
        <f t="shared" si="0"/>
        <v>5.5861722722920684E-2</v>
      </c>
    </row>
    <row r="34" spans="1:16" ht="36" customHeight="1" thickBot="1" x14ac:dyDescent="0.25">
      <c r="A34" s="56">
        <v>5</v>
      </c>
      <c r="B34" s="57" t="s">
        <v>53</v>
      </c>
      <c r="C34" s="58"/>
      <c r="D34" s="49" t="s">
        <v>131</v>
      </c>
      <c r="E34" s="52" t="s">
        <v>137</v>
      </c>
      <c r="F34" s="48">
        <v>333441</v>
      </c>
      <c r="G34" s="48">
        <v>191732</v>
      </c>
      <c r="H34" s="48"/>
      <c r="I34" s="49" t="s">
        <v>138</v>
      </c>
      <c r="J34" s="49" t="s">
        <v>139</v>
      </c>
      <c r="K34" s="50">
        <v>1323138</v>
      </c>
      <c r="L34" s="1">
        <f t="shared" si="0"/>
        <v>0.25200772708515667</v>
      </c>
    </row>
    <row r="35" spans="1:16" ht="25.5" hidden="1" x14ac:dyDescent="0.2">
      <c r="A35" s="41">
        <v>6</v>
      </c>
      <c r="B35" s="42" t="s">
        <v>54</v>
      </c>
      <c r="C35" s="41"/>
      <c r="D35" s="32" t="s">
        <v>122</v>
      </c>
      <c r="E35" s="35" t="s">
        <v>128</v>
      </c>
      <c r="F35" s="31">
        <v>34202</v>
      </c>
      <c r="G35" s="31"/>
      <c r="H35" s="31"/>
      <c r="I35" s="32"/>
      <c r="J35" s="33"/>
      <c r="K35" s="31">
        <v>1935309</v>
      </c>
    </row>
    <row r="36" spans="1:16" ht="38.25" x14ac:dyDescent="0.2">
      <c r="A36" s="70">
        <v>1</v>
      </c>
      <c r="B36" s="18" t="s">
        <v>55</v>
      </c>
      <c r="C36" s="19"/>
      <c r="D36" s="9" t="s">
        <v>120</v>
      </c>
      <c r="E36" s="14" t="s">
        <v>119</v>
      </c>
      <c r="F36" s="7">
        <v>1162917</v>
      </c>
      <c r="G36" s="7"/>
      <c r="H36" s="7"/>
      <c r="I36" s="6"/>
      <c r="J36" s="9"/>
      <c r="K36" s="7">
        <v>14011050</v>
      </c>
    </row>
    <row r="37" spans="1:16" ht="38.25" x14ac:dyDescent="0.2">
      <c r="A37" s="70"/>
      <c r="B37" s="18" t="s">
        <v>56</v>
      </c>
      <c r="C37" s="19"/>
      <c r="D37" s="9" t="s">
        <v>108</v>
      </c>
      <c r="E37" s="14" t="s">
        <v>107</v>
      </c>
      <c r="F37" s="7">
        <v>288389</v>
      </c>
      <c r="G37" s="7"/>
      <c r="H37" s="7"/>
      <c r="I37" s="6"/>
      <c r="J37" s="9"/>
      <c r="K37" s="7">
        <v>3169110</v>
      </c>
    </row>
    <row r="38" spans="1:16" ht="25.5" x14ac:dyDescent="0.2">
      <c r="A38" s="20">
        <v>1</v>
      </c>
      <c r="B38" s="21" t="s">
        <v>57</v>
      </c>
      <c r="C38" s="20"/>
      <c r="D38" s="9" t="s">
        <v>116</v>
      </c>
      <c r="E38" s="14" t="s">
        <v>115</v>
      </c>
      <c r="F38" s="7">
        <v>210240</v>
      </c>
      <c r="G38" s="7"/>
      <c r="H38" s="7"/>
      <c r="I38" s="6"/>
      <c r="J38" s="9"/>
      <c r="K38" s="7">
        <v>350400</v>
      </c>
    </row>
    <row r="39" spans="1:16" ht="38.25" x14ac:dyDescent="0.2">
      <c r="A39" s="20">
        <v>2</v>
      </c>
      <c r="B39" s="21" t="s">
        <v>58</v>
      </c>
      <c r="C39" s="20"/>
      <c r="D39" s="9" t="s">
        <v>104</v>
      </c>
      <c r="E39" s="14" t="s">
        <v>103</v>
      </c>
      <c r="F39" s="7">
        <v>94608</v>
      </c>
      <c r="G39" s="7"/>
      <c r="H39" s="7"/>
      <c r="I39" s="6"/>
      <c r="J39" s="9"/>
      <c r="K39" s="7">
        <v>175200</v>
      </c>
      <c r="P39" s="22"/>
    </row>
    <row r="40" spans="1:16" ht="25.5" x14ac:dyDescent="0.2">
      <c r="A40" s="20">
        <v>3</v>
      </c>
      <c r="B40" s="72" t="s">
        <v>59</v>
      </c>
      <c r="C40" s="20"/>
      <c r="D40" s="9" t="s">
        <v>114</v>
      </c>
      <c r="E40" s="14" t="s">
        <v>113</v>
      </c>
      <c r="F40" s="7">
        <v>1023168</v>
      </c>
      <c r="G40" s="7"/>
      <c r="H40" s="7"/>
      <c r="I40" s="6"/>
      <c r="J40" s="9"/>
      <c r="K40" s="7">
        <v>1278960</v>
      </c>
    </row>
    <row r="41" spans="1:16" ht="15" x14ac:dyDescent="0.2">
      <c r="A41" s="20">
        <v>4</v>
      </c>
      <c r="B41" s="72" t="s">
        <v>60</v>
      </c>
      <c r="C41" s="20"/>
      <c r="D41" s="12" t="s">
        <v>102</v>
      </c>
      <c r="E41" s="14" t="s">
        <v>68</v>
      </c>
      <c r="F41" s="7">
        <v>52889</v>
      </c>
      <c r="G41" s="7">
        <v>48356</v>
      </c>
      <c r="H41" s="7"/>
      <c r="I41" s="6" t="s">
        <v>75</v>
      </c>
      <c r="J41" s="9" t="s">
        <v>76</v>
      </c>
      <c r="K41" s="7">
        <v>775550</v>
      </c>
    </row>
    <row r="42" spans="1:16" ht="25.5" hidden="1" x14ac:dyDescent="0.2">
      <c r="A42" s="71">
        <v>5</v>
      </c>
      <c r="B42" s="43" t="s">
        <v>61</v>
      </c>
      <c r="C42" s="44"/>
      <c r="D42" s="32" t="s">
        <v>122</v>
      </c>
      <c r="E42" s="13" t="s">
        <v>121</v>
      </c>
      <c r="F42" s="31">
        <v>35040</v>
      </c>
      <c r="G42" s="31"/>
      <c r="H42" s="31"/>
      <c r="I42" s="32"/>
      <c r="J42" s="33"/>
      <c r="K42" s="31">
        <v>175200</v>
      </c>
    </row>
    <row r="43" spans="1:16" ht="25.5" x14ac:dyDescent="0.2">
      <c r="A43" s="66"/>
      <c r="B43" s="23" t="s">
        <v>62</v>
      </c>
      <c r="C43" s="20"/>
      <c r="D43" s="9" t="s">
        <v>110</v>
      </c>
      <c r="E43" s="14" t="s">
        <v>109</v>
      </c>
      <c r="F43" s="7">
        <v>233016</v>
      </c>
      <c r="G43" s="7"/>
      <c r="H43" s="7"/>
      <c r="I43" s="6"/>
      <c r="J43" s="9"/>
      <c r="K43" s="7">
        <v>832200</v>
      </c>
    </row>
    <row r="44" spans="1:16" ht="24.75" customHeight="1" x14ac:dyDescent="0.2">
      <c r="A44" s="66">
        <v>6</v>
      </c>
      <c r="B44" s="72" t="s">
        <v>63</v>
      </c>
      <c r="C44" s="20"/>
      <c r="D44" s="9" t="s">
        <v>106</v>
      </c>
      <c r="E44" s="14" t="s">
        <v>105</v>
      </c>
      <c r="F44" s="7">
        <v>337260</v>
      </c>
      <c r="G44" s="7"/>
      <c r="H44" s="7"/>
      <c r="I44" s="6"/>
      <c r="J44" s="9"/>
      <c r="K44" s="7">
        <v>306600</v>
      </c>
    </row>
    <row r="45" spans="1:16" ht="53.25" customHeight="1" x14ac:dyDescent="0.2">
      <c r="A45" s="66"/>
      <c r="B45" s="72" t="s">
        <v>78</v>
      </c>
      <c r="C45" s="20"/>
      <c r="D45" s="12" t="s">
        <v>102</v>
      </c>
      <c r="E45" s="14" t="s">
        <v>77</v>
      </c>
      <c r="F45" s="7">
        <v>78898</v>
      </c>
      <c r="G45" s="7">
        <v>72980</v>
      </c>
      <c r="H45" s="7"/>
      <c r="I45" s="6" t="s">
        <v>79</v>
      </c>
      <c r="J45" s="9" t="s">
        <v>80</v>
      </c>
      <c r="K45" s="7">
        <v>197100</v>
      </c>
    </row>
    <row r="50" spans="6:12" x14ac:dyDescent="0.2">
      <c r="I50" s="22"/>
      <c r="J50" s="64">
        <v>414091</v>
      </c>
      <c r="K50" s="62" t="s">
        <v>143</v>
      </c>
      <c r="L50" s="65"/>
    </row>
    <row r="51" spans="6:12" x14ac:dyDescent="0.2">
      <c r="I51" s="22"/>
    </row>
    <row r="52" spans="6:12" x14ac:dyDescent="0.2">
      <c r="K52" s="3">
        <f>H53-J50</f>
        <v>6163255</v>
      </c>
    </row>
    <row r="53" spans="6:12" x14ac:dyDescent="0.2">
      <c r="G53" s="63" t="s">
        <v>142</v>
      </c>
      <c r="H53" s="63">
        <v>6577346</v>
      </c>
    </row>
    <row r="54" spans="6:12" x14ac:dyDescent="0.2">
      <c r="F54" s="73">
        <v>1</v>
      </c>
      <c r="G54" s="3" t="s">
        <v>144</v>
      </c>
      <c r="H54" s="3">
        <v>561339.5</v>
      </c>
      <c r="I54" s="75" t="s">
        <v>150</v>
      </c>
    </row>
    <row r="55" spans="6:12" x14ac:dyDescent="0.2">
      <c r="F55" s="73">
        <v>2</v>
      </c>
      <c r="G55" s="3" t="s">
        <v>145</v>
      </c>
      <c r="H55" s="3">
        <v>1015039.5</v>
      </c>
      <c r="I55" s="74"/>
    </row>
    <row r="56" spans="6:12" x14ac:dyDescent="0.2">
      <c r="F56" s="73">
        <v>3</v>
      </c>
      <c r="G56" s="3" t="s">
        <v>146</v>
      </c>
      <c r="H56" s="3">
        <v>725653</v>
      </c>
      <c r="I56" s="74"/>
    </row>
    <row r="57" spans="6:12" x14ac:dyDescent="0.2">
      <c r="H57" s="3">
        <f>SUBTOTAL(9,H53:H56)</f>
        <v>8879378</v>
      </c>
    </row>
    <row r="59" spans="6:12" x14ac:dyDescent="0.2">
      <c r="F59" s="3" t="s">
        <v>147</v>
      </c>
      <c r="G59" s="3">
        <f>H54+H55</f>
        <v>1576379</v>
      </c>
      <c r="H59" s="3">
        <f>G59+$H$53</f>
        <v>8153725</v>
      </c>
    </row>
    <row r="60" spans="6:12" x14ac:dyDescent="0.2">
      <c r="F60" s="3" t="s">
        <v>148</v>
      </c>
      <c r="G60" s="3">
        <f>H54+H56</f>
        <v>1286992.5</v>
      </c>
      <c r="H60" s="3">
        <f t="shared" ref="H60:H61" si="1">G60+$H$53</f>
        <v>7864338.5</v>
      </c>
    </row>
    <row r="61" spans="6:12" x14ac:dyDescent="0.2">
      <c r="F61" s="3" t="s">
        <v>149</v>
      </c>
      <c r="G61" s="3">
        <f>H55+H56</f>
        <v>1740692.5</v>
      </c>
      <c r="H61" s="3">
        <f t="shared" si="1"/>
        <v>8318038.5</v>
      </c>
    </row>
  </sheetData>
  <autoFilter ref="D2:D45">
    <filterColumn colId="0">
      <filters>
        <filter val="გამოცხადებულია/იხსნება 5.11.18 12:00"/>
        <filter val="გამოცხადებულია/იხსნება 5.11.18 12:30"/>
        <filter val="გამოცხადებულია/იხსნება 5.11.18 13:00"/>
        <filter val="გამოცხადებულია/იხსნება 5.11.18 13:30"/>
        <filter val="გამოცხადებულია/იხსნება 5.11.18 14:00"/>
        <filter val="გამოცხადებულია/იხსნება 5.11.18 14:30"/>
        <filter val="გამოცხადებულია/იხსნება 5.11.18 15:00"/>
        <filter val="გამოცხადებულია/იხსნება 5.11.18 15:30"/>
        <filter val="გამოცხადებულია/იხსნება 7.11.18 12:00"/>
        <filter val="ვადა გასდის, ვერ იხარჯება"/>
        <filter val="მარაგშია"/>
        <filter val="მიმდინარეობს ხელშეკრულების მომზადება"/>
        <filter val="შერჩევა–შეფასება"/>
      </filters>
    </filterColumn>
  </autoFilter>
  <mergeCells count="7">
    <mergeCell ref="I54:I56"/>
    <mergeCell ref="A44:A45"/>
    <mergeCell ref="A15:A17"/>
    <mergeCell ref="A3:A4"/>
    <mergeCell ref="A29:A30"/>
    <mergeCell ref="A36:A37"/>
    <mergeCell ref="A42:A4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14" sqref="B14"/>
    </sheetView>
  </sheetViews>
  <sheetFormatPr defaultRowHeight="15" x14ac:dyDescent="0.25"/>
  <cols>
    <col min="1" max="1" width="21.28515625" customWidth="1"/>
    <col min="2" max="2" width="35.85546875" bestFit="1" customWidth="1"/>
    <col min="3" max="4" width="21.28515625" customWidth="1"/>
  </cols>
  <sheetData>
    <row r="1" spans="1:4" ht="19.5" x14ac:dyDescent="0.3">
      <c r="A1" s="78"/>
      <c r="B1" s="79" t="s">
        <v>142</v>
      </c>
      <c r="C1" s="80">
        <v>6577346</v>
      </c>
    </row>
    <row r="2" spans="1:4" ht="17.25" x14ac:dyDescent="0.3">
      <c r="A2" s="82">
        <v>1</v>
      </c>
      <c r="B2" s="79" t="s">
        <v>144</v>
      </c>
      <c r="C2" s="79">
        <v>561339.5</v>
      </c>
      <c r="D2" s="76">
        <f>SUM(C2:C4)</f>
        <v>2302032</v>
      </c>
    </row>
    <row r="3" spans="1:4" ht="17.25" x14ac:dyDescent="0.3">
      <c r="A3" s="82">
        <v>2</v>
      </c>
      <c r="B3" s="79" t="s">
        <v>145</v>
      </c>
      <c r="C3" s="79">
        <v>1015039.5</v>
      </c>
      <c r="D3" s="77"/>
    </row>
    <row r="4" spans="1:4" ht="17.25" x14ac:dyDescent="0.3">
      <c r="A4" s="82">
        <v>3</v>
      </c>
      <c r="B4" s="79" t="s">
        <v>146</v>
      </c>
      <c r="C4" s="79">
        <v>725653</v>
      </c>
      <c r="D4" s="77"/>
    </row>
    <row r="5" spans="1:4" ht="17.25" x14ac:dyDescent="0.3">
      <c r="A5" s="82"/>
      <c r="B5" s="78"/>
      <c r="C5" s="81">
        <v>8879378</v>
      </c>
    </row>
    <row r="6" spans="1:4" ht="17.25" x14ac:dyDescent="0.3">
      <c r="A6" s="82"/>
      <c r="B6" s="78"/>
      <c r="C6" s="79"/>
    </row>
    <row r="7" spans="1:4" ht="17.25" x14ac:dyDescent="0.3">
      <c r="A7" s="82" t="s">
        <v>147</v>
      </c>
      <c r="B7" s="79">
        <v>1576379</v>
      </c>
      <c r="C7" s="79">
        <v>8153725</v>
      </c>
    </row>
    <row r="8" spans="1:4" ht="17.25" x14ac:dyDescent="0.3">
      <c r="A8" s="82" t="s">
        <v>148</v>
      </c>
      <c r="B8" s="79">
        <v>1286992.5</v>
      </c>
      <c r="C8" s="79">
        <v>7864338.5</v>
      </c>
    </row>
    <row r="9" spans="1:4" ht="17.25" x14ac:dyDescent="0.3">
      <c r="A9" s="82" t="s">
        <v>149</v>
      </c>
      <c r="B9" s="79">
        <v>1740692.5</v>
      </c>
      <c r="C9" s="79">
        <v>8318038.5</v>
      </c>
    </row>
  </sheetData>
  <mergeCells count="1">
    <mergeCell ref="D2:D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Irakli Tabatadze</cp:lastModifiedBy>
  <cp:lastPrinted>2018-10-24T09:16:39Z</cp:lastPrinted>
  <dcterms:created xsi:type="dcterms:W3CDTF">2018-05-18T07:58:35Z</dcterms:created>
  <dcterms:modified xsi:type="dcterms:W3CDTF">2018-10-24T09:16:46Z</dcterms:modified>
</cp:coreProperties>
</file>